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Indoor_2025\"/>
    </mc:Choice>
  </mc:AlternateContent>
  <xr:revisionPtr revIDLastSave="11" documentId="13_ncr:1_{147E56BB-E413-42FC-8CA4-643BE75BCE6D}" xr6:coauthVersionLast="36" xr6:coauthVersionMax="47" xr10:uidLastSave="{D779CFCA-1DED-44E7-839B-76C016BAA422}"/>
  <bookViews>
    <workbookView xWindow="-120" yWindow="-120" windowWidth="29040" windowHeight="15720" xr2:uid="{A35FAFAA-3A44-445C-BAAA-3002DD1ECE94}"/>
  </bookViews>
  <sheets>
    <sheet name="Indoor 2025" sheetId="1" r:id="rId1"/>
    <sheet name="Aiden Bodnar" sheetId="401" r:id="rId2"/>
    <sheet name="Al Kennedy" sheetId="359" r:id="rId3"/>
    <sheet name="Anthony Gulang" sheetId="374" r:id="rId4"/>
    <sheet name="Atley Sims" sheetId="345" r:id="rId5"/>
    <sheet name="Benji Matoy" sheetId="261" r:id="rId6"/>
    <sheet name="Bill Cash" sheetId="310" r:id="rId7"/>
    <sheet name="Bill Dooley" sheetId="259" r:id="rId8"/>
    <sheet name="Bill Ward" sheetId="364" r:id="rId9"/>
    <sheet name="Billy Miller" sheetId="255" r:id="rId10"/>
    <sheet name="BJ Crawford" sheetId="278" r:id="rId11"/>
    <sheet name="Bob Harless" sheetId="380" r:id="rId12"/>
    <sheet name="Brad Snow" sheetId="375" r:id="rId13"/>
    <sheet name="Brenna Bohannon" sheetId="400" r:id="rId14"/>
    <sheet name="Brett Cavins" sheetId="280" r:id="rId15"/>
    <sheet name="Brian Hagerty" sheetId="286" r:id="rId16"/>
    <sheet name="Bruce Cameron" sheetId="302" r:id="rId17"/>
    <sheet name="Bruce Karsh" sheetId="372" r:id="rId18"/>
    <sheet name="Bruce Lam" sheetId="311" r:id="rId19"/>
    <sheet name="Bruce Mangum" sheetId="322" r:id="rId20"/>
    <sheet name="Bud Stell" sheetId="399" r:id="rId21"/>
    <sheet name="Carl Rexrode" sheetId="323" r:id="rId22"/>
    <sheet name="Chad Lam" sheetId="305" r:id="rId23"/>
    <sheet name="Charles Chaplin" sheetId="346" r:id="rId24"/>
    <sheet name="Charles Miller" sheetId="281" r:id="rId25"/>
    <sheet name="Charlie Barba" sheetId="362" r:id="rId26"/>
    <sheet name="Charlie Huebner" sheetId="343" r:id="rId27"/>
    <sheet name="Charlie Knight" sheetId="363" r:id="rId28"/>
    <sheet name="Chris Lott" sheetId="337" r:id="rId29"/>
    <sheet name="Chris McCray" sheetId="309" r:id="rId30"/>
    <sheet name="Chuck Miller" sheetId="270" r:id="rId31"/>
    <sheet name="Chuck Morrell" sheetId="258" r:id="rId32"/>
    <sheet name="Claude Pennington" sheetId="260" r:id="rId33"/>
    <sheet name="Clay Bell" sheetId="381" r:id="rId34"/>
    <sheet name="Cody Dockery" sheetId="252" r:id="rId35"/>
    <sheet name="Conner Harrison" sheetId="277" r:id="rId36"/>
    <sheet name="Craig Bailey" sheetId="291" r:id="rId37"/>
    <sheet name="Dale Cauthen" sheetId="365" r:id="rId38"/>
    <sheet name="Dale Taft" sheetId="293" r:id="rId39"/>
    <sheet name="Daniel Smith" sheetId="378" r:id="rId40"/>
    <sheet name="Danny Hensley" sheetId="382" r:id="rId41"/>
    <sheet name="Danny Ripley" sheetId="304" r:id="rId42"/>
    <sheet name="Danny Sissom" sheetId="269" r:id="rId43"/>
    <sheet name="Daryl Castle" sheetId="360" r:id="rId44"/>
    <sheet name="David Book" sheetId="383" r:id="rId45"/>
    <sheet name="David Comer" sheetId="353" r:id="rId46"/>
    <sheet name="David Dudley" sheetId="326" r:id="rId47"/>
    <sheet name="David Jennings" sheetId="253" r:id="rId48"/>
    <sheet name="Don Kowalsky" sheetId="264" r:id="rId49"/>
    <sheet name="Don Tucker" sheetId="338" r:id="rId50"/>
    <sheet name="Donald Hale" sheetId="376" r:id="rId51"/>
    <sheet name="Donald Osborne" sheetId="294" r:id="rId52"/>
    <sheet name="Dwight Raines" sheetId="271" r:id="rId53"/>
    <sheet name="Emily Frymier" sheetId="287" r:id="rId54"/>
    <sheet name="Erika Patterson" sheetId="296" r:id="rId55"/>
    <sheet name="Forrest Knight" sheetId="312" r:id="rId56"/>
    <sheet name="Fred Lotts" sheetId="313" r:id="rId57"/>
    <sheet name="Freddy Geiselbreth" sheetId="328" r:id="rId58"/>
    <sheet name="Gary Flint" sheetId="357" r:id="rId59"/>
    <sheet name="Gary Gallion" sheetId="273" r:id="rId60"/>
    <sheet name="Gary Silvernail" sheetId="387" r:id="rId61"/>
    <sheet name="Greg Dudley" sheetId="327" r:id="rId62"/>
    <sheet name="Greg Hissong" sheetId="384" r:id="rId63"/>
    <sheet name="Harry Page" sheetId="361" r:id="rId64"/>
    <sheet name="Harvey Reese" sheetId="301" r:id="rId65"/>
    <sheet name="Howard Ary" sheetId="385" r:id="rId66"/>
    <sheet name="James Coats" sheetId="370" r:id="rId67"/>
    <sheet name="Jared Comstock" sheetId="388" r:id="rId68"/>
    <sheet name="Jarvis Pennington" sheetId="366" r:id="rId69"/>
    <sheet name="Jason Edwards" sheetId="329" r:id="rId70"/>
    <sheet name="Jason Frymier" sheetId="282" r:id="rId71"/>
    <sheet name="Jason Rasnake" sheetId="265" r:id="rId72"/>
    <sheet name="Jason Salsman" sheetId="386" r:id="rId73"/>
    <sheet name="Jay Boyd" sheetId="238" r:id="rId74"/>
    <sheet name="Jeff Cheek" sheetId="248" r:id="rId75"/>
    <sheet name="Jeff Kite" sheetId="256" r:id="rId76"/>
    <sheet name="Jeff Moyers" sheetId="306" r:id="rId77"/>
    <sheet name="Jeremiah Mohr" sheetId="268" r:id="rId78"/>
    <sheet name="Jerry Graves" sheetId="389" r:id="rId79"/>
    <sheet name="Jim Mathews" sheetId="390" r:id="rId80"/>
    <sheet name="Jim Parnell" sheetId="276" r:id="rId81"/>
    <sheet name="Joe Young" sheetId="391" r:id="rId82"/>
    <sheet name="Johnathan Lowe" sheetId="393" r:id="rId83"/>
    <sheet name="John Knight" sheetId="314" r:id="rId84"/>
    <sheet name="John Laseter" sheetId="330" r:id="rId85"/>
    <sheet name="John Rogers" sheetId="392" r:id="rId86"/>
    <sheet name="Jon Flint" sheetId="355" r:id="rId87"/>
    <sheet name="Jon Griffin" sheetId="266" r:id="rId88"/>
    <sheet name="Joseph Mauck" sheetId="292" r:id="rId89"/>
    <sheet name="Josh Kite" sheetId="279" r:id="rId90"/>
    <sheet name="J.R. Anderson" sheetId="332" r:id="rId91"/>
    <sheet name="Judy Gallion" sheetId="275" r:id="rId92"/>
    <sheet name="Justin Foltz" sheetId="367" r:id="rId93"/>
    <sheet name="Keith Holifield" sheetId="347" r:id="rId94"/>
    <sheet name="Keith Spangler" sheetId="368" r:id="rId95"/>
    <sheet name="Kelly Edwards" sheetId="331" r:id="rId96"/>
    <sheet name="Ken Camper" sheetId="319" r:id="rId97"/>
    <sheet name="Ken Mix" sheetId="284" r:id="rId98"/>
    <sheet name="Kenny Jones" sheetId="300" r:id="rId99"/>
    <sheet name="Larry Smith" sheetId="350" r:id="rId100"/>
    <sheet name="Lawson Gaither" sheetId="394" r:id="rId101"/>
    <sheet name="Lee Miller" sheetId="315" r:id="rId102"/>
    <sheet name="Leo Beatty" sheetId="340" r:id="rId103"/>
    <sheet name="LJ Knight" sheetId="283" r:id="rId104"/>
    <sheet name="Mac See" sheetId="320" r:id="rId105"/>
    <sheet name="Mark Coats" sheetId="358" r:id="rId106"/>
    <sheet name="Mark Crownover" sheetId="395" r:id="rId107"/>
    <sheet name="Mark Griffith" sheetId="285" r:id="rId108"/>
    <sheet name="Matthew Dubose" sheetId="333" r:id="rId109"/>
    <sheet name="Matthew Dunston" sheetId="356" r:id="rId110"/>
    <sheet name="Michael Staszewski" sheetId="307" r:id="rId111"/>
    <sheet name="Mike Burns" sheetId="339" r:id="rId112"/>
    <sheet name="Mike Conley" sheetId="396" r:id="rId113"/>
    <sheet name="Mike Rorer" sheetId="299" r:id="rId114"/>
    <sheet name="Patrick Schneider" sheetId="379" r:id="rId115"/>
    <sheet name="Pete Ives" sheetId="257" r:id="rId116"/>
    <sheet name="Ralph Van Horn" sheetId="397" r:id="rId117"/>
    <sheet name="Randy Smith" sheetId="371" r:id="rId118"/>
    <sheet name="Ray Ringgold" sheetId="352" r:id="rId119"/>
    <sheet name="Raymond Osborne" sheetId="249" r:id="rId120"/>
    <sheet name="Richard Boyd" sheetId="351" r:id="rId121"/>
    <sheet name="Rick Haley" sheetId="262" r:id="rId122"/>
    <sheet name="Robbie Owens" sheetId="354" r:id="rId123"/>
    <sheet name="Robert Mangum" sheetId="369" r:id="rId124"/>
    <sheet name="Ronnie Leake" sheetId="288" r:id="rId125"/>
    <sheet name="Roy Cressinger" sheetId="289" r:id="rId126"/>
    <sheet name="Russ Pope" sheetId="250" r:id="rId127"/>
    <sheet name="Sam Morelock" sheetId="272" r:id="rId128"/>
    <sheet name="Sarah Lotts" sheetId="316" r:id="rId129"/>
    <sheet name="Sean Negola" sheetId="317" r:id="rId130"/>
    <sheet name="Shane Harper" sheetId="321" r:id="rId131"/>
    <sheet name="Shane McCray" sheetId="308" r:id="rId132"/>
    <sheet name="Shannon Moyers" sheetId="348" r:id="rId133"/>
    <sheet name="Shawn Hudson" sheetId="267" r:id="rId134"/>
    <sheet name="Sherman White" sheetId="398" r:id="rId135"/>
    <sheet name="Stanley Canter" sheetId="254" r:id="rId136"/>
    <sheet name="Stephen McLeod" sheetId="344" r:id="rId137"/>
    <sheet name="Steve Burns" sheetId="324" r:id="rId138"/>
    <sheet name="Steve Pennington" sheetId="274" r:id="rId139"/>
    <sheet name="Tate Hicks" sheetId="334" r:id="rId140"/>
    <sheet name="Teddy Riffe" sheetId="251" r:id="rId141"/>
    <sheet name="Thomas Wallace" sheetId="335" r:id="rId142"/>
    <sheet name="Tim Neighbors" sheetId="318" r:id="rId143"/>
    <sheet name="Tom Baker" sheetId="377" r:id="rId144"/>
    <sheet name="Tom Cole" sheetId="297" r:id="rId145"/>
    <sheet name="Tom Morgan" sheetId="373" r:id="rId146"/>
    <sheet name="Tom Tignor" sheetId="298" r:id="rId147"/>
    <sheet name="Tony Kitchens" sheetId="336" r:id="rId148"/>
    <sheet name="Tony Rogers" sheetId="263" r:id="rId149"/>
    <sheet name="Travis Beasley" sheetId="303" r:id="rId150"/>
    <sheet name="Travis Moyers" sheetId="325" r:id="rId151"/>
    <sheet name="Trent Cochran" sheetId="341" r:id="rId152"/>
    <sheet name="Tyler Griffin" sheetId="349" r:id="rId153"/>
    <sheet name="Tyler Thornton" sheetId="342" r:id="rId154"/>
    <sheet name="Wade Lam" sheetId="290" r:id="rId155"/>
    <sheet name="Zane Poe" sheetId="295" r:id="rId156"/>
  </sheets>
  <externalReferences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</externalReferences>
  <definedNames>
    <definedName name="_xlnm._FilterDatabase" localSheetId="0" hidden="1">'Indoor 2025'!$C$100:$I$100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2" i="1" l="1"/>
  <c r="A103" i="1" s="1"/>
  <c r="A104" i="1" s="1"/>
  <c r="I153" i="1"/>
  <c r="H153" i="1"/>
  <c r="G153" i="1"/>
  <c r="F153" i="1"/>
  <c r="E153" i="1"/>
  <c r="D153" i="1"/>
  <c r="U35" i="254"/>
  <c r="T35" i="254"/>
  <c r="R35" i="254"/>
  <c r="Q35" i="254"/>
  <c r="I176" i="1"/>
  <c r="H176" i="1"/>
  <c r="G176" i="1"/>
  <c r="F176" i="1"/>
  <c r="E176" i="1"/>
  <c r="D176" i="1"/>
  <c r="U16" i="368"/>
  <c r="T16" i="368"/>
  <c r="R16" i="368"/>
  <c r="Q16" i="368"/>
  <c r="S35" i="254" l="1"/>
  <c r="V35" i="254" s="1"/>
  <c r="S16" i="368"/>
  <c r="V16" i="368" s="1"/>
  <c r="I221" i="1"/>
  <c r="H221" i="1"/>
  <c r="G221" i="1"/>
  <c r="F221" i="1"/>
  <c r="E221" i="1"/>
  <c r="D221" i="1"/>
  <c r="U4" i="401"/>
  <c r="T4" i="401"/>
  <c r="R4" i="401"/>
  <c r="S4" i="401" s="1"/>
  <c r="V4" i="401" s="1"/>
  <c r="Q4" i="401"/>
  <c r="I84" i="1"/>
  <c r="H84" i="1"/>
  <c r="G84" i="1"/>
  <c r="F84" i="1"/>
  <c r="E84" i="1"/>
  <c r="D84" i="1"/>
  <c r="I81" i="1"/>
  <c r="H81" i="1"/>
  <c r="G81" i="1"/>
  <c r="F81" i="1"/>
  <c r="E81" i="1"/>
  <c r="D81" i="1"/>
  <c r="U4" i="400"/>
  <c r="T4" i="400"/>
  <c r="R4" i="400"/>
  <c r="S4" i="400" s="1"/>
  <c r="V4" i="400" s="1"/>
  <c r="Q4" i="400"/>
  <c r="U4" i="399"/>
  <c r="T4" i="399"/>
  <c r="R4" i="399"/>
  <c r="S4" i="399" s="1"/>
  <c r="V4" i="399" s="1"/>
  <c r="Q4" i="399"/>
  <c r="I91" i="1"/>
  <c r="H91" i="1"/>
  <c r="G91" i="1"/>
  <c r="F91" i="1"/>
  <c r="E91" i="1"/>
  <c r="D91" i="1"/>
  <c r="U13" i="342"/>
  <c r="T13" i="342"/>
  <c r="R13" i="342"/>
  <c r="Q13" i="342"/>
  <c r="S13" i="342" l="1"/>
  <c r="V13" i="342" s="1"/>
  <c r="A143" i="1" l="1"/>
  <c r="A144" i="1" s="1"/>
  <c r="A145" i="1" s="1"/>
  <c r="A146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U20" i="274"/>
  <c r="H108" i="1" s="1"/>
  <c r="T20" i="274"/>
  <c r="G108" i="1" s="1"/>
  <c r="R20" i="274"/>
  <c r="E108" i="1" s="1"/>
  <c r="Q20" i="274"/>
  <c r="D108" i="1" s="1"/>
  <c r="I55" i="1"/>
  <c r="H55" i="1"/>
  <c r="G55" i="1"/>
  <c r="F55" i="1"/>
  <c r="E55" i="1"/>
  <c r="D55" i="1"/>
  <c r="U4" i="398"/>
  <c r="T4" i="398"/>
  <c r="R4" i="398"/>
  <c r="Q4" i="398"/>
  <c r="I52" i="1"/>
  <c r="H52" i="1"/>
  <c r="G52" i="1"/>
  <c r="F52" i="1"/>
  <c r="E52" i="1"/>
  <c r="D52" i="1"/>
  <c r="U4" i="397"/>
  <c r="T4" i="397"/>
  <c r="R4" i="397"/>
  <c r="S4" i="397" s="1"/>
  <c r="V4" i="397" s="1"/>
  <c r="Q4" i="397"/>
  <c r="I109" i="1"/>
  <c r="H109" i="1"/>
  <c r="G109" i="1"/>
  <c r="F109" i="1"/>
  <c r="E109" i="1"/>
  <c r="D109" i="1"/>
  <c r="U10" i="339"/>
  <c r="T10" i="339"/>
  <c r="R10" i="339"/>
  <c r="Q10" i="339"/>
  <c r="I44" i="1"/>
  <c r="H44" i="1"/>
  <c r="G44" i="1"/>
  <c r="F44" i="1"/>
  <c r="E44" i="1"/>
  <c r="D44" i="1"/>
  <c r="U5" i="396"/>
  <c r="T5" i="396"/>
  <c r="R5" i="396"/>
  <c r="Q5" i="396"/>
  <c r="I117" i="1"/>
  <c r="H117" i="1"/>
  <c r="G117" i="1"/>
  <c r="F117" i="1"/>
  <c r="E117" i="1"/>
  <c r="D117" i="1"/>
  <c r="U12" i="285"/>
  <c r="T12" i="285"/>
  <c r="R12" i="285"/>
  <c r="Q12" i="285"/>
  <c r="I40" i="1"/>
  <c r="H40" i="1"/>
  <c r="G40" i="1"/>
  <c r="F40" i="1"/>
  <c r="E40" i="1"/>
  <c r="D40" i="1"/>
  <c r="U4" i="395"/>
  <c r="T4" i="395"/>
  <c r="R4" i="395"/>
  <c r="S4" i="395" s="1"/>
  <c r="V4" i="395" s="1"/>
  <c r="Q4" i="395"/>
  <c r="I64" i="1"/>
  <c r="H64" i="1"/>
  <c r="G64" i="1"/>
  <c r="F64" i="1"/>
  <c r="E64" i="1"/>
  <c r="D64" i="1"/>
  <c r="U4" i="394"/>
  <c r="T4" i="394"/>
  <c r="R4" i="394"/>
  <c r="Q4" i="394"/>
  <c r="I123" i="1"/>
  <c r="H123" i="1"/>
  <c r="G123" i="1"/>
  <c r="F123" i="1"/>
  <c r="E123" i="1"/>
  <c r="D123" i="1"/>
  <c r="I67" i="1"/>
  <c r="H67" i="1"/>
  <c r="G67" i="1"/>
  <c r="F67" i="1"/>
  <c r="E67" i="1"/>
  <c r="D67" i="1"/>
  <c r="U4" i="393"/>
  <c r="T4" i="393"/>
  <c r="R4" i="393"/>
  <c r="Q4" i="393"/>
  <c r="U4" i="392"/>
  <c r="T4" i="392"/>
  <c r="R4" i="392"/>
  <c r="Q4" i="392"/>
  <c r="I94" i="1"/>
  <c r="H94" i="1"/>
  <c r="G94" i="1"/>
  <c r="F94" i="1"/>
  <c r="E94" i="1"/>
  <c r="D94" i="1"/>
  <c r="U4" i="391"/>
  <c r="T4" i="391"/>
  <c r="R4" i="391"/>
  <c r="Q4" i="391"/>
  <c r="I115" i="1"/>
  <c r="H115" i="1"/>
  <c r="G115" i="1"/>
  <c r="F115" i="1"/>
  <c r="E115" i="1"/>
  <c r="D115" i="1"/>
  <c r="U5" i="390"/>
  <c r="T5" i="390"/>
  <c r="R5" i="390"/>
  <c r="Q5" i="390"/>
  <c r="I37" i="1"/>
  <c r="H37" i="1"/>
  <c r="G37" i="1"/>
  <c r="F37" i="1"/>
  <c r="E37" i="1"/>
  <c r="D37" i="1"/>
  <c r="U4" i="389"/>
  <c r="T4" i="389"/>
  <c r="R4" i="389"/>
  <c r="Q4" i="389"/>
  <c r="I121" i="1"/>
  <c r="H121" i="1"/>
  <c r="G121" i="1"/>
  <c r="F121" i="1"/>
  <c r="E121" i="1"/>
  <c r="D121" i="1"/>
  <c r="U13" i="248"/>
  <c r="T13" i="248"/>
  <c r="R13" i="248"/>
  <c r="Q13" i="248"/>
  <c r="I110" i="1"/>
  <c r="H110" i="1"/>
  <c r="G110" i="1"/>
  <c r="F110" i="1"/>
  <c r="E110" i="1"/>
  <c r="D110" i="1"/>
  <c r="U9" i="386"/>
  <c r="T9" i="386"/>
  <c r="R9" i="386"/>
  <c r="Q9" i="386"/>
  <c r="I133" i="1"/>
  <c r="H133" i="1"/>
  <c r="G133" i="1"/>
  <c r="F133" i="1"/>
  <c r="E133" i="1"/>
  <c r="D133" i="1"/>
  <c r="U4" i="388"/>
  <c r="T4" i="388"/>
  <c r="S4" i="388"/>
  <c r="R4" i="388"/>
  <c r="Q4" i="388"/>
  <c r="I209" i="1"/>
  <c r="H209" i="1"/>
  <c r="G209" i="1"/>
  <c r="F209" i="1"/>
  <c r="E209" i="1"/>
  <c r="D209" i="1"/>
  <c r="U4" i="387"/>
  <c r="T4" i="387"/>
  <c r="R4" i="387"/>
  <c r="Q4" i="387"/>
  <c r="I59" i="1"/>
  <c r="H59" i="1"/>
  <c r="G59" i="1"/>
  <c r="F59" i="1"/>
  <c r="E59" i="1"/>
  <c r="D59" i="1"/>
  <c r="U4" i="386"/>
  <c r="T4" i="386"/>
  <c r="R4" i="386"/>
  <c r="Q4" i="386"/>
  <c r="I32" i="1"/>
  <c r="H32" i="1"/>
  <c r="G32" i="1"/>
  <c r="F32" i="1"/>
  <c r="E32" i="1"/>
  <c r="D32" i="1"/>
  <c r="U4" i="385"/>
  <c r="T4" i="385"/>
  <c r="R4" i="385"/>
  <c r="S4" i="385" s="1"/>
  <c r="V4" i="385" s="1"/>
  <c r="Q4" i="385"/>
  <c r="I51" i="1"/>
  <c r="H51" i="1"/>
  <c r="G51" i="1"/>
  <c r="F51" i="1"/>
  <c r="E51" i="1"/>
  <c r="D51" i="1"/>
  <c r="U4" i="384"/>
  <c r="T4" i="384"/>
  <c r="R4" i="384"/>
  <c r="Q4" i="384"/>
  <c r="I38" i="1"/>
  <c r="H38" i="1"/>
  <c r="G38" i="1"/>
  <c r="F38" i="1"/>
  <c r="E38" i="1"/>
  <c r="D38" i="1"/>
  <c r="U4" i="383"/>
  <c r="T4" i="383"/>
  <c r="R4" i="383"/>
  <c r="S4" i="383" s="1"/>
  <c r="V4" i="383" s="1"/>
  <c r="Q4" i="383"/>
  <c r="I88" i="1"/>
  <c r="H88" i="1"/>
  <c r="G88" i="1"/>
  <c r="F88" i="1"/>
  <c r="E88" i="1"/>
  <c r="D88" i="1"/>
  <c r="U4" i="382"/>
  <c r="T4" i="382"/>
  <c r="R4" i="382"/>
  <c r="Q4" i="382"/>
  <c r="I65" i="1"/>
  <c r="H65" i="1"/>
  <c r="G65" i="1"/>
  <c r="F65" i="1"/>
  <c r="E65" i="1"/>
  <c r="D65" i="1"/>
  <c r="U10" i="378"/>
  <c r="T10" i="378"/>
  <c r="R10" i="378"/>
  <c r="Q10" i="378"/>
  <c r="S10" i="378" s="1"/>
  <c r="V10" i="378" s="1"/>
  <c r="I76" i="1"/>
  <c r="H76" i="1"/>
  <c r="G76" i="1"/>
  <c r="F76" i="1"/>
  <c r="E76" i="1"/>
  <c r="D76" i="1"/>
  <c r="U4" i="381"/>
  <c r="T4" i="381"/>
  <c r="R4" i="381"/>
  <c r="Q4" i="381"/>
  <c r="I58" i="1"/>
  <c r="H58" i="1"/>
  <c r="G58" i="1"/>
  <c r="F58" i="1"/>
  <c r="E58" i="1"/>
  <c r="D58" i="1"/>
  <c r="U4" i="380"/>
  <c r="T4" i="380"/>
  <c r="S4" i="380"/>
  <c r="V4" i="380" s="1"/>
  <c r="R4" i="380"/>
  <c r="Q4" i="380"/>
  <c r="I187" i="1"/>
  <c r="H187" i="1"/>
  <c r="G187" i="1"/>
  <c r="F187" i="1"/>
  <c r="E187" i="1"/>
  <c r="D187" i="1"/>
  <c r="U4" i="379"/>
  <c r="T4" i="379"/>
  <c r="R4" i="379"/>
  <c r="S4" i="379" s="1"/>
  <c r="V4" i="379" s="1"/>
  <c r="Q4" i="379"/>
  <c r="I178" i="1"/>
  <c r="H178" i="1"/>
  <c r="G178" i="1"/>
  <c r="F178" i="1"/>
  <c r="E178" i="1"/>
  <c r="D178" i="1"/>
  <c r="U10" i="299"/>
  <c r="T10" i="299"/>
  <c r="R10" i="299"/>
  <c r="Q10" i="299"/>
  <c r="I152" i="1"/>
  <c r="H152" i="1"/>
  <c r="G152" i="1"/>
  <c r="F152" i="1"/>
  <c r="E152" i="1"/>
  <c r="D152" i="1"/>
  <c r="U4" i="378"/>
  <c r="T4" i="378"/>
  <c r="R4" i="378"/>
  <c r="S4" i="378" s="1"/>
  <c r="V4" i="378" s="1"/>
  <c r="Q4" i="378"/>
  <c r="G155" i="1"/>
  <c r="D155" i="1"/>
  <c r="U11" i="365"/>
  <c r="H155" i="1" s="1"/>
  <c r="T11" i="365"/>
  <c r="R11" i="365"/>
  <c r="E155" i="1" s="1"/>
  <c r="Q11" i="365"/>
  <c r="U11" i="346"/>
  <c r="H230" i="1" s="1"/>
  <c r="T11" i="346"/>
  <c r="G230" i="1" s="1"/>
  <c r="R11" i="346"/>
  <c r="E230" i="1" s="1"/>
  <c r="Q11" i="346"/>
  <c r="D230" i="1" s="1"/>
  <c r="S11" i="346" l="1"/>
  <c r="S20" i="274"/>
  <c r="S4" i="398"/>
  <c r="V4" i="398" s="1"/>
  <c r="S10" i="339"/>
  <c r="V10" i="339" s="1"/>
  <c r="S5" i="396"/>
  <c r="V5" i="396" s="1"/>
  <c r="S12" i="285"/>
  <c r="V12" i="285" s="1"/>
  <c r="S4" i="394"/>
  <c r="V4" i="394" s="1"/>
  <c r="S4" i="393"/>
  <c r="V4" i="393" s="1"/>
  <c r="S4" i="392"/>
  <c r="V4" i="392" s="1"/>
  <c r="S4" i="391"/>
  <c r="V4" i="391" s="1"/>
  <c r="S5" i="390"/>
  <c r="V5" i="390" s="1"/>
  <c r="S4" i="389"/>
  <c r="V4" i="389" s="1"/>
  <c r="S13" i="248"/>
  <c r="V13" i="248" s="1"/>
  <c r="S9" i="386"/>
  <c r="V9" i="386" s="1"/>
  <c r="V4" i="388"/>
  <c r="S4" i="387"/>
  <c r="V4" i="387" s="1"/>
  <c r="S4" i="386"/>
  <c r="V4" i="386" s="1"/>
  <c r="S4" i="384"/>
  <c r="V4" i="384" s="1"/>
  <c r="S4" i="382"/>
  <c r="V4" i="382" s="1"/>
  <c r="S4" i="381"/>
  <c r="V4" i="381" s="1"/>
  <c r="S10" i="299"/>
  <c r="V10" i="299" s="1"/>
  <c r="S11" i="365"/>
  <c r="U16" i="360"/>
  <c r="H134" i="1" s="1"/>
  <c r="T16" i="360"/>
  <c r="G134" i="1" s="1"/>
  <c r="R16" i="360"/>
  <c r="E134" i="1" s="1"/>
  <c r="Q16" i="360"/>
  <c r="D134" i="1" s="1"/>
  <c r="V20" i="274" l="1"/>
  <c r="I108" i="1" s="1"/>
  <c r="F108" i="1"/>
  <c r="V11" i="365"/>
  <c r="I155" i="1" s="1"/>
  <c r="F155" i="1"/>
  <c r="V11" i="346"/>
  <c r="I230" i="1" s="1"/>
  <c r="F230" i="1"/>
  <c r="S16" i="360"/>
  <c r="U9" i="377"/>
  <c r="H146" i="1" s="1"/>
  <c r="T9" i="377"/>
  <c r="G146" i="1" s="1"/>
  <c r="R9" i="377"/>
  <c r="E146" i="1" s="1"/>
  <c r="Q9" i="377"/>
  <c r="D146" i="1" s="1"/>
  <c r="U23" i="250"/>
  <c r="H162" i="1" s="1"/>
  <c r="T23" i="250"/>
  <c r="G162" i="1" s="1"/>
  <c r="R23" i="250"/>
  <c r="Q23" i="250"/>
  <c r="D162" i="1" s="1"/>
  <c r="U21" i="294"/>
  <c r="H214" i="1" s="1"/>
  <c r="T21" i="294"/>
  <c r="G214" i="1" s="1"/>
  <c r="R21" i="294"/>
  <c r="E214" i="1" s="1"/>
  <c r="Q21" i="294"/>
  <c r="D214" i="1" s="1"/>
  <c r="I157" i="1"/>
  <c r="H157" i="1"/>
  <c r="G157" i="1"/>
  <c r="F157" i="1"/>
  <c r="E157" i="1"/>
  <c r="D157" i="1"/>
  <c r="U4" i="376"/>
  <c r="T4" i="376"/>
  <c r="R4" i="376"/>
  <c r="Q4" i="376"/>
  <c r="U6" i="375"/>
  <c r="H128" i="1" s="1"/>
  <c r="T6" i="375"/>
  <c r="G128" i="1" s="1"/>
  <c r="R6" i="375"/>
  <c r="S6" i="375" s="1"/>
  <c r="V6" i="375" s="1"/>
  <c r="I128" i="1" s="1"/>
  <c r="Q6" i="375"/>
  <c r="D128" i="1" s="1"/>
  <c r="E128" i="1" l="1"/>
  <c r="V16" i="360"/>
  <c r="I134" i="1" s="1"/>
  <c r="F134" i="1"/>
  <c r="S23" i="250"/>
  <c r="E162" i="1"/>
  <c r="F128" i="1"/>
  <c r="S9" i="377"/>
  <c r="S21" i="294"/>
  <c r="S4" i="376"/>
  <c r="V4" i="376" s="1"/>
  <c r="I116" i="1"/>
  <c r="H116" i="1"/>
  <c r="G116" i="1"/>
  <c r="F116" i="1"/>
  <c r="E116" i="1"/>
  <c r="D116" i="1"/>
  <c r="U4" i="374"/>
  <c r="T4" i="374"/>
  <c r="R4" i="374"/>
  <c r="Q4" i="374"/>
  <c r="I86" i="1"/>
  <c r="H86" i="1"/>
  <c r="G86" i="1"/>
  <c r="F86" i="1"/>
  <c r="E86" i="1"/>
  <c r="D86" i="1"/>
  <c r="U4" i="373"/>
  <c r="T4" i="373"/>
  <c r="R4" i="373"/>
  <c r="S4" i="373" s="1"/>
  <c r="V4" i="373" s="1"/>
  <c r="Q4" i="373"/>
  <c r="U5" i="372"/>
  <c r="H34" i="1" s="1"/>
  <c r="T5" i="372"/>
  <c r="G34" i="1" s="1"/>
  <c r="R5" i="372"/>
  <c r="Q5" i="372"/>
  <c r="D34" i="1" s="1"/>
  <c r="I189" i="1"/>
  <c r="H189" i="1"/>
  <c r="G189" i="1"/>
  <c r="F189" i="1"/>
  <c r="E189" i="1"/>
  <c r="D189" i="1"/>
  <c r="U4" i="371"/>
  <c r="T4" i="371"/>
  <c r="R4" i="371"/>
  <c r="S4" i="371" s="1"/>
  <c r="V4" i="371" s="1"/>
  <c r="Q4" i="371"/>
  <c r="I183" i="1"/>
  <c r="H183" i="1"/>
  <c r="G183" i="1"/>
  <c r="F183" i="1"/>
  <c r="E183" i="1"/>
  <c r="D183" i="1"/>
  <c r="U11" i="350"/>
  <c r="T11" i="350"/>
  <c r="R11" i="350"/>
  <c r="Q11" i="350"/>
  <c r="I236" i="1"/>
  <c r="H236" i="1"/>
  <c r="G236" i="1"/>
  <c r="F236" i="1"/>
  <c r="E236" i="1"/>
  <c r="D236" i="1"/>
  <c r="U4" i="370"/>
  <c r="T4" i="370"/>
  <c r="R4" i="370"/>
  <c r="Q4" i="370"/>
  <c r="S5" i="372" l="1"/>
  <c r="E34" i="1"/>
  <c r="V23" i="250"/>
  <c r="I162" i="1" s="1"/>
  <c r="F162" i="1"/>
  <c r="V21" i="294"/>
  <c r="I214" i="1" s="1"/>
  <c r="F214" i="1"/>
  <c r="V9" i="377"/>
  <c r="I146" i="1" s="1"/>
  <c r="F146" i="1"/>
  <c r="S4" i="374"/>
  <c r="V4" i="374" s="1"/>
  <c r="S11" i="350"/>
  <c r="V11" i="350" s="1"/>
  <c r="S4" i="370"/>
  <c r="V4" i="370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I237" i="1"/>
  <c r="H237" i="1"/>
  <c r="G237" i="1"/>
  <c r="F237" i="1"/>
  <c r="E237" i="1"/>
  <c r="D237" i="1"/>
  <c r="U4" i="369"/>
  <c r="T4" i="369"/>
  <c r="R4" i="369"/>
  <c r="Q4" i="369"/>
  <c r="S4" i="369" s="1"/>
  <c r="V4" i="369" s="1"/>
  <c r="I231" i="1"/>
  <c r="H231" i="1"/>
  <c r="G231" i="1"/>
  <c r="F231" i="1"/>
  <c r="E231" i="1"/>
  <c r="D231" i="1"/>
  <c r="U25" i="320"/>
  <c r="T25" i="320"/>
  <c r="R25" i="320"/>
  <c r="Q25" i="320"/>
  <c r="U9" i="368"/>
  <c r="H104" i="1" s="1"/>
  <c r="T9" i="368"/>
  <c r="G104" i="1" s="1"/>
  <c r="R9" i="368"/>
  <c r="E104" i="1" s="1"/>
  <c r="Q9" i="368"/>
  <c r="D104" i="1" s="1"/>
  <c r="A229" i="1"/>
  <c r="A230" i="1" s="1"/>
  <c r="A231" i="1" s="1"/>
  <c r="A232" i="1" s="1"/>
  <c r="A233" i="1" s="1"/>
  <c r="A234" i="1" s="1"/>
  <c r="A235" i="1" s="1"/>
  <c r="A236" i="1" s="1"/>
  <c r="A237" i="1" s="1"/>
  <c r="A238" i="1" s="1"/>
  <c r="I233" i="1"/>
  <c r="H233" i="1"/>
  <c r="G233" i="1"/>
  <c r="F233" i="1"/>
  <c r="E233" i="1"/>
  <c r="D233" i="1"/>
  <c r="U5" i="367"/>
  <c r="T5" i="367"/>
  <c r="R5" i="367"/>
  <c r="S5" i="367" s="1"/>
  <c r="V5" i="367" s="1"/>
  <c r="Q5" i="367"/>
  <c r="I62" i="1"/>
  <c r="H62" i="1"/>
  <c r="G62" i="1"/>
  <c r="F62" i="1"/>
  <c r="E62" i="1"/>
  <c r="D62" i="1"/>
  <c r="U4" i="366"/>
  <c r="T4" i="366"/>
  <c r="R4" i="366"/>
  <c r="Q4" i="366"/>
  <c r="E160" i="1"/>
  <c r="Q15" i="294"/>
  <c r="D160" i="1" s="1"/>
  <c r="U15" i="294"/>
  <c r="H160" i="1" s="1"/>
  <c r="T15" i="294"/>
  <c r="G160" i="1" s="1"/>
  <c r="R15" i="294"/>
  <c r="A205" i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E218" i="1"/>
  <c r="D218" i="1"/>
  <c r="U4" i="365"/>
  <c r="H218" i="1" s="1"/>
  <c r="T4" i="365"/>
  <c r="G218" i="1" s="1"/>
  <c r="R4" i="365"/>
  <c r="Q4" i="365"/>
  <c r="I234" i="1"/>
  <c r="H234" i="1"/>
  <c r="G234" i="1"/>
  <c r="F234" i="1"/>
  <c r="E234" i="1"/>
  <c r="D234" i="1"/>
  <c r="U13" i="322"/>
  <c r="T13" i="322"/>
  <c r="R13" i="322"/>
  <c r="Q13" i="322"/>
  <c r="I119" i="1"/>
  <c r="H119" i="1"/>
  <c r="G119" i="1"/>
  <c r="F119" i="1"/>
  <c r="E119" i="1"/>
  <c r="D119" i="1"/>
  <c r="U4" i="364"/>
  <c r="T4" i="364"/>
  <c r="R4" i="364"/>
  <c r="S4" i="364" s="1"/>
  <c r="V4" i="364" s="1"/>
  <c r="Q4" i="364"/>
  <c r="V5" i="372" l="1"/>
  <c r="I34" i="1" s="1"/>
  <c r="F34" i="1"/>
  <c r="S25" i="320"/>
  <c r="V25" i="320" s="1"/>
  <c r="S9" i="368"/>
  <c r="S4" i="366"/>
  <c r="V4" i="366" s="1"/>
  <c r="S15" i="294"/>
  <c r="S4" i="365"/>
  <c r="S13" i="322"/>
  <c r="V13" i="322" s="1"/>
  <c r="V2" i="356"/>
  <c r="T2" i="356"/>
  <c r="S2" i="356"/>
  <c r="R2" i="356"/>
  <c r="R4" i="356"/>
  <c r="U6" i="363"/>
  <c r="H23" i="1" s="1"/>
  <c r="T6" i="363"/>
  <c r="G23" i="1" s="1"/>
  <c r="R6" i="363"/>
  <c r="Q6" i="363"/>
  <c r="D23" i="1" s="1"/>
  <c r="H69" i="1"/>
  <c r="U5" i="362"/>
  <c r="T5" i="362"/>
  <c r="G69" i="1" s="1"/>
  <c r="R5" i="362"/>
  <c r="E69" i="1" s="1"/>
  <c r="Q5" i="362"/>
  <c r="D69" i="1" s="1"/>
  <c r="I186" i="1"/>
  <c r="H186" i="1"/>
  <c r="G186" i="1"/>
  <c r="F186" i="1"/>
  <c r="E186" i="1"/>
  <c r="D186" i="1"/>
  <c r="U4" i="361"/>
  <c r="T4" i="361"/>
  <c r="R4" i="361"/>
  <c r="S4" i="361" s="1"/>
  <c r="Q4" i="36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U10" i="360"/>
  <c r="H145" i="1" s="1"/>
  <c r="T10" i="360"/>
  <c r="G145" i="1" s="1"/>
  <c r="R10" i="360"/>
  <c r="Q10" i="360"/>
  <c r="D145" i="1" s="1"/>
  <c r="U7" i="359"/>
  <c r="H229" i="1" s="1"/>
  <c r="T7" i="359"/>
  <c r="G229" i="1" s="1"/>
  <c r="R7" i="359"/>
  <c r="Q7" i="359"/>
  <c r="D229" i="1" s="1"/>
  <c r="U5" i="358"/>
  <c r="H232" i="1" s="1"/>
  <c r="T5" i="358"/>
  <c r="G232" i="1" s="1"/>
  <c r="R5" i="358"/>
  <c r="E232" i="1" s="1"/>
  <c r="Q5" i="358"/>
  <c r="D232" i="1" s="1"/>
  <c r="U13" i="340"/>
  <c r="H188" i="1" s="1"/>
  <c r="T13" i="340"/>
  <c r="G188" i="1" s="1"/>
  <c r="R13" i="340"/>
  <c r="Q13" i="340"/>
  <c r="D188" i="1" s="1"/>
  <c r="U17" i="336"/>
  <c r="H144" i="1" s="1"/>
  <c r="T17" i="336"/>
  <c r="G144" i="1" s="1"/>
  <c r="R17" i="336"/>
  <c r="E144" i="1" s="1"/>
  <c r="Q17" i="336"/>
  <c r="D144" i="1" s="1"/>
  <c r="G124" i="1"/>
  <c r="D124" i="1"/>
  <c r="U4" i="357"/>
  <c r="H124" i="1" s="1"/>
  <c r="T4" i="357"/>
  <c r="R4" i="357"/>
  <c r="S4" i="357" s="1"/>
  <c r="V4" i="357" s="1"/>
  <c r="I124" i="1" s="1"/>
  <c r="Q4" i="357"/>
  <c r="U4" i="356"/>
  <c r="H112" i="1" s="1"/>
  <c r="T4" i="356"/>
  <c r="G112" i="1" s="1"/>
  <c r="Q4" i="356"/>
  <c r="D112" i="1" s="1"/>
  <c r="U16" i="338"/>
  <c r="H17" i="1" s="1"/>
  <c r="T16" i="338"/>
  <c r="G17" i="1" s="1"/>
  <c r="R16" i="338"/>
  <c r="E17" i="1" s="1"/>
  <c r="Q16" i="338"/>
  <c r="D17" i="1" s="1"/>
  <c r="U5" i="355"/>
  <c r="T5" i="355"/>
  <c r="G48" i="1" s="1"/>
  <c r="R5" i="355"/>
  <c r="Q5" i="355"/>
  <c r="D48" i="1" s="1"/>
  <c r="H195" i="1"/>
  <c r="G195" i="1"/>
  <c r="U4" i="354"/>
  <c r="T4" i="354"/>
  <c r="R4" i="354"/>
  <c r="E195" i="1" s="1"/>
  <c r="Q4" i="354"/>
  <c r="D195" i="1" s="1"/>
  <c r="E50" i="1"/>
  <c r="U5" i="353"/>
  <c r="H31" i="1" s="1"/>
  <c r="T5" i="353"/>
  <c r="G31" i="1" s="1"/>
  <c r="R5" i="353"/>
  <c r="E31" i="1" s="1"/>
  <c r="Q5" i="353"/>
  <c r="D31" i="1" s="1"/>
  <c r="D50" i="1"/>
  <c r="U4" i="352"/>
  <c r="H50" i="1" s="1"/>
  <c r="T4" i="352"/>
  <c r="G50" i="1" s="1"/>
  <c r="R4" i="352"/>
  <c r="S4" i="352" s="1"/>
  <c r="F50" i="1" s="1"/>
  <c r="Q4" i="352"/>
  <c r="U10" i="315"/>
  <c r="H111" i="1" s="1"/>
  <c r="T10" i="315"/>
  <c r="G111" i="1" s="1"/>
  <c r="R10" i="315"/>
  <c r="E111" i="1" s="1"/>
  <c r="Q10" i="315"/>
  <c r="D111" i="1" s="1"/>
  <c r="D238" i="1"/>
  <c r="U4" i="351"/>
  <c r="H238" i="1" s="1"/>
  <c r="T4" i="351"/>
  <c r="G238" i="1" s="1"/>
  <c r="R4" i="351"/>
  <c r="E238" i="1" s="1"/>
  <c r="Q4" i="351"/>
  <c r="U5" i="350"/>
  <c r="H213" i="1" s="1"/>
  <c r="T5" i="350"/>
  <c r="G213" i="1" s="1"/>
  <c r="R5" i="350"/>
  <c r="Q5" i="350"/>
  <c r="D213" i="1" s="1"/>
  <c r="D217" i="1"/>
  <c r="U10" i="348"/>
  <c r="T10" i="348"/>
  <c r="R10" i="348"/>
  <c r="S10" i="348" s="1"/>
  <c r="Q10" i="348"/>
  <c r="U16" i="308"/>
  <c r="H219" i="1" s="1"/>
  <c r="T16" i="308"/>
  <c r="G219" i="1" s="1"/>
  <c r="R16" i="308"/>
  <c r="E219" i="1" s="1"/>
  <c r="Q16" i="308"/>
  <c r="D219" i="1" s="1"/>
  <c r="F185" i="1"/>
  <c r="U4" i="349"/>
  <c r="H194" i="1" s="1"/>
  <c r="T4" i="349"/>
  <c r="G194" i="1" s="1"/>
  <c r="R4" i="349"/>
  <c r="E194" i="1" s="1"/>
  <c r="Q4" i="349"/>
  <c r="D194" i="1" s="1"/>
  <c r="U4" i="348"/>
  <c r="H180" i="1" s="1"/>
  <c r="T4" i="348"/>
  <c r="G180" i="1" s="1"/>
  <c r="R4" i="348"/>
  <c r="E180" i="1" s="1"/>
  <c r="Q4" i="348"/>
  <c r="D180" i="1" s="1"/>
  <c r="U6" i="347"/>
  <c r="H159" i="1" s="1"/>
  <c r="T6" i="347"/>
  <c r="G159" i="1" s="1"/>
  <c r="R6" i="347"/>
  <c r="E159" i="1" s="1"/>
  <c r="Q6" i="347"/>
  <c r="D159" i="1" s="1"/>
  <c r="U4" i="346"/>
  <c r="H192" i="1" s="1"/>
  <c r="T4" i="346"/>
  <c r="G192" i="1" s="1"/>
  <c r="R4" i="346"/>
  <c r="Q4" i="346"/>
  <c r="D192" i="1" s="1"/>
  <c r="D185" i="1"/>
  <c r="U4" i="345"/>
  <c r="H185" i="1" s="1"/>
  <c r="T4" i="345"/>
  <c r="G185" i="1" s="1"/>
  <c r="R4" i="345"/>
  <c r="S4" i="345" s="1"/>
  <c r="Q4" i="345"/>
  <c r="G74" i="1"/>
  <c r="E74" i="1"/>
  <c r="E89" i="1"/>
  <c r="U5" i="344"/>
  <c r="H71" i="1" s="1"/>
  <c r="T5" i="344"/>
  <c r="G71" i="1" s="1"/>
  <c r="R5" i="344"/>
  <c r="E71" i="1" s="1"/>
  <c r="Q5" i="344"/>
  <c r="D71" i="1" s="1"/>
  <c r="D89" i="1"/>
  <c r="U4" i="343"/>
  <c r="H89" i="1" s="1"/>
  <c r="T4" i="343"/>
  <c r="G89" i="1" s="1"/>
  <c r="R4" i="343"/>
  <c r="Q4" i="343"/>
  <c r="D39" i="1"/>
  <c r="U11" i="324"/>
  <c r="H74" i="1" s="1"/>
  <c r="T11" i="324"/>
  <c r="R11" i="324"/>
  <c r="S11" i="324" s="1"/>
  <c r="Q11" i="324"/>
  <c r="D74" i="1" s="1"/>
  <c r="U19" i="320"/>
  <c r="H39" i="1" s="1"/>
  <c r="T19" i="320"/>
  <c r="G39" i="1" s="1"/>
  <c r="R19" i="320"/>
  <c r="Q19" i="320"/>
  <c r="U7" i="342"/>
  <c r="H205" i="1" s="1"/>
  <c r="T7" i="342"/>
  <c r="G205" i="1" s="1"/>
  <c r="R7" i="342"/>
  <c r="E205" i="1" s="1"/>
  <c r="Q7" i="342"/>
  <c r="D205" i="1" s="1"/>
  <c r="D206" i="1"/>
  <c r="U5" i="341"/>
  <c r="H206" i="1" s="1"/>
  <c r="T5" i="341"/>
  <c r="G206" i="1" s="1"/>
  <c r="R5" i="341"/>
  <c r="Q5" i="341"/>
  <c r="U6" i="340"/>
  <c r="H210" i="1" s="1"/>
  <c r="T6" i="340"/>
  <c r="G210" i="1" s="1"/>
  <c r="R6" i="340"/>
  <c r="Q6" i="340"/>
  <c r="D210" i="1" s="1"/>
  <c r="H177" i="1"/>
  <c r="G177" i="1"/>
  <c r="E193" i="1"/>
  <c r="U4" i="339"/>
  <c r="T4" i="339"/>
  <c r="R4" i="339"/>
  <c r="S4" i="339" s="1"/>
  <c r="V4" i="339" s="1"/>
  <c r="I177" i="1" s="1"/>
  <c r="Q4" i="339"/>
  <c r="D177" i="1" s="1"/>
  <c r="U5" i="338"/>
  <c r="H166" i="1" s="1"/>
  <c r="T5" i="338"/>
  <c r="G166" i="1" s="1"/>
  <c r="R5" i="338"/>
  <c r="Q5" i="338"/>
  <c r="D166" i="1" s="1"/>
  <c r="D193" i="1"/>
  <c r="U4" i="337"/>
  <c r="H193" i="1" s="1"/>
  <c r="T4" i="337"/>
  <c r="G193" i="1" s="1"/>
  <c r="R4" i="337"/>
  <c r="Q4" i="337"/>
  <c r="E129" i="1"/>
  <c r="E131" i="1"/>
  <c r="U5" i="336"/>
  <c r="H122" i="1" s="1"/>
  <c r="T5" i="336"/>
  <c r="G122" i="1" s="1"/>
  <c r="R5" i="336"/>
  <c r="Q5" i="336"/>
  <c r="D122" i="1" s="1"/>
  <c r="U4" i="335"/>
  <c r="H113" i="1" s="1"/>
  <c r="T4" i="335"/>
  <c r="G113" i="1" s="1"/>
  <c r="R4" i="335"/>
  <c r="E113" i="1" s="1"/>
  <c r="Q4" i="335"/>
  <c r="D113" i="1" s="1"/>
  <c r="U4" i="334"/>
  <c r="H129" i="1" s="1"/>
  <c r="T4" i="334"/>
  <c r="G129" i="1" s="1"/>
  <c r="R4" i="334"/>
  <c r="Q4" i="334"/>
  <c r="D129" i="1" s="1"/>
  <c r="U4" i="333"/>
  <c r="H126" i="1" s="1"/>
  <c r="T4" i="333"/>
  <c r="G126" i="1" s="1"/>
  <c r="R4" i="333"/>
  <c r="E126" i="1" s="1"/>
  <c r="Q4" i="333"/>
  <c r="D126" i="1" s="1"/>
  <c r="U4" i="332"/>
  <c r="H131" i="1" s="1"/>
  <c r="T4" i="332"/>
  <c r="G131" i="1" s="1"/>
  <c r="R4" i="332"/>
  <c r="Q4" i="332"/>
  <c r="D131" i="1" s="1"/>
  <c r="H93" i="1"/>
  <c r="H60" i="1"/>
  <c r="D93" i="1"/>
  <c r="U4" i="331"/>
  <c r="T4" i="331"/>
  <c r="G93" i="1" s="1"/>
  <c r="R4" i="331"/>
  <c r="S4" i="331" s="1"/>
  <c r="F93" i="1" s="1"/>
  <c r="Q4" i="331"/>
  <c r="U11" i="330"/>
  <c r="H10" i="1" s="1"/>
  <c r="T11" i="330"/>
  <c r="G10" i="1" s="1"/>
  <c r="R11" i="330"/>
  <c r="E10" i="1" s="1"/>
  <c r="Q11" i="330"/>
  <c r="D10" i="1" s="1"/>
  <c r="U4" i="329"/>
  <c r="T4" i="329"/>
  <c r="G60" i="1" s="1"/>
  <c r="R4" i="329"/>
  <c r="E60" i="1" s="1"/>
  <c r="Q4" i="329"/>
  <c r="D60" i="1" s="1"/>
  <c r="U10" i="328"/>
  <c r="H18" i="1" s="1"/>
  <c r="T10" i="328"/>
  <c r="G18" i="1" s="1"/>
  <c r="R10" i="328"/>
  <c r="Q10" i="328"/>
  <c r="D18" i="1" s="1"/>
  <c r="V4" i="365" l="1"/>
  <c r="I218" i="1" s="1"/>
  <c r="F218" i="1"/>
  <c r="S6" i="363"/>
  <c r="E23" i="1"/>
  <c r="V15" i="294"/>
  <c r="I160" i="1" s="1"/>
  <c r="F160" i="1"/>
  <c r="V9" i="368"/>
  <c r="I104" i="1" s="1"/>
  <c r="F104" i="1"/>
  <c r="S10" i="360"/>
  <c r="V10" i="360" s="1"/>
  <c r="I145" i="1" s="1"/>
  <c r="S5" i="362"/>
  <c r="E145" i="1"/>
  <c r="F145" i="1"/>
  <c r="E112" i="1"/>
  <c r="S4" i="356"/>
  <c r="V4" i="356" s="1"/>
  <c r="I112" i="1" s="1"/>
  <c r="S6" i="340"/>
  <c r="F210" i="1" s="1"/>
  <c r="V4" i="361"/>
  <c r="E93" i="1"/>
  <c r="S4" i="351"/>
  <c r="S16" i="338"/>
  <c r="S10" i="328"/>
  <c r="F18" i="1" s="1"/>
  <c r="S5" i="350"/>
  <c r="F213" i="1" s="1"/>
  <c r="E124" i="1"/>
  <c r="S7" i="359"/>
  <c r="V4" i="331"/>
  <c r="I93" i="1" s="1"/>
  <c r="V4" i="345"/>
  <c r="I185" i="1" s="1"/>
  <c r="E185" i="1"/>
  <c r="S5" i="355"/>
  <c r="F124" i="1"/>
  <c r="S4" i="334"/>
  <c r="S19" i="320"/>
  <c r="V19" i="320" s="1"/>
  <c r="I39" i="1" s="1"/>
  <c r="E217" i="1"/>
  <c r="S13" i="340"/>
  <c r="E229" i="1"/>
  <c r="S5" i="344"/>
  <c r="G217" i="1"/>
  <c r="E48" i="1"/>
  <c r="S5" i="338"/>
  <c r="V5" i="338" s="1"/>
  <c r="I166" i="1" s="1"/>
  <c r="S5" i="341"/>
  <c r="V5" i="341" s="1"/>
  <c r="I206" i="1" s="1"/>
  <c r="S4" i="346"/>
  <c r="E192" i="1"/>
  <c r="H217" i="1"/>
  <c r="S17" i="336"/>
  <c r="E177" i="1"/>
  <c r="V10" i="348"/>
  <c r="V4" i="352"/>
  <c r="I50" i="1" s="1"/>
  <c r="F112" i="1"/>
  <c r="F177" i="1"/>
  <c r="E188" i="1"/>
  <c r="S5" i="358"/>
  <c r="E213" i="1"/>
  <c r="S5" i="336"/>
  <c r="V5" i="336" s="1"/>
  <c r="I122" i="1" s="1"/>
  <c r="S4" i="354"/>
  <c r="E39" i="1"/>
  <c r="F39" i="1"/>
  <c r="S5" i="353"/>
  <c r="S16" i="308"/>
  <c r="S10" i="315"/>
  <c r="V11" i="324"/>
  <c r="I74" i="1" s="1"/>
  <c r="F74" i="1"/>
  <c r="S7" i="342"/>
  <c r="F205" i="1" s="1"/>
  <c r="E206" i="1"/>
  <c r="F206" i="1"/>
  <c r="E210" i="1"/>
  <c r="S4" i="349"/>
  <c r="S4" i="348"/>
  <c r="S6" i="347"/>
  <c r="E122" i="1"/>
  <c r="E166" i="1"/>
  <c r="S4" i="343"/>
  <c r="E18" i="1"/>
  <c r="V6" i="340"/>
  <c r="I210" i="1" s="1"/>
  <c r="S4" i="337"/>
  <c r="S4" i="335"/>
  <c r="S4" i="333"/>
  <c r="S4" i="332"/>
  <c r="S11" i="330"/>
  <c r="S4" i="329"/>
  <c r="H216" i="1"/>
  <c r="D215" i="1"/>
  <c r="U4" i="327"/>
  <c r="H215" i="1" s="1"/>
  <c r="T4" i="327"/>
  <c r="G215" i="1" s="1"/>
  <c r="R4" i="327"/>
  <c r="E215" i="1" s="1"/>
  <c r="Q4" i="327"/>
  <c r="U4" i="326"/>
  <c r="T4" i="326"/>
  <c r="G216" i="1" s="1"/>
  <c r="R4" i="326"/>
  <c r="E216" i="1" s="1"/>
  <c r="Q4" i="326"/>
  <c r="D216" i="1" s="1"/>
  <c r="H181" i="1"/>
  <c r="F181" i="1"/>
  <c r="U5" i="325"/>
  <c r="H172" i="1" s="1"/>
  <c r="T5" i="325"/>
  <c r="G172" i="1" s="1"/>
  <c r="R5" i="325"/>
  <c r="S5" i="325" s="1"/>
  <c r="V5" i="325" s="1"/>
  <c r="I172" i="1" s="1"/>
  <c r="Q5" i="325"/>
  <c r="D172" i="1" s="1"/>
  <c r="U4" i="324"/>
  <c r="H174" i="1" s="1"/>
  <c r="T4" i="324"/>
  <c r="G174" i="1" s="1"/>
  <c r="R4" i="324"/>
  <c r="Q4" i="324"/>
  <c r="D174" i="1" s="1"/>
  <c r="D181" i="1"/>
  <c r="U4" i="323"/>
  <c r="T4" i="323"/>
  <c r="G181" i="1" s="1"/>
  <c r="R4" i="323"/>
  <c r="S4" i="323" s="1"/>
  <c r="V4" i="323" s="1"/>
  <c r="I181" i="1" s="1"/>
  <c r="Q4" i="323"/>
  <c r="U6" i="322"/>
  <c r="H182" i="1" s="1"/>
  <c r="T6" i="322"/>
  <c r="G182" i="1" s="1"/>
  <c r="R6" i="322"/>
  <c r="Q6" i="322"/>
  <c r="D182" i="1" s="1"/>
  <c r="U13" i="320"/>
  <c r="H149" i="1" s="1"/>
  <c r="T13" i="320"/>
  <c r="G149" i="1" s="1"/>
  <c r="R13" i="320"/>
  <c r="E149" i="1" s="1"/>
  <c r="Q13" i="320"/>
  <c r="D149" i="1" s="1"/>
  <c r="U16" i="321"/>
  <c r="H150" i="1" s="1"/>
  <c r="T16" i="321"/>
  <c r="G150" i="1" s="1"/>
  <c r="R16" i="321"/>
  <c r="E150" i="1" s="1"/>
  <c r="Q16" i="321"/>
  <c r="D150" i="1" s="1"/>
  <c r="U7" i="321"/>
  <c r="H107" i="1" s="1"/>
  <c r="T7" i="321"/>
  <c r="G107" i="1" s="1"/>
  <c r="R7" i="321"/>
  <c r="E107" i="1" s="1"/>
  <c r="Q7" i="321"/>
  <c r="D107" i="1" s="1"/>
  <c r="U4" i="320"/>
  <c r="H125" i="1" s="1"/>
  <c r="T4" i="320"/>
  <c r="G125" i="1" s="1"/>
  <c r="R4" i="320"/>
  <c r="E125" i="1" s="1"/>
  <c r="Q4" i="320"/>
  <c r="D125" i="1" s="1"/>
  <c r="U14" i="319"/>
  <c r="H130" i="1" s="1"/>
  <c r="T14" i="319"/>
  <c r="G130" i="1" s="1"/>
  <c r="R14" i="319"/>
  <c r="E130" i="1" s="1"/>
  <c r="Q14" i="319"/>
  <c r="D130" i="1" s="1"/>
  <c r="G90" i="1"/>
  <c r="E90" i="1"/>
  <c r="G83" i="1"/>
  <c r="I47" i="1"/>
  <c r="H47" i="1"/>
  <c r="G47" i="1"/>
  <c r="F47" i="1"/>
  <c r="E47" i="1"/>
  <c r="E66" i="1"/>
  <c r="U8" i="319"/>
  <c r="H22" i="1" s="1"/>
  <c r="T8" i="319"/>
  <c r="G22" i="1" s="1"/>
  <c r="R8" i="319"/>
  <c r="E22" i="1" s="1"/>
  <c r="Q8" i="319"/>
  <c r="D22" i="1" s="1"/>
  <c r="U4" i="318"/>
  <c r="H90" i="1" s="1"/>
  <c r="T4" i="318"/>
  <c r="R4" i="318"/>
  <c r="Q4" i="318"/>
  <c r="D90" i="1" s="1"/>
  <c r="D83" i="1"/>
  <c r="U10" i="317"/>
  <c r="H212" i="1" s="1"/>
  <c r="T10" i="317"/>
  <c r="G212" i="1" s="1"/>
  <c r="R10" i="317"/>
  <c r="E212" i="1" s="1"/>
  <c r="Q10" i="317"/>
  <c r="D212" i="1" s="1"/>
  <c r="U4" i="317"/>
  <c r="H83" i="1" s="1"/>
  <c r="T4" i="317"/>
  <c r="R4" i="317"/>
  <c r="E83" i="1" s="1"/>
  <c r="Q4" i="317"/>
  <c r="U8" i="316"/>
  <c r="H26" i="1" s="1"/>
  <c r="T8" i="316"/>
  <c r="G26" i="1" s="1"/>
  <c r="R8" i="316"/>
  <c r="E26" i="1" s="1"/>
  <c r="Q8" i="316"/>
  <c r="D26" i="1" s="1"/>
  <c r="U4" i="315"/>
  <c r="H73" i="1" s="1"/>
  <c r="T4" i="315"/>
  <c r="G73" i="1" s="1"/>
  <c r="R4" i="315"/>
  <c r="S4" i="315" s="1"/>
  <c r="V4" i="315" s="1"/>
  <c r="I73" i="1" s="1"/>
  <c r="Q4" i="315"/>
  <c r="D73" i="1" s="1"/>
  <c r="U4" i="314"/>
  <c r="T4" i="314"/>
  <c r="R4" i="314"/>
  <c r="S4" i="314" s="1"/>
  <c r="V4" i="314" s="1"/>
  <c r="Q4" i="314"/>
  <c r="D47" i="1" s="1"/>
  <c r="U8" i="313"/>
  <c r="H35" i="1" s="1"/>
  <c r="T8" i="313"/>
  <c r="G35" i="1" s="1"/>
  <c r="R8" i="313"/>
  <c r="Q8" i="313"/>
  <c r="D35" i="1" s="1"/>
  <c r="U9" i="312"/>
  <c r="H21" i="1" s="1"/>
  <c r="T9" i="312"/>
  <c r="G21" i="1" s="1"/>
  <c r="R9" i="312"/>
  <c r="Q9" i="312"/>
  <c r="D21" i="1" s="1"/>
  <c r="U4" i="311"/>
  <c r="H92" i="1" s="1"/>
  <c r="T4" i="311"/>
  <c r="G92" i="1" s="1"/>
  <c r="R4" i="311"/>
  <c r="Q4" i="311"/>
  <c r="D92" i="1" s="1"/>
  <c r="U5" i="310"/>
  <c r="H66" i="1" s="1"/>
  <c r="T5" i="310"/>
  <c r="G66" i="1" s="1"/>
  <c r="R5" i="310"/>
  <c r="Q5" i="310"/>
  <c r="D66" i="1" s="1"/>
  <c r="U22" i="249"/>
  <c r="H179" i="1" s="1"/>
  <c r="T22" i="249"/>
  <c r="G179" i="1" s="1"/>
  <c r="R22" i="249"/>
  <c r="E179" i="1" s="1"/>
  <c r="Q22" i="249"/>
  <c r="D179" i="1" s="1"/>
  <c r="U18" i="293"/>
  <c r="H165" i="1" s="1"/>
  <c r="T18" i="293"/>
  <c r="G165" i="1" s="1"/>
  <c r="R18" i="293"/>
  <c r="E165" i="1" s="1"/>
  <c r="Q18" i="293"/>
  <c r="D165" i="1" s="1"/>
  <c r="U9" i="309"/>
  <c r="H154" i="1" s="1"/>
  <c r="T9" i="309"/>
  <c r="G154" i="1" s="1"/>
  <c r="R9" i="309"/>
  <c r="Q9" i="309"/>
  <c r="D154" i="1" s="1"/>
  <c r="U10" i="308"/>
  <c r="H143" i="1" s="1"/>
  <c r="T10" i="308"/>
  <c r="G143" i="1" s="1"/>
  <c r="R10" i="308"/>
  <c r="E143" i="1" s="1"/>
  <c r="Q10" i="308"/>
  <c r="D143" i="1" s="1"/>
  <c r="U12" i="305"/>
  <c r="H163" i="1" s="1"/>
  <c r="T12" i="305"/>
  <c r="G163" i="1" s="1"/>
  <c r="R12" i="305"/>
  <c r="E163" i="1" s="1"/>
  <c r="Q12" i="305"/>
  <c r="D163" i="1" s="1"/>
  <c r="U6" i="307"/>
  <c r="H61" i="1" s="1"/>
  <c r="T6" i="307"/>
  <c r="G61" i="1" s="1"/>
  <c r="R6" i="307"/>
  <c r="E61" i="1" s="1"/>
  <c r="Q6" i="307"/>
  <c r="D61" i="1" s="1"/>
  <c r="U9" i="306"/>
  <c r="H24" i="1" s="1"/>
  <c r="T9" i="306"/>
  <c r="G24" i="1" s="1"/>
  <c r="R9" i="306"/>
  <c r="Q9" i="306"/>
  <c r="D24" i="1" s="1"/>
  <c r="U11" i="288"/>
  <c r="H118" i="1" s="1"/>
  <c r="T11" i="288"/>
  <c r="G118" i="1" s="1"/>
  <c r="R11" i="288"/>
  <c r="E118" i="1" s="1"/>
  <c r="Q11" i="288"/>
  <c r="D118" i="1" s="1"/>
  <c r="U6" i="305"/>
  <c r="H28" i="1" s="1"/>
  <c r="T6" i="305"/>
  <c r="G28" i="1" s="1"/>
  <c r="R6" i="305"/>
  <c r="E28" i="1" s="1"/>
  <c r="Q6" i="305"/>
  <c r="D28" i="1" s="1"/>
  <c r="U10" i="277"/>
  <c r="H161" i="1" s="1"/>
  <c r="T10" i="277"/>
  <c r="G161" i="1" s="1"/>
  <c r="R10" i="277"/>
  <c r="E161" i="1" s="1"/>
  <c r="Q10" i="277"/>
  <c r="D161" i="1" s="1"/>
  <c r="H120" i="1"/>
  <c r="G120" i="1"/>
  <c r="U5" i="304"/>
  <c r="T5" i="304"/>
  <c r="R5" i="304"/>
  <c r="Q5" i="304"/>
  <c r="D120" i="1" s="1"/>
  <c r="H82" i="1"/>
  <c r="G82" i="1"/>
  <c r="E82" i="1"/>
  <c r="D82" i="1"/>
  <c r="U12" i="271"/>
  <c r="T12" i="271"/>
  <c r="R12" i="271"/>
  <c r="Q12" i="271"/>
  <c r="H78" i="1"/>
  <c r="G78" i="1"/>
  <c r="H33" i="1"/>
  <c r="U5" i="303"/>
  <c r="H53" i="1" s="1"/>
  <c r="T5" i="303"/>
  <c r="G53" i="1" s="1"/>
  <c r="R5" i="303"/>
  <c r="Q5" i="303"/>
  <c r="D53" i="1" s="1"/>
  <c r="D78" i="1"/>
  <c r="U4" i="302"/>
  <c r="T4" i="302"/>
  <c r="R4" i="302"/>
  <c r="E78" i="1" s="1"/>
  <c r="Q4" i="302"/>
  <c r="U4" i="301"/>
  <c r="H54" i="1" s="1"/>
  <c r="T4" i="301"/>
  <c r="G54" i="1" s="1"/>
  <c r="R4" i="301"/>
  <c r="Q4" i="301"/>
  <c r="D54" i="1" s="1"/>
  <c r="D33" i="1"/>
  <c r="U5" i="300"/>
  <c r="T5" i="300"/>
  <c r="G33" i="1" s="1"/>
  <c r="R5" i="300"/>
  <c r="E33" i="1" s="1"/>
  <c r="Q5" i="300"/>
  <c r="U12" i="268"/>
  <c r="H46" i="1" s="1"/>
  <c r="T12" i="268"/>
  <c r="G46" i="1" s="1"/>
  <c r="R12" i="268"/>
  <c r="Q12" i="268"/>
  <c r="D46" i="1" s="1"/>
  <c r="H235" i="1"/>
  <c r="G235" i="1"/>
  <c r="E235" i="1"/>
  <c r="U4" i="299"/>
  <c r="T4" i="299"/>
  <c r="R4" i="299"/>
  <c r="Q4" i="299"/>
  <c r="D235" i="1" s="1"/>
  <c r="D228" i="1"/>
  <c r="U21" i="270"/>
  <c r="H228" i="1" s="1"/>
  <c r="T21" i="270"/>
  <c r="G228" i="1" s="1"/>
  <c r="R21" i="270"/>
  <c r="E228" i="1" s="1"/>
  <c r="Q21" i="270"/>
  <c r="D211" i="1"/>
  <c r="U4" i="298"/>
  <c r="H211" i="1" s="1"/>
  <c r="T4" i="298"/>
  <c r="G211" i="1" s="1"/>
  <c r="R4" i="298"/>
  <c r="E211" i="1" s="1"/>
  <c r="Q4" i="298"/>
  <c r="D45" i="1"/>
  <c r="U4" i="297"/>
  <c r="H45" i="1" s="1"/>
  <c r="T4" i="297"/>
  <c r="G45" i="1" s="1"/>
  <c r="R4" i="297"/>
  <c r="S4" i="297" s="1"/>
  <c r="V4" i="297" s="1"/>
  <c r="I45" i="1" s="1"/>
  <c r="Q4" i="297"/>
  <c r="U23" i="266"/>
  <c r="H43" i="1" s="1"/>
  <c r="T23" i="266"/>
  <c r="G43" i="1" s="1"/>
  <c r="R23" i="266"/>
  <c r="E43" i="1" s="1"/>
  <c r="Q23" i="266"/>
  <c r="S23" i="266" s="1"/>
  <c r="G191" i="1"/>
  <c r="E191" i="1"/>
  <c r="H190" i="1"/>
  <c r="G190" i="1"/>
  <c r="U4" i="296"/>
  <c r="H191" i="1" s="1"/>
  <c r="T4" i="296"/>
  <c r="R4" i="296"/>
  <c r="Q4" i="296"/>
  <c r="D191" i="1" s="1"/>
  <c r="D190" i="1"/>
  <c r="U4" i="295"/>
  <c r="T4" i="295"/>
  <c r="R4" i="295"/>
  <c r="S4" i="295" s="1"/>
  <c r="V4" i="295" s="1"/>
  <c r="I190" i="1" s="1"/>
  <c r="Q4" i="295"/>
  <c r="U8" i="294"/>
  <c r="H30" i="1" s="1"/>
  <c r="T8" i="294"/>
  <c r="G30" i="1" s="1"/>
  <c r="R8" i="294"/>
  <c r="E30" i="1" s="1"/>
  <c r="Q8" i="294"/>
  <c r="D30" i="1" s="1"/>
  <c r="U12" i="293"/>
  <c r="H68" i="1" s="1"/>
  <c r="T12" i="293"/>
  <c r="G68" i="1" s="1"/>
  <c r="R12" i="293"/>
  <c r="Q12" i="293"/>
  <c r="D68" i="1" s="1"/>
  <c r="U6" i="293"/>
  <c r="H106" i="1" s="1"/>
  <c r="T6" i="293"/>
  <c r="G106" i="1" s="1"/>
  <c r="R6" i="293"/>
  <c r="E106" i="1" s="1"/>
  <c r="Q6" i="293"/>
  <c r="D106" i="1" s="1"/>
  <c r="U14" i="270"/>
  <c r="H151" i="1" s="1"/>
  <c r="T14" i="270"/>
  <c r="G151" i="1" s="1"/>
  <c r="R14" i="270"/>
  <c r="E151" i="1" s="1"/>
  <c r="Q14" i="270"/>
  <c r="D151" i="1" s="1"/>
  <c r="U20" i="253"/>
  <c r="H135" i="1" s="1"/>
  <c r="T20" i="253"/>
  <c r="G135" i="1" s="1"/>
  <c r="R20" i="253"/>
  <c r="Q20" i="253"/>
  <c r="D135" i="1" s="1"/>
  <c r="E87" i="1"/>
  <c r="D87" i="1"/>
  <c r="U11" i="269"/>
  <c r="H87" i="1" s="1"/>
  <c r="T11" i="269"/>
  <c r="G87" i="1" s="1"/>
  <c r="R11" i="269"/>
  <c r="Q11" i="269"/>
  <c r="H77" i="1"/>
  <c r="G77" i="1"/>
  <c r="E42" i="1"/>
  <c r="G49" i="1"/>
  <c r="E49" i="1"/>
  <c r="U5" i="292"/>
  <c r="H63" i="1" s="1"/>
  <c r="T5" i="292"/>
  <c r="G63" i="1" s="1"/>
  <c r="R5" i="292"/>
  <c r="S5" i="292" s="1"/>
  <c r="V5" i="292" s="1"/>
  <c r="I63" i="1" s="1"/>
  <c r="Q5" i="292"/>
  <c r="D63" i="1" s="1"/>
  <c r="U4" i="291"/>
  <c r="H80" i="1" s="1"/>
  <c r="T4" i="291"/>
  <c r="G80" i="1" s="1"/>
  <c r="R4" i="291"/>
  <c r="S4" i="291" s="1"/>
  <c r="V4" i="291" s="1"/>
  <c r="I80" i="1" s="1"/>
  <c r="Q4" i="291"/>
  <c r="D80" i="1" s="1"/>
  <c r="D72" i="1"/>
  <c r="U5" i="290"/>
  <c r="H72" i="1" s="1"/>
  <c r="T5" i="290"/>
  <c r="G72" i="1" s="1"/>
  <c r="R5" i="290"/>
  <c r="E72" i="1" s="1"/>
  <c r="Q5" i="290"/>
  <c r="U4" i="289"/>
  <c r="T4" i="289"/>
  <c r="R4" i="289"/>
  <c r="E77" i="1" s="1"/>
  <c r="Q4" i="289"/>
  <c r="D77" i="1" s="1"/>
  <c r="U4" i="288"/>
  <c r="H75" i="1" s="1"/>
  <c r="T4" i="288"/>
  <c r="G75" i="1" s="1"/>
  <c r="R4" i="288"/>
  <c r="Q4" i="288"/>
  <c r="D75" i="1" s="1"/>
  <c r="U5" i="287"/>
  <c r="H56" i="1" s="1"/>
  <c r="T5" i="287"/>
  <c r="G56" i="1" s="1"/>
  <c r="R5" i="287"/>
  <c r="Q5" i="287"/>
  <c r="D56" i="1" s="1"/>
  <c r="U6" i="286"/>
  <c r="H29" i="1" s="1"/>
  <c r="T6" i="286"/>
  <c r="G29" i="1" s="1"/>
  <c r="R6" i="286"/>
  <c r="E29" i="1" s="1"/>
  <c r="Q6" i="286"/>
  <c r="D29" i="1" s="1"/>
  <c r="U6" i="285"/>
  <c r="H42" i="1" s="1"/>
  <c r="T6" i="285"/>
  <c r="G42" i="1" s="1"/>
  <c r="R6" i="285"/>
  <c r="Q6" i="285"/>
  <c r="D42" i="1" s="1"/>
  <c r="U9" i="284"/>
  <c r="H15" i="1" s="1"/>
  <c r="T9" i="284"/>
  <c r="G15" i="1" s="1"/>
  <c r="R9" i="284"/>
  <c r="E15" i="1" s="1"/>
  <c r="Q9" i="284"/>
  <c r="D15" i="1" s="1"/>
  <c r="U7" i="283"/>
  <c r="H25" i="1" s="1"/>
  <c r="T7" i="283"/>
  <c r="G25" i="1" s="1"/>
  <c r="R7" i="283"/>
  <c r="Q7" i="283"/>
  <c r="D25" i="1" s="1"/>
  <c r="U11" i="282"/>
  <c r="H49" i="1" s="1"/>
  <c r="T11" i="282"/>
  <c r="R11" i="282"/>
  <c r="Q11" i="282"/>
  <c r="D49" i="1" s="1"/>
  <c r="G169" i="1"/>
  <c r="E169" i="1"/>
  <c r="H167" i="1"/>
  <c r="U4" i="282"/>
  <c r="H169" i="1" s="1"/>
  <c r="T4" i="282"/>
  <c r="R4" i="282"/>
  <c r="Q4" i="282"/>
  <c r="D169" i="1" s="1"/>
  <c r="D167" i="1"/>
  <c r="U4" i="281"/>
  <c r="T4" i="281"/>
  <c r="G167" i="1" s="1"/>
  <c r="R4" i="281"/>
  <c r="S4" i="281" s="1"/>
  <c r="V4" i="281" s="1"/>
  <c r="I167" i="1" s="1"/>
  <c r="Q4" i="281"/>
  <c r="U4" i="280"/>
  <c r="H220" i="1" s="1"/>
  <c r="T4" i="280"/>
  <c r="G220" i="1" s="1"/>
  <c r="R4" i="280"/>
  <c r="Q4" i="280"/>
  <c r="D220" i="1" s="1"/>
  <c r="U11" i="253"/>
  <c r="H173" i="1" s="1"/>
  <c r="T11" i="253"/>
  <c r="G173" i="1" s="1"/>
  <c r="R11" i="253"/>
  <c r="E173" i="1" s="1"/>
  <c r="Q11" i="253"/>
  <c r="D173" i="1" s="1"/>
  <c r="D156" i="1"/>
  <c r="U4" i="279"/>
  <c r="H156" i="1" s="1"/>
  <c r="T4" i="279"/>
  <c r="G156" i="1" s="1"/>
  <c r="R4" i="279"/>
  <c r="E156" i="1" s="1"/>
  <c r="Q4" i="279"/>
  <c r="U13" i="272"/>
  <c r="H132" i="1" s="1"/>
  <c r="T13" i="272"/>
  <c r="G132" i="1" s="1"/>
  <c r="R13" i="272"/>
  <c r="Q13" i="272"/>
  <c r="D132" i="1" s="1"/>
  <c r="H170" i="1"/>
  <c r="G170" i="1"/>
  <c r="E170" i="1"/>
  <c r="D170" i="1"/>
  <c r="U4" i="278"/>
  <c r="T4" i="278"/>
  <c r="R4" i="278"/>
  <c r="S4" i="278" s="1"/>
  <c r="Q4" i="278"/>
  <c r="G127" i="1"/>
  <c r="F127" i="1"/>
  <c r="E127" i="1"/>
  <c r="D127" i="1"/>
  <c r="U4" i="277"/>
  <c r="H127" i="1" s="1"/>
  <c r="T4" i="277"/>
  <c r="R4" i="277"/>
  <c r="S4" i="277" s="1"/>
  <c r="Q4" i="277"/>
  <c r="U5" i="276"/>
  <c r="H85" i="1" s="1"/>
  <c r="T5" i="276"/>
  <c r="G85" i="1" s="1"/>
  <c r="R5" i="276"/>
  <c r="E85" i="1" s="1"/>
  <c r="Q5" i="276"/>
  <c r="D85" i="1" s="1"/>
  <c r="U11" i="275"/>
  <c r="H16" i="1" s="1"/>
  <c r="T11" i="275"/>
  <c r="G16" i="1" s="1"/>
  <c r="R11" i="275"/>
  <c r="E16" i="1" s="1"/>
  <c r="Q11" i="275"/>
  <c r="D16" i="1" s="1"/>
  <c r="U12" i="274"/>
  <c r="H12" i="1" s="1"/>
  <c r="T12" i="274"/>
  <c r="G12" i="1" s="1"/>
  <c r="R12" i="274"/>
  <c r="Q12" i="274"/>
  <c r="D12" i="1" s="1"/>
  <c r="U11" i="273"/>
  <c r="H14" i="1" s="1"/>
  <c r="T11" i="273"/>
  <c r="G14" i="1" s="1"/>
  <c r="R11" i="273"/>
  <c r="Q11" i="273"/>
  <c r="D14" i="1" s="1"/>
  <c r="U30" i="254"/>
  <c r="H6" i="1" s="1"/>
  <c r="T30" i="254"/>
  <c r="G6" i="1" s="1"/>
  <c r="R30" i="254"/>
  <c r="E6" i="1" s="1"/>
  <c r="Q30" i="254"/>
  <c r="D6" i="1" s="1"/>
  <c r="U11" i="265"/>
  <c r="H168" i="1" s="1"/>
  <c r="T11" i="265"/>
  <c r="G168" i="1" s="1"/>
  <c r="R11" i="265"/>
  <c r="Q11" i="265"/>
  <c r="D168" i="1" s="1"/>
  <c r="U7" i="272"/>
  <c r="H171" i="1" s="1"/>
  <c r="T7" i="272"/>
  <c r="G171" i="1" s="1"/>
  <c r="R7" i="272"/>
  <c r="Q7" i="272"/>
  <c r="D171" i="1" s="1"/>
  <c r="U6" i="271"/>
  <c r="H114" i="1" s="1"/>
  <c r="T6" i="271"/>
  <c r="G114" i="1" s="1"/>
  <c r="R6" i="271"/>
  <c r="E114" i="1" s="1"/>
  <c r="Q6" i="271"/>
  <c r="D114" i="1" s="1"/>
  <c r="U5" i="270"/>
  <c r="H207" i="1" s="1"/>
  <c r="T5" i="270"/>
  <c r="G207" i="1" s="1"/>
  <c r="R5" i="270"/>
  <c r="Q5" i="270"/>
  <c r="D207" i="1" s="1"/>
  <c r="U15" i="252"/>
  <c r="H202" i="1" s="1"/>
  <c r="T15" i="252"/>
  <c r="G202" i="1" s="1"/>
  <c r="R15" i="252"/>
  <c r="Q15" i="252"/>
  <c r="D202" i="1" s="1"/>
  <c r="H175" i="1"/>
  <c r="E158" i="1"/>
  <c r="U5" i="269"/>
  <c r="T5" i="269"/>
  <c r="G175" i="1" s="1"/>
  <c r="R5" i="269"/>
  <c r="Q5" i="269"/>
  <c r="D175" i="1" s="1"/>
  <c r="U5" i="268"/>
  <c r="H158" i="1" s="1"/>
  <c r="T5" i="268"/>
  <c r="G158" i="1" s="1"/>
  <c r="R5" i="268"/>
  <c r="Q5" i="268"/>
  <c r="D158" i="1" s="1"/>
  <c r="U23" i="267"/>
  <c r="H142" i="1" s="1"/>
  <c r="T23" i="267"/>
  <c r="G142" i="1" s="1"/>
  <c r="R23" i="267"/>
  <c r="E142" i="1" s="1"/>
  <c r="Q23" i="267"/>
  <c r="D142" i="1" s="1"/>
  <c r="U17" i="266"/>
  <c r="H101" i="1" s="1"/>
  <c r="T17" i="266"/>
  <c r="G101" i="1" s="1"/>
  <c r="R17" i="266"/>
  <c r="E101" i="1" s="1"/>
  <c r="Q17" i="266"/>
  <c r="D101" i="1" s="1"/>
  <c r="E70" i="1"/>
  <c r="D79" i="1"/>
  <c r="U4" i="265"/>
  <c r="H79" i="1" s="1"/>
  <c r="T4" i="265"/>
  <c r="G79" i="1" s="1"/>
  <c r="R4" i="265"/>
  <c r="Q4" i="265"/>
  <c r="U10" i="264"/>
  <c r="H11" i="1" s="1"/>
  <c r="T10" i="264"/>
  <c r="G11" i="1" s="1"/>
  <c r="R10" i="264"/>
  <c r="Q10" i="264"/>
  <c r="D11" i="1" s="1"/>
  <c r="U7" i="263"/>
  <c r="H36" i="1" s="1"/>
  <c r="T7" i="263"/>
  <c r="G36" i="1" s="1"/>
  <c r="R7" i="263"/>
  <c r="Q7" i="263"/>
  <c r="D36" i="1" s="1"/>
  <c r="U5" i="262"/>
  <c r="H57" i="1" s="1"/>
  <c r="T5" i="262"/>
  <c r="G57" i="1" s="1"/>
  <c r="R5" i="262"/>
  <c r="E57" i="1" s="1"/>
  <c r="Q5" i="262"/>
  <c r="D57" i="1" s="1"/>
  <c r="U4" i="261"/>
  <c r="H70" i="1" s="1"/>
  <c r="T4" i="261"/>
  <c r="G70" i="1" s="1"/>
  <c r="R4" i="261"/>
  <c r="Q4" i="261"/>
  <c r="D70" i="1" s="1"/>
  <c r="U20" i="260"/>
  <c r="H9" i="1" s="1"/>
  <c r="T20" i="260"/>
  <c r="G9" i="1" s="1"/>
  <c r="R20" i="260"/>
  <c r="E9" i="1" s="1"/>
  <c r="Q20" i="260"/>
  <c r="D9" i="1" s="1"/>
  <c r="U8" i="259"/>
  <c r="H19" i="1" s="1"/>
  <c r="T8" i="259"/>
  <c r="G19" i="1" s="1"/>
  <c r="R8" i="259"/>
  <c r="Q8" i="259"/>
  <c r="D19" i="1" s="1"/>
  <c r="U15" i="258"/>
  <c r="H8" i="1" s="1"/>
  <c r="T15" i="258"/>
  <c r="G8" i="1" s="1"/>
  <c r="R15" i="258"/>
  <c r="E8" i="1" s="1"/>
  <c r="Q15" i="258"/>
  <c r="D8" i="1" s="1"/>
  <c r="H184" i="1"/>
  <c r="G184" i="1"/>
  <c r="E184" i="1"/>
  <c r="D184" i="1"/>
  <c r="U4" i="257"/>
  <c r="T4" i="257"/>
  <c r="R4" i="257"/>
  <c r="Q4" i="257"/>
  <c r="U8" i="256"/>
  <c r="H148" i="1" s="1"/>
  <c r="T8" i="256"/>
  <c r="G148" i="1" s="1"/>
  <c r="R8" i="256"/>
  <c r="E148" i="1" s="1"/>
  <c r="Q8" i="256"/>
  <c r="D148" i="1" s="1"/>
  <c r="U5" i="255"/>
  <c r="H27" i="1" s="1"/>
  <c r="T5" i="255"/>
  <c r="G27" i="1" s="1"/>
  <c r="R5" i="255"/>
  <c r="E27" i="1" s="1"/>
  <c r="Q5" i="255"/>
  <c r="D27" i="1" s="1"/>
  <c r="U8" i="254"/>
  <c r="H204" i="1" s="1"/>
  <c r="T8" i="254"/>
  <c r="G204" i="1" s="1"/>
  <c r="R8" i="254"/>
  <c r="E204" i="1" s="1"/>
  <c r="Q8" i="254"/>
  <c r="D204" i="1" s="1"/>
  <c r="U5" i="253"/>
  <c r="H208" i="1" s="1"/>
  <c r="T5" i="253"/>
  <c r="G208" i="1" s="1"/>
  <c r="R5" i="253"/>
  <c r="E208" i="1" s="1"/>
  <c r="Q5" i="253"/>
  <c r="D208" i="1" s="1"/>
  <c r="U4" i="252"/>
  <c r="H164" i="1" s="1"/>
  <c r="T4" i="252"/>
  <c r="G164" i="1" s="1"/>
  <c r="R4" i="252"/>
  <c r="Q4" i="252"/>
  <c r="D164" i="1" s="1"/>
  <c r="U17" i="251"/>
  <c r="H102" i="1" s="1"/>
  <c r="T17" i="251"/>
  <c r="G102" i="1" s="1"/>
  <c r="R17" i="251"/>
  <c r="E102" i="1" s="1"/>
  <c r="Q17" i="251"/>
  <c r="D102" i="1" s="1"/>
  <c r="U15" i="250"/>
  <c r="H103" i="1" s="1"/>
  <c r="T15" i="250"/>
  <c r="G103" i="1" s="1"/>
  <c r="R15" i="250"/>
  <c r="E103" i="1" s="1"/>
  <c r="Q15" i="250"/>
  <c r="D103" i="1" s="1"/>
  <c r="U16" i="249"/>
  <c r="H13" i="1" s="1"/>
  <c r="T16" i="249"/>
  <c r="G13" i="1" s="1"/>
  <c r="R16" i="249"/>
  <c r="E13" i="1" s="1"/>
  <c r="Q16" i="249"/>
  <c r="D13" i="1" s="1"/>
  <c r="U6" i="248"/>
  <c r="H41" i="1" s="1"/>
  <c r="T6" i="248"/>
  <c r="G41" i="1" s="1"/>
  <c r="R6" i="248"/>
  <c r="E41" i="1" s="1"/>
  <c r="Q6" i="248"/>
  <c r="D41" i="1" s="1"/>
  <c r="U30" i="238"/>
  <c r="H7" i="1" s="1"/>
  <c r="T30" i="238"/>
  <c r="G7" i="1" s="1"/>
  <c r="R30" i="238"/>
  <c r="E7" i="1" s="1"/>
  <c r="Q30" i="238"/>
  <c r="D7" i="1" s="1"/>
  <c r="S12" i="293" l="1"/>
  <c r="F68" i="1" s="1"/>
  <c r="E68" i="1"/>
  <c r="S5" i="303"/>
  <c r="V5" i="303" s="1"/>
  <c r="I53" i="1" s="1"/>
  <c r="S7" i="263"/>
  <c r="V7" i="263" s="1"/>
  <c r="I36" i="1" s="1"/>
  <c r="S12" i="268"/>
  <c r="V12" i="268" s="1"/>
  <c r="I46" i="1" s="1"/>
  <c r="S4" i="282"/>
  <c r="S5" i="287"/>
  <c r="V5" i="287" s="1"/>
  <c r="I56" i="1" s="1"/>
  <c r="V6" i="363"/>
  <c r="I23" i="1" s="1"/>
  <c r="F23" i="1"/>
  <c r="S20" i="253"/>
  <c r="F135" i="1" s="1"/>
  <c r="E135" i="1"/>
  <c r="V23" i="266"/>
  <c r="I43" i="1" s="1"/>
  <c r="V5" i="362"/>
  <c r="I69" i="1" s="1"/>
  <c r="F69" i="1"/>
  <c r="V5" i="350"/>
  <c r="I213" i="1" s="1"/>
  <c r="S9" i="306"/>
  <c r="S9" i="312"/>
  <c r="F21" i="1" s="1"/>
  <c r="V10" i="328"/>
  <c r="I18" i="1" s="1"/>
  <c r="V4" i="278"/>
  <c r="I170" i="1" s="1"/>
  <c r="F170" i="1"/>
  <c r="V4" i="282"/>
  <c r="I169" i="1" s="1"/>
  <c r="F169" i="1"/>
  <c r="E181" i="1"/>
  <c r="V4" i="335"/>
  <c r="I113" i="1" s="1"/>
  <c r="F113" i="1"/>
  <c r="V4" i="337"/>
  <c r="I193" i="1" s="1"/>
  <c r="F193" i="1"/>
  <c r="V4" i="346"/>
  <c r="I192" i="1" s="1"/>
  <c r="F192" i="1"/>
  <c r="V5" i="355"/>
  <c r="I48" i="1" s="1"/>
  <c r="F48" i="1"/>
  <c r="S4" i="280"/>
  <c r="F220" i="1" s="1"/>
  <c r="S7" i="283"/>
  <c r="V7" i="283" s="1"/>
  <c r="I25" i="1" s="1"/>
  <c r="E53" i="1"/>
  <c r="V5" i="358"/>
  <c r="I232" i="1" s="1"/>
  <c r="F232" i="1"/>
  <c r="S4" i="299"/>
  <c r="F53" i="1"/>
  <c r="S10" i="277"/>
  <c r="S8" i="313"/>
  <c r="V8" i="313" s="1"/>
  <c r="I35" i="1" s="1"/>
  <c r="V4" i="343"/>
  <c r="I89" i="1" s="1"/>
  <c r="F89" i="1"/>
  <c r="S7" i="272"/>
  <c r="S4" i="301"/>
  <c r="E54" i="1"/>
  <c r="S4" i="324"/>
  <c r="V4" i="324" s="1"/>
  <c r="I174" i="1" s="1"/>
  <c r="F166" i="1"/>
  <c r="V7" i="359"/>
  <c r="I229" i="1" s="1"/>
  <c r="F229" i="1"/>
  <c r="S4" i="261"/>
  <c r="E220" i="1"/>
  <c r="E80" i="1"/>
  <c r="E73" i="1"/>
  <c r="V10" i="315"/>
  <c r="I111" i="1" s="1"/>
  <c r="F111" i="1"/>
  <c r="V5" i="344"/>
  <c r="I71" i="1" s="1"/>
  <c r="F71" i="1"/>
  <c r="E56" i="1"/>
  <c r="F80" i="1"/>
  <c r="E45" i="1"/>
  <c r="E46" i="1"/>
  <c r="S5" i="304"/>
  <c r="S4" i="311"/>
  <c r="F73" i="1"/>
  <c r="F122" i="1"/>
  <c r="F56" i="1"/>
  <c r="F45" i="1"/>
  <c r="E92" i="1"/>
  <c r="S6" i="322"/>
  <c r="F182" i="1" s="1"/>
  <c r="V4" i="329"/>
  <c r="I60" i="1" s="1"/>
  <c r="F60" i="1"/>
  <c r="V5" i="353"/>
  <c r="I31" i="1" s="1"/>
  <c r="F31" i="1"/>
  <c r="V13" i="340"/>
  <c r="I188" i="1" s="1"/>
  <c r="F188" i="1"/>
  <c r="S4" i="257"/>
  <c r="F184" i="1" s="1"/>
  <c r="V6" i="347"/>
  <c r="I159" i="1" s="1"/>
  <c r="F159" i="1"/>
  <c r="V16" i="338"/>
  <c r="I17" i="1" s="1"/>
  <c r="F17" i="1"/>
  <c r="V4" i="277"/>
  <c r="I127" i="1" s="1"/>
  <c r="E167" i="1"/>
  <c r="V12" i="293"/>
  <c r="I68" i="1" s="1"/>
  <c r="E190" i="1"/>
  <c r="V9" i="306"/>
  <c r="I24" i="1" s="1"/>
  <c r="V4" i="332"/>
  <c r="I131" i="1" s="1"/>
  <c r="F131" i="1"/>
  <c r="V4" i="348"/>
  <c r="F180" i="1"/>
  <c r="F217" i="1"/>
  <c r="V17" i="336"/>
  <c r="I144" i="1" s="1"/>
  <c r="F144" i="1"/>
  <c r="V4" i="351"/>
  <c r="I238" i="1" s="1"/>
  <c r="F238" i="1"/>
  <c r="F167" i="1"/>
  <c r="F190" i="1"/>
  <c r="V4" i="333"/>
  <c r="I126" i="1" s="1"/>
  <c r="F126" i="1"/>
  <c r="V4" i="349"/>
  <c r="I194" i="1" s="1"/>
  <c r="F194" i="1"/>
  <c r="V4" i="354"/>
  <c r="I195" i="1" s="1"/>
  <c r="F195" i="1"/>
  <c r="V4" i="334"/>
  <c r="I129" i="1" s="1"/>
  <c r="F129" i="1"/>
  <c r="V7" i="342"/>
  <c r="I205" i="1" s="1"/>
  <c r="E172" i="1"/>
  <c r="F172" i="1"/>
  <c r="V16" i="308"/>
  <c r="I219" i="1" s="1"/>
  <c r="F219" i="1"/>
  <c r="S4" i="288"/>
  <c r="E75" i="1"/>
  <c r="E63" i="1"/>
  <c r="F63" i="1"/>
  <c r="E35" i="1"/>
  <c r="E21" i="1"/>
  <c r="S9" i="309"/>
  <c r="F154" i="1" s="1"/>
  <c r="E182" i="1"/>
  <c r="V6" i="322"/>
  <c r="I182" i="1" s="1"/>
  <c r="S7" i="321"/>
  <c r="F174" i="1"/>
  <c r="E174" i="1"/>
  <c r="S4" i="320"/>
  <c r="S13" i="320"/>
  <c r="S14" i="319"/>
  <c r="V11" i="330"/>
  <c r="I10" i="1" s="1"/>
  <c r="F10" i="1"/>
  <c r="S4" i="327"/>
  <c r="S4" i="326"/>
  <c r="S10" i="308"/>
  <c r="S16" i="321"/>
  <c r="S8" i="319"/>
  <c r="S4" i="318"/>
  <c r="S10" i="317"/>
  <c r="S4" i="317"/>
  <c r="S8" i="316"/>
  <c r="S5" i="310"/>
  <c r="E154" i="1"/>
  <c r="E24" i="1"/>
  <c r="F24" i="1"/>
  <c r="S4" i="265"/>
  <c r="F79" i="1" s="1"/>
  <c r="S22" i="249"/>
  <c r="S18" i="293"/>
  <c r="E120" i="1"/>
  <c r="S8" i="294"/>
  <c r="S12" i="305"/>
  <c r="S6" i="305"/>
  <c r="V6" i="305" s="1"/>
  <c r="I28" i="1" s="1"/>
  <c r="S6" i="307"/>
  <c r="S11" i="288"/>
  <c r="E25" i="1"/>
  <c r="S13" i="272"/>
  <c r="V13" i="272" s="1"/>
  <c r="I132" i="1" s="1"/>
  <c r="V7" i="272"/>
  <c r="I171" i="1" s="1"/>
  <c r="S12" i="271"/>
  <c r="S4" i="302"/>
  <c r="S5" i="300"/>
  <c r="S6" i="285"/>
  <c r="S10" i="264"/>
  <c r="V10" i="264" s="1"/>
  <c r="I11" i="1" s="1"/>
  <c r="S6" i="286"/>
  <c r="S21" i="270"/>
  <c r="S4" i="298"/>
  <c r="F43" i="1"/>
  <c r="D43" i="1"/>
  <c r="E36" i="1"/>
  <c r="F36" i="1"/>
  <c r="S4" i="296"/>
  <c r="S5" i="270"/>
  <c r="F207" i="1" s="1"/>
  <c r="V5" i="270"/>
  <c r="I207" i="1" s="1"/>
  <c r="S6" i="293"/>
  <c r="S4" i="252"/>
  <c r="V4" i="252" s="1"/>
  <c r="I164" i="1" s="1"/>
  <c r="S14" i="270"/>
  <c r="E132" i="1"/>
  <c r="E171" i="1"/>
  <c r="F171" i="1"/>
  <c r="S11" i="269"/>
  <c r="S5" i="269"/>
  <c r="V5" i="269" s="1"/>
  <c r="I175" i="1" s="1"/>
  <c r="S12" i="274"/>
  <c r="S11" i="253"/>
  <c r="S5" i="290"/>
  <c r="S4" i="289"/>
  <c r="S9" i="284"/>
  <c r="S11" i="282"/>
  <c r="S8" i="259"/>
  <c r="V8" i="259" s="1"/>
  <c r="I19" i="1" s="1"/>
  <c r="S11" i="275"/>
  <c r="S11" i="273"/>
  <c r="E14" i="1"/>
  <c r="S5" i="262"/>
  <c r="E11" i="1"/>
  <c r="E12" i="1"/>
  <c r="S11" i="265"/>
  <c r="E168" i="1"/>
  <c r="V4" i="265"/>
  <c r="I79" i="1" s="1"/>
  <c r="E79" i="1"/>
  <c r="F175" i="1"/>
  <c r="E175" i="1"/>
  <c r="V4" i="280"/>
  <c r="I220" i="1" s="1"/>
  <c r="E207" i="1"/>
  <c r="S15" i="252"/>
  <c r="V15" i="252" s="1"/>
  <c r="I202" i="1" s="1"/>
  <c r="E164" i="1"/>
  <c r="E202" i="1"/>
  <c r="S4" i="279"/>
  <c r="S20" i="260"/>
  <c r="S5" i="276"/>
  <c r="S30" i="254"/>
  <c r="F6" i="1" s="1"/>
  <c r="E19" i="1"/>
  <c r="S6" i="271"/>
  <c r="S15" i="258"/>
  <c r="F8" i="1" s="1"/>
  <c r="S5" i="268"/>
  <c r="S23" i="267"/>
  <c r="S17" i="266"/>
  <c r="S8" i="256"/>
  <c r="S5" i="255"/>
  <c r="S8" i="254"/>
  <c r="S5" i="253"/>
  <c r="S17" i="251"/>
  <c r="S15" i="250"/>
  <c r="S16" i="249"/>
  <c r="F13" i="1" s="1"/>
  <c r="S6" i="248"/>
  <c r="S30" i="238"/>
  <c r="V20" i="253" l="1"/>
  <c r="I135" i="1" s="1"/>
  <c r="F46" i="1"/>
  <c r="F11" i="1"/>
  <c r="F25" i="1"/>
  <c r="V9" i="312"/>
  <c r="I21" i="1" s="1"/>
  <c r="I180" i="1"/>
  <c r="I217" i="1"/>
  <c r="V4" i="317"/>
  <c r="I83" i="1" s="1"/>
  <c r="F83" i="1"/>
  <c r="V11" i="282"/>
  <c r="I49" i="1" s="1"/>
  <c r="F49" i="1"/>
  <c r="V4" i="311"/>
  <c r="I92" i="1" s="1"/>
  <c r="F92" i="1"/>
  <c r="V10" i="277"/>
  <c r="I161" i="1" s="1"/>
  <c r="F161" i="1"/>
  <c r="V4" i="302"/>
  <c r="I78" i="1" s="1"/>
  <c r="F78" i="1"/>
  <c r="V18" i="293"/>
  <c r="I165" i="1" s="1"/>
  <c r="F165" i="1"/>
  <c r="V5" i="304"/>
  <c r="I120" i="1" s="1"/>
  <c r="F120" i="1"/>
  <c r="V4" i="261"/>
  <c r="I70" i="1" s="1"/>
  <c r="F70" i="1"/>
  <c r="V4" i="299"/>
  <c r="I235" i="1" s="1"/>
  <c r="F235" i="1"/>
  <c r="V4" i="318"/>
  <c r="I90" i="1" s="1"/>
  <c r="F90" i="1"/>
  <c r="V4" i="289"/>
  <c r="I77" i="1" s="1"/>
  <c r="F77" i="1"/>
  <c r="V5" i="255"/>
  <c r="I27" i="1" s="1"/>
  <c r="F27" i="1"/>
  <c r="V4" i="296"/>
  <c r="I191" i="1" s="1"/>
  <c r="F191" i="1"/>
  <c r="V4" i="327"/>
  <c r="I215" i="1" s="1"/>
  <c r="F215" i="1"/>
  <c r="V4" i="279"/>
  <c r="I156" i="1" s="1"/>
  <c r="F156" i="1"/>
  <c r="V4" i="326"/>
  <c r="I216" i="1" s="1"/>
  <c r="F216" i="1"/>
  <c r="F35" i="1"/>
  <c r="V10" i="317"/>
  <c r="I212" i="1" s="1"/>
  <c r="F212" i="1"/>
  <c r="V6" i="293"/>
  <c r="I106" i="1" s="1"/>
  <c r="F106" i="1"/>
  <c r="V5" i="300"/>
  <c r="I33" i="1" s="1"/>
  <c r="F33" i="1"/>
  <c r="V12" i="271"/>
  <c r="I82" i="1" s="1"/>
  <c r="F82" i="1"/>
  <c r="V4" i="257"/>
  <c r="I184" i="1" s="1"/>
  <c r="V11" i="269"/>
  <c r="I87" i="1" s="1"/>
  <c r="F87" i="1"/>
  <c r="V4" i="298"/>
  <c r="I211" i="1" s="1"/>
  <c r="F211" i="1"/>
  <c r="V5" i="310"/>
  <c r="I66" i="1" s="1"/>
  <c r="F66" i="1"/>
  <c r="V4" i="301"/>
  <c r="I54" i="1" s="1"/>
  <c r="F54" i="1"/>
  <c r="V21" i="270"/>
  <c r="I228" i="1" s="1"/>
  <c r="F228" i="1"/>
  <c r="V9" i="309"/>
  <c r="I154" i="1" s="1"/>
  <c r="V11" i="288"/>
  <c r="I118" i="1" s="1"/>
  <c r="F118" i="1"/>
  <c r="V4" i="288"/>
  <c r="I75" i="1" s="1"/>
  <c r="F75" i="1"/>
  <c r="V8" i="316"/>
  <c r="I26" i="1" s="1"/>
  <c r="F26" i="1"/>
  <c r="V6" i="307"/>
  <c r="I61" i="1" s="1"/>
  <c r="F61" i="1"/>
  <c r="V16" i="321"/>
  <c r="I150" i="1" s="1"/>
  <c r="F150" i="1"/>
  <c r="V7" i="321"/>
  <c r="I107" i="1" s="1"/>
  <c r="F107" i="1"/>
  <c r="V13" i="320"/>
  <c r="I149" i="1" s="1"/>
  <c r="F149" i="1"/>
  <c r="V4" i="320"/>
  <c r="I125" i="1" s="1"/>
  <c r="F125" i="1"/>
  <c r="V8" i="319"/>
  <c r="I22" i="1" s="1"/>
  <c r="F22" i="1"/>
  <c r="V14" i="319"/>
  <c r="I130" i="1" s="1"/>
  <c r="F130" i="1"/>
  <c r="V10" i="308"/>
  <c r="I143" i="1" s="1"/>
  <c r="F143" i="1"/>
  <c r="V5" i="290"/>
  <c r="I72" i="1" s="1"/>
  <c r="F72" i="1"/>
  <c r="F28" i="1"/>
  <c r="V12" i="305"/>
  <c r="I163" i="1" s="1"/>
  <c r="F163" i="1"/>
  <c r="V22" i="249"/>
  <c r="I179" i="1" s="1"/>
  <c r="F179" i="1"/>
  <c r="F132" i="1"/>
  <c r="V8" i="294"/>
  <c r="I30" i="1" s="1"/>
  <c r="F30" i="1"/>
  <c r="V9" i="284"/>
  <c r="I15" i="1" s="1"/>
  <c r="F15" i="1"/>
  <c r="V6" i="285"/>
  <c r="I42" i="1" s="1"/>
  <c r="F42" i="1"/>
  <c r="F19" i="1"/>
  <c r="V6" i="286"/>
  <c r="I29" i="1" s="1"/>
  <c r="F29" i="1"/>
  <c r="F202" i="1"/>
  <c r="F164" i="1"/>
  <c r="V14" i="270"/>
  <c r="I151" i="1" s="1"/>
  <c r="F151" i="1"/>
  <c r="V20" i="260"/>
  <c r="I9" i="1" s="1"/>
  <c r="F9" i="1"/>
  <c r="V12" i="274"/>
  <c r="I12" i="1" s="1"/>
  <c r="F12" i="1"/>
  <c r="V5" i="253"/>
  <c r="I208" i="1" s="1"/>
  <c r="F208" i="1"/>
  <c r="V11" i="253"/>
  <c r="I173" i="1" s="1"/>
  <c r="F173" i="1"/>
  <c r="V5" i="276"/>
  <c r="I85" i="1" s="1"/>
  <c r="F85" i="1"/>
  <c r="V11" i="275"/>
  <c r="I16" i="1" s="1"/>
  <c r="F16" i="1"/>
  <c r="V11" i="273"/>
  <c r="I14" i="1" s="1"/>
  <c r="F14" i="1"/>
  <c r="V5" i="262"/>
  <c r="I57" i="1" s="1"/>
  <c r="F57" i="1"/>
  <c r="V11" i="265"/>
  <c r="I168" i="1" s="1"/>
  <c r="F168" i="1"/>
  <c r="V5" i="268"/>
  <c r="I158" i="1" s="1"/>
  <c r="F158" i="1"/>
  <c r="V30" i="254"/>
  <c r="I6" i="1" s="1"/>
  <c r="V6" i="271"/>
  <c r="I114" i="1" s="1"/>
  <c r="F114" i="1"/>
  <c r="V17" i="266"/>
  <c r="I101" i="1" s="1"/>
  <c r="F101" i="1"/>
  <c r="V23" i="267"/>
  <c r="I142" i="1" s="1"/>
  <c r="F142" i="1"/>
  <c r="V8" i="256"/>
  <c r="I148" i="1" s="1"/>
  <c r="F148" i="1"/>
  <c r="V17" i="251"/>
  <c r="I102" i="1" s="1"/>
  <c r="F102" i="1"/>
  <c r="V6" i="248"/>
  <c r="I41" i="1" s="1"/>
  <c r="F41" i="1"/>
  <c r="V15" i="258"/>
  <c r="I8" i="1" s="1"/>
  <c r="V16" i="249"/>
  <c r="I13" i="1" s="1"/>
  <c r="V8" i="254"/>
  <c r="I204" i="1" s="1"/>
  <c r="F204" i="1"/>
  <c r="V15" i="250"/>
  <c r="I103" i="1" s="1"/>
  <c r="F103" i="1"/>
  <c r="V30" i="238"/>
  <c r="I7" i="1" s="1"/>
  <c r="F7" i="1"/>
</calcChain>
</file>

<file path=xl/sharedStrings.xml><?xml version="1.0" encoding="utf-8"?>
<sst xmlns="http://schemas.openxmlformats.org/spreadsheetml/2006/main" count="6799" uniqueCount="214">
  <si>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</si>
  <si>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</si>
  <si>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</si>
  <si>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</si>
  <si>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</si>
  <si>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</si>
  <si>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</si>
  <si>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</si>
  <si>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</si>
  <si>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</si>
  <si>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</si>
  <si>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</si>
  <si>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</si>
  <si>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</si>
  <si>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</si>
  <si>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</si>
  <si>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</si>
  <si>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</si>
  <si>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</si>
  <si>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</si>
  <si>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</si>
  <si>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</si>
  <si>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</si>
  <si>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</si>
  <si>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</si>
  <si>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</si>
  <si>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</si>
  <si>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</si>
  <si>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</si>
  <si>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</si>
  <si>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</si>
  <si>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</si>
  <si>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</si>
  <si>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</si>
  <si>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</si>
  <si>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</si>
  <si>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Jay Boyd</t>
  </si>
  <si>
    <t>Raymond Osborne</t>
  </si>
  <si>
    <t>Bristol, VA IDR</t>
  </si>
  <si>
    <t>Jeff Cheek</t>
  </si>
  <si>
    <t>Russ Pope</t>
  </si>
  <si>
    <t>Teddy Riffe</t>
  </si>
  <si>
    <t>Cody Dockery</t>
  </si>
  <si>
    <t>Unlimited</t>
  </si>
  <si>
    <t>David Jennings</t>
  </si>
  <si>
    <t>Stanley Canter</t>
  </si>
  <si>
    <t xml:space="preserve">Unlimited </t>
  </si>
  <si>
    <t>Billy Miller</t>
  </si>
  <si>
    <t>Jeff Kite</t>
  </si>
  <si>
    <t>Pete Ives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</si>
  <si>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</si>
  <si>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</si>
  <si>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</si>
  <si>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</si>
  <si>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</si>
  <si>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</si>
  <si>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</si>
  <si>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</si>
  <si>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</si>
  <si>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</si>
  <si>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</si>
  <si>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</si>
  <si>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</si>
  <si>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</si>
  <si>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</si>
  <si>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</si>
  <si>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</si>
  <si>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</si>
  <si>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</si>
  <si>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</si>
  <si>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</si>
  <si>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</si>
  <si>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</si>
  <si>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Brett Cavins</t>
  </si>
  <si>
    <t>Charles Miller</t>
  </si>
  <si>
    <t>Jason Frymier</t>
  </si>
  <si>
    <t>LJ Knight</t>
  </si>
  <si>
    <t>Ken Mix</t>
  </si>
  <si>
    <t>Mark Griffith</t>
  </si>
  <si>
    <t>Brian Hagerty</t>
  </si>
  <si>
    <t>Emily Frymier</t>
  </si>
  <si>
    <t>Ronnie Leake</t>
  </si>
  <si>
    <t>Roy Cressinger</t>
  </si>
  <si>
    <t>Wade Lam</t>
  </si>
  <si>
    <t>Craig Bailey</t>
  </si>
  <si>
    <t>Joseph Mauck</t>
  </si>
  <si>
    <t>L J Knight</t>
  </si>
  <si>
    <t>Dale Taft</t>
  </si>
  <si>
    <t>Donald Osborne</t>
  </si>
  <si>
    <t>Zane Poe</t>
  </si>
  <si>
    <t>Erika Patterson</t>
  </si>
  <si>
    <t>Tom Cole</t>
  </si>
  <si>
    <t>Tom Tignor</t>
  </si>
  <si>
    <t>Factory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</si>
  <si>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</si>
  <si>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</si>
  <si>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</si>
  <si>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</si>
  <si>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</si>
  <si>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</si>
  <si>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</si>
  <si>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Chad Lam</t>
  </si>
  <si>
    <t>Piney Hill Indoor</t>
  </si>
  <si>
    <t>Jeff Moyers</t>
  </si>
  <si>
    <t>Michael Staszewski</t>
  </si>
  <si>
    <t>Shane McCray</t>
  </si>
  <si>
    <t>Chris McCray</t>
  </si>
  <si>
    <t>Bill Cash</t>
  </si>
  <si>
    <t>Bruce Lam</t>
  </si>
  <si>
    <t>Fred Lotts</t>
  </si>
  <si>
    <t>John Knight</t>
  </si>
  <si>
    <t>Lee Miller</t>
  </si>
  <si>
    <t>Sarah Lotts</t>
  </si>
  <si>
    <t>Sean Negola</t>
  </si>
  <si>
    <t>Ken Camper</t>
  </si>
  <si>
    <t>Forrest Knight</t>
  </si>
  <si>
    <t>Tim Neighbors</t>
  </si>
  <si>
    <t>Mac See</t>
  </si>
  <si>
    <t>Shane Harper</t>
  </si>
  <si>
    <t>Bruce Magnum</t>
  </si>
  <si>
    <t>Carl Rexrode</t>
  </si>
  <si>
    <t>Steve Burns</t>
  </si>
  <si>
    <t>Travis Moyers</t>
  </si>
  <si>
    <t>David Dudley</t>
  </si>
  <si>
    <t>Greg Dudley</t>
  </si>
  <si>
    <t>National Indoor</t>
  </si>
  <si>
    <t>Freddy Geiselbreth</t>
  </si>
  <si>
    <t>Jason Edwards</t>
  </si>
  <si>
    <t>John Laseter</t>
  </si>
  <si>
    <t>Kelly Edwards</t>
  </si>
  <si>
    <t>Laurel, MS</t>
  </si>
  <si>
    <t>J.R. Anderson</t>
  </si>
  <si>
    <t>Matthew Dubose</t>
  </si>
  <si>
    <t>Tate Hicks</t>
  </si>
  <si>
    <t>Thomas Wallace</t>
  </si>
  <si>
    <t>Tony Kitchens</t>
  </si>
  <si>
    <t>Chris Lott</t>
  </si>
  <si>
    <t>Don Tucker</t>
  </si>
  <si>
    <t>Mike Burns</t>
  </si>
  <si>
    <t>Leo Beatty</t>
  </si>
  <si>
    <t>Trent Cochran</t>
  </si>
  <si>
    <t>Tyler Thornton</t>
  </si>
  <si>
    <t>Freddy Gelselbreth</t>
  </si>
  <si>
    <t>Charlie Huebner</t>
  </si>
  <si>
    <t>Stephen Mcleod</t>
  </si>
  <si>
    <t>Stephen McLeod</t>
  </si>
  <si>
    <t>Bruce Mangum</t>
  </si>
  <si>
    <t>Atley Sims</t>
  </si>
  <si>
    <t>Charles Chaplin</t>
  </si>
  <si>
    <t>Shannon Moyers</t>
  </si>
  <si>
    <t>Tyler Griffin</t>
  </si>
  <si>
    <t>Keith Holifield</t>
  </si>
  <si>
    <t>Larry Smith</t>
  </si>
  <si>
    <t>Richard Byrd</t>
  </si>
  <si>
    <t>L.J. Knight</t>
  </si>
  <si>
    <t>Ronald Leake</t>
  </si>
  <si>
    <t>Ray Ringgold</t>
  </si>
  <si>
    <t>David Comer</t>
  </si>
  <si>
    <t>Robbie Owens</t>
  </si>
  <si>
    <t>Jon Flint</t>
  </si>
  <si>
    <t>Matthew Dunston</t>
  </si>
  <si>
    <t>Gary Flint</t>
  </si>
  <si>
    <t>Leo Beaty</t>
  </si>
  <si>
    <t>Mark Coats</t>
  </si>
  <si>
    <t>Mak Coats</t>
  </si>
  <si>
    <t>Al Kennedy</t>
  </si>
  <si>
    <t>Daryl Castle</t>
  </si>
  <si>
    <t>Harry Page</t>
  </si>
  <si>
    <t>Charlie Barba</t>
  </si>
  <si>
    <t>Charlie Knight</t>
  </si>
  <si>
    <t>Luray, VA IDR</t>
  </si>
  <si>
    <t>Bill Ward</t>
  </si>
  <si>
    <t>Dale Cauthen</t>
  </si>
  <si>
    <t>Jarvis Pennington</t>
  </si>
  <si>
    <t>Justin Foltz</t>
  </si>
  <si>
    <t>Keith Spangler</t>
  </si>
  <si>
    <t>Robert Mangum</t>
  </si>
  <si>
    <t>James Coats</t>
  </si>
  <si>
    <t>Randy Smith</t>
  </si>
  <si>
    <t>Bruce Karsh</t>
  </si>
  <si>
    <t>Tom Morgan</t>
  </si>
  <si>
    <t>Anthony Gulang</t>
  </si>
  <si>
    <t>Brad Snow</t>
  </si>
  <si>
    <t>Donaid Hale</t>
  </si>
  <si>
    <t>Donald Hale</t>
  </si>
  <si>
    <t>Tom Baker</t>
  </si>
  <si>
    <t>Laurel, MS - IDR</t>
  </si>
  <si>
    <t>Daniel Smith</t>
  </si>
  <si>
    <t>Patrick Schneider</t>
  </si>
  <si>
    <t>Bob Harless</t>
  </si>
  <si>
    <t>Clay Bell</t>
  </si>
  <si>
    <t>Danny Hensley</t>
  </si>
  <si>
    <t>David Book</t>
  </si>
  <si>
    <t>Greg Hissong</t>
  </si>
  <si>
    <t>Howard Ary</t>
  </si>
  <si>
    <t>Jason Salsman</t>
  </si>
  <si>
    <t>Gary Silvernail</t>
  </si>
  <si>
    <t>Jared Comstock</t>
  </si>
  <si>
    <t>Jerry Graves</t>
  </si>
  <si>
    <t>Jim Mathews</t>
  </si>
  <si>
    <t>Joe Young</t>
  </si>
  <si>
    <t>John Rogers</t>
  </si>
  <si>
    <t>Johnathan Lowe</t>
  </si>
  <si>
    <t>Lawson Gaither</t>
  </si>
  <si>
    <t>Mark Crownover</t>
  </si>
  <si>
    <t>Mike  Conley</t>
  </si>
  <si>
    <t>Mike Conley</t>
  </si>
  <si>
    <t>MIke Conley</t>
  </si>
  <si>
    <t>Ralph Van Horn</t>
  </si>
  <si>
    <t>Sherman White</t>
  </si>
  <si>
    <t>Jon Flynt</t>
  </si>
  <si>
    <t>Bud Stell</t>
  </si>
  <si>
    <t>Brenna Bohannon</t>
  </si>
  <si>
    <t>Aiden Bodnar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</si>
</sst>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2" fontId="11" fillId="2" borderId="3" xfId="0" applyNumberFormat="1" applyFont="1" applyFill="1" applyBorder="1" applyAlignment="1" applyProtection="1">
      <alignment horizontal="center" vertical="center"/>
      <protection hidden="1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17" fillId="0" borderId="0" xfId="0" applyFont="1" applyFill="1"/>
    <xf numFmtId="0" fontId="7" fillId="0" borderId="0" xfId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2" borderId="2" xfId="1" applyNumberFormat="1" applyFill="1" applyBorder="1" applyAlignment="1" applyProtection="1">
      <alignment horizontal="center" vertical="center"/>
      <protection hidden="1"/>
    </xf>
    <xf numFmtId="2" fontId="18" fillId="2" borderId="2" xfId="1" applyNumberFormat="1" applyFont="1" applyFill="1" applyBorder="1" applyAlignment="1" applyProtection="1">
      <alignment horizontal="center" vertical="center"/>
      <protection hidden="1"/>
    </xf>
    <xf numFmtId="1" fontId="19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/>
    <xf numFmtId="1" fontId="15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1495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externalLink" Target="externalLinks/externalLink3.xml"/><Relationship Id="rId170" Type="http://schemas.openxmlformats.org/officeDocument/2006/relationships/externalLink" Target="externalLinks/externalLink14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externalLink" Target="externalLinks/externalLink4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theme" Target="theme/theme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2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externalLink" Target="externalLinks/externalLink8.xml"/><Relationship Id="rId16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externalLink" Target="externalLinks/externalLink9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0-31-2025-Indoor%20(4%20card)%20ABRA%202025%20(Town,%20ST)%20Scoring%20MASTER%20%20ver%202.3%20(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8-2025%20ABRA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16-25%20(1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20-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2-25%20ABRA%2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2-2-25%20Indoor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4-25%20ABRA%20Indo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8-25%20abr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uckhollow%20indoor%2012-6-25-ABRA%202025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buckhollow%20indoor%2012-5-25-ABRA%202025%20Scorin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oor%20Nationals%2012-6-2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0-25-2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L238"/>
  <sheetViews>
    <sheetView tabSelected="1" workbookViewId="0">
      <selection activeCell="L131" sqref="L131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2.85546875" style="14" customWidth="1"/>
    <col min="4" max="4" width="15.7109375" style="14" bestFit="1" customWidth="1"/>
    <col min="5" max="5" width="16.140625" style="14" bestFit="1" customWidth="1"/>
    <col min="6" max="6" width="9.140625" style="15"/>
    <col min="7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13</v>
      </c>
      <c r="B1" s="10"/>
      <c r="C1" s="10"/>
      <c r="D1" s="10"/>
      <c r="E1" s="10"/>
      <c r="F1" s="11"/>
      <c r="G1" s="21"/>
      <c r="H1" s="21"/>
      <c r="I1" s="11"/>
    </row>
    <row r="2" spans="1:9" ht="28.9" x14ac:dyDescent="0.25">
      <c r="A2" s="63" t="s">
        <v>16</v>
      </c>
      <c r="B2" s="65"/>
      <c r="C2" s="65"/>
      <c r="D2" s="65"/>
      <c r="E2" s="65"/>
      <c r="F2" s="65"/>
      <c r="G2" s="65"/>
      <c r="H2" s="65"/>
      <c r="I2" s="65"/>
    </row>
    <row r="3" spans="1:9" ht="17.45" x14ac:dyDescent="0.25">
      <c r="A3" s="64" t="s">
        <v>125</v>
      </c>
      <c r="B3" s="66"/>
      <c r="C3" s="66"/>
      <c r="D3" s="66"/>
      <c r="E3" s="66"/>
      <c r="F3" s="66"/>
      <c r="G3" s="66"/>
      <c r="H3" s="66"/>
      <c r="I3" s="66"/>
    </row>
    <row r="4" spans="1:9" ht="13.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32</v>
      </c>
      <c r="H5" s="20" t="s">
        <v>6</v>
      </c>
      <c r="I5" s="19" t="s">
        <v>9</v>
      </c>
    </row>
    <row r="6" spans="1:9" ht="13.9" x14ac:dyDescent="0.25">
      <c r="A6" s="18">
        <v>1</v>
      </c>
      <c r="B6" s="18" t="s">
        <v>14</v>
      </c>
      <c r="C6" s="34" t="s">
        <v>45</v>
      </c>
      <c r="D6" s="20">
        <f>SUM('Stanley Canter'!Q30)</f>
        <v>67</v>
      </c>
      <c r="E6" s="20">
        <f>SUM('Stanley Canter'!R30)</f>
        <v>13320.008</v>
      </c>
      <c r="F6" s="19">
        <f>SUM('Stanley Canter'!S30)</f>
        <v>198.8060895522388</v>
      </c>
      <c r="G6" s="20">
        <f>SUM('Stanley Canter'!T30)</f>
        <v>277</v>
      </c>
      <c r="H6" s="20">
        <f>SUM('Stanley Canter'!U30)</f>
        <v>150</v>
      </c>
      <c r="I6" s="19">
        <f>SUM('Stanley Canter'!V30)</f>
        <v>348.8060895522388</v>
      </c>
    </row>
    <row r="7" spans="1:9" ht="13.9" x14ac:dyDescent="0.25">
      <c r="A7" s="18">
        <f>+A6+1</f>
        <v>2</v>
      </c>
      <c r="B7" s="18" t="s">
        <v>14</v>
      </c>
      <c r="C7" s="34" t="s">
        <v>36</v>
      </c>
      <c r="D7" s="20">
        <f>SUM('Jay Boyd'!Q30)</f>
        <v>106</v>
      </c>
      <c r="E7" s="20">
        <f>SUM('Jay Boyd'!R30)</f>
        <v>20698.005000000001</v>
      </c>
      <c r="F7" s="19">
        <f>SUM('Jay Boyd'!S30)</f>
        <v>195.26419811320756</v>
      </c>
      <c r="G7" s="20">
        <f>SUM('Jay Boyd'!T30)</f>
        <v>351</v>
      </c>
      <c r="H7" s="20">
        <f>SUM('Jay Boyd'!U30)</f>
        <v>121</v>
      </c>
      <c r="I7" s="19">
        <f>SUM('Jay Boyd'!V30)</f>
        <v>316.26419811320756</v>
      </c>
    </row>
    <row r="8" spans="1:9" ht="13.9" x14ac:dyDescent="0.25">
      <c r="A8" s="18">
        <f t="shared" ref="A8:A19" si="0">+A7+1</f>
        <v>3</v>
      </c>
      <c r="B8" s="18" t="s">
        <v>14</v>
      </c>
      <c r="C8" s="34" t="s">
        <v>50</v>
      </c>
      <c r="D8" s="20">
        <f>SUM('Chuck Morrell'!Q15)</f>
        <v>54</v>
      </c>
      <c r="E8" s="20">
        <f>SUM('Chuck Morrell'!R15)</f>
        <v>10737.008</v>
      </c>
      <c r="F8" s="19">
        <f>SUM('Chuck Morrell'!S15)</f>
        <v>198.83348148148147</v>
      </c>
      <c r="G8" s="20">
        <f>SUM('Chuck Morrell'!T15)</f>
        <v>241</v>
      </c>
      <c r="H8" s="20">
        <f>SUM('Chuck Morrell'!U15)</f>
        <v>108</v>
      </c>
      <c r="I8" s="19">
        <f>SUM('Chuck Morrell'!V15)</f>
        <v>306.8334814814815</v>
      </c>
    </row>
    <row r="9" spans="1:9" ht="13.9" x14ac:dyDescent="0.25">
      <c r="A9" s="18">
        <f t="shared" si="0"/>
        <v>4</v>
      </c>
      <c r="B9" s="18" t="s">
        <v>14</v>
      </c>
      <c r="C9" s="34" t="s">
        <v>52</v>
      </c>
      <c r="D9" s="20">
        <f>SUM('Claude Pennington'!Q20)</f>
        <v>72</v>
      </c>
      <c r="E9" s="20">
        <f>SUM('Claude Pennington'!R20)</f>
        <v>14252.006000000001</v>
      </c>
      <c r="F9" s="19">
        <f>SUM('Claude Pennington'!S20)</f>
        <v>197.94452777777781</v>
      </c>
      <c r="G9" s="20">
        <f>SUM('Claude Pennington'!T20)</f>
        <v>279</v>
      </c>
      <c r="H9" s="20">
        <f>SUM('Claude Pennington'!U20)</f>
        <v>92</v>
      </c>
      <c r="I9" s="19">
        <f>SUM('Claude Pennington'!V20)</f>
        <v>289.94452777777781</v>
      </c>
    </row>
    <row r="10" spans="1:9" ht="13.9" x14ac:dyDescent="0.25">
      <c r="A10" s="18">
        <f t="shared" si="0"/>
        <v>5</v>
      </c>
      <c r="B10" s="18" t="s">
        <v>14</v>
      </c>
      <c r="C10" s="34" t="s">
        <v>128</v>
      </c>
      <c r="D10" s="20">
        <f>SUM('John Laseter'!Q11)</f>
        <v>30</v>
      </c>
      <c r="E10" s="20">
        <f>SUM('John Laseter'!R11)</f>
        <v>5945.07</v>
      </c>
      <c r="F10" s="19">
        <f>SUM('John Laseter'!S11)</f>
        <v>198.16899999999998</v>
      </c>
      <c r="G10" s="20">
        <f>SUM('John Laseter'!T11)</f>
        <v>120</v>
      </c>
      <c r="H10" s="20">
        <f>SUM('John Laseter'!U11)</f>
        <v>87</v>
      </c>
      <c r="I10" s="19">
        <f>SUM('John Laseter'!V11)</f>
        <v>285.16899999999998</v>
      </c>
    </row>
    <row r="11" spans="1:9" ht="13.9" x14ac:dyDescent="0.25">
      <c r="A11" s="18">
        <f t="shared" si="0"/>
        <v>6</v>
      </c>
      <c r="B11" s="18" t="s">
        <v>14</v>
      </c>
      <c r="C11" s="34" t="s">
        <v>56</v>
      </c>
      <c r="D11" s="20">
        <f>SUM('Don Kowalsky'!Q10)</f>
        <v>33</v>
      </c>
      <c r="E11" s="20">
        <f>SUM('Don Kowalsky'!R10)</f>
        <v>6550.0040000000008</v>
      </c>
      <c r="F11" s="19">
        <f>SUM('Don Kowalsky'!S10)</f>
        <v>198.48496969696973</v>
      </c>
      <c r="G11" s="20">
        <f>SUM('Don Kowalsky'!T10)</f>
        <v>156</v>
      </c>
      <c r="H11" s="20">
        <f>SUM('Don Kowalsky'!U10)</f>
        <v>50</v>
      </c>
      <c r="I11" s="19">
        <f>SUM('Don Kowalsky'!V10)</f>
        <v>248.48496969696973</v>
      </c>
    </row>
    <row r="12" spans="1:9" ht="13.9" x14ac:dyDescent="0.25">
      <c r="A12" s="18">
        <f t="shared" si="0"/>
        <v>7</v>
      </c>
      <c r="B12" s="18" t="s">
        <v>14</v>
      </c>
      <c r="C12" s="34" t="s">
        <v>66</v>
      </c>
      <c r="D12" s="20">
        <f>SUM('Steve Pennington'!Q12)</f>
        <v>37</v>
      </c>
      <c r="E12" s="20">
        <f>SUM('Steve Pennington'!R12)</f>
        <v>7336.0010000000002</v>
      </c>
      <c r="F12" s="19">
        <f>SUM('Steve Pennington'!S12)</f>
        <v>198.2702972972973</v>
      </c>
      <c r="G12" s="20">
        <f>SUM('Steve Pennington'!T12)</f>
        <v>150</v>
      </c>
      <c r="H12" s="20">
        <f>SUM('Steve Pennington'!U12)</f>
        <v>36</v>
      </c>
      <c r="I12" s="19">
        <f>SUM('Steve Pennington'!V12)</f>
        <v>234.2702972972973</v>
      </c>
    </row>
    <row r="13" spans="1:9" ht="13.9" x14ac:dyDescent="0.25">
      <c r="A13" s="18">
        <f t="shared" si="0"/>
        <v>8</v>
      </c>
      <c r="B13" s="18" t="s">
        <v>14</v>
      </c>
      <c r="C13" s="34" t="s">
        <v>37</v>
      </c>
      <c r="D13" s="20">
        <f>SUM('Raymond Osborne'!Q16)</f>
        <v>46</v>
      </c>
      <c r="E13" s="20">
        <f>SUM('Raymond Osborne'!R16)</f>
        <v>8973</v>
      </c>
      <c r="F13" s="19">
        <f>SUM('Raymond Osborne'!S16)</f>
        <v>195.06521739130434</v>
      </c>
      <c r="G13" s="20">
        <f>SUM('Raymond Osborne'!T16)</f>
        <v>97</v>
      </c>
      <c r="H13" s="20">
        <f>SUM('Raymond Osborne'!U16)</f>
        <v>38</v>
      </c>
      <c r="I13" s="19">
        <f>SUM('Raymond Osborne'!V16)</f>
        <v>233.06521739130434</v>
      </c>
    </row>
    <row r="14" spans="1:9" ht="13.9" x14ac:dyDescent="0.25">
      <c r="A14" s="18">
        <f t="shared" si="0"/>
        <v>9</v>
      </c>
      <c r="B14" s="18" t="s">
        <v>14</v>
      </c>
      <c r="C14" s="34" t="s">
        <v>65</v>
      </c>
      <c r="D14" s="20">
        <f>SUM('Gary Gallion'!Q11)</f>
        <v>38</v>
      </c>
      <c r="E14" s="20">
        <f>SUM('Gary Gallion'!R11)</f>
        <v>7508.0020000000004</v>
      </c>
      <c r="F14" s="19">
        <f>SUM('Gary Gallion'!S11)</f>
        <v>197.57900000000001</v>
      </c>
      <c r="G14" s="20">
        <f>SUM('Gary Gallion'!T11)</f>
        <v>140</v>
      </c>
      <c r="H14" s="20">
        <f>SUM('Gary Gallion'!U11)</f>
        <v>34</v>
      </c>
      <c r="I14" s="19">
        <f>SUM('Gary Gallion'!V11)</f>
        <v>231.57900000000001</v>
      </c>
    </row>
    <row r="15" spans="1:9" ht="13.9" x14ac:dyDescent="0.25">
      <c r="A15" s="18">
        <f t="shared" si="0"/>
        <v>10</v>
      </c>
      <c r="B15" s="18" t="s">
        <v>14</v>
      </c>
      <c r="C15" s="34" t="s">
        <v>77</v>
      </c>
      <c r="D15" s="20">
        <f>SUM('Ken Mix'!Q9)</f>
        <v>28</v>
      </c>
      <c r="E15" s="20">
        <f>SUM('Ken Mix'!R9)</f>
        <v>5507.0010000000002</v>
      </c>
      <c r="F15" s="19">
        <f>SUM('Ken Mix'!S9)</f>
        <v>196.67860714285715</v>
      </c>
      <c r="G15" s="20">
        <f>SUM('Ken Mix'!T9)</f>
        <v>101</v>
      </c>
      <c r="H15" s="20">
        <f>SUM('Ken Mix'!U9)</f>
        <v>30</v>
      </c>
      <c r="I15" s="19">
        <f>SUM('Ken Mix'!V9)</f>
        <v>226.67860714285715</v>
      </c>
    </row>
    <row r="16" spans="1:9" ht="13.9" x14ac:dyDescent="0.25">
      <c r="A16" s="18">
        <f t="shared" si="0"/>
        <v>11</v>
      </c>
      <c r="B16" s="18" t="s">
        <v>14</v>
      </c>
      <c r="C16" s="34" t="s">
        <v>67</v>
      </c>
      <c r="D16" s="20">
        <f>SUM('Judy Gallion'!Q11)</f>
        <v>38</v>
      </c>
      <c r="E16" s="20">
        <f>SUM('Judy Gallion'!R11)</f>
        <v>7500.0010000000002</v>
      </c>
      <c r="F16" s="19">
        <f>SUM('Judy Gallion'!S11)</f>
        <v>197.36844736842104</v>
      </c>
      <c r="G16" s="20">
        <f>SUM('Judy Gallion'!T11)</f>
        <v>125</v>
      </c>
      <c r="H16" s="20">
        <f>SUM('Judy Gallion'!U11)</f>
        <v>29</v>
      </c>
      <c r="I16" s="19">
        <f>SUM('Judy Gallion'!V11)</f>
        <v>226.36844736842104</v>
      </c>
    </row>
    <row r="17" spans="1:9" ht="13.9" x14ac:dyDescent="0.25">
      <c r="A17" s="18">
        <f t="shared" si="0"/>
        <v>12</v>
      </c>
      <c r="B17" s="18" t="s">
        <v>14</v>
      </c>
      <c r="C17" s="34" t="s">
        <v>137</v>
      </c>
      <c r="D17" s="20">
        <f>SUM('Don Tucker'!Q16)</f>
        <v>24</v>
      </c>
      <c r="E17" s="20">
        <f>SUM('Don Tucker'!R16)</f>
        <v>4671</v>
      </c>
      <c r="F17" s="19">
        <f>SUM('Don Tucker'!S16)</f>
        <v>194.625</v>
      </c>
      <c r="G17" s="20">
        <f>SUM('Don Tucker'!T16)</f>
        <v>58</v>
      </c>
      <c r="H17" s="20">
        <f>SUM('Don Tucker'!U16)</f>
        <v>25</v>
      </c>
      <c r="I17" s="19">
        <f>SUM('Don Tucker'!V16)</f>
        <v>219.625</v>
      </c>
    </row>
    <row r="18" spans="1:9" ht="13.9" x14ac:dyDescent="0.25">
      <c r="A18" s="18">
        <f t="shared" si="0"/>
        <v>13</v>
      </c>
      <c r="B18" s="18" t="s">
        <v>14</v>
      </c>
      <c r="C18" s="34" t="s">
        <v>126</v>
      </c>
      <c r="D18" s="20">
        <f>SUM('Freddy Geiselbreth'!Q10)</f>
        <v>26</v>
      </c>
      <c r="E18" s="20">
        <f>SUM('Freddy Geiselbreth'!R10)</f>
        <v>5072</v>
      </c>
      <c r="F18" s="19">
        <f>SUM('Freddy Geiselbreth'!S10)</f>
        <v>195.07692307692307</v>
      </c>
      <c r="G18" s="20">
        <f>SUM('Freddy Geiselbreth'!T10)</f>
        <v>59</v>
      </c>
      <c r="H18" s="20">
        <f>SUM('Freddy Geiselbreth'!U10)</f>
        <v>20</v>
      </c>
      <c r="I18" s="19">
        <f>SUM('Freddy Geiselbreth'!V10)</f>
        <v>215.07692307692307</v>
      </c>
    </row>
    <row r="19" spans="1:9" ht="13.9" x14ac:dyDescent="0.25">
      <c r="A19" s="18">
        <f t="shared" si="0"/>
        <v>14</v>
      </c>
      <c r="B19" s="18" t="s">
        <v>14</v>
      </c>
      <c r="C19" s="34" t="s">
        <v>51</v>
      </c>
      <c r="D19" s="20">
        <f>SUM('Bill Dooley'!Q8)</f>
        <v>21</v>
      </c>
      <c r="E19" s="20">
        <f>SUM('Bill Dooley'!R8)</f>
        <v>4158</v>
      </c>
      <c r="F19" s="19">
        <f>SUM('Bill Dooley'!S8)</f>
        <v>198</v>
      </c>
      <c r="G19" s="20">
        <f>SUM('Bill Dooley'!T8)</f>
        <v>92</v>
      </c>
      <c r="H19" s="20">
        <f>SUM('Bill Dooley'!U8)</f>
        <v>17</v>
      </c>
      <c r="I19" s="19">
        <f>SUM('Bill Dooley'!V8)</f>
        <v>215</v>
      </c>
    </row>
    <row r="20" spans="1:9" ht="13.9" x14ac:dyDescent="0.25">
      <c r="A20" s="46"/>
      <c r="B20" s="46"/>
      <c r="C20" s="47"/>
      <c r="D20" s="48"/>
      <c r="E20" s="48"/>
      <c r="F20" s="49"/>
      <c r="G20" s="48"/>
      <c r="H20" s="48"/>
      <c r="I20" s="49"/>
    </row>
    <row r="21" spans="1:9" ht="13.9" x14ac:dyDescent="0.25">
      <c r="A21" s="18">
        <v>15</v>
      </c>
      <c r="B21" s="18" t="s">
        <v>14</v>
      </c>
      <c r="C21" s="34" t="s">
        <v>115</v>
      </c>
      <c r="D21" s="20">
        <f>SUM('Forrest Knight'!Q9)</f>
        <v>18</v>
      </c>
      <c r="E21" s="20">
        <f>SUM('Forrest Knight'!R9)</f>
        <v>3571.0029999999997</v>
      </c>
      <c r="F21" s="19">
        <f>SUM('Forrest Knight'!S9)</f>
        <v>198.38905555555553</v>
      </c>
      <c r="G21" s="20">
        <f>SUM('Forrest Knight'!T9)</f>
        <v>53</v>
      </c>
      <c r="H21" s="20">
        <f>SUM('Forrest Knight'!U9)</f>
        <v>46</v>
      </c>
      <c r="I21" s="19">
        <f>SUM('Forrest Knight'!V9)</f>
        <v>244.38905555555553</v>
      </c>
    </row>
    <row r="22" spans="1:9" ht="13.9" x14ac:dyDescent="0.25">
      <c r="A22" s="18">
        <f>+A21+1</f>
        <v>16</v>
      </c>
      <c r="B22" s="18" t="s">
        <v>14</v>
      </c>
      <c r="C22" s="34" t="s">
        <v>114</v>
      </c>
      <c r="D22" s="20">
        <f>SUM('Ken Camper'!Q8)</f>
        <v>15</v>
      </c>
      <c r="E22" s="20">
        <f>SUM('Ken Camper'!R8)</f>
        <v>2966.0020000000004</v>
      </c>
      <c r="F22" s="19">
        <f>SUM('Ken Camper'!S8)</f>
        <v>197.73346666666669</v>
      </c>
      <c r="G22" s="20">
        <f>SUM('Ken Camper'!T8)</f>
        <v>75</v>
      </c>
      <c r="H22" s="20">
        <f>SUM('Ken Camper'!U8)</f>
        <v>31</v>
      </c>
      <c r="I22" s="19">
        <f>SUM('Ken Camper'!V8)</f>
        <v>228.73346666666669</v>
      </c>
    </row>
    <row r="23" spans="1:9" x14ac:dyDescent="0.25">
      <c r="A23" s="18">
        <f t="shared" ref="A23:A87" si="1">+A22+1</f>
        <v>17</v>
      </c>
      <c r="B23" s="18" t="s">
        <v>14</v>
      </c>
      <c r="C23" s="34" t="s">
        <v>169</v>
      </c>
      <c r="D23" s="20">
        <f>+'Charlie Knight'!Q6</f>
        <v>14</v>
      </c>
      <c r="E23" s="20">
        <f>+'Charlie Knight'!R6</f>
        <v>2776.01</v>
      </c>
      <c r="F23" s="19">
        <f>+'Charlie Knight'!S6</f>
        <v>198.28642857142859</v>
      </c>
      <c r="G23" s="20">
        <f>+'Charlie Knight'!T6</f>
        <v>64</v>
      </c>
      <c r="H23" s="20">
        <f>+'Charlie Knight'!U6</f>
        <v>27</v>
      </c>
      <c r="I23" s="19">
        <f>+'Charlie Knight'!V6</f>
        <v>225.28642857142859</v>
      </c>
    </row>
    <row r="24" spans="1:9" x14ac:dyDescent="0.25">
      <c r="A24" s="18">
        <f t="shared" si="1"/>
        <v>18</v>
      </c>
      <c r="B24" s="18" t="s">
        <v>14</v>
      </c>
      <c r="C24" s="34" t="s">
        <v>103</v>
      </c>
      <c r="D24" s="20">
        <f>SUM('Jeff Moyers'!Q9)</f>
        <v>18</v>
      </c>
      <c r="E24" s="20">
        <f>SUM('Jeff Moyers'!R9)</f>
        <v>3533.0010000000002</v>
      </c>
      <c r="F24" s="19">
        <f>SUM('Jeff Moyers'!S9)</f>
        <v>196.27783333333335</v>
      </c>
      <c r="G24" s="20">
        <f>SUM('Jeff Moyers'!T9)</f>
        <v>47</v>
      </c>
      <c r="H24" s="20">
        <f>SUM('Jeff Moyers'!U9)</f>
        <v>28</v>
      </c>
      <c r="I24" s="19">
        <f>SUM('Jeff Moyers'!V9)</f>
        <v>224.27783333333335</v>
      </c>
    </row>
    <row r="25" spans="1:9" x14ac:dyDescent="0.25">
      <c r="A25" s="18">
        <f t="shared" si="1"/>
        <v>19</v>
      </c>
      <c r="B25" s="18" t="s">
        <v>14</v>
      </c>
      <c r="C25" s="34" t="s">
        <v>76</v>
      </c>
      <c r="D25" s="20">
        <f>SUM('LJ Knight'!Q7)</f>
        <v>11</v>
      </c>
      <c r="E25" s="20">
        <f>SUM('LJ Knight'!R7)</f>
        <v>2183.0010000000002</v>
      </c>
      <c r="F25" s="19">
        <f>SUM('LJ Knight'!S7)</f>
        <v>198.45463636363638</v>
      </c>
      <c r="G25" s="20">
        <f>SUM('LJ Knight'!T7)</f>
        <v>48</v>
      </c>
      <c r="H25" s="20">
        <f>SUM('LJ Knight'!U7)</f>
        <v>23</v>
      </c>
      <c r="I25" s="19">
        <f>SUM('LJ Knight'!V7)</f>
        <v>221.45463636363638</v>
      </c>
    </row>
    <row r="26" spans="1:9" x14ac:dyDescent="0.25">
      <c r="A26" s="18">
        <f t="shared" si="1"/>
        <v>20</v>
      </c>
      <c r="B26" s="18" t="s">
        <v>14</v>
      </c>
      <c r="C26" s="34" t="s">
        <v>112</v>
      </c>
      <c r="D26" s="20">
        <f>SUM('Sarah Lotts'!Q8)</f>
        <v>15</v>
      </c>
      <c r="E26" s="20">
        <f>SUM('Sarah Lotts'!R8)</f>
        <v>2945</v>
      </c>
      <c r="F26" s="19">
        <f>SUM('Sarah Lotts'!S8)</f>
        <v>196.33333333333334</v>
      </c>
      <c r="G26" s="20">
        <f>SUM('Sarah Lotts'!T8)</f>
        <v>49</v>
      </c>
      <c r="H26" s="20">
        <f>SUM('Sarah Lotts'!U8)</f>
        <v>19</v>
      </c>
      <c r="I26" s="19">
        <f>SUM('Sarah Lotts'!V8)</f>
        <v>215.33333333333334</v>
      </c>
    </row>
    <row r="27" spans="1:9" x14ac:dyDescent="0.25">
      <c r="A27" s="18">
        <f t="shared" si="1"/>
        <v>21</v>
      </c>
      <c r="B27" s="18" t="s">
        <v>14</v>
      </c>
      <c r="C27" s="34" t="s">
        <v>47</v>
      </c>
      <c r="D27" s="20">
        <f>SUM('Billy Miller'!Q5)</f>
        <v>8</v>
      </c>
      <c r="E27" s="20">
        <f>SUM('Billy Miller'!R5)</f>
        <v>1591</v>
      </c>
      <c r="F27" s="19">
        <f>SUM('Billy Miller'!S5)</f>
        <v>198.875</v>
      </c>
      <c r="G27" s="20">
        <f>SUM('Billy Miller'!T5)</f>
        <v>38</v>
      </c>
      <c r="H27" s="20">
        <f>SUM('Billy Miller'!U5)</f>
        <v>15</v>
      </c>
      <c r="I27" s="19">
        <f>SUM('Billy Miller'!V5)</f>
        <v>213.875</v>
      </c>
    </row>
    <row r="28" spans="1:9" x14ac:dyDescent="0.25">
      <c r="A28" s="18">
        <f t="shared" si="1"/>
        <v>22</v>
      </c>
      <c r="B28" s="18" t="s">
        <v>14</v>
      </c>
      <c r="C28" s="51" t="s">
        <v>101</v>
      </c>
      <c r="D28" s="20">
        <f>SUM('Chad Lam'!Q6)</f>
        <v>8</v>
      </c>
      <c r="E28" s="20">
        <f>SUM('Chad Lam'!R6)</f>
        <v>1566</v>
      </c>
      <c r="F28" s="19">
        <f>SUM('Chad Lam'!S6)</f>
        <v>195.75</v>
      </c>
      <c r="G28" s="20">
        <f>SUM('Chad Lam'!T6)</f>
        <v>25</v>
      </c>
      <c r="H28" s="20">
        <f>SUM('Chad Lam'!U6)</f>
        <v>17</v>
      </c>
      <c r="I28" s="19">
        <f>SUM('Chad Lam'!V6)</f>
        <v>212.75</v>
      </c>
    </row>
    <row r="29" spans="1:9" x14ac:dyDescent="0.25">
      <c r="A29" s="18">
        <f t="shared" si="1"/>
        <v>23</v>
      </c>
      <c r="B29" s="18" t="s">
        <v>14</v>
      </c>
      <c r="C29" s="34" t="s">
        <v>79</v>
      </c>
      <c r="D29" s="20">
        <f>SUM('Brian Hagerty'!Q6)</f>
        <v>8</v>
      </c>
      <c r="E29" s="20">
        <f>SUM('Brian Hagerty'!R6)</f>
        <v>1591.001</v>
      </c>
      <c r="F29" s="19">
        <f>SUM('Brian Hagerty'!S6)</f>
        <v>198.875125</v>
      </c>
      <c r="G29" s="20">
        <f>SUM('Brian Hagerty'!T6)</f>
        <v>25</v>
      </c>
      <c r="H29" s="20">
        <f>SUM('Brian Hagerty'!U6)</f>
        <v>13</v>
      </c>
      <c r="I29" s="19">
        <f>SUM('Brian Hagerty'!V6)</f>
        <v>211.875125</v>
      </c>
    </row>
    <row r="30" spans="1:9" ht="13.9" x14ac:dyDescent="0.25">
      <c r="A30" s="18">
        <f t="shared" si="1"/>
        <v>24</v>
      </c>
      <c r="B30" s="18" t="s">
        <v>14</v>
      </c>
      <c r="C30" s="34" t="s">
        <v>88</v>
      </c>
      <c r="D30" s="20">
        <f>SUM('Donald Osborne'!Q8)</f>
        <v>15</v>
      </c>
      <c r="E30" s="20">
        <f>SUM('Donald Osborne'!R8)</f>
        <v>2922.0010000000002</v>
      </c>
      <c r="F30" s="19">
        <f>SUM('Donald Osborne'!S8)</f>
        <v>194.80006666666668</v>
      </c>
      <c r="G30" s="20">
        <f>SUM('Donald Osborne'!T8)</f>
        <v>41</v>
      </c>
      <c r="H30" s="20">
        <f>SUM('Donald Osborne'!U8)</f>
        <v>17</v>
      </c>
      <c r="I30" s="19">
        <f>SUM('Donald Osborne'!V8)</f>
        <v>211.80006666666668</v>
      </c>
    </row>
    <row r="31" spans="1:9" x14ac:dyDescent="0.25">
      <c r="A31" s="18">
        <f t="shared" si="1"/>
        <v>25</v>
      </c>
      <c r="B31" s="18" t="s">
        <v>14</v>
      </c>
      <c r="C31" s="34" t="s">
        <v>157</v>
      </c>
      <c r="D31" s="20">
        <f>SUM('David Comer'!Q5)</f>
        <v>6</v>
      </c>
      <c r="E31" s="20">
        <f>SUM('David Comer'!R5)</f>
        <v>1182</v>
      </c>
      <c r="F31" s="19">
        <f>SUM('David Comer'!S5)</f>
        <v>197</v>
      </c>
      <c r="G31" s="20">
        <f>SUM('David Comer'!T5)</f>
        <v>12</v>
      </c>
      <c r="H31" s="20">
        <f>SUM('David Comer'!U5)</f>
        <v>13</v>
      </c>
      <c r="I31" s="19">
        <f>SUM('David Comer'!V5)</f>
        <v>210</v>
      </c>
    </row>
    <row r="32" spans="1:9" x14ac:dyDescent="0.25">
      <c r="A32" s="18">
        <f t="shared" si="1"/>
        <v>26</v>
      </c>
      <c r="B32" s="18" t="s">
        <v>14</v>
      </c>
      <c r="C32" s="34" t="s">
        <v>194</v>
      </c>
      <c r="D32" s="20">
        <f>+'Howard Ary'!Q4</f>
        <v>6</v>
      </c>
      <c r="E32" s="20">
        <f>+'Howard Ary'!R4</f>
        <v>1198</v>
      </c>
      <c r="F32" s="19">
        <f>+'Howard Ary'!S4</f>
        <v>199.66666666666666</v>
      </c>
      <c r="G32" s="20">
        <f>+'Howard Ary'!T4</f>
        <v>43</v>
      </c>
      <c r="H32" s="20">
        <f>+'Howard Ary'!U4</f>
        <v>10</v>
      </c>
      <c r="I32" s="19">
        <f>+'Howard Ary'!V4</f>
        <v>209.66666666666666</v>
      </c>
    </row>
    <row r="33" spans="1:9" x14ac:dyDescent="0.25">
      <c r="A33" s="18">
        <f t="shared" si="1"/>
        <v>27</v>
      </c>
      <c r="B33" s="18" t="s">
        <v>14</v>
      </c>
      <c r="C33" s="34" t="s">
        <v>96</v>
      </c>
      <c r="D33" s="20">
        <f>SUM('Kenny Jones'!Q5)</f>
        <v>8</v>
      </c>
      <c r="E33" s="20">
        <f>SUM('Kenny Jones'!R5)</f>
        <v>1590.001</v>
      </c>
      <c r="F33" s="19">
        <f>SUM('Kenny Jones'!S5)</f>
        <v>198.750125</v>
      </c>
      <c r="G33" s="20">
        <f>SUM('Kenny Jones'!T5)</f>
        <v>46</v>
      </c>
      <c r="H33" s="20">
        <f>SUM('Kenny Jones'!U5)</f>
        <v>10</v>
      </c>
      <c r="I33" s="19">
        <f>SUM('Kenny Jones'!V5)</f>
        <v>208.750125</v>
      </c>
    </row>
    <row r="34" spans="1:9" x14ac:dyDescent="0.25">
      <c r="A34" s="18">
        <f t="shared" si="1"/>
        <v>28</v>
      </c>
      <c r="B34" s="18" t="s">
        <v>14</v>
      </c>
      <c r="C34" s="34" t="s">
        <v>179</v>
      </c>
      <c r="D34" s="20">
        <f>+'Bruce Karsh'!Q5</f>
        <v>7</v>
      </c>
      <c r="E34" s="20">
        <f>+'Bruce Karsh'!R5</f>
        <v>1376.01</v>
      </c>
      <c r="F34" s="19">
        <f>+'Bruce Karsh'!S5</f>
        <v>196.57285714285715</v>
      </c>
      <c r="G34" s="20">
        <f>+'Bruce Karsh'!T5</f>
        <v>19</v>
      </c>
      <c r="H34" s="20">
        <f>+'Bruce Karsh'!U5</f>
        <v>12</v>
      </c>
      <c r="I34" s="19">
        <f>+'Bruce Karsh'!V5</f>
        <v>208.57285714285715</v>
      </c>
    </row>
    <row r="35" spans="1:9" x14ac:dyDescent="0.25">
      <c r="A35" s="18">
        <f t="shared" si="1"/>
        <v>29</v>
      </c>
      <c r="B35" s="18" t="s">
        <v>14</v>
      </c>
      <c r="C35" s="34" t="s">
        <v>109</v>
      </c>
      <c r="D35" s="20">
        <f>SUM('Fred Lotts'!Q8)</f>
        <v>15</v>
      </c>
      <c r="E35" s="20">
        <f>SUM('Fred Lotts'!R8)</f>
        <v>2947</v>
      </c>
      <c r="F35" s="19">
        <f>SUM('Fred Lotts'!S8)</f>
        <v>196.46666666666667</v>
      </c>
      <c r="G35" s="20">
        <f>SUM('Fred Lotts'!T8)</f>
        <v>38</v>
      </c>
      <c r="H35" s="20">
        <f>SUM('Fred Lotts'!U8)</f>
        <v>12</v>
      </c>
      <c r="I35" s="19">
        <f>SUM('Fred Lotts'!V8)</f>
        <v>208.46666666666667</v>
      </c>
    </row>
    <row r="36" spans="1:9" x14ac:dyDescent="0.25">
      <c r="A36" s="18">
        <f t="shared" si="1"/>
        <v>30</v>
      </c>
      <c r="B36" s="18" t="s">
        <v>14</v>
      </c>
      <c r="C36" s="34" t="s">
        <v>55</v>
      </c>
      <c r="D36" s="20">
        <f>SUM('Tony Rogers'!Q7)</f>
        <v>19</v>
      </c>
      <c r="E36" s="20">
        <f>SUM('Tony Rogers'!R7)</f>
        <v>3726</v>
      </c>
      <c r="F36" s="19">
        <f>SUM('Tony Rogers'!S7)</f>
        <v>196.10526315789474</v>
      </c>
      <c r="G36" s="20">
        <f>SUM('Tony Rogers'!T7)</f>
        <v>68</v>
      </c>
      <c r="H36" s="20">
        <f>SUM('Tony Rogers'!U7)</f>
        <v>12</v>
      </c>
      <c r="I36" s="19">
        <f>SUM('Tony Rogers'!V7)</f>
        <v>208.10526315789474</v>
      </c>
    </row>
    <row r="37" spans="1:9" x14ac:dyDescent="0.25">
      <c r="A37" s="18">
        <f t="shared" si="1"/>
        <v>31</v>
      </c>
      <c r="B37" s="18" t="s">
        <v>14</v>
      </c>
      <c r="C37" s="34" t="s">
        <v>198</v>
      </c>
      <c r="D37" s="20">
        <f>+'Jerry Graves'!Q4</f>
        <v>6</v>
      </c>
      <c r="E37" s="20">
        <f>+'Jerry Graves'!R4</f>
        <v>1197</v>
      </c>
      <c r="F37" s="19">
        <f>+'Jerry Graves'!S4</f>
        <v>199.5</v>
      </c>
      <c r="G37" s="20">
        <f>+'Jerry Graves'!T4</f>
        <v>25</v>
      </c>
      <c r="H37" s="20">
        <f>+'Jerry Graves'!U4</f>
        <v>8</v>
      </c>
      <c r="I37" s="19">
        <f>+'Jerry Graves'!V4</f>
        <v>207.5</v>
      </c>
    </row>
    <row r="38" spans="1:9" x14ac:dyDescent="0.25">
      <c r="A38" s="18">
        <f t="shared" si="1"/>
        <v>32</v>
      </c>
      <c r="B38" s="18" t="s">
        <v>14</v>
      </c>
      <c r="C38" s="34" t="s">
        <v>192</v>
      </c>
      <c r="D38" s="20">
        <f>+'David Book'!Q4</f>
        <v>6</v>
      </c>
      <c r="E38" s="20">
        <f>+'David Book'!R4</f>
        <v>1195.001</v>
      </c>
      <c r="F38" s="19">
        <f>+'David Book'!S4</f>
        <v>199.16683333333333</v>
      </c>
      <c r="G38" s="20">
        <f>+'David Book'!T4</f>
        <v>38</v>
      </c>
      <c r="H38" s="20">
        <f>+'David Book'!U4</f>
        <v>8</v>
      </c>
      <c r="I38" s="19">
        <f>+'David Book'!V4</f>
        <v>207.16683333333333</v>
      </c>
    </row>
    <row r="39" spans="1:9" x14ac:dyDescent="0.25">
      <c r="A39" s="18">
        <f t="shared" si="1"/>
        <v>33</v>
      </c>
      <c r="B39" s="18" t="s">
        <v>14</v>
      </c>
      <c r="C39" s="34" t="s">
        <v>117</v>
      </c>
      <c r="D39" s="20">
        <f>SUM('Mac See'!Q19)</f>
        <v>3</v>
      </c>
      <c r="E39" s="20">
        <f>SUM('Mac See'!R19)</f>
        <v>591.00099999999998</v>
      </c>
      <c r="F39" s="19">
        <f>SUM('Mac See'!S19)</f>
        <v>197.00033333333332</v>
      </c>
      <c r="G39" s="20">
        <f>SUM('Mac See'!T19)</f>
        <v>11</v>
      </c>
      <c r="H39" s="20">
        <f>SUM('Mac See'!U19)</f>
        <v>10</v>
      </c>
      <c r="I39" s="19">
        <f>SUM('Mac See'!V19)</f>
        <v>207.00033333333332</v>
      </c>
    </row>
    <row r="40" spans="1:9" x14ac:dyDescent="0.25">
      <c r="A40" s="18">
        <f t="shared" si="1"/>
        <v>34</v>
      </c>
      <c r="B40" s="18" t="s">
        <v>14</v>
      </c>
      <c r="C40" s="34" t="s">
        <v>204</v>
      </c>
      <c r="D40" s="20">
        <f>+'Mark Crownover'!Q4</f>
        <v>6</v>
      </c>
      <c r="E40" s="20">
        <f>+'Mark Crownover'!R4</f>
        <v>1189</v>
      </c>
      <c r="F40" s="19">
        <f>+'Mark Crownover'!S4</f>
        <v>198.16666666666666</v>
      </c>
      <c r="G40" s="20">
        <f>+'Mark Crownover'!T4</f>
        <v>15</v>
      </c>
      <c r="H40" s="20">
        <f>+'Mark Crownover'!U4</f>
        <v>8</v>
      </c>
      <c r="I40" s="19">
        <f>+'Mark Crownover'!V4</f>
        <v>206.16666666666666</v>
      </c>
    </row>
    <row r="41" spans="1:9" x14ac:dyDescent="0.25">
      <c r="A41" s="18">
        <f t="shared" si="1"/>
        <v>35</v>
      </c>
      <c r="B41" s="18" t="s">
        <v>14</v>
      </c>
      <c r="C41" s="34" t="s">
        <v>39</v>
      </c>
      <c r="D41" s="20">
        <f>SUM('Jeff Cheek'!Q6)</f>
        <v>9</v>
      </c>
      <c r="E41" s="20">
        <f>SUM('Jeff Cheek'!R6)</f>
        <v>1765</v>
      </c>
      <c r="F41" s="19">
        <f>SUM('Jeff Cheek'!S6)</f>
        <v>196.11111111111111</v>
      </c>
      <c r="G41" s="20">
        <f>SUM('Jeff Cheek'!T6)</f>
        <v>30</v>
      </c>
      <c r="H41" s="20">
        <f>SUM('Jeff Cheek'!U6)</f>
        <v>10</v>
      </c>
      <c r="I41" s="19">
        <f>SUM('Jeff Cheek'!V6)</f>
        <v>206.11111111111111</v>
      </c>
    </row>
    <row r="42" spans="1:9" x14ac:dyDescent="0.25">
      <c r="A42" s="18">
        <f t="shared" si="1"/>
        <v>36</v>
      </c>
      <c r="B42" s="18" t="s">
        <v>14</v>
      </c>
      <c r="C42" s="34" t="s">
        <v>78</v>
      </c>
      <c r="D42" s="20">
        <f>SUM('Mark Griffith'!Q6)</f>
        <v>11</v>
      </c>
      <c r="E42" s="20">
        <f>SUM('Mark Griffith'!R6)</f>
        <v>2174</v>
      </c>
      <c r="F42" s="19">
        <f>SUM('Mark Griffith'!S6)</f>
        <v>197.63636363636363</v>
      </c>
      <c r="G42" s="20">
        <f>SUM('Mark Griffith'!T6)</f>
        <v>40</v>
      </c>
      <c r="H42" s="20">
        <f>SUM('Mark Griffith'!U6)</f>
        <v>8</v>
      </c>
      <c r="I42" s="19">
        <f>SUM('Mark Griffith'!V6)</f>
        <v>205.63636363636363</v>
      </c>
    </row>
    <row r="43" spans="1:9" x14ac:dyDescent="0.25">
      <c r="A43" s="18">
        <f t="shared" si="1"/>
        <v>37</v>
      </c>
      <c r="B43" s="18" t="s">
        <v>14</v>
      </c>
      <c r="C43" s="34" t="s">
        <v>58</v>
      </c>
      <c r="D43" s="20">
        <f>SUM('Jon Griffin'!Q23)</f>
        <v>6</v>
      </c>
      <c r="E43" s="20">
        <f>SUM('Jon Griffin'!R23)</f>
        <v>1185.001</v>
      </c>
      <c r="F43" s="19">
        <f>SUM('Jon Griffin'!S23)</f>
        <v>197.50016666666667</v>
      </c>
      <c r="G43" s="20">
        <f>SUM('Jon Griffin'!T23)</f>
        <v>22</v>
      </c>
      <c r="H43" s="20">
        <f>SUM('Jon Griffin'!U23)</f>
        <v>8</v>
      </c>
      <c r="I43" s="19">
        <f>SUM('Jon Griffin'!V23)</f>
        <v>205.50016666666667</v>
      </c>
    </row>
    <row r="44" spans="1:9" x14ac:dyDescent="0.25">
      <c r="A44" s="18">
        <f t="shared" si="1"/>
        <v>38</v>
      </c>
      <c r="B44" s="18" t="s">
        <v>14</v>
      </c>
      <c r="C44" s="34" t="s">
        <v>207</v>
      </c>
      <c r="D44" s="20">
        <f>+'Mike Conley'!Q5</f>
        <v>12</v>
      </c>
      <c r="E44" s="20">
        <f>+'Mike Conley'!R5</f>
        <v>2370</v>
      </c>
      <c r="F44" s="19">
        <f>+'Mike Conley'!S5</f>
        <v>197.5</v>
      </c>
      <c r="G44" s="20">
        <f>+'Mike Conley'!T5</f>
        <v>47</v>
      </c>
      <c r="H44" s="20">
        <f>+'Mike Conley'!U5</f>
        <v>8</v>
      </c>
      <c r="I44" s="19">
        <f>+'Mike Conley'!V5</f>
        <v>205.5</v>
      </c>
    </row>
    <row r="45" spans="1:9" x14ac:dyDescent="0.25">
      <c r="A45" s="18">
        <f t="shared" si="1"/>
        <v>39</v>
      </c>
      <c r="B45" s="18" t="s">
        <v>14</v>
      </c>
      <c r="C45" s="34" t="s">
        <v>91</v>
      </c>
      <c r="D45" s="20">
        <f>SUM('Tom Cole'!Q4)</f>
        <v>6</v>
      </c>
      <c r="E45" s="20">
        <f>SUM('Tom Cole'!R4)</f>
        <v>1191</v>
      </c>
      <c r="F45" s="19">
        <f>SUM('Tom Cole'!S4)</f>
        <v>198.5</v>
      </c>
      <c r="G45" s="20">
        <f>SUM('Tom Cole'!T4)</f>
        <v>23</v>
      </c>
      <c r="H45" s="20">
        <f>SUM('Tom Cole'!U4)</f>
        <v>6</v>
      </c>
      <c r="I45" s="19">
        <f>SUM('Tom Cole'!V4)</f>
        <v>204.5</v>
      </c>
    </row>
    <row r="46" spans="1:9" x14ac:dyDescent="0.25">
      <c r="A46" s="18">
        <f t="shared" si="1"/>
        <v>40</v>
      </c>
      <c r="B46" s="18" t="s">
        <v>14</v>
      </c>
      <c r="C46" s="34" t="s">
        <v>60</v>
      </c>
      <c r="D46" s="20">
        <f>SUM('Jeremiah Mohr'!Q12)</f>
        <v>8</v>
      </c>
      <c r="E46" s="20">
        <f>SUM('Jeremiah Mohr'!R12)</f>
        <v>1587</v>
      </c>
      <c r="F46" s="19">
        <f>SUM('Jeremiah Mohr'!S12)</f>
        <v>198.375</v>
      </c>
      <c r="G46" s="20">
        <f>SUM('Jeremiah Mohr'!T12)</f>
        <v>41</v>
      </c>
      <c r="H46" s="20">
        <f>SUM('Jeremiah Mohr'!U12)</f>
        <v>6</v>
      </c>
      <c r="I46" s="19">
        <f>SUM('Jeremiah Mohr'!V12)</f>
        <v>204.375</v>
      </c>
    </row>
    <row r="47" spans="1:9" x14ac:dyDescent="0.25">
      <c r="A47" s="18">
        <f t="shared" si="1"/>
        <v>41</v>
      </c>
      <c r="B47" s="18" t="s">
        <v>14</v>
      </c>
      <c r="C47" s="34" t="s">
        <v>110</v>
      </c>
      <c r="D47" s="20">
        <f>SUM('John Knight'!Q4)</f>
        <v>3</v>
      </c>
      <c r="E47" s="20">
        <f>SUM('John Knight'!R4)</f>
        <v>595.00099999999998</v>
      </c>
      <c r="F47" s="19">
        <f>SUM('John Knight'!S4)</f>
        <v>198.33366666666666</v>
      </c>
      <c r="G47" s="20">
        <f>SUM('John Knight'!T4)</f>
        <v>12</v>
      </c>
      <c r="H47" s="20">
        <f>SUM('John Knight'!U4)</f>
        <v>6</v>
      </c>
      <c r="I47" s="19">
        <f>SUM('John Knight'!V4)</f>
        <v>204.33366666666666</v>
      </c>
    </row>
    <row r="48" spans="1:9" x14ac:dyDescent="0.25">
      <c r="A48" s="18">
        <f t="shared" si="1"/>
        <v>42</v>
      </c>
      <c r="B48" s="18" t="s">
        <v>14</v>
      </c>
      <c r="C48" s="34" t="s">
        <v>159</v>
      </c>
      <c r="D48" s="20">
        <f>SUM('Jon Flint'!Q5)</f>
        <v>6</v>
      </c>
      <c r="E48" s="20">
        <f>SUM('Jon Flint'!R5)</f>
        <v>1182.01</v>
      </c>
      <c r="F48" s="19">
        <f>SUM('Jon Flint'!S5)</f>
        <v>197.00166666666667</v>
      </c>
      <c r="G48" s="20">
        <f>SUM('Jon Flint'!T5)</f>
        <v>22</v>
      </c>
      <c r="H48" s="20">
        <v>3</v>
      </c>
      <c r="I48" s="19">
        <f>SUM('Jon Flint'!V5)</f>
        <v>204.00166666666667</v>
      </c>
    </row>
    <row r="49" spans="1:9" x14ac:dyDescent="0.25">
      <c r="A49" s="18">
        <f t="shared" si="1"/>
        <v>43</v>
      </c>
      <c r="B49" s="18" t="s">
        <v>14</v>
      </c>
      <c r="C49" s="34" t="s">
        <v>75</v>
      </c>
      <c r="D49" s="20">
        <f>SUM('Jason Frymier'!Q11)</f>
        <v>9</v>
      </c>
      <c r="E49" s="20">
        <f>SUM('Jason Frymier'!R11)</f>
        <v>1782</v>
      </c>
      <c r="F49" s="19">
        <f>SUM('Jason Frymier'!S11)</f>
        <v>198</v>
      </c>
      <c r="G49" s="20">
        <f>SUM('Jason Frymier'!T11)</f>
        <v>32</v>
      </c>
      <c r="H49" s="20">
        <f>SUM('Jason Frymier'!U11)</f>
        <v>6</v>
      </c>
      <c r="I49" s="19">
        <f>SUM('Jason Frymier'!V11)</f>
        <v>204</v>
      </c>
    </row>
    <row r="50" spans="1:9" x14ac:dyDescent="0.25">
      <c r="A50" s="18">
        <f t="shared" si="1"/>
        <v>44</v>
      </c>
      <c r="B50" s="18" t="s">
        <v>14</v>
      </c>
      <c r="C50" s="34" t="s">
        <v>156</v>
      </c>
      <c r="D50" s="20">
        <f>SUM('Ray Ringgold'!Q4)</f>
        <v>3</v>
      </c>
      <c r="E50" s="20">
        <f>SUM('Ray Ringgold'!R4)</f>
        <v>593</v>
      </c>
      <c r="F50" s="19">
        <f>SUM('Ray Ringgold'!S4)</f>
        <v>197.66666666666666</v>
      </c>
      <c r="G50" s="20">
        <f>SUM('Ray Ringgold'!T4)</f>
        <v>5</v>
      </c>
      <c r="H50" s="20">
        <f>SUM('Ray Ringgold'!U4)</f>
        <v>6</v>
      </c>
      <c r="I50" s="19">
        <f>SUM('Ray Ringgold'!V4)</f>
        <v>203.66666666666666</v>
      </c>
    </row>
    <row r="51" spans="1:9" x14ac:dyDescent="0.25">
      <c r="A51" s="18">
        <f t="shared" si="1"/>
        <v>45</v>
      </c>
      <c r="B51" s="18" t="s">
        <v>14</v>
      </c>
      <c r="C51" s="34" t="s">
        <v>193</v>
      </c>
      <c r="D51" s="20">
        <f>+'Greg Hissong'!Q4</f>
        <v>6</v>
      </c>
      <c r="E51" s="20">
        <f>+'Greg Hissong'!R4</f>
        <v>1195</v>
      </c>
      <c r="F51" s="19">
        <f>+'Greg Hissong'!S4</f>
        <v>199.16666666666666</v>
      </c>
      <c r="G51" s="20">
        <f>+'Greg Hissong'!T4</f>
        <v>31</v>
      </c>
      <c r="H51" s="20">
        <f>+'Greg Hissong'!U4</f>
        <v>4</v>
      </c>
      <c r="I51" s="19">
        <f>+'Greg Hissong'!V4</f>
        <v>203.16666666666666</v>
      </c>
    </row>
    <row r="52" spans="1:9" x14ac:dyDescent="0.25">
      <c r="A52" s="18">
        <f t="shared" si="1"/>
        <v>46</v>
      </c>
      <c r="B52" s="18" t="s">
        <v>14</v>
      </c>
      <c r="C52" s="34" t="s">
        <v>208</v>
      </c>
      <c r="D52" s="20">
        <f>+'Ralph Van Horn'!Q4</f>
        <v>6</v>
      </c>
      <c r="E52" s="20">
        <f>+'Ralph Van Horn'!R4</f>
        <v>1193</v>
      </c>
      <c r="F52" s="19">
        <f>+'Ralph Van Horn'!S4</f>
        <v>198.83333333333334</v>
      </c>
      <c r="G52" s="20">
        <f>+'Ralph Van Horn'!T4</f>
        <v>28</v>
      </c>
      <c r="H52" s="20">
        <f>+'Ralph Van Horn'!U4</f>
        <v>4</v>
      </c>
      <c r="I52" s="19">
        <f>+'Ralph Van Horn'!V4</f>
        <v>202.83333333333334</v>
      </c>
    </row>
    <row r="53" spans="1:9" x14ac:dyDescent="0.25">
      <c r="A53" s="18">
        <f t="shared" si="1"/>
        <v>47</v>
      </c>
      <c r="B53" s="18" t="s">
        <v>14</v>
      </c>
      <c r="C53" s="34" t="s">
        <v>99</v>
      </c>
      <c r="D53" s="20">
        <f>SUM('Travis Beasley'!Q5)</f>
        <v>8</v>
      </c>
      <c r="E53" s="20">
        <f>SUM('Travis Beasley'!R5)</f>
        <v>1574</v>
      </c>
      <c r="F53" s="19">
        <f>SUM('Travis Beasley'!S5)</f>
        <v>196.75</v>
      </c>
      <c r="G53" s="20">
        <f>SUM('Travis Beasley'!T5)</f>
        <v>29</v>
      </c>
      <c r="H53" s="20">
        <f>SUM('Travis Beasley'!U5)</f>
        <v>6</v>
      </c>
      <c r="I53" s="19">
        <f>SUM('Travis Beasley'!V5)</f>
        <v>202.75</v>
      </c>
    </row>
    <row r="54" spans="1:9" x14ac:dyDescent="0.25">
      <c r="A54" s="18">
        <f t="shared" si="1"/>
        <v>48</v>
      </c>
      <c r="B54" s="18" t="s">
        <v>14</v>
      </c>
      <c r="C54" s="34" t="s">
        <v>97</v>
      </c>
      <c r="D54" s="20">
        <f>SUM('Harvey Reese'!Q4)</f>
        <v>2</v>
      </c>
      <c r="E54" s="20">
        <f>SUM('Harvey Reese'!R4)</f>
        <v>399</v>
      </c>
      <c r="F54" s="19">
        <f>SUM('Harvey Reese'!S4)</f>
        <v>199.5</v>
      </c>
      <c r="G54" s="20">
        <f>SUM('Harvey Reese'!T4)</f>
        <v>8</v>
      </c>
      <c r="H54" s="20">
        <f>SUM('Harvey Reese'!U4)</f>
        <v>3</v>
      </c>
      <c r="I54" s="19">
        <f>SUM('Harvey Reese'!V4)</f>
        <v>202.5</v>
      </c>
    </row>
    <row r="55" spans="1:9" x14ac:dyDescent="0.25">
      <c r="A55" s="18">
        <f t="shared" si="1"/>
        <v>49</v>
      </c>
      <c r="B55" s="18" t="s">
        <v>14</v>
      </c>
      <c r="C55" s="34" t="s">
        <v>209</v>
      </c>
      <c r="D55" s="20">
        <f>+'Sherman White'!Q4</f>
        <v>6</v>
      </c>
      <c r="E55" s="20">
        <f>+'Sherman White'!R4</f>
        <v>1190</v>
      </c>
      <c r="F55" s="19">
        <f>+'Sherman White'!S4</f>
        <v>198.33333333333334</v>
      </c>
      <c r="G55" s="20">
        <f>+'Sherman White'!T4</f>
        <v>32</v>
      </c>
      <c r="H55" s="20">
        <f>+'Sherman White'!U4</f>
        <v>4</v>
      </c>
      <c r="I55" s="19">
        <f>+'Sherman White'!V4</f>
        <v>202.33333333333334</v>
      </c>
    </row>
    <row r="56" spans="1:9" x14ac:dyDescent="0.25">
      <c r="A56" s="18">
        <f t="shared" si="1"/>
        <v>50</v>
      </c>
      <c r="B56" s="18" t="s">
        <v>14</v>
      </c>
      <c r="C56" s="34" t="s">
        <v>80</v>
      </c>
      <c r="D56" s="20">
        <f>SUM('Emily Frymier'!Q5)</f>
        <v>9</v>
      </c>
      <c r="E56" s="20">
        <f>SUM('Emily Frymier'!R5)</f>
        <v>1765</v>
      </c>
      <c r="F56" s="19">
        <f>SUM('Emily Frymier'!S5)</f>
        <v>196.11111111111111</v>
      </c>
      <c r="G56" s="20">
        <f>SUM('Emily Frymier'!T5)</f>
        <v>34</v>
      </c>
      <c r="H56" s="20">
        <f>SUM('Emily Frymier'!U5)</f>
        <v>6</v>
      </c>
      <c r="I56" s="19">
        <f>SUM('Emily Frymier'!V5)</f>
        <v>202.11111111111111</v>
      </c>
    </row>
    <row r="57" spans="1:9" x14ac:dyDescent="0.25">
      <c r="A57" s="18">
        <f t="shared" si="1"/>
        <v>51</v>
      </c>
      <c r="B57" s="18" t="s">
        <v>14</v>
      </c>
      <c r="C57" s="34" t="s">
        <v>54</v>
      </c>
      <c r="D57" s="20">
        <f>SUM('Rick Haley'!Q5)</f>
        <v>8</v>
      </c>
      <c r="E57" s="20">
        <f>SUM('Rick Haley'!R5)</f>
        <v>1584</v>
      </c>
      <c r="F57" s="19">
        <f>SUM('Rick Haley'!S5)</f>
        <v>198</v>
      </c>
      <c r="G57" s="20">
        <f>SUM('Rick Haley'!T5)</f>
        <v>38</v>
      </c>
      <c r="H57" s="20">
        <f>SUM('Rick Haley'!U5)</f>
        <v>4</v>
      </c>
      <c r="I57" s="19">
        <f>SUM('Rick Haley'!V5)</f>
        <v>202</v>
      </c>
    </row>
    <row r="58" spans="1:9" x14ac:dyDescent="0.25">
      <c r="A58" s="18">
        <f t="shared" si="1"/>
        <v>52</v>
      </c>
      <c r="B58" s="18" t="s">
        <v>14</v>
      </c>
      <c r="C58" s="34" t="s">
        <v>189</v>
      </c>
      <c r="D58" s="20">
        <f>+'Bob Harless'!Q4</f>
        <v>6</v>
      </c>
      <c r="E58" s="20">
        <f>+'Bob Harless'!R4</f>
        <v>1188</v>
      </c>
      <c r="F58" s="19">
        <f>+'Bob Harless'!S4</f>
        <v>198</v>
      </c>
      <c r="G58" s="20">
        <f>+'Bob Harless'!T4</f>
        <v>30</v>
      </c>
      <c r="H58" s="20">
        <f>+'Bob Harless'!U4</f>
        <v>4</v>
      </c>
      <c r="I58" s="19">
        <f>+'Bob Harless'!V4</f>
        <v>202</v>
      </c>
    </row>
    <row r="59" spans="1:9" x14ac:dyDescent="0.25">
      <c r="A59" s="18">
        <f t="shared" si="1"/>
        <v>53</v>
      </c>
      <c r="B59" s="18" t="s">
        <v>14</v>
      </c>
      <c r="C59" s="34" t="s">
        <v>195</v>
      </c>
      <c r="D59" s="20">
        <f>+'Jason Salsman'!Q4</f>
        <v>6</v>
      </c>
      <c r="E59" s="20">
        <f>+'Jason Salsman'!R4</f>
        <v>1187</v>
      </c>
      <c r="F59" s="19">
        <f>+'Jason Salsman'!S4</f>
        <v>197.83333333333334</v>
      </c>
      <c r="G59" s="20">
        <f>+'Jason Salsman'!T4</f>
        <v>32</v>
      </c>
      <c r="H59" s="20">
        <f>+'Jason Salsman'!U4</f>
        <v>4</v>
      </c>
      <c r="I59" s="19">
        <f>+'Jason Salsman'!V4</f>
        <v>201.83333333333334</v>
      </c>
    </row>
    <row r="60" spans="1:9" x14ac:dyDescent="0.25">
      <c r="A60" s="18">
        <f t="shared" si="1"/>
        <v>54</v>
      </c>
      <c r="B60" s="18" t="s">
        <v>14</v>
      </c>
      <c r="C60" s="34" t="s">
        <v>127</v>
      </c>
      <c r="D60" s="20">
        <f>SUM('Jason Edwards'!Q4)</f>
        <v>3</v>
      </c>
      <c r="E60" s="20">
        <f>SUM('Jason Edwards'!R4)</f>
        <v>587</v>
      </c>
      <c r="F60" s="19">
        <f>SUM('Jason Edwards'!S4)</f>
        <v>195.66666666666666</v>
      </c>
      <c r="G60" s="20">
        <f>SUM('Jason Edwards'!T4)</f>
        <v>8</v>
      </c>
      <c r="H60" s="20">
        <f>SUM('Jason Edwards'!U4)</f>
        <v>6</v>
      </c>
      <c r="I60" s="19">
        <f>SUM('Jason Edwards'!V4)</f>
        <v>201.66666666666666</v>
      </c>
    </row>
    <row r="61" spans="1:9" x14ac:dyDescent="0.25">
      <c r="A61" s="18">
        <f t="shared" si="1"/>
        <v>55</v>
      </c>
      <c r="B61" s="18" t="s">
        <v>14</v>
      </c>
      <c r="C61" s="34" t="s">
        <v>104</v>
      </c>
      <c r="D61" s="20">
        <f>SUM('Michael Staszewski'!Q6)</f>
        <v>9</v>
      </c>
      <c r="E61" s="20">
        <f>SUM('Michael Staszewski'!R6)</f>
        <v>1734</v>
      </c>
      <c r="F61" s="19">
        <f>SUM('Michael Staszewski'!S6)</f>
        <v>192.66666666666666</v>
      </c>
      <c r="G61" s="20">
        <f>SUM('Michael Staszewski'!T6)</f>
        <v>18</v>
      </c>
      <c r="H61" s="20">
        <f>SUM('Michael Staszewski'!U6)</f>
        <v>9</v>
      </c>
      <c r="I61" s="19">
        <f>SUM('Michael Staszewski'!V6)</f>
        <v>201.66666666666666</v>
      </c>
    </row>
    <row r="62" spans="1:9" x14ac:dyDescent="0.25">
      <c r="A62" s="18">
        <f t="shared" si="1"/>
        <v>56</v>
      </c>
      <c r="B62" s="18" t="s">
        <v>14</v>
      </c>
      <c r="C62" s="34" t="s">
        <v>173</v>
      </c>
      <c r="D62" s="20">
        <f>+'Jarvis Pennington'!Q4</f>
        <v>5</v>
      </c>
      <c r="E62" s="20">
        <f>+'Jarvis Pennington'!R4</f>
        <v>988.00099999999998</v>
      </c>
      <c r="F62" s="19">
        <f>+'Jarvis Pennington'!S4</f>
        <v>197.6002</v>
      </c>
      <c r="G62" s="20">
        <f>+'Jarvis Pennington'!T4</f>
        <v>17</v>
      </c>
      <c r="H62" s="20">
        <f>+'Jarvis Pennington'!U4</f>
        <v>4</v>
      </c>
      <c r="I62" s="19">
        <f>+'Jarvis Pennington'!V4</f>
        <v>201.6002</v>
      </c>
    </row>
    <row r="63" spans="1:9" x14ac:dyDescent="0.25">
      <c r="A63" s="18">
        <f t="shared" si="1"/>
        <v>57</v>
      </c>
      <c r="B63" s="18" t="s">
        <v>14</v>
      </c>
      <c r="C63" s="34" t="s">
        <v>85</v>
      </c>
      <c r="D63" s="20">
        <f>SUM('Joseph Mauck'!Q5)</f>
        <v>6</v>
      </c>
      <c r="E63" s="20">
        <f>SUM('Joseph Mauck'!R5)</f>
        <v>1173.001</v>
      </c>
      <c r="F63" s="19">
        <f>SUM('Joseph Mauck'!S5)</f>
        <v>195.50016666666667</v>
      </c>
      <c r="G63" s="20">
        <f>SUM('Joseph Mauck'!T5)</f>
        <v>20</v>
      </c>
      <c r="H63" s="20">
        <f>SUM('Joseph Mauck'!U5)</f>
        <v>6</v>
      </c>
      <c r="I63" s="19">
        <f>SUM('Joseph Mauck'!V5)</f>
        <v>201.50016666666667</v>
      </c>
    </row>
    <row r="64" spans="1:9" x14ac:dyDescent="0.25">
      <c r="A64" s="18">
        <f t="shared" si="1"/>
        <v>58</v>
      </c>
      <c r="B64" s="18" t="s">
        <v>14</v>
      </c>
      <c r="C64" s="34" t="s">
        <v>203</v>
      </c>
      <c r="D64" s="20">
        <f>+'Lawson Gaither'!Q4</f>
        <v>6</v>
      </c>
      <c r="E64" s="20">
        <f>+'Lawson Gaither'!R4</f>
        <v>1185</v>
      </c>
      <c r="F64" s="19">
        <f>+'Lawson Gaither'!S4</f>
        <v>197.5</v>
      </c>
      <c r="G64" s="20">
        <f>+'Lawson Gaither'!T4</f>
        <v>24</v>
      </c>
      <c r="H64" s="20">
        <f>+'Lawson Gaither'!U4</f>
        <v>4</v>
      </c>
      <c r="I64" s="19">
        <f>+'Lawson Gaither'!V4</f>
        <v>201.5</v>
      </c>
    </row>
    <row r="65" spans="1:12" x14ac:dyDescent="0.25">
      <c r="A65" s="18">
        <f t="shared" si="1"/>
        <v>59</v>
      </c>
      <c r="B65" s="18" t="s">
        <v>14</v>
      </c>
      <c r="C65" s="34" t="s">
        <v>187</v>
      </c>
      <c r="D65" s="20">
        <f>+'Daniel Smith'!Q10</f>
        <v>6</v>
      </c>
      <c r="E65" s="20">
        <f>+'Daniel Smith'!R10</f>
        <v>1182</v>
      </c>
      <c r="F65" s="19">
        <f>+'Daniel Smith'!S10</f>
        <v>197</v>
      </c>
      <c r="G65" s="20">
        <f>+'Daniel Smith'!T10</f>
        <v>26</v>
      </c>
      <c r="H65" s="20">
        <f>+'Daniel Smith'!U10</f>
        <v>4</v>
      </c>
      <c r="I65" s="19">
        <f>+'Daniel Smith'!V10</f>
        <v>201</v>
      </c>
      <c r="L65" s="52"/>
    </row>
    <row r="66" spans="1:12" x14ac:dyDescent="0.25">
      <c r="A66" s="18">
        <f t="shared" si="1"/>
        <v>60</v>
      </c>
      <c r="B66" s="18" t="s">
        <v>14</v>
      </c>
      <c r="C66" s="34" t="s">
        <v>107</v>
      </c>
      <c r="D66" s="20">
        <f>SUM('Bill Cash'!Q5)</f>
        <v>6</v>
      </c>
      <c r="E66" s="20">
        <f>SUM('Bill Cash'!R5)</f>
        <v>1180</v>
      </c>
      <c r="F66" s="19">
        <f>SUM('Bill Cash'!S5)</f>
        <v>196.66666666666666</v>
      </c>
      <c r="G66" s="20">
        <f>SUM('Bill Cash'!T5)</f>
        <v>15</v>
      </c>
      <c r="H66" s="20">
        <f>SUM('Bill Cash'!U5)</f>
        <v>4</v>
      </c>
      <c r="I66" s="19">
        <f>SUM('Bill Cash'!V5)</f>
        <v>200.66666666666666</v>
      </c>
      <c r="L66" s="52"/>
    </row>
    <row r="67" spans="1:12" x14ac:dyDescent="0.25">
      <c r="A67" s="18">
        <f t="shared" si="1"/>
        <v>61</v>
      </c>
      <c r="B67" s="18" t="s">
        <v>14</v>
      </c>
      <c r="C67" s="34" t="s">
        <v>201</v>
      </c>
      <c r="D67" s="20">
        <f>+'John Rogers'!Q4</f>
        <v>6</v>
      </c>
      <c r="E67" s="20">
        <f>+'John Rogers'!R4</f>
        <v>1179</v>
      </c>
      <c r="F67" s="19">
        <f>+'John Rogers'!S4</f>
        <v>196.5</v>
      </c>
      <c r="G67" s="20">
        <f>+'John Rogers'!T4</f>
        <v>21</v>
      </c>
      <c r="H67" s="20">
        <f>+'John Rogers'!U4</f>
        <v>4</v>
      </c>
      <c r="I67" s="19">
        <f>+'John Rogers'!V4</f>
        <v>200.5</v>
      </c>
    </row>
    <row r="68" spans="1:12" x14ac:dyDescent="0.25">
      <c r="A68" s="18">
        <f t="shared" si="1"/>
        <v>62</v>
      </c>
      <c r="B68" s="18" t="s">
        <v>14</v>
      </c>
      <c r="C68" s="34" t="s">
        <v>87</v>
      </c>
      <c r="D68" s="20">
        <f>SUM('Dale Taft'!Q12)</f>
        <v>3</v>
      </c>
      <c r="E68" s="20">
        <f>SUM('Dale Taft'!R12)</f>
        <v>591</v>
      </c>
      <c r="F68" s="19">
        <f>SUM('Dale Taft'!S12)</f>
        <v>197</v>
      </c>
      <c r="G68" s="20">
        <f>SUM('Dale Taft'!T12)</f>
        <v>11</v>
      </c>
      <c r="H68" s="20">
        <f>SUM('Dale Taft'!U12)</f>
        <v>3</v>
      </c>
      <c r="I68" s="19">
        <f>SUM('Dale Taft'!V12)</f>
        <v>200</v>
      </c>
    </row>
    <row r="69" spans="1:12" x14ac:dyDescent="0.25">
      <c r="A69" s="18">
        <f t="shared" si="1"/>
        <v>63</v>
      </c>
      <c r="B69" s="18" t="s">
        <v>14</v>
      </c>
      <c r="C69" s="34" t="s">
        <v>168</v>
      </c>
      <c r="D69" s="20">
        <f>+'Charlie Barba'!Q5</f>
        <v>8</v>
      </c>
      <c r="E69" s="20">
        <f>+'Charlie Barba'!R5</f>
        <v>1560</v>
      </c>
      <c r="F69" s="19">
        <f>+'Charlie Barba'!S5</f>
        <v>195</v>
      </c>
      <c r="G69" s="20">
        <f>+'Charlie Barba'!T5</f>
        <v>12</v>
      </c>
      <c r="H69" s="20">
        <f>+'Charlie Barba'!U5</f>
        <v>5</v>
      </c>
      <c r="I69" s="19">
        <f>+'Charlie Barba'!V5</f>
        <v>200</v>
      </c>
    </row>
    <row r="70" spans="1:12" x14ac:dyDescent="0.25">
      <c r="A70" s="18">
        <f t="shared" si="1"/>
        <v>64</v>
      </c>
      <c r="B70" s="18" t="s">
        <v>14</v>
      </c>
      <c r="C70" s="34" t="s">
        <v>53</v>
      </c>
      <c r="D70" s="20">
        <f>SUM('Benji Matoy'!Q4)</f>
        <v>5</v>
      </c>
      <c r="E70" s="20">
        <f>SUM('Benji Matoy'!R4)</f>
        <v>989</v>
      </c>
      <c r="F70" s="19">
        <f>SUM('Benji Matoy'!S4)</f>
        <v>197.8</v>
      </c>
      <c r="G70" s="20">
        <f>SUM('Benji Matoy'!T4)</f>
        <v>19</v>
      </c>
      <c r="H70" s="20">
        <f>SUM('Benji Matoy'!U4)</f>
        <v>2</v>
      </c>
      <c r="I70" s="19">
        <f>SUM('Benji Matoy'!V4)</f>
        <v>199.8</v>
      </c>
    </row>
    <row r="71" spans="1:12" x14ac:dyDescent="0.25">
      <c r="A71" s="18">
        <f t="shared" si="1"/>
        <v>65</v>
      </c>
      <c r="B71" s="18" t="s">
        <v>14</v>
      </c>
      <c r="C71" s="34" t="s">
        <v>144</v>
      </c>
      <c r="D71" s="20">
        <f>SUM('Stephen McLeod'!Q5)</f>
        <v>6</v>
      </c>
      <c r="E71" s="20">
        <f>SUM('Stephen McLeod'!R5)</f>
        <v>1166</v>
      </c>
      <c r="F71" s="19">
        <f>SUM('Stephen McLeod'!S5)</f>
        <v>194.33333333333334</v>
      </c>
      <c r="G71" s="20">
        <f>SUM('Stephen McLeod'!T5)</f>
        <v>13</v>
      </c>
      <c r="H71" s="20">
        <f>SUM('Stephen McLeod'!U5)</f>
        <v>5</v>
      </c>
      <c r="I71" s="19">
        <f>SUM('Stephen McLeod'!V5)</f>
        <v>199.33333333333334</v>
      </c>
    </row>
    <row r="72" spans="1:12" x14ac:dyDescent="0.25">
      <c r="A72" s="18">
        <f t="shared" si="1"/>
        <v>66</v>
      </c>
      <c r="B72" s="18" t="s">
        <v>14</v>
      </c>
      <c r="C72" s="34" t="s">
        <v>83</v>
      </c>
      <c r="D72" s="20">
        <f>SUM('Wade Lam'!Q5)</f>
        <v>6</v>
      </c>
      <c r="E72" s="20">
        <f>SUM('Wade Lam'!R5)</f>
        <v>1172</v>
      </c>
      <c r="F72" s="19">
        <f>SUM('Wade Lam'!S5)</f>
        <v>195.33333333333334</v>
      </c>
      <c r="G72" s="20">
        <f>SUM('Wade Lam'!T5)</f>
        <v>13</v>
      </c>
      <c r="H72" s="20">
        <f>SUM('Wade Lam'!U5)</f>
        <v>4</v>
      </c>
      <c r="I72" s="19">
        <f>SUM('Wade Lam'!V5)</f>
        <v>199.33333333333334</v>
      </c>
    </row>
    <row r="73" spans="1:12" x14ac:dyDescent="0.25">
      <c r="A73" s="18">
        <f t="shared" si="1"/>
        <v>67</v>
      </c>
      <c r="B73" s="18" t="s">
        <v>14</v>
      </c>
      <c r="C73" s="34" t="s">
        <v>111</v>
      </c>
      <c r="D73" s="20">
        <f>SUM('Lee Miller'!Q4)</f>
        <v>3</v>
      </c>
      <c r="E73" s="20">
        <f>SUM('Lee Miller'!R4)</f>
        <v>592</v>
      </c>
      <c r="F73" s="19">
        <f>SUM('Lee Miller'!S4)</f>
        <v>197.33333333333334</v>
      </c>
      <c r="G73" s="20">
        <f>SUM('Lee Miller'!T4)</f>
        <v>11</v>
      </c>
      <c r="H73" s="20">
        <f>SUM('Lee Miller'!U4)</f>
        <v>2</v>
      </c>
      <c r="I73" s="19">
        <f>SUM('Lee Miller'!V4)</f>
        <v>199.33333333333334</v>
      </c>
    </row>
    <row r="74" spans="1:12" x14ac:dyDescent="0.25">
      <c r="A74" s="18">
        <f t="shared" si="1"/>
        <v>68</v>
      </c>
      <c r="B74" s="18" t="s">
        <v>14</v>
      </c>
      <c r="C74" s="34" t="s">
        <v>121</v>
      </c>
      <c r="D74" s="20">
        <f>SUM('Steve Burns'!Q11)</f>
        <v>6</v>
      </c>
      <c r="E74" s="20">
        <f>SUM('Steve Burns'!R11)</f>
        <v>1160</v>
      </c>
      <c r="F74" s="19">
        <f>SUM('Steve Burns'!S11)</f>
        <v>193.33333333333334</v>
      </c>
      <c r="G74" s="20">
        <f>SUM('Steve Burns'!T11)</f>
        <v>10</v>
      </c>
      <c r="H74" s="20">
        <f>SUM('Steve Burns'!U11)</f>
        <v>6</v>
      </c>
      <c r="I74" s="19">
        <f>SUM('Steve Burns'!V11)</f>
        <v>199.33333333333334</v>
      </c>
    </row>
    <row r="75" spans="1:12" x14ac:dyDescent="0.25">
      <c r="A75" s="18">
        <f t="shared" si="1"/>
        <v>69</v>
      </c>
      <c r="B75" s="18" t="s">
        <v>14</v>
      </c>
      <c r="C75" s="34" t="s">
        <v>81</v>
      </c>
      <c r="D75" s="20">
        <f>SUM('Ronnie Leake'!Q4)</f>
        <v>3</v>
      </c>
      <c r="E75" s="20">
        <f>SUM('Ronnie Leake'!R4)</f>
        <v>591</v>
      </c>
      <c r="F75" s="19">
        <f>SUM('Ronnie Leake'!S4)</f>
        <v>197</v>
      </c>
      <c r="G75" s="20">
        <f>SUM('Ronnie Leake'!T4)</f>
        <v>10</v>
      </c>
      <c r="H75" s="20">
        <f>SUM('Ronnie Leake'!U4)</f>
        <v>2</v>
      </c>
      <c r="I75" s="19">
        <f>SUM('Ronnie Leake'!V4)</f>
        <v>199</v>
      </c>
    </row>
    <row r="76" spans="1:12" x14ac:dyDescent="0.25">
      <c r="A76" s="18">
        <f t="shared" si="1"/>
        <v>70</v>
      </c>
      <c r="B76" s="18" t="s">
        <v>14</v>
      </c>
      <c r="C76" s="34" t="s">
        <v>190</v>
      </c>
      <c r="D76" s="20">
        <f>+'Clay Bell'!Q4</f>
        <v>6</v>
      </c>
      <c r="E76" s="20">
        <f>+'Clay Bell'!R4</f>
        <v>1170</v>
      </c>
      <c r="F76" s="19">
        <f>+'Clay Bell'!S4</f>
        <v>195</v>
      </c>
      <c r="G76" s="20">
        <f>+'Clay Bell'!T4</f>
        <v>13</v>
      </c>
      <c r="H76" s="20">
        <f>+'Clay Bell'!U4</f>
        <v>4</v>
      </c>
      <c r="I76" s="19">
        <f>+'Clay Bell'!V4</f>
        <v>199</v>
      </c>
    </row>
    <row r="77" spans="1:12" x14ac:dyDescent="0.25">
      <c r="A77" s="18">
        <f t="shared" si="1"/>
        <v>71</v>
      </c>
      <c r="B77" s="18" t="s">
        <v>14</v>
      </c>
      <c r="C77" s="34" t="s">
        <v>82</v>
      </c>
      <c r="D77" s="20">
        <f>SUM('Roy Cressinger'!Q4)</f>
        <v>3</v>
      </c>
      <c r="E77" s="20">
        <f>SUM('Roy Cressinger'!R4)</f>
        <v>590</v>
      </c>
      <c r="F77" s="19">
        <f>SUM('Roy Cressinger'!S4)</f>
        <v>196.66666666666666</v>
      </c>
      <c r="G77" s="20">
        <f>SUM('Roy Cressinger'!T4)</f>
        <v>6</v>
      </c>
      <c r="H77" s="20">
        <f>SUM('Roy Cressinger'!U4)</f>
        <v>2</v>
      </c>
      <c r="I77" s="19">
        <f>SUM('Roy Cressinger'!V4)</f>
        <v>198.66666666666666</v>
      </c>
    </row>
    <row r="78" spans="1:12" x14ac:dyDescent="0.25">
      <c r="A78" s="18">
        <f t="shared" si="1"/>
        <v>72</v>
      </c>
      <c r="B78" s="18" t="s">
        <v>14</v>
      </c>
      <c r="C78" s="34" t="s">
        <v>98</v>
      </c>
      <c r="D78" s="20">
        <f>SUM('Bruce Cameron'!Q4)</f>
        <v>2</v>
      </c>
      <c r="E78" s="20">
        <f>SUM('Bruce Cameron'!R4)</f>
        <v>393</v>
      </c>
      <c r="F78" s="19">
        <f>SUM('Bruce Cameron'!S4)</f>
        <v>196.5</v>
      </c>
      <c r="G78" s="20">
        <f>SUM('Bruce Cameron'!T4)</f>
        <v>5</v>
      </c>
      <c r="H78" s="20">
        <f>SUM('Bruce Cameron'!U4)</f>
        <v>2</v>
      </c>
      <c r="I78" s="19">
        <f>SUM('Bruce Cameron'!V4)</f>
        <v>198.5</v>
      </c>
    </row>
    <row r="79" spans="1:12" x14ac:dyDescent="0.25">
      <c r="A79" s="18">
        <f t="shared" si="1"/>
        <v>73</v>
      </c>
      <c r="B79" s="18" t="s">
        <v>14</v>
      </c>
      <c r="C79" s="34" t="s">
        <v>57</v>
      </c>
      <c r="D79" s="20">
        <f>SUM('Jason Rasnake'!Q4)</f>
        <v>5</v>
      </c>
      <c r="E79" s="20">
        <f>SUM('Jason Rasnake'!R4)</f>
        <v>981</v>
      </c>
      <c r="F79" s="19">
        <f>SUM('Jason Rasnake'!S4)</f>
        <v>196.2</v>
      </c>
      <c r="G79" s="20">
        <f>SUM('Jason Rasnake'!T4)</f>
        <v>19</v>
      </c>
      <c r="H79" s="20">
        <f>SUM('Jason Rasnake'!U4)</f>
        <v>2</v>
      </c>
      <c r="I79" s="19">
        <f>SUM('Jason Rasnake'!V4)</f>
        <v>198.2</v>
      </c>
    </row>
    <row r="80" spans="1:12" x14ac:dyDescent="0.25">
      <c r="A80" s="18">
        <f t="shared" si="1"/>
        <v>74</v>
      </c>
      <c r="B80" s="18" t="s">
        <v>14</v>
      </c>
      <c r="C80" s="34" t="s">
        <v>84</v>
      </c>
      <c r="D80" s="20">
        <f>SUM('Craig Bailey'!Q4)</f>
        <v>3</v>
      </c>
      <c r="E80" s="20">
        <f>SUM('Craig Bailey'!R4)</f>
        <v>588</v>
      </c>
      <c r="F80" s="19">
        <f>SUM('Craig Bailey'!S4)</f>
        <v>196</v>
      </c>
      <c r="G80" s="20">
        <f>SUM('Craig Bailey'!T4)</f>
        <v>6</v>
      </c>
      <c r="H80" s="20">
        <f>SUM('Craig Bailey'!U4)</f>
        <v>2</v>
      </c>
      <c r="I80" s="19">
        <f>SUM('Craig Bailey'!V4)</f>
        <v>198</v>
      </c>
    </row>
    <row r="81" spans="1:9" x14ac:dyDescent="0.25">
      <c r="A81" s="18">
        <f t="shared" si="1"/>
        <v>75</v>
      </c>
      <c r="B81" s="18" t="s">
        <v>14</v>
      </c>
      <c r="C81" s="34" t="s">
        <v>211</v>
      </c>
      <c r="D81" s="20">
        <f>+'Bud Stell'!Q4</f>
        <v>3</v>
      </c>
      <c r="E81" s="20">
        <f>+'Bud Stell'!R4</f>
        <v>588</v>
      </c>
      <c r="F81" s="19">
        <f>+'Bud Stell'!S4</f>
        <v>196</v>
      </c>
      <c r="G81" s="20">
        <f>+'Bud Stell'!T4</f>
        <v>6</v>
      </c>
      <c r="H81" s="20">
        <f>+'Bud Stell'!U4</f>
        <v>2</v>
      </c>
      <c r="I81" s="19">
        <f>+'Bud Stell'!V4</f>
        <v>198</v>
      </c>
    </row>
    <row r="82" spans="1:9" x14ac:dyDescent="0.25">
      <c r="A82" s="18">
        <f t="shared" si="1"/>
        <v>76</v>
      </c>
      <c r="B82" s="18" t="s">
        <v>14</v>
      </c>
      <c r="C82" s="34" t="s">
        <v>71</v>
      </c>
      <c r="D82" s="20">
        <f>SUM('Dwight Raines'!Q12)</f>
        <v>3</v>
      </c>
      <c r="E82" s="20">
        <f>SUM('Dwight Raines'!R12)</f>
        <v>586</v>
      </c>
      <c r="F82" s="19">
        <f>SUM('Dwight Raines'!S12)</f>
        <v>195.33333333333334</v>
      </c>
      <c r="G82" s="20">
        <f>SUM('Dwight Raines'!T12)</f>
        <v>8</v>
      </c>
      <c r="H82" s="20">
        <f>SUM('Dwight Raines'!U12)</f>
        <v>2</v>
      </c>
      <c r="I82" s="19">
        <f>SUM('Dwight Raines'!V12)</f>
        <v>197.33333333333334</v>
      </c>
    </row>
    <row r="83" spans="1:9" x14ac:dyDescent="0.25">
      <c r="A83" s="18">
        <f t="shared" si="1"/>
        <v>77</v>
      </c>
      <c r="B83" s="18" t="s">
        <v>14</v>
      </c>
      <c r="C83" s="34" t="s">
        <v>113</v>
      </c>
      <c r="D83" s="20">
        <f>SUM('Sean Negola'!Q4)</f>
        <v>3</v>
      </c>
      <c r="E83" s="20">
        <f>SUM('Sean Negola'!R4)</f>
        <v>586</v>
      </c>
      <c r="F83" s="19">
        <f>SUM('Sean Negola'!S4)</f>
        <v>195.33333333333334</v>
      </c>
      <c r="G83" s="20">
        <f>SUM('Sean Negola'!T4)</f>
        <v>12</v>
      </c>
      <c r="H83" s="20">
        <f>SUM('Sean Negola'!U4)</f>
        <v>2</v>
      </c>
      <c r="I83" s="19">
        <f>SUM('Sean Negola'!V4)</f>
        <v>197.33333333333334</v>
      </c>
    </row>
    <row r="84" spans="1:9" x14ac:dyDescent="0.25">
      <c r="A84" s="18">
        <f t="shared" si="1"/>
        <v>78</v>
      </c>
      <c r="B84" s="18" t="s">
        <v>14</v>
      </c>
      <c r="C84" s="34" t="s">
        <v>212</v>
      </c>
      <c r="D84" s="20">
        <f>+'Brenna Bohannon'!Q4</f>
        <v>3</v>
      </c>
      <c r="E84" s="20">
        <f>+'Brenna Bohannon'!R4</f>
        <v>586</v>
      </c>
      <c r="F84" s="19">
        <f>+'Brenna Bohannon'!S4</f>
        <v>195.33333333333334</v>
      </c>
      <c r="G84" s="20">
        <f>+'Brenna Bohannon'!T4</f>
        <v>8</v>
      </c>
      <c r="H84" s="20">
        <f>+'Brenna Bohannon'!U4</f>
        <v>2</v>
      </c>
      <c r="I84" s="19">
        <f>+'Brenna Bohannon'!V4</f>
        <v>197.33333333333334</v>
      </c>
    </row>
    <row r="85" spans="1:9" x14ac:dyDescent="0.25">
      <c r="A85" s="18">
        <f t="shared" si="1"/>
        <v>79</v>
      </c>
      <c r="B85" s="18" t="s">
        <v>14</v>
      </c>
      <c r="C85" s="34" t="s">
        <v>68</v>
      </c>
      <c r="D85" s="20">
        <f>SUM('Jim Parnell'!Q5)</f>
        <v>8</v>
      </c>
      <c r="E85" s="20">
        <f>SUM('Jim Parnell'!R5)</f>
        <v>1546</v>
      </c>
      <c r="F85" s="19">
        <f>SUM('Jim Parnell'!S5)</f>
        <v>193.25</v>
      </c>
      <c r="G85" s="20">
        <f>SUM('Jim Parnell'!T5)</f>
        <v>17</v>
      </c>
      <c r="H85" s="20">
        <f>SUM('Jim Parnell'!U5)</f>
        <v>4</v>
      </c>
      <c r="I85" s="19">
        <f>SUM('Jim Parnell'!V5)</f>
        <v>197.25</v>
      </c>
    </row>
    <row r="86" spans="1:9" x14ac:dyDescent="0.25">
      <c r="A86" s="18">
        <f t="shared" si="1"/>
        <v>80</v>
      </c>
      <c r="B86" s="18" t="s">
        <v>14</v>
      </c>
      <c r="C86" s="34" t="s">
        <v>180</v>
      </c>
      <c r="D86" s="20">
        <f>+'Tom Morgan'!Q4</f>
        <v>4</v>
      </c>
      <c r="E86" s="20">
        <f>+'Tom Morgan'!R4</f>
        <v>772</v>
      </c>
      <c r="F86" s="19">
        <f>+'Tom Morgan'!S4</f>
        <v>193</v>
      </c>
      <c r="G86" s="20">
        <f>+'Tom Morgan'!T4</f>
        <v>6</v>
      </c>
      <c r="H86" s="20">
        <f>+'Tom Morgan'!U4</f>
        <v>4</v>
      </c>
      <c r="I86" s="19">
        <f>+'Tom Morgan'!V4</f>
        <v>197</v>
      </c>
    </row>
    <row r="87" spans="1:9" x14ac:dyDescent="0.25">
      <c r="A87" s="18">
        <f t="shared" si="1"/>
        <v>81</v>
      </c>
      <c r="B87" s="18" t="s">
        <v>14</v>
      </c>
      <c r="C87" s="34" t="s">
        <v>61</v>
      </c>
      <c r="D87" s="20">
        <f>SUM('Danny Sissom'!Q11)</f>
        <v>3</v>
      </c>
      <c r="E87" s="20">
        <f>SUM('Danny Sissom'!R11)</f>
        <v>582</v>
      </c>
      <c r="F87" s="19">
        <f>SUM('Danny Sissom'!S11)</f>
        <v>194</v>
      </c>
      <c r="G87" s="20">
        <f>SUM('Danny Sissom'!T11)</f>
        <v>4</v>
      </c>
      <c r="H87" s="20">
        <f>SUM('Danny Sissom'!U11)</f>
        <v>2</v>
      </c>
      <c r="I87" s="19">
        <f>SUM('Danny Sissom'!V11)</f>
        <v>196</v>
      </c>
    </row>
    <row r="88" spans="1:9" x14ac:dyDescent="0.25">
      <c r="A88" s="18">
        <f t="shared" ref="A88:A94" si="2">+A87+1</f>
        <v>82</v>
      </c>
      <c r="B88" s="18" t="s">
        <v>14</v>
      </c>
      <c r="C88" s="34" t="s">
        <v>191</v>
      </c>
      <c r="D88" s="20">
        <f>+'Danny Hensley'!Q4</f>
        <v>6</v>
      </c>
      <c r="E88" s="20">
        <f>+'Danny Hensley'!R4</f>
        <v>1152</v>
      </c>
      <c r="F88" s="19">
        <f>+'Danny Hensley'!S4</f>
        <v>192</v>
      </c>
      <c r="G88" s="20">
        <f>+'Danny Hensley'!T4</f>
        <v>16</v>
      </c>
      <c r="H88" s="20">
        <f>+'Danny Hensley'!U4</f>
        <v>4</v>
      </c>
      <c r="I88" s="19">
        <f>+'Danny Hensley'!V4</f>
        <v>196</v>
      </c>
    </row>
    <row r="89" spans="1:9" x14ac:dyDescent="0.25">
      <c r="A89" s="18">
        <f t="shared" si="2"/>
        <v>83</v>
      </c>
      <c r="B89" s="18" t="s">
        <v>14</v>
      </c>
      <c r="C89" s="34" t="s">
        <v>143</v>
      </c>
      <c r="D89" s="20">
        <f>SUM('Charlie Huebner'!Q4)</f>
        <v>3</v>
      </c>
      <c r="E89" s="20">
        <f>SUM('Charlie Huebner'!R4)</f>
        <v>581</v>
      </c>
      <c r="F89" s="19">
        <f>SUM('Charlie Huebner'!S4)</f>
        <v>193.66666666666666</v>
      </c>
      <c r="G89" s="20">
        <f>SUM('Charlie Huebner'!T4)</f>
        <v>3</v>
      </c>
      <c r="H89" s="20">
        <f>SUM('Charlie Huebner'!U4)</f>
        <v>2</v>
      </c>
      <c r="I89" s="19">
        <f>SUM('Charlie Huebner'!V4)</f>
        <v>195.66666666666666</v>
      </c>
    </row>
    <row r="90" spans="1:9" x14ac:dyDescent="0.25">
      <c r="A90" s="18">
        <f t="shared" si="2"/>
        <v>84</v>
      </c>
      <c r="B90" s="18" t="s">
        <v>14</v>
      </c>
      <c r="C90" s="34" t="s">
        <v>116</v>
      </c>
      <c r="D90" s="20">
        <f>SUM('Tim Neighbors'!Q4)</f>
        <v>3</v>
      </c>
      <c r="E90" s="20">
        <f>SUM('Tim Neighbors'!R4)</f>
        <v>577</v>
      </c>
      <c r="F90" s="19">
        <f>SUM('Tim Neighbors'!S4)</f>
        <v>192.33333333333334</v>
      </c>
      <c r="G90" s="20">
        <f>SUM('Tim Neighbors'!T4)</f>
        <v>5</v>
      </c>
      <c r="H90" s="20">
        <f>SUM('Tim Neighbors'!U4)</f>
        <v>2</v>
      </c>
      <c r="I90" s="19">
        <f>SUM('Tim Neighbors'!V4)</f>
        <v>194.33333333333334</v>
      </c>
    </row>
    <row r="91" spans="1:9" x14ac:dyDescent="0.25">
      <c r="A91" s="18">
        <f t="shared" si="2"/>
        <v>85</v>
      </c>
      <c r="B91" s="18" t="s">
        <v>14</v>
      </c>
      <c r="C91" s="34" t="s">
        <v>141</v>
      </c>
      <c r="D91" s="20">
        <f>+'Tyler Thornton'!Q13</f>
        <v>3</v>
      </c>
      <c r="E91" s="20">
        <f>+'Tyler Thornton'!R13</f>
        <v>574</v>
      </c>
      <c r="F91" s="19">
        <f>+'Tyler Thornton'!S13</f>
        <v>191.33333333333334</v>
      </c>
      <c r="G91" s="20">
        <f>+'Tyler Thornton'!T13</f>
        <v>5</v>
      </c>
      <c r="H91" s="20">
        <f>+'Tyler Thornton'!U13</f>
        <v>2</v>
      </c>
      <c r="I91" s="19">
        <f>+'Tyler Thornton'!V13</f>
        <v>193.33333333333334</v>
      </c>
    </row>
    <row r="92" spans="1:9" x14ac:dyDescent="0.25">
      <c r="A92" s="18">
        <f t="shared" si="2"/>
        <v>86</v>
      </c>
      <c r="B92" s="18" t="s">
        <v>14</v>
      </c>
      <c r="C92" s="34" t="s">
        <v>108</v>
      </c>
      <c r="D92" s="20">
        <f>SUM('Bruce Lam'!Q4)</f>
        <v>3</v>
      </c>
      <c r="E92" s="20">
        <f>SUM('Bruce Lam'!R4)</f>
        <v>574</v>
      </c>
      <c r="F92" s="19">
        <f>SUM('Bruce Lam'!S4)</f>
        <v>191.33333333333334</v>
      </c>
      <c r="G92" s="20">
        <f>SUM('Bruce Lam'!T4)</f>
        <v>4</v>
      </c>
      <c r="H92" s="20">
        <f>SUM('Bruce Lam'!U4)</f>
        <v>2</v>
      </c>
      <c r="I92" s="19">
        <f>SUM('Bruce Lam'!V4)</f>
        <v>193.33333333333334</v>
      </c>
    </row>
    <row r="93" spans="1:9" x14ac:dyDescent="0.25">
      <c r="A93" s="18">
        <f t="shared" si="2"/>
        <v>87</v>
      </c>
      <c r="B93" s="18" t="s">
        <v>14</v>
      </c>
      <c r="C93" s="34" t="s">
        <v>129</v>
      </c>
      <c r="D93" s="20">
        <f>SUM('Kelly Edwards'!Q4)</f>
        <v>3</v>
      </c>
      <c r="E93" s="20">
        <f>SUM('Kelly Edwards'!R4)</f>
        <v>572</v>
      </c>
      <c r="F93" s="19">
        <f>SUM('Kelly Edwards'!S4)</f>
        <v>190.66666666666666</v>
      </c>
      <c r="G93" s="20">
        <f>SUM('Kelly Edwards'!T4)</f>
        <v>2</v>
      </c>
      <c r="H93" s="20">
        <f>SUM('Kelly Edwards'!U4)</f>
        <v>2</v>
      </c>
      <c r="I93" s="19">
        <f>SUM('Kelly Edwards'!V4)</f>
        <v>192.66666666666666</v>
      </c>
    </row>
    <row r="94" spans="1:9" x14ac:dyDescent="0.25">
      <c r="A94" s="18">
        <f t="shared" si="2"/>
        <v>88</v>
      </c>
      <c r="B94" s="18" t="s">
        <v>14</v>
      </c>
      <c r="C94" s="34" t="s">
        <v>200</v>
      </c>
      <c r="D94" s="20">
        <f>+'Joe Young'!Q4</f>
        <v>6</v>
      </c>
      <c r="E94" s="20">
        <f>+'Joe Young'!R4</f>
        <v>1118</v>
      </c>
      <c r="F94" s="19">
        <f>+'Joe Young'!S4</f>
        <v>186.33333333333334</v>
      </c>
      <c r="G94" s="20">
        <f>+'Joe Young'!T4</f>
        <v>6</v>
      </c>
      <c r="H94" s="20">
        <f>+'Joe Young'!U4</f>
        <v>4</v>
      </c>
      <c r="I94" s="19">
        <f>+'Joe Young'!V4</f>
        <v>190.33333333333334</v>
      </c>
    </row>
    <row r="96" spans="1:9" x14ac:dyDescent="0.25">
      <c r="A96" s="10"/>
      <c r="B96" s="10"/>
      <c r="C96" s="10"/>
      <c r="D96" s="10"/>
      <c r="E96" s="10"/>
      <c r="F96" s="11"/>
      <c r="G96" s="21"/>
      <c r="H96" s="21"/>
      <c r="I96" s="11"/>
    </row>
    <row r="97" spans="1:9" ht="28.5" x14ac:dyDescent="0.2">
      <c r="A97" s="63" t="s">
        <v>17</v>
      </c>
      <c r="B97" s="65"/>
      <c r="C97" s="65"/>
      <c r="D97" s="65"/>
      <c r="E97" s="65"/>
      <c r="F97" s="65"/>
      <c r="G97" s="65"/>
      <c r="H97" s="65"/>
      <c r="I97" s="65"/>
    </row>
    <row r="98" spans="1:9" ht="18" x14ac:dyDescent="0.2">
      <c r="A98" s="64" t="s">
        <v>125</v>
      </c>
      <c r="B98" s="66"/>
      <c r="C98" s="66"/>
      <c r="D98" s="66"/>
      <c r="E98" s="66"/>
      <c r="F98" s="66"/>
      <c r="G98" s="66"/>
      <c r="H98" s="66"/>
      <c r="I98" s="66"/>
    </row>
    <row r="99" spans="1:9" ht="18" x14ac:dyDescent="0.25">
      <c r="A99" s="10"/>
      <c r="B99" s="10"/>
      <c r="C99" s="10"/>
      <c r="D99" s="13"/>
      <c r="E99" s="10"/>
      <c r="F99" s="11"/>
      <c r="G99" s="21"/>
      <c r="H99" s="21"/>
      <c r="I99" s="11"/>
    </row>
    <row r="100" spans="1:9" x14ac:dyDescent="0.25">
      <c r="A100" s="18" t="s">
        <v>0</v>
      </c>
      <c r="B100" s="18" t="s">
        <v>1</v>
      </c>
      <c r="C100" s="18" t="s">
        <v>2</v>
      </c>
      <c r="D100" s="18" t="s">
        <v>10</v>
      </c>
      <c r="E100" s="18" t="s">
        <v>7</v>
      </c>
      <c r="F100" s="19" t="s">
        <v>8</v>
      </c>
      <c r="G100" s="20" t="s">
        <v>32</v>
      </c>
      <c r="H100" s="20" t="s">
        <v>6</v>
      </c>
      <c r="I100" s="19" t="s">
        <v>9</v>
      </c>
    </row>
    <row r="101" spans="1:9" x14ac:dyDescent="0.25">
      <c r="A101" s="18">
        <v>1</v>
      </c>
      <c r="B101" s="18" t="s">
        <v>12</v>
      </c>
      <c r="C101" s="34" t="s">
        <v>58</v>
      </c>
      <c r="D101" s="20">
        <f>SUM('Jon Griffin'!Q17)</f>
        <v>68</v>
      </c>
      <c r="E101" s="20">
        <f>SUM('Jon Griffin'!R17)</f>
        <v>13320.007000000001</v>
      </c>
      <c r="F101" s="19">
        <f>SUM('Jon Griffin'!S17)</f>
        <v>195.88245588235296</v>
      </c>
      <c r="G101" s="20">
        <f>SUM('Jon Griffin'!T17)</f>
        <v>194</v>
      </c>
      <c r="H101" s="20">
        <f>SUM('Jon Griffin'!U17)</f>
        <v>173</v>
      </c>
      <c r="I101" s="19">
        <f>SUM('Jon Griffin'!V17)</f>
        <v>368.88245588235293</v>
      </c>
    </row>
    <row r="102" spans="1:9" x14ac:dyDescent="0.25">
      <c r="A102" s="18">
        <f>+A101+1</f>
        <v>2</v>
      </c>
      <c r="B102" s="18" t="s">
        <v>12</v>
      </c>
      <c r="C102" s="34" t="s">
        <v>41</v>
      </c>
      <c r="D102" s="20">
        <f>SUM('Teddy Riffe'!Q17)</f>
        <v>52</v>
      </c>
      <c r="E102" s="20">
        <f>SUM('Teddy Riffe'!R17)</f>
        <v>10159.001</v>
      </c>
      <c r="F102" s="19">
        <f>SUM('Teddy Riffe'!S17)</f>
        <v>195.36540384615384</v>
      </c>
      <c r="G102" s="20">
        <f>SUM('Teddy Riffe'!T17)</f>
        <v>136</v>
      </c>
      <c r="H102" s="20">
        <f>SUM('Teddy Riffe'!U17)</f>
        <v>122</v>
      </c>
      <c r="I102" s="19">
        <f>SUM('Teddy Riffe'!V17)</f>
        <v>317.36540384615387</v>
      </c>
    </row>
    <row r="103" spans="1:9" x14ac:dyDescent="0.25">
      <c r="A103" s="18">
        <f t="shared" ref="A103:A104" si="3">+A102+1</f>
        <v>3</v>
      </c>
      <c r="B103" s="18" t="s">
        <v>12</v>
      </c>
      <c r="C103" s="34" t="s">
        <v>40</v>
      </c>
      <c r="D103" s="20">
        <f>SUM('Russ Pope'!Q15)</f>
        <v>40</v>
      </c>
      <c r="E103" s="20">
        <f>SUM('Russ Pope'!R15)</f>
        <v>7752.0010000000002</v>
      </c>
      <c r="F103" s="19">
        <f>SUM('Russ Pope'!S15)</f>
        <v>193.80002500000001</v>
      </c>
      <c r="G103" s="20">
        <f>SUM('Russ Pope'!T15)</f>
        <v>74</v>
      </c>
      <c r="H103" s="20">
        <f>SUM('Russ Pope'!U15)</f>
        <v>71</v>
      </c>
      <c r="I103" s="19">
        <f>SUM('Russ Pope'!V15)</f>
        <v>264.80002500000001</v>
      </c>
    </row>
    <row r="104" spans="1:9" x14ac:dyDescent="0.25">
      <c r="A104" s="18">
        <f t="shared" si="3"/>
        <v>4</v>
      </c>
      <c r="B104" s="18" t="s">
        <v>12</v>
      </c>
      <c r="C104" s="34" t="s">
        <v>175</v>
      </c>
      <c r="D104" s="20">
        <f>+'Keith Spangler'!Q9</f>
        <v>21</v>
      </c>
      <c r="E104" s="20">
        <f>+'Keith Spangler'!R9</f>
        <v>4053</v>
      </c>
      <c r="F104" s="19">
        <f>+'Keith Spangler'!S9</f>
        <v>193</v>
      </c>
      <c r="G104" s="20">
        <f>+'Keith Spangler'!T9</f>
        <v>45</v>
      </c>
      <c r="H104" s="20">
        <f>+'Keith Spangler'!U9</f>
        <v>19</v>
      </c>
      <c r="I104" s="19">
        <f>+'Keith Spangler'!V9</f>
        <v>212</v>
      </c>
    </row>
    <row r="105" spans="1:9" x14ac:dyDescent="0.25">
      <c r="A105" s="46"/>
      <c r="B105" s="46"/>
      <c r="C105" s="47"/>
      <c r="D105" s="48"/>
      <c r="E105" s="48"/>
      <c r="F105" s="49"/>
      <c r="G105" s="48"/>
      <c r="H105" s="48"/>
      <c r="I105" s="49"/>
    </row>
    <row r="106" spans="1:9" x14ac:dyDescent="0.25">
      <c r="A106" s="18">
        <v>5</v>
      </c>
      <c r="B106" s="18" t="s">
        <v>12</v>
      </c>
      <c r="C106" s="34" t="s">
        <v>87</v>
      </c>
      <c r="D106" s="20">
        <f>SUM('Dale Taft'!Q6)</f>
        <v>11</v>
      </c>
      <c r="E106" s="20">
        <f>SUM('Dale Taft'!R6)</f>
        <v>2145</v>
      </c>
      <c r="F106" s="19">
        <f>SUM('Dale Taft'!S6)</f>
        <v>195</v>
      </c>
      <c r="G106" s="20">
        <f>SUM('Dale Taft'!T6)</f>
        <v>33</v>
      </c>
      <c r="H106" s="20">
        <f>SUM('Dale Taft'!U6)</f>
        <v>28</v>
      </c>
      <c r="I106" s="19">
        <f>SUM('Dale Taft'!V6)</f>
        <v>223</v>
      </c>
    </row>
    <row r="107" spans="1:9" x14ac:dyDescent="0.25">
      <c r="A107" s="18">
        <f>+A106+1</f>
        <v>6</v>
      </c>
      <c r="B107" s="18" t="s">
        <v>12</v>
      </c>
      <c r="C107" s="34" t="s">
        <v>118</v>
      </c>
      <c r="D107" s="20">
        <f>SUM('Shane Harper'!Q7)</f>
        <v>12</v>
      </c>
      <c r="E107" s="20">
        <f>SUM('Shane Harper'!R7)</f>
        <v>2311</v>
      </c>
      <c r="F107" s="19">
        <f>SUM('Shane Harper'!S7)</f>
        <v>192.58333333333334</v>
      </c>
      <c r="G107" s="20">
        <f>SUM('Shane Harper'!T7)</f>
        <v>13</v>
      </c>
      <c r="H107" s="20">
        <f>SUM('Shane Harper'!U7)</f>
        <v>29</v>
      </c>
      <c r="I107" s="19">
        <f>SUM('Shane Harper'!V7)</f>
        <v>221.58333333333334</v>
      </c>
    </row>
    <row r="108" spans="1:9" x14ac:dyDescent="0.25">
      <c r="A108" s="18">
        <f t="shared" ref="A108:A135" si="4">+A107+1</f>
        <v>7</v>
      </c>
      <c r="B108" s="18" t="s">
        <v>12</v>
      </c>
      <c r="C108" s="34" t="s">
        <v>66</v>
      </c>
      <c r="D108" s="20">
        <f>+'Steve Pennington'!Q20</f>
        <v>12</v>
      </c>
      <c r="E108" s="20">
        <f>+'Steve Pennington'!R20</f>
        <v>2341</v>
      </c>
      <c r="F108" s="19">
        <f>+'Steve Pennington'!S20</f>
        <v>195.08333333333334</v>
      </c>
      <c r="G108" s="20">
        <f>+'Steve Pennington'!T20</f>
        <v>44</v>
      </c>
      <c r="H108" s="20">
        <f>+'Steve Pennington'!U20</f>
        <v>16</v>
      </c>
      <c r="I108" s="19">
        <f>+'Steve Pennington'!V20</f>
        <v>211.08333333333334</v>
      </c>
    </row>
    <row r="109" spans="1:9" x14ac:dyDescent="0.25">
      <c r="A109" s="18">
        <f t="shared" si="4"/>
        <v>8</v>
      </c>
      <c r="B109" s="18" t="s">
        <v>12</v>
      </c>
      <c r="C109" s="34" t="s">
        <v>138</v>
      </c>
      <c r="D109" s="20">
        <f>+'Mike Burns'!Q10</f>
        <v>6</v>
      </c>
      <c r="E109" s="20">
        <f>+'Mike Burns'!R10</f>
        <v>1187</v>
      </c>
      <c r="F109" s="19">
        <f>+'Mike Burns'!S10</f>
        <v>197.83333333333334</v>
      </c>
      <c r="G109" s="20">
        <f>+'Mike Burns'!T10</f>
        <v>19</v>
      </c>
      <c r="H109" s="20">
        <f>+'Mike Burns'!U10</f>
        <v>10</v>
      </c>
      <c r="I109" s="19">
        <f>+'Mike Burns'!V10</f>
        <v>207.83333333333334</v>
      </c>
    </row>
    <row r="110" spans="1:9" x14ac:dyDescent="0.25">
      <c r="A110" s="18">
        <f t="shared" si="4"/>
        <v>9</v>
      </c>
      <c r="B110" s="18" t="s">
        <v>12</v>
      </c>
      <c r="C110" s="34" t="s">
        <v>195</v>
      </c>
      <c r="D110" s="20">
        <f>+'Jason Salsman'!Q9</f>
        <v>6</v>
      </c>
      <c r="E110" s="20">
        <f>+'Jason Salsman'!R9</f>
        <v>1183.001</v>
      </c>
      <c r="F110" s="19">
        <f>+'Jason Salsman'!S9</f>
        <v>197.16683333333333</v>
      </c>
      <c r="G110" s="20">
        <f>+'Jason Salsman'!T9</f>
        <v>22</v>
      </c>
      <c r="H110" s="20">
        <f>+'Jason Salsman'!U9</f>
        <v>10</v>
      </c>
      <c r="I110" s="19">
        <f>+'Jason Salsman'!V9</f>
        <v>207.16683333333333</v>
      </c>
    </row>
    <row r="111" spans="1:9" x14ac:dyDescent="0.25">
      <c r="A111" s="18">
        <f t="shared" si="4"/>
        <v>10</v>
      </c>
      <c r="B111" s="18" t="s">
        <v>12</v>
      </c>
      <c r="C111" s="34" t="s">
        <v>111</v>
      </c>
      <c r="D111" s="20">
        <f>SUM('Lee Miller'!Q10)</f>
        <v>3</v>
      </c>
      <c r="E111" s="20">
        <f>SUM('Lee Miller'!R10)</f>
        <v>587.00199999999995</v>
      </c>
      <c r="F111" s="19">
        <f>SUM('Lee Miller'!S10)</f>
        <v>195.66733333333332</v>
      </c>
      <c r="G111" s="20">
        <f>SUM('Lee Miller'!T10)</f>
        <v>8</v>
      </c>
      <c r="H111" s="20">
        <f>SUM('Lee Miller'!U10)</f>
        <v>11</v>
      </c>
      <c r="I111" s="19">
        <f>SUM('Lee Miller'!V10)</f>
        <v>206.66733333333332</v>
      </c>
    </row>
    <row r="112" spans="1:9" x14ac:dyDescent="0.25">
      <c r="A112" s="18">
        <f t="shared" si="4"/>
        <v>11</v>
      </c>
      <c r="B112" s="18" t="s">
        <v>12</v>
      </c>
      <c r="C112" s="34" t="s">
        <v>160</v>
      </c>
      <c r="D112" s="20">
        <f>SUM('Matthew Dunston'!Q4)</f>
        <v>3</v>
      </c>
      <c r="E112" s="20">
        <f>SUM('Matthew Dunston'!R4)</f>
        <v>585</v>
      </c>
      <c r="F112" s="19">
        <f>SUM('Matthew Dunston'!S4)</f>
        <v>195</v>
      </c>
      <c r="G112" s="20">
        <f>SUM('Matthew Dunston'!T4)</f>
        <v>3</v>
      </c>
      <c r="H112" s="20">
        <f>SUM('Matthew Dunston'!U4)</f>
        <v>11</v>
      </c>
      <c r="I112" s="19">
        <f>SUM('Matthew Dunston'!V4)</f>
        <v>206</v>
      </c>
    </row>
    <row r="113" spans="1:9" x14ac:dyDescent="0.25">
      <c r="A113" s="18">
        <f t="shared" si="4"/>
        <v>12</v>
      </c>
      <c r="B113" s="18" t="s">
        <v>12</v>
      </c>
      <c r="C113" s="34" t="s">
        <v>134</v>
      </c>
      <c r="D113" s="20">
        <f>SUM('Thomas Wallace'!Q4)</f>
        <v>3</v>
      </c>
      <c r="E113" s="20">
        <f>SUM('Thomas Wallace'!R4)</f>
        <v>588.01</v>
      </c>
      <c r="F113" s="19">
        <f>SUM('Thomas Wallace'!S4)</f>
        <v>196.00333333333333</v>
      </c>
      <c r="G113" s="20">
        <f>SUM('Thomas Wallace'!T4)</f>
        <v>3</v>
      </c>
      <c r="H113" s="20">
        <f>SUM('Thomas Wallace'!U4)</f>
        <v>9</v>
      </c>
      <c r="I113" s="19">
        <f>SUM('Thomas Wallace'!V4)</f>
        <v>205.00333333333333</v>
      </c>
    </row>
    <row r="114" spans="1:9" x14ac:dyDescent="0.25">
      <c r="A114" s="18">
        <f t="shared" si="4"/>
        <v>13</v>
      </c>
      <c r="B114" s="18" t="s">
        <v>12</v>
      </c>
      <c r="C114" s="34" t="s">
        <v>71</v>
      </c>
      <c r="D114" s="20">
        <f>SUM('Dwight Raines'!Q6)</f>
        <v>9</v>
      </c>
      <c r="E114" s="20">
        <f>SUM('Dwight Raines'!R6)</f>
        <v>1730</v>
      </c>
      <c r="F114" s="19">
        <f>SUM('Dwight Raines'!S6)</f>
        <v>192.22222222222223</v>
      </c>
      <c r="G114" s="20">
        <f>SUM('Dwight Raines'!T6)</f>
        <v>13</v>
      </c>
      <c r="H114" s="20">
        <f>SUM('Dwight Raines'!U6)</f>
        <v>11</v>
      </c>
      <c r="I114" s="19">
        <f>SUM('Dwight Raines'!V6)</f>
        <v>203.22222222222223</v>
      </c>
    </row>
    <row r="115" spans="1:9" x14ac:dyDescent="0.25">
      <c r="A115" s="18">
        <f t="shared" si="4"/>
        <v>14</v>
      </c>
      <c r="B115" s="18" t="s">
        <v>12</v>
      </c>
      <c r="C115" s="34" t="s">
        <v>199</v>
      </c>
      <c r="D115" s="20">
        <f>+'Jim Mathews'!Q5</f>
        <v>12</v>
      </c>
      <c r="E115" s="20">
        <f>+'Jim Mathews'!R5</f>
        <v>2302</v>
      </c>
      <c r="F115" s="19">
        <f>+'Jim Mathews'!S5</f>
        <v>191.83333333333334</v>
      </c>
      <c r="G115" s="20">
        <f>+'Jim Mathews'!T5</f>
        <v>23</v>
      </c>
      <c r="H115" s="20">
        <f>+'Jim Mathews'!U5</f>
        <v>10</v>
      </c>
      <c r="I115" s="19">
        <f>+'Jim Mathews'!V5</f>
        <v>201.83333333333334</v>
      </c>
    </row>
    <row r="116" spans="1:9" x14ac:dyDescent="0.25">
      <c r="A116" s="18">
        <f t="shared" si="4"/>
        <v>15</v>
      </c>
      <c r="B116" s="18" t="s">
        <v>12</v>
      </c>
      <c r="C116" s="34" t="s">
        <v>181</v>
      </c>
      <c r="D116" s="20">
        <f>+'Anthony Gulang'!Q4</f>
        <v>4</v>
      </c>
      <c r="E116" s="20">
        <f>+'Anthony Gulang'!R4</f>
        <v>787</v>
      </c>
      <c r="F116" s="19">
        <f>+'Anthony Gulang'!S4</f>
        <v>196.75</v>
      </c>
      <c r="G116" s="20">
        <f>+'Anthony Gulang'!T4</f>
        <v>10</v>
      </c>
      <c r="H116" s="20">
        <f>+'Anthony Gulang'!U4</f>
        <v>5</v>
      </c>
      <c r="I116" s="19">
        <f>+'Anthony Gulang'!V4</f>
        <v>201.75</v>
      </c>
    </row>
    <row r="117" spans="1:9" x14ac:dyDescent="0.25">
      <c r="A117" s="18">
        <f t="shared" si="4"/>
        <v>16</v>
      </c>
      <c r="B117" s="18" t="s">
        <v>12</v>
      </c>
      <c r="C117" s="34" t="s">
        <v>78</v>
      </c>
      <c r="D117" s="20">
        <f>+'Mark Griffith'!Q12</f>
        <v>6</v>
      </c>
      <c r="E117" s="20">
        <f>+'Mark Griffith'!R12</f>
        <v>1182</v>
      </c>
      <c r="F117" s="19">
        <f>+'Mark Griffith'!S12</f>
        <v>197</v>
      </c>
      <c r="G117" s="20">
        <f>+'Mark Griffith'!T12</f>
        <v>23</v>
      </c>
      <c r="H117" s="20">
        <f>+'Mark Griffith'!U12</f>
        <v>4</v>
      </c>
      <c r="I117" s="19">
        <f>+'Mark Griffith'!V12</f>
        <v>201</v>
      </c>
    </row>
    <row r="118" spans="1:9" x14ac:dyDescent="0.25">
      <c r="A118" s="18">
        <f t="shared" si="4"/>
        <v>17</v>
      </c>
      <c r="B118" s="18" t="s">
        <v>12</v>
      </c>
      <c r="C118" s="34" t="s">
        <v>81</v>
      </c>
      <c r="D118" s="20">
        <f>SUM('Ronnie Leake'!Q11)</f>
        <v>5</v>
      </c>
      <c r="E118" s="20">
        <f>SUM('Ronnie Leake'!R11)</f>
        <v>956</v>
      </c>
      <c r="F118" s="19">
        <f>SUM('Ronnie Leake'!S11)</f>
        <v>191.2</v>
      </c>
      <c r="G118" s="20">
        <f>SUM('Ronnie Leake'!T11)</f>
        <v>11</v>
      </c>
      <c r="H118" s="20">
        <f>SUM('Ronnie Leake'!U11)</f>
        <v>9</v>
      </c>
      <c r="I118" s="19">
        <f>SUM('Ronnie Leake'!V11)</f>
        <v>200.2</v>
      </c>
    </row>
    <row r="119" spans="1:9" x14ac:dyDescent="0.25">
      <c r="A119" s="18">
        <f t="shared" si="4"/>
        <v>18</v>
      </c>
      <c r="B119" s="18" t="s">
        <v>12</v>
      </c>
      <c r="C119" s="34" t="s">
        <v>171</v>
      </c>
      <c r="D119" s="20">
        <f>+'Bill Ward'!Q4</f>
        <v>3</v>
      </c>
      <c r="E119" s="20">
        <f>+'Bill Ward'!R4</f>
        <v>581</v>
      </c>
      <c r="F119" s="19">
        <f>+'Bill Ward'!S4</f>
        <v>193.66666666666666</v>
      </c>
      <c r="G119" s="20">
        <f>+'Bill Ward'!T4</f>
        <v>6</v>
      </c>
      <c r="H119" s="20">
        <f>+'Bill Ward'!U4</f>
        <v>5</v>
      </c>
      <c r="I119" s="19">
        <f>+'Bill Ward'!V4</f>
        <v>198.66666666666666</v>
      </c>
    </row>
    <row r="120" spans="1:9" x14ac:dyDescent="0.25">
      <c r="A120" s="18">
        <f t="shared" si="4"/>
        <v>19</v>
      </c>
      <c r="B120" s="18" t="s">
        <v>12</v>
      </c>
      <c r="C120" s="34" t="s">
        <v>100</v>
      </c>
      <c r="D120" s="20">
        <f>SUM('Danny Ripley'!Q5)</f>
        <v>6</v>
      </c>
      <c r="E120" s="20">
        <f>SUM('Danny Ripley'!R5)</f>
        <v>1137</v>
      </c>
      <c r="F120" s="19">
        <f>SUM('Danny Ripley'!S5)</f>
        <v>189.5</v>
      </c>
      <c r="G120" s="20">
        <f>SUM('Danny Ripley'!T5)</f>
        <v>14</v>
      </c>
      <c r="H120" s="20">
        <f>SUM('Danny Ripley'!U5)</f>
        <v>9</v>
      </c>
      <c r="I120" s="19">
        <f>SUM('Danny Ripley'!V5)</f>
        <v>198.5</v>
      </c>
    </row>
    <row r="121" spans="1:9" x14ac:dyDescent="0.25">
      <c r="A121" s="18">
        <f t="shared" si="4"/>
        <v>20</v>
      </c>
      <c r="B121" s="18" t="s">
        <v>12</v>
      </c>
      <c r="C121" s="34" t="s">
        <v>39</v>
      </c>
      <c r="D121" s="20">
        <f>+'Jeff Cheek'!Q13</f>
        <v>3</v>
      </c>
      <c r="E121" s="20">
        <f>+'Jeff Cheek'!R13</f>
        <v>586</v>
      </c>
      <c r="F121" s="19">
        <f>+'Jeff Cheek'!S13</f>
        <v>195.33333333333334</v>
      </c>
      <c r="G121" s="20">
        <f>+'Jeff Cheek'!T13</f>
        <v>6</v>
      </c>
      <c r="H121" s="20">
        <f>+'Jeff Cheek'!U13</f>
        <v>2</v>
      </c>
      <c r="I121" s="19">
        <f>+'Jeff Cheek'!V13</f>
        <v>197.33333333333334</v>
      </c>
    </row>
    <row r="122" spans="1:9" x14ac:dyDescent="0.25">
      <c r="A122" s="18">
        <f t="shared" si="4"/>
        <v>21</v>
      </c>
      <c r="B122" s="18" t="s">
        <v>12</v>
      </c>
      <c r="C122" s="34" t="s">
        <v>135</v>
      </c>
      <c r="D122" s="20">
        <f>SUM('Tony Kitchens'!Q5)</f>
        <v>6</v>
      </c>
      <c r="E122" s="20">
        <f>SUM('Tony Kitchens'!R5)</f>
        <v>1130</v>
      </c>
      <c r="F122" s="19">
        <f>SUM('Tony Kitchens'!S5)</f>
        <v>188.33333333333334</v>
      </c>
      <c r="G122" s="20">
        <f>SUM('Tony Kitchens'!T5)</f>
        <v>8</v>
      </c>
      <c r="H122" s="20">
        <f>SUM('Tony Kitchens'!U5)</f>
        <v>9</v>
      </c>
      <c r="I122" s="19">
        <f>SUM('Tony Kitchens'!V5)</f>
        <v>197.33333333333334</v>
      </c>
    </row>
    <row r="123" spans="1:9" x14ac:dyDescent="0.25">
      <c r="A123" s="18">
        <f t="shared" si="4"/>
        <v>22</v>
      </c>
      <c r="B123" s="18" t="s">
        <v>12</v>
      </c>
      <c r="C123" s="34" t="s">
        <v>202</v>
      </c>
      <c r="D123" s="20">
        <f>+'Johnathan Lowe'!Q4</f>
        <v>6</v>
      </c>
      <c r="E123" s="20">
        <f>+'Johnathan Lowe'!R4</f>
        <v>1154</v>
      </c>
      <c r="F123" s="19">
        <f>+'Johnathan Lowe'!S4</f>
        <v>192.33333333333334</v>
      </c>
      <c r="G123" s="20">
        <f>+'Johnathan Lowe'!T4</f>
        <v>13</v>
      </c>
      <c r="H123" s="20">
        <f>+'Johnathan Lowe'!U4</f>
        <v>4</v>
      </c>
      <c r="I123" s="19">
        <f>+'Johnathan Lowe'!V4</f>
        <v>196.33333333333334</v>
      </c>
    </row>
    <row r="124" spans="1:9" x14ac:dyDescent="0.25">
      <c r="A124" s="18">
        <f t="shared" si="4"/>
        <v>23</v>
      </c>
      <c r="B124" s="18" t="s">
        <v>12</v>
      </c>
      <c r="C124" s="34" t="s">
        <v>161</v>
      </c>
      <c r="D124" s="20">
        <f>SUM('Gary Flint'!Q4)</f>
        <v>3</v>
      </c>
      <c r="E124" s="20">
        <f>SUM('Gary Flint'!R4)</f>
        <v>574</v>
      </c>
      <c r="F124" s="19">
        <f>SUM('Gary Flint'!S4)</f>
        <v>191.33333333333334</v>
      </c>
      <c r="G124" s="20">
        <f>SUM('Gary Flint'!T4)</f>
        <v>1</v>
      </c>
      <c r="H124" s="20">
        <f>SUM('Gary Flint'!U4)</f>
        <v>4</v>
      </c>
      <c r="I124" s="19">
        <f>SUM('Gary Flint'!V4)</f>
        <v>195.33333333333334</v>
      </c>
    </row>
    <row r="125" spans="1:9" x14ac:dyDescent="0.25">
      <c r="A125" s="18">
        <f t="shared" si="4"/>
        <v>24</v>
      </c>
      <c r="B125" s="18" t="s">
        <v>12</v>
      </c>
      <c r="C125" s="34" t="s">
        <v>117</v>
      </c>
      <c r="D125" s="20">
        <f>SUM('Mac See'!Q4)</f>
        <v>3</v>
      </c>
      <c r="E125" s="20">
        <f>SUM('Mac See'!R4)</f>
        <v>571</v>
      </c>
      <c r="F125" s="19">
        <f>SUM('Mac See'!S4)</f>
        <v>190.33333333333334</v>
      </c>
      <c r="G125" s="20">
        <f>SUM('Mac See'!T4)</f>
        <v>2</v>
      </c>
      <c r="H125" s="20">
        <f>SUM('Mac See'!U4)</f>
        <v>4</v>
      </c>
      <c r="I125" s="19">
        <f>SUM('Mac See'!V4)</f>
        <v>194.33333333333334</v>
      </c>
    </row>
    <row r="126" spans="1:9" x14ac:dyDescent="0.25">
      <c r="A126" s="18">
        <f t="shared" si="4"/>
        <v>25</v>
      </c>
      <c r="B126" s="18" t="s">
        <v>12</v>
      </c>
      <c r="C126" s="34" t="s">
        <v>132</v>
      </c>
      <c r="D126" s="20">
        <f>SUM('Matthew Dubose'!Q4)</f>
        <v>3</v>
      </c>
      <c r="E126" s="20">
        <f>SUM('Matthew Dubose'!R4)</f>
        <v>567.01</v>
      </c>
      <c r="F126" s="19">
        <f>SUM('Matthew Dubose'!S4)</f>
        <v>189.00333333333333</v>
      </c>
      <c r="G126" s="20">
        <f>SUM('Matthew Dubose'!T4)</f>
        <v>7</v>
      </c>
      <c r="H126" s="20">
        <f>SUM('Matthew Dubose'!U4)</f>
        <v>5</v>
      </c>
      <c r="I126" s="19">
        <f>SUM('Matthew Dubose'!V4)</f>
        <v>194.00333333333333</v>
      </c>
    </row>
    <row r="127" spans="1:9" x14ac:dyDescent="0.25">
      <c r="A127" s="18">
        <f t="shared" si="4"/>
        <v>26</v>
      </c>
      <c r="B127" s="18" t="s">
        <v>12</v>
      </c>
      <c r="C127" s="34" t="s">
        <v>69</v>
      </c>
      <c r="D127" s="20">
        <f>SUM('Conner Harrison'!Q4)</f>
        <v>5</v>
      </c>
      <c r="E127" s="20">
        <f>SUM('Conner Harrison'!R4)</f>
        <v>944</v>
      </c>
      <c r="F127" s="19">
        <f>SUM('Conner Harrison'!S4)</f>
        <v>188.8</v>
      </c>
      <c r="G127" s="20">
        <f>SUM('Conner Harrison'!T4)</f>
        <v>7</v>
      </c>
      <c r="H127" s="20">
        <f>SUM('Conner Harrison'!U4)</f>
        <v>3</v>
      </c>
      <c r="I127" s="19">
        <f>SUM('Conner Harrison'!V4)</f>
        <v>191.8</v>
      </c>
    </row>
    <row r="128" spans="1:9" x14ac:dyDescent="0.25">
      <c r="A128" s="18">
        <f t="shared" si="4"/>
        <v>27</v>
      </c>
      <c r="B128" s="18" t="s">
        <v>12</v>
      </c>
      <c r="C128" s="34" t="s">
        <v>182</v>
      </c>
      <c r="D128" s="20">
        <f>+'Brad Snow'!Q6</f>
        <v>9</v>
      </c>
      <c r="E128" s="20">
        <f>+'Brad Snow'!R6</f>
        <v>1661</v>
      </c>
      <c r="F128" s="19">
        <f>+'Brad Snow'!S6</f>
        <v>184.55555555555554</v>
      </c>
      <c r="G128" s="20">
        <f>+'Brad Snow'!T6</f>
        <v>8</v>
      </c>
      <c r="H128" s="20">
        <f>+'Brad Snow'!U6</f>
        <v>7</v>
      </c>
      <c r="I128" s="19">
        <f>+'Brad Snow'!V6</f>
        <v>191.55555555555554</v>
      </c>
    </row>
    <row r="129" spans="1:9" x14ac:dyDescent="0.25">
      <c r="A129" s="18">
        <f t="shared" si="4"/>
        <v>28</v>
      </c>
      <c r="B129" s="18" t="s">
        <v>12</v>
      </c>
      <c r="C129" s="34" t="s">
        <v>133</v>
      </c>
      <c r="D129" s="20">
        <f>SUM('Tate Hicks'!Q4)</f>
        <v>3</v>
      </c>
      <c r="E129" s="20">
        <f>SUM('Tate Hicks'!R4)</f>
        <v>567</v>
      </c>
      <c r="F129" s="19">
        <f>SUM('Tate Hicks'!S4)</f>
        <v>189</v>
      </c>
      <c r="G129" s="20">
        <f>SUM('Tate Hicks'!T4)</f>
        <v>4</v>
      </c>
      <c r="H129" s="20">
        <f>SUM('Tate Hicks'!U4)</f>
        <v>2</v>
      </c>
      <c r="I129" s="19">
        <f>SUM('Tate Hicks'!V4)</f>
        <v>191</v>
      </c>
    </row>
    <row r="130" spans="1:9" x14ac:dyDescent="0.25">
      <c r="A130" s="18">
        <f t="shared" si="4"/>
        <v>29</v>
      </c>
      <c r="B130" s="18" t="s">
        <v>12</v>
      </c>
      <c r="C130" s="34" t="s">
        <v>114</v>
      </c>
      <c r="D130" s="20">
        <f>SUM('Ken Camper'!Q14)</f>
        <v>3</v>
      </c>
      <c r="E130" s="20">
        <f>SUM('Ken Camper'!R14)</f>
        <v>561</v>
      </c>
      <c r="F130" s="19">
        <f>SUM('Ken Camper'!S14)</f>
        <v>187</v>
      </c>
      <c r="G130" s="20">
        <f>SUM('Ken Camper'!T14)</f>
        <v>4</v>
      </c>
      <c r="H130" s="20">
        <f>SUM('Ken Camper'!U14)</f>
        <v>3</v>
      </c>
      <c r="I130" s="19">
        <f>SUM('Ken Camper'!V14)</f>
        <v>190</v>
      </c>
    </row>
    <row r="131" spans="1:9" x14ac:dyDescent="0.25">
      <c r="A131" s="18">
        <f t="shared" si="4"/>
        <v>30</v>
      </c>
      <c r="B131" s="18" t="s">
        <v>12</v>
      </c>
      <c r="C131" s="34" t="s">
        <v>131</v>
      </c>
      <c r="D131" s="20">
        <f>SUM('J.R. Anderson'!Q4)</f>
        <v>3</v>
      </c>
      <c r="E131" s="20">
        <f>SUM('J.R. Anderson'!R4)</f>
        <v>564</v>
      </c>
      <c r="F131" s="19">
        <f>SUM('J.R. Anderson'!S4)</f>
        <v>188</v>
      </c>
      <c r="G131" s="20">
        <f>SUM('J.R. Anderson'!T4)</f>
        <v>4</v>
      </c>
      <c r="H131" s="20">
        <f>SUM('J.R. Anderson'!U4)</f>
        <v>2</v>
      </c>
      <c r="I131" s="19">
        <f>SUM('J.R. Anderson'!V4)</f>
        <v>190</v>
      </c>
    </row>
    <row r="132" spans="1:9" x14ac:dyDescent="0.25">
      <c r="A132" s="18">
        <f t="shared" si="4"/>
        <v>31</v>
      </c>
      <c r="B132" s="18" t="s">
        <v>12</v>
      </c>
      <c r="C132" s="34" t="s">
        <v>64</v>
      </c>
      <c r="D132" s="20">
        <f>SUM('Sam Morelock'!Q13)</f>
        <v>3</v>
      </c>
      <c r="E132" s="20">
        <f>SUM('Sam Morelock'!R13)</f>
        <v>563</v>
      </c>
      <c r="F132" s="19">
        <f>SUM('Sam Morelock'!S13)</f>
        <v>187.66666666666666</v>
      </c>
      <c r="G132" s="20">
        <f>SUM('Sam Morelock'!T13)</f>
        <v>5</v>
      </c>
      <c r="H132" s="20">
        <f>SUM('Sam Morelock'!U13)</f>
        <v>2</v>
      </c>
      <c r="I132" s="19">
        <f>SUM('Sam Morelock'!V13)</f>
        <v>189.66666666666666</v>
      </c>
    </row>
    <row r="133" spans="1:9" x14ac:dyDescent="0.25">
      <c r="A133" s="18">
        <f t="shared" si="4"/>
        <v>32</v>
      </c>
      <c r="B133" s="18" t="s">
        <v>12</v>
      </c>
      <c r="C133" s="34" t="s">
        <v>197</v>
      </c>
      <c r="D133" s="20">
        <f>+'Jared Comstock'!Q4</f>
        <v>3</v>
      </c>
      <c r="E133" s="20">
        <f>+'Jared Comstock'!R4</f>
        <v>560</v>
      </c>
      <c r="F133" s="19">
        <f>+'Jared Comstock'!S4</f>
        <v>186.66666666666666</v>
      </c>
      <c r="G133" s="20">
        <f>+'Jared Comstock'!T4</f>
        <v>4</v>
      </c>
      <c r="H133" s="20">
        <f>+'Jared Comstock'!U4</f>
        <v>2</v>
      </c>
      <c r="I133" s="19">
        <f>+'Jared Comstock'!V4</f>
        <v>188.66666666666666</v>
      </c>
    </row>
    <row r="134" spans="1:9" x14ac:dyDescent="0.25">
      <c r="A134" s="18">
        <f t="shared" si="4"/>
        <v>33</v>
      </c>
      <c r="B134" s="18" t="s">
        <v>12</v>
      </c>
      <c r="C134" s="34" t="s">
        <v>166</v>
      </c>
      <c r="D134" s="20">
        <f>+'Daryl Castle'!Q16</f>
        <v>3</v>
      </c>
      <c r="E134" s="20">
        <f>+'Daryl Castle'!R16</f>
        <v>547</v>
      </c>
      <c r="F134" s="19">
        <f>+'Daryl Castle'!S16</f>
        <v>182.33333333333334</v>
      </c>
      <c r="G134" s="20">
        <f>+'Daryl Castle'!T16</f>
        <v>2</v>
      </c>
      <c r="H134" s="20">
        <f>+'Daryl Castle'!U16</f>
        <v>2</v>
      </c>
      <c r="I134" s="19">
        <f>+'Daryl Castle'!V16</f>
        <v>184.33333333333334</v>
      </c>
    </row>
    <row r="135" spans="1:9" x14ac:dyDescent="0.25">
      <c r="A135" s="18">
        <f t="shared" si="4"/>
        <v>34</v>
      </c>
      <c r="B135" s="18" t="s">
        <v>12</v>
      </c>
      <c r="C135" s="34" t="s">
        <v>44</v>
      </c>
      <c r="D135" s="20">
        <f>SUM('David Jennings'!Q20)</f>
        <v>12</v>
      </c>
      <c r="E135" s="20">
        <f>SUM('David Jennings'!R20)</f>
        <v>1956</v>
      </c>
      <c r="F135" s="19">
        <f>SUM('David Jennings'!S20)</f>
        <v>163</v>
      </c>
      <c r="G135" s="20">
        <f>SUM('David Jennings'!T20)</f>
        <v>21</v>
      </c>
      <c r="H135" s="20">
        <f>SUM('David Jennings'!U20)</f>
        <v>19</v>
      </c>
      <c r="I135" s="19">
        <f>SUM('David Jennings'!V20)</f>
        <v>182</v>
      </c>
    </row>
    <row r="137" spans="1:9" x14ac:dyDescent="0.25">
      <c r="A137" s="10"/>
      <c r="B137" s="10"/>
      <c r="C137" s="10"/>
      <c r="D137" s="10"/>
      <c r="E137" s="10"/>
      <c r="F137" s="11"/>
      <c r="G137" s="21"/>
      <c r="H137" s="21"/>
      <c r="I137" s="11"/>
    </row>
    <row r="138" spans="1:9" ht="27.75" x14ac:dyDescent="0.2">
      <c r="A138" s="63" t="s">
        <v>18</v>
      </c>
      <c r="B138" s="63"/>
      <c r="C138" s="63"/>
      <c r="D138" s="63"/>
      <c r="E138" s="63"/>
      <c r="F138" s="63"/>
      <c r="G138" s="63"/>
      <c r="H138" s="63"/>
      <c r="I138" s="63"/>
    </row>
    <row r="139" spans="1:9" ht="18" x14ac:dyDescent="0.2">
      <c r="A139" s="64" t="s">
        <v>125</v>
      </c>
      <c r="B139" s="64"/>
      <c r="C139" s="64"/>
      <c r="D139" s="64"/>
      <c r="E139" s="64"/>
      <c r="F139" s="64"/>
      <c r="G139" s="64"/>
      <c r="H139" s="64"/>
      <c r="I139" s="64"/>
    </row>
    <row r="140" spans="1:9" ht="18" x14ac:dyDescent="0.25">
      <c r="A140" s="10"/>
      <c r="B140" s="10"/>
      <c r="C140" s="10"/>
      <c r="D140" s="13"/>
      <c r="E140" s="10"/>
      <c r="F140" s="11"/>
      <c r="G140" s="21"/>
      <c r="H140" s="21"/>
      <c r="I140" s="11"/>
    </row>
    <row r="141" spans="1:9" x14ac:dyDescent="0.25">
      <c r="A141" s="18" t="s">
        <v>0</v>
      </c>
      <c r="B141" s="18" t="s">
        <v>1</v>
      </c>
      <c r="C141" s="18" t="s">
        <v>2</v>
      </c>
      <c r="D141" s="18" t="s">
        <v>10</v>
      </c>
      <c r="E141" s="18" t="s">
        <v>7</v>
      </c>
      <c r="F141" s="19" t="s">
        <v>8</v>
      </c>
      <c r="G141" s="20" t="s">
        <v>32</v>
      </c>
      <c r="H141" s="20" t="s">
        <v>6</v>
      </c>
      <c r="I141" s="19" t="s">
        <v>9</v>
      </c>
    </row>
    <row r="142" spans="1:9" x14ac:dyDescent="0.25">
      <c r="A142" s="14">
        <v>1</v>
      </c>
      <c r="B142" s="14" t="s">
        <v>34</v>
      </c>
      <c r="C142" s="34" t="s">
        <v>59</v>
      </c>
      <c r="D142" s="20">
        <f>SUM('Shawn Hudson'!Q23)</f>
        <v>80</v>
      </c>
      <c r="E142" s="20">
        <f>SUM('Shawn Hudson'!R23)</f>
        <v>15355.005000000001</v>
      </c>
      <c r="F142" s="19">
        <f>SUM('Shawn Hudson'!S23)</f>
        <v>191.93756250000001</v>
      </c>
      <c r="G142" s="20">
        <f>SUM('Shawn Hudson'!T23)</f>
        <v>142</v>
      </c>
      <c r="H142" s="20">
        <f>SUM('Shawn Hudson'!U23)</f>
        <v>198</v>
      </c>
      <c r="I142" s="19">
        <f>SUM('Shawn Hudson'!V23)</f>
        <v>389.93756250000001</v>
      </c>
    </row>
    <row r="143" spans="1:9" x14ac:dyDescent="0.25">
      <c r="A143" s="14">
        <f>+A142+1</f>
        <v>2</v>
      </c>
      <c r="B143" s="14" t="s">
        <v>34</v>
      </c>
      <c r="C143" s="34" t="s">
        <v>105</v>
      </c>
      <c r="D143" s="20">
        <f>SUM('Shane McCray'!Q10)</f>
        <v>21</v>
      </c>
      <c r="E143" s="20">
        <f>SUM('Shane McCray'!R10)</f>
        <v>3924</v>
      </c>
      <c r="F143" s="19">
        <f>SUM('Shane McCray'!S10)</f>
        <v>186.85714285714286</v>
      </c>
      <c r="G143" s="20">
        <f>SUM('Shane McCray'!T10)</f>
        <v>22</v>
      </c>
      <c r="H143" s="20">
        <f>SUM('Shane McCray'!U10)</f>
        <v>57</v>
      </c>
      <c r="I143" s="19">
        <f>SUM('Shane McCray'!V10)</f>
        <v>243.85714285714286</v>
      </c>
    </row>
    <row r="144" spans="1:9" x14ac:dyDescent="0.25">
      <c r="A144" s="14">
        <f t="shared" ref="A144:A146" si="5">+A143+1</f>
        <v>3</v>
      </c>
      <c r="B144" s="14" t="s">
        <v>34</v>
      </c>
      <c r="C144" s="34" t="s">
        <v>135</v>
      </c>
      <c r="D144" s="20">
        <f>SUM('Tony Kitchens'!Q17)</f>
        <v>24</v>
      </c>
      <c r="E144" s="20">
        <f>SUM('Tony Kitchens'!R17)</f>
        <v>4425</v>
      </c>
      <c r="F144" s="19">
        <f>SUM('Tony Kitchens'!S17)</f>
        <v>184.375</v>
      </c>
      <c r="G144" s="20">
        <f>SUM('Tony Kitchens'!T17)</f>
        <v>24</v>
      </c>
      <c r="H144" s="20">
        <f>SUM('Tony Kitchens'!U17)</f>
        <v>45</v>
      </c>
      <c r="I144" s="19">
        <f>SUM('Tony Kitchens'!V17)</f>
        <v>229.375</v>
      </c>
    </row>
    <row r="145" spans="1:9" x14ac:dyDescent="0.25">
      <c r="A145" s="14">
        <f t="shared" si="5"/>
        <v>4</v>
      </c>
      <c r="B145" s="14" t="s">
        <v>34</v>
      </c>
      <c r="C145" s="34" t="s">
        <v>166</v>
      </c>
      <c r="D145" s="20">
        <f>+'Daryl Castle'!Q10</f>
        <v>31</v>
      </c>
      <c r="E145" s="20">
        <f>+'Daryl Castle'!R10</f>
        <v>5657</v>
      </c>
      <c r="F145" s="19">
        <f>+'Daryl Castle'!S10</f>
        <v>182.48387096774192</v>
      </c>
      <c r="G145" s="20">
        <f>+'Daryl Castle'!T10</f>
        <v>23</v>
      </c>
      <c r="H145" s="20">
        <f>+'Daryl Castle'!U10</f>
        <v>38</v>
      </c>
      <c r="I145" s="19">
        <f>+'Daryl Castle'!V10</f>
        <v>220.48387096774192</v>
      </c>
    </row>
    <row r="146" spans="1:9" x14ac:dyDescent="0.25">
      <c r="A146" s="14">
        <f t="shared" si="5"/>
        <v>5</v>
      </c>
      <c r="B146" s="14" t="s">
        <v>34</v>
      </c>
      <c r="C146" s="34" t="s">
        <v>185</v>
      </c>
      <c r="D146" s="20">
        <f>+'Tom Baker'!Q9</f>
        <v>23</v>
      </c>
      <c r="E146" s="20">
        <f>+'Tom Baker'!R9</f>
        <v>4033</v>
      </c>
      <c r="F146" s="19">
        <f>+'Tom Baker'!S9</f>
        <v>175.34782608695653</v>
      </c>
      <c r="G146" s="20">
        <f>+'Tom Baker'!T9</f>
        <v>6</v>
      </c>
      <c r="H146" s="20">
        <f>+'Tom Baker'!U9</f>
        <v>17</v>
      </c>
      <c r="I146" s="19">
        <f>+'Tom Baker'!V9</f>
        <v>192.34782608695653</v>
      </c>
    </row>
    <row r="147" spans="1:9" x14ac:dyDescent="0.25">
      <c r="A147" s="50"/>
      <c r="B147" s="50"/>
      <c r="C147" s="47"/>
      <c r="D147" s="48"/>
      <c r="E147" s="48"/>
      <c r="F147" s="49"/>
      <c r="G147" s="48"/>
      <c r="H147" s="48"/>
      <c r="I147" s="49"/>
    </row>
    <row r="148" spans="1:9" x14ac:dyDescent="0.25">
      <c r="A148" s="14">
        <v>6</v>
      </c>
      <c r="B148" s="14" t="s">
        <v>34</v>
      </c>
      <c r="C148" s="34" t="s">
        <v>48</v>
      </c>
      <c r="D148" s="20">
        <f>SUM('Jeff Kite'!Q8)</f>
        <v>18</v>
      </c>
      <c r="E148" s="20">
        <f>SUM('Jeff Kite'!R8)</f>
        <v>3467.0039999999999</v>
      </c>
      <c r="F148" s="19">
        <f>SUM('Jeff Kite'!S8)</f>
        <v>192.61133333333333</v>
      </c>
      <c r="G148" s="20">
        <f>SUM('Jeff Kite'!T8)</f>
        <v>35</v>
      </c>
      <c r="H148" s="20">
        <f>SUM('Jeff Kite'!U8)</f>
        <v>58</v>
      </c>
      <c r="I148" s="19">
        <f>SUM('Jeff Kite'!V8)</f>
        <v>250.61133333333333</v>
      </c>
    </row>
    <row r="149" spans="1:9" x14ac:dyDescent="0.25">
      <c r="A149" s="14">
        <f>+A148+1</f>
        <v>7</v>
      </c>
      <c r="B149" s="14" t="s">
        <v>34</v>
      </c>
      <c r="C149" s="34" t="s">
        <v>117</v>
      </c>
      <c r="D149" s="20">
        <f>SUM('Mac See'!Q13)</f>
        <v>12</v>
      </c>
      <c r="E149" s="20">
        <f>SUM('Mac See'!R13)</f>
        <v>2258.0010000000002</v>
      </c>
      <c r="F149" s="19">
        <f>SUM('Mac See'!S13)</f>
        <v>188.16675000000001</v>
      </c>
      <c r="G149" s="20">
        <f>SUM('Mac See'!T13)</f>
        <v>13</v>
      </c>
      <c r="H149" s="20">
        <f>SUM('Mac See'!U13)</f>
        <v>35</v>
      </c>
      <c r="I149" s="19">
        <f>SUM('Mac See'!V13)</f>
        <v>223.16675000000001</v>
      </c>
    </row>
    <row r="150" spans="1:9" x14ac:dyDescent="0.25">
      <c r="A150" s="14">
        <f t="shared" ref="A150:A195" si="6">+A149+1</f>
        <v>8</v>
      </c>
      <c r="B150" s="14" t="s">
        <v>34</v>
      </c>
      <c r="C150" s="34" t="s">
        <v>118</v>
      </c>
      <c r="D150" s="20">
        <f>SUM('Shane Harper'!Q16)</f>
        <v>12</v>
      </c>
      <c r="E150" s="20">
        <f>SUM('Shane Harper'!R16)</f>
        <v>2278.0010000000002</v>
      </c>
      <c r="F150" s="19">
        <f>SUM('Shane Harper'!S16)</f>
        <v>189.83341666666669</v>
      </c>
      <c r="G150" s="20">
        <f>SUM('Shane Harper'!T16)</f>
        <v>25</v>
      </c>
      <c r="H150" s="20">
        <f>SUM('Shane Harper'!U16)</f>
        <v>32</v>
      </c>
      <c r="I150" s="19">
        <f>SUM('Shane Harper'!V16)</f>
        <v>221.83341666666669</v>
      </c>
    </row>
    <row r="151" spans="1:9" x14ac:dyDescent="0.25">
      <c r="A151" s="14">
        <f t="shared" si="6"/>
        <v>9</v>
      </c>
      <c r="B151" s="14" t="s">
        <v>34</v>
      </c>
      <c r="C151" s="34" t="s">
        <v>62</v>
      </c>
      <c r="D151" s="20">
        <f>SUM('Chuck Miller'!Q14)</f>
        <v>17</v>
      </c>
      <c r="E151" s="20">
        <f>SUM('Chuck Miller'!R14)</f>
        <v>3225</v>
      </c>
      <c r="F151" s="19">
        <f>SUM('Chuck Miller'!S14)</f>
        <v>189.70588235294119</v>
      </c>
      <c r="G151" s="20">
        <f>SUM('Chuck Miller'!T14)</f>
        <v>24</v>
      </c>
      <c r="H151" s="20">
        <f>SUM('Chuck Miller'!U14)</f>
        <v>28</v>
      </c>
      <c r="I151" s="19">
        <f>SUM('Chuck Miller'!V14)</f>
        <v>217.70588235294119</v>
      </c>
    </row>
    <row r="152" spans="1:9" x14ac:dyDescent="0.25">
      <c r="A152" s="14">
        <f t="shared" si="6"/>
        <v>10</v>
      </c>
      <c r="B152" s="14" t="s">
        <v>34</v>
      </c>
      <c r="C152" s="34" t="s">
        <v>187</v>
      </c>
      <c r="D152" s="20">
        <f>+'Daniel Smith'!Q4</f>
        <v>6</v>
      </c>
      <c r="E152" s="20">
        <f>+'Daniel Smith'!R4</f>
        <v>1143</v>
      </c>
      <c r="F152" s="19">
        <f>+'Daniel Smith'!S4</f>
        <v>190.5</v>
      </c>
      <c r="G152" s="20">
        <f>+'Daniel Smith'!T4</f>
        <v>12</v>
      </c>
      <c r="H152" s="20">
        <f>+'Daniel Smith'!U4</f>
        <v>26</v>
      </c>
      <c r="I152" s="19">
        <f>+'Daniel Smith'!V4</f>
        <v>216.5</v>
      </c>
    </row>
    <row r="153" spans="1:9" x14ac:dyDescent="0.25">
      <c r="A153" s="14">
        <f t="shared" si="6"/>
        <v>11</v>
      </c>
      <c r="B153" s="14" t="s">
        <v>34</v>
      </c>
      <c r="C153" s="34" t="s">
        <v>45</v>
      </c>
      <c r="D153" s="20">
        <f>+'Stanley Canter'!Q35</f>
        <v>5</v>
      </c>
      <c r="E153" s="20">
        <f>+'Stanley Canter'!R35</f>
        <v>971</v>
      </c>
      <c r="F153" s="19">
        <f>+'Stanley Canter'!S35</f>
        <v>194.2</v>
      </c>
      <c r="G153" s="20">
        <f>+'Stanley Canter'!T35</f>
        <v>8</v>
      </c>
      <c r="H153" s="20">
        <f>+'Stanley Canter'!U35</f>
        <v>13</v>
      </c>
      <c r="I153" s="19">
        <f>+'Stanley Canter'!V35</f>
        <v>207.2</v>
      </c>
    </row>
    <row r="154" spans="1:9" x14ac:dyDescent="0.25">
      <c r="A154" s="14">
        <f t="shared" si="6"/>
        <v>12</v>
      </c>
      <c r="B154" s="14" t="s">
        <v>34</v>
      </c>
      <c r="C154" s="34" t="s">
        <v>106</v>
      </c>
      <c r="D154" s="20">
        <f>SUM('Chris McCray'!Q9)</f>
        <v>18</v>
      </c>
      <c r="E154" s="20">
        <f>SUM('Chris McCray'!R9)</f>
        <v>3270</v>
      </c>
      <c r="F154" s="19">
        <f>SUM('Chris McCray'!S9)</f>
        <v>181.66666666666666</v>
      </c>
      <c r="G154" s="20">
        <f>SUM('Chris McCray'!T9)</f>
        <v>12</v>
      </c>
      <c r="H154" s="20">
        <f>SUM('Chris McCray'!U9)</f>
        <v>25</v>
      </c>
      <c r="I154" s="19">
        <f>SUM('Chris McCray'!V9)</f>
        <v>206.66666666666666</v>
      </c>
    </row>
    <row r="155" spans="1:9" x14ac:dyDescent="0.25">
      <c r="A155" s="14">
        <f t="shared" si="6"/>
        <v>13</v>
      </c>
      <c r="B155" s="14" t="s">
        <v>34</v>
      </c>
      <c r="C155" s="34" t="s">
        <v>172</v>
      </c>
      <c r="D155" s="20">
        <f>+'Dale Cauthen'!Q11</f>
        <v>9</v>
      </c>
      <c r="E155" s="20">
        <f>+'Dale Cauthen'!R11</f>
        <v>1686.001</v>
      </c>
      <c r="F155" s="19">
        <f>+'Dale Cauthen'!S11</f>
        <v>187.33344444444444</v>
      </c>
      <c r="G155" s="20">
        <f>+'Dale Cauthen'!T11</f>
        <v>7</v>
      </c>
      <c r="H155" s="20">
        <f>+'Dale Cauthen'!U11</f>
        <v>15</v>
      </c>
      <c r="I155" s="19">
        <f>+'Dale Cauthen'!V11</f>
        <v>202.33344444444444</v>
      </c>
    </row>
    <row r="156" spans="1:9" x14ac:dyDescent="0.25">
      <c r="A156" s="14">
        <f t="shared" si="6"/>
        <v>14</v>
      </c>
      <c r="B156" s="14" t="s">
        <v>34</v>
      </c>
      <c r="C156" s="34" t="s">
        <v>72</v>
      </c>
      <c r="D156" s="20">
        <f>SUM('Josh Kite'!Q4)</f>
        <v>3</v>
      </c>
      <c r="E156" s="20">
        <f>SUM('Josh Kite'!R4)</f>
        <v>584</v>
      </c>
      <c r="F156" s="19">
        <f>SUM('Josh Kite'!S4)</f>
        <v>194.66666666666666</v>
      </c>
      <c r="G156" s="20">
        <f>SUM('Josh Kite'!T4)</f>
        <v>9</v>
      </c>
      <c r="H156" s="20">
        <f>SUM('Josh Kite'!U4)</f>
        <v>7</v>
      </c>
      <c r="I156" s="19">
        <f>SUM('Josh Kite'!V4)</f>
        <v>201.66666666666666</v>
      </c>
    </row>
    <row r="157" spans="1:9" x14ac:dyDescent="0.25">
      <c r="A157" s="14">
        <f t="shared" si="6"/>
        <v>15</v>
      </c>
      <c r="B157" s="14" t="s">
        <v>34</v>
      </c>
      <c r="C157" s="34" t="s">
        <v>184</v>
      </c>
      <c r="D157" s="20">
        <f>+'Donald Hale'!Q4</f>
        <v>5</v>
      </c>
      <c r="E157" s="20">
        <f>+'Donald Hale'!R4</f>
        <v>943</v>
      </c>
      <c r="F157" s="19">
        <f>+'Donald Hale'!S4</f>
        <v>188.6</v>
      </c>
      <c r="G157" s="20">
        <f>+'Donald Hale'!T4</f>
        <v>1</v>
      </c>
      <c r="H157" s="20">
        <f>+'Donald Hale'!U4</f>
        <v>13</v>
      </c>
      <c r="I157" s="19">
        <f>+'Donald Hale'!V4</f>
        <v>201.6</v>
      </c>
    </row>
    <row r="158" spans="1:9" x14ac:dyDescent="0.25">
      <c r="A158" s="14">
        <f t="shared" si="6"/>
        <v>16</v>
      </c>
      <c r="B158" s="14" t="s">
        <v>34</v>
      </c>
      <c r="C158" s="34" t="s">
        <v>60</v>
      </c>
      <c r="D158" s="20">
        <f>SUM('Jeremiah Mohr'!Q5)</f>
        <v>8</v>
      </c>
      <c r="E158" s="20">
        <f>SUM('Jeremiah Mohr'!R5)</f>
        <v>1508</v>
      </c>
      <c r="F158" s="19">
        <f>SUM('Jeremiah Mohr'!S5)</f>
        <v>188.5</v>
      </c>
      <c r="G158" s="20">
        <f>SUM('Jeremiah Mohr'!T5)</f>
        <v>7</v>
      </c>
      <c r="H158" s="20">
        <f>SUM('Jeremiah Mohr'!U5)</f>
        <v>13</v>
      </c>
      <c r="I158" s="19">
        <f>SUM('Jeremiah Mohr'!V5)</f>
        <v>201.5</v>
      </c>
    </row>
    <row r="159" spans="1:9" x14ac:dyDescent="0.25">
      <c r="A159" s="14">
        <f t="shared" si="6"/>
        <v>17</v>
      </c>
      <c r="B159" s="14" t="s">
        <v>34</v>
      </c>
      <c r="C159" s="34" t="s">
        <v>151</v>
      </c>
      <c r="D159" s="20">
        <f>SUM('Keith Holifield'!Q6)</f>
        <v>10</v>
      </c>
      <c r="E159" s="20">
        <f>SUM('Keith Holifield'!R6)</f>
        <v>1798</v>
      </c>
      <c r="F159" s="19">
        <f>SUM('Keith Holifield'!S6)</f>
        <v>179.8</v>
      </c>
      <c r="G159" s="20">
        <f>SUM('Keith Holifield'!T6)</f>
        <v>8</v>
      </c>
      <c r="H159" s="20">
        <f>SUM('Keith Holifield'!U6)</f>
        <v>20</v>
      </c>
      <c r="I159" s="19">
        <f>SUM('Keith Holifield'!V6)</f>
        <v>199.8</v>
      </c>
    </row>
    <row r="160" spans="1:9" x14ac:dyDescent="0.25">
      <c r="A160" s="14">
        <f t="shared" si="6"/>
        <v>18</v>
      </c>
      <c r="B160" s="14" t="s">
        <v>34</v>
      </c>
      <c r="C160" s="34" t="s">
        <v>88</v>
      </c>
      <c r="D160" s="20">
        <f>+'Donald Osborne'!Q15</f>
        <v>6</v>
      </c>
      <c r="E160" s="20">
        <f>+'Donald Osborne'!R15</f>
        <v>1113</v>
      </c>
      <c r="F160" s="19">
        <f>+'Donald Osborne'!S15</f>
        <v>185.5</v>
      </c>
      <c r="G160" s="20">
        <f>+'Donald Osborne'!T15</f>
        <v>8</v>
      </c>
      <c r="H160" s="20">
        <f>+'Donald Osborne'!U15</f>
        <v>13</v>
      </c>
      <c r="I160" s="19">
        <f>+'Donald Osborne'!V15</f>
        <v>198.5</v>
      </c>
    </row>
    <row r="161" spans="1:9" x14ac:dyDescent="0.25">
      <c r="A161" s="14">
        <f t="shared" si="6"/>
        <v>19</v>
      </c>
      <c r="B161" s="14" t="s">
        <v>34</v>
      </c>
      <c r="C161" s="34" t="s">
        <v>69</v>
      </c>
      <c r="D161" s="20">
        <f>SUM('Conner Harrison'!Q10)</f>
        <v>3</v>
      </c>
      <c r="E161" s="20">
        <f>SUM('Conner Harrison'!R10)</f>
        <v>574</v>
      </c>
      <c r="F161" s="19">
        <f>SUM('Conner Harrison'!S10)</f>
        <v>191.33333333333334</v>
      </c>
      <c r="G161" s="20">
        <f>SUM('Conner Harrison'!T10)</f>
        <v>6</v>
      </c>
      <c r="H161" s="20">
        <f>SUM('Conner Harrison'!U10)</f>
        <v>6</v>
      </c>
      <c r="I161" s="19">
        <f>SUM('Conner Harrison'!V10)</f>
        <v>197.33333333333334</v>
      </c>
    </row>
    <row r="162" spans="1:9" x14ac:dyDescent="0.25">
      <c r="A162" s="14">
        <f t="shared" si="6"/>
        <v>20</v>
      </c>
      <c r="B162" s="14" t="s">
        <v>34</v>
      </c>
      <c r="C162" s="34" t="s">
        <v>40</v>
      </c>
      <c r="D162" s="20">
        <f>+'Russ Pope'!Q23</f>
        <v>11</v>
      </c>
      <c r="E162" s="20">
        <f>+'Russ Pope'!R23</f>
        <v>2051</v>
      </c>
      <c r="F162" s="19">
        <f>+'Russ Pope'!S23</f>
        <v>186.45454545454547</v>
      </c>
      <c r="G162" s="20">
        <f>+'Russ Pope'!T23</f>
        <v>7</v>
      </c>
      <c r="H162" s="20">
        <f>+'Russ Pope'!U23</f>
        <v>10</v>
      </c>
      <c r="I162" s="19">
        <f>+'Russ Pope'!V23</f>
        <v>196.45454545454547</v>
      </c>
    </row>
    <row r="163" spans="1:9" x14ac:dyDescent="0.25">
      <c r="A163" s="14">
        <f t="shared" si="6"/>
        <v>21</v>
      </c>
      <c r="B163" s="14" t="s">
        <v>34</v>
      </c>
      <c r="C163" s="51" t="s">
        <v>101</v>
      </c>
      <c r="D163" s="20">
        <f>SUM('Chad Lam'!Q12)</f>
        <v>3</v>
      </c>
      <c r="E163" s="20">
        <f>SUM('Chad Lam'!R12)</f>
        <v>562</v>
      </c>
      <c r="F163" s="19">
        <f>SUM('Chad Lam'!S12)</f>
        <v>187.33333333333334</v>
      </c>
      <c r="G163" s="20">
        <f>SUM('Chad Lam'!T12)</f>
        <v>8</v>
      </c>
      <c r="H163" s="20">
        <f>SUM('Chad Lam'!U12)</f>
        <v>9</v>
      </c>
      <c r="I163" s="19">
        <f>SUM('Chad Lam'!V12)</f>
        <v>196.33333333333334</v>
      </c>
    </row>
    <row r="164" spans="1:9" x14ac:dyDescent="0.25">
      <c r="A164" s="14">
        <f t="shared" si="6"/>
        <v>22</v>
      </c>
      <c r="B164" s="14" t="s">
        <v>34</v>
      </c>
      <c r="C164" s="34" t="s">
        <v>42</v>
      </c>
      <c r="D164" s="20">
        <f>SUM('Cody Dockery'!Q4)</f>
        <v>3</v>
      </c>
      <c r="E164" s="20">
        <f>SUM('Cody Dockery'!R4)</f>
        <v>573</v>
      </c>
      <c r="F164" s="19">
        <f>SUM('Cody Dockery'!S4)</f>
        <v>191</v>
      </c>
      <c r="G164" s="20">
        <f>SUM('Cody Dockery'!T4)</f>
        <v>4</v>
      </c>
      <c r="H164" s="20">
        <f>SUM('Cody Dockery'!U4)</f>
        <v>5</v>
      </c>
      <c r="I164" s="19">
        <f>SUM('Cody Dockery'!V4)</f>
        <v>196</v>
      </c>
    </row>
    <row r="165" spans="1:9" x14ac:dyDescent="0.25">
      <c r="A165" s="14">
        <f t="shared" si="6"/>
        <v>23</v>
      </c>
      <c r="B165" s="14" t="s">
        <v>34</v>
      </c>
      <c r="C165" s="34" t="s">
        <v>87</v>
      </c>
      <c r="D165" s="20">
        <f>SUM('Dale Taft'!Q18)</f>
        <v>3</v>
      </c>
      <c r="E165" s="20">
        <f>SUM('Dale Taft'!R18)</f>
        <v>570</v>
      </c>
      <c r="F165" s="19">
        <f>SUM('Dale Taft'!S18)</f>
        <v>190</v>
      </c>
      <c r="G165" s="20">
        <f>SUM('Dale Taft'!T18)</f>
        <v>2</v>
      </c>
      <c r="H165" s="20">
        <f>SUM('Dale Taft'!U18)</f>
        <v>6</v>
      </c>
      <c r="I165" s="19">
        <f>SUM('Dale Taft'!V18)</f>
        <v>196</v>
      </c>
    </row>
    <row r="166" spans="1:9" x14ac:dyDescent="0.25">
      <c r="A166" s="14">
        <f t="shared" si="6"/>
        <v>24</v>
      </c>
      <c r="B166" s="14" t="s">
        <v>34</v>
      </c>
      <c r="C166" s="34" t="s">
        <v>137</v>
      </c>
      <c r="D166" s="20">
        <f>SUM('Don Tucker'!Q5)</f>
        <v>6</v>
      </c>
      <c r="E166" s="20">
        <f>SUM('Don Tucker'!R5)</f>
        <v>1109</v>
      </c>
      <c r="F166" s="19">
        <f>SUM('Don Tucker'!S5)</f>
        <v>184.83333333333334</v>
      </c>
      <c r="G166" s="20">
        <f>SUM('Don Tucker'!T5)</f>
        <v>5</v>
      </c>
      <c r="H166" s="20">
        <f>SUM('Don Tucker'!U5)</f>
        <v>11</v>
      </c>
      <c r="I166" s="19">
        <f>SUM('Don Tucker'!V5)</f>
        <v>195.83333333333334</v>
      </c>
    </row>
    <row r="167" spans="1:9" x14ac:dyDescent="0.25">
      <c r="A167" s="14">
        <f t="shared" si="6"/>
        <v>25</v>
      </c>
      <c r="B167" s="14" t="s">
        <v>34</v>
      </c>
      <c r="C167" s="34" t="s">
        <v>74</v>
      </c>
      <c r="D167" s="20">
        <f>SUM('Charles Miller'!Q4)</f>
        <v>3</v>
      </c>
      <c r="E167" s="20">
        <f>SUM('Charles Miller'!R4)</f>
        <v>575</v>
      </c>
      <c r="F167" s="19">
        <f>SUM('Charles Miller'!S4)</f>
        <v>191.66666666666666</v>
      </c>
      <c r="G167" s="20">
        <f>SUM('Charles Miller'!T4)</f>
        <v>4</v>
      </c>
      <c r="H167" s="20">
        <f>SUM('Charles Miller'!U4)</f>
        <v>4</v>
      </c>
      <c r="I167" s="19">
        <f>SUM('Charles Miller'!V4)</f>
        <v>195.66666666666666</v>
      </c>
    </row>
    <row r="168" spans="1:9" x14ac:dyDescent="0.25">
      <c r="A168" s="14">
        <f t="shared" si="6"/>
        <v>26</v>
      </c>
      <c r="B168" s="14" t="s">
        <v>34</v>
      </c>
      <c r="C168" s="34" t="s">
        <v>57</v>
      </c>
      <c r="D168" s="20">
        <f>SUM('Jason Rasnake'!Q11)</f>
        <v>6</v>
      </c>
      <c r="E168" s="20">
        <f>SUM('Jason Rasnake'!R11)</f>
        <v>1143</v>
      </c>
      <c r="F168" s="19">
        <f>SUM('Jason Rasnake'!S11)</f>
        <v>190.5</v>
      </c>
      <c r="G168" s="20">
        <f>SUM('Jason Rasnake'!T11)</f>
        <v>10</v>
      </c>
      <c r="H168" s="20">
        <f>SUM('Jason Rasnake'!U11)</f>
        <v>5</v>
      </c>
      <c r="I168" s="19">
        <f>SUM('Jason Rasnake'!V11)</f>
        <v>195.5</v>
      </c>
    </row>
    <row r="169" spans="1:9" x14ac:dyDescent="0.25">
      <c r="A169" s="14">
        <f t="shared" si="6"/>
        <v>27</v>
      </c>
      <c r="B169" s="14" t="s">
        <v>34</v>
      </c>
      <c r="C169" s="34" t="s">
        <v>75</v>
      </c>
      <c r="D169" s="20">
        <f>SUM('Jason Frymier'!Q4)</f>
        <v>3</v>
      </c>
      <c r="E169" s="20">
        <f>SUM('Jason Frymier'!R4)</f>
        <v>574.00099999999998</v>
      </c>
      <c r="F169" s="19">
        <f>SUM('Jason Frymier'!S4)</f>
        <v>191.33366666666666</v>
      </c>
      <c r="G169" s="20">
        <f>SUM('Jason Frymier'!T4)</f>
        <v>3</v>
      </c>
      <c r="H169" s="20">
        <f>SUM('Jason Frymier'!U4)</f>
        <v>4</v>
      </c>
      <c r="I169" s="19">
        <f>SUM('Jason Frymier'!V4)</f>
        <v>195.33366666666666</v>
      </c>
    </row>
    <row r="170" spans="1:9" x14ac:dyDescent="0.25">
      <c r="A170" s="14">
        <f t="shared" si="6"/>
        <v>28</v>
      </c>
      <c r="B170" s="14" t="s">
        <v>34</v>
      </c>
      <c r="C170" s="34" t="s">
        <v>70</v>
      </c>
      <c r="D170" s="20">
        <f>SUM('BJ Crawford'!Q4)</f>
        <v>5</v>
      </c>
      <c r="E170" s="20">
        <f>SUM('BJ Crawford'!R4)</f>
        <v>951</v>
      </c>
      <c r="F170" s="19">
        <f>SUM('BJ Crawford'!S4)</f>
        <v>190.2</v>
      </c>
      <c r="G170" s="20">
        <f>SUM('BJ Crawford'!T4)</f>
        <v>4</v>
      </c>
      <c r="H170" s="20">
        <f>SUM('BJ Crawford'!U4)</f>
        <v>5</v>
      </c>
      <c r="I170" s="19">
        <f>SUM('BJ Crawford'!V4)</f>
        <v>195.2</v>
      </c>
    </row>
    <row r="171" spans="1:9" x14ac:dyDescent="0.25">
      <c r="A171" s="14">
        <f t="shared" si="6"/>
        <v>29</v>
      </c>
      <c r="B171" s="14" t="s">
        <v>34</v>
      </c>
      <c r="C171" s="34" t="s">
        <v>64</v>
      </c>
      <c r="D171" s="20">
        <f>SUM('Sam Morelock'!Q7)</f>
        <v>12</v>
      </c>
      <c r="E171" s="20">
        <f>SUM('Sam Morelock'!R7)</f>
        <v>2210</v>
      </c>
      <c r="F171" s="19">
        <f>SUM('Sam Morelock'!S7)</f>
        <v>184.16666666666666</v>
      </c>
      <c r="G171" s="20">
        <f>SUM('Sam Morelock'!T7)</f>
        <v>9</v>
      </c>
      <c r="H171" s="20">
        <f>SUM('Sam Morelock'!U7)</f>
        <v>11</v>
      </c>
      <c r="I171" s="19">
        <f>SUM('Sam Morelock'!V7)</f>
        <v>195.16666666666666</v>
      </c>
    </row>
    <row r="172" spans="1:9" x14ac:dyDescent="0.25">
      <c r="A172" s="14">
        <f t="shared" si="6"/>
        <v>30</v>
      </c>
      <c r="B172" s="14" t="s">
        <v>34</v>
      </c>
      <c r="C172" s="34" t="s">
        <v>122</v>
      </c>
      <c r="D172" s="20">
        <f>SUM('Travis Moyers'!Q5)</f>
        <v>6</v>
      </c>
      <c r="E172" s="20">
        <f>SUM('Travis Moyers'!R5)</f>
        <v>1123</v>
      </c>
      <c r="F172" s="19">
        <f>SUM('Travis Moyers'!S5)</f>
        <v>187.16666666666666</v>
      </c>
      <c r="G172" s="20">
        <f>SUM('Travis Moyers'!T5)</f>
        <v>7</v>
      </c>
      <c r="H172" s="20">
        <f>SUM('Travis Moyers'!U5)</f>
        <v>6</v>
      </c>
      <c r="I172" s="19">
        <f>SUM('Travis Moyers'!V5)</f>
        <v>193.16666666666666</v>
      </c>
    </row>
    <row r="173" spans="1:9" x14ac:dyDescent="0.25">
      <c r="A173" s="14">
        <f t="shared" si="6"/>
        <v>31</v>
      </c>
      <c r="B173" s="14" t="s">
        <v>34</v>
      </c>
      <c r="C173" s="34" t="s">
        <v>44</v>
      </c>
      <c r="D173" s="20">
        <f>SUM('David Jennings'!Q11)</f>
        <v>3</v>
      </c>
      <c r="E173" s="20">
        <f>SUM('David Jennings'!R11)</f>
        <v>571</v>
      </c>
      <c r="F173" s="19">
        <f>SUM('David Jennings'!S11)</f>
        <v>190.33333333333334</v>
      </c>
      <c r="G173" s="20">
        <f>SUM('David Jennings'!T11)</f>
        <v>3</v>
      </c>
      <c r="H173" s="20">
        <f>SUM('David Jennings'!U11)</f>
        <v>2</v>
      </c>
      <c r="I173" s="19">
        <f>SUM('David Jennings'!V11)</f>
        <v>192.33333333333334</v>
      </c>
    </row>
    <row r="174" spans="1:9" x14ac:dyDescent="0.25">
      <c r="A174" s="14">
        <f t="shared" si="6"/>
        <v>32</v>
      </c>
      <c r="B174" s="14" t="s">
        <v>34</v>
      </c>
      <c r="C174" s="34" t="s">
        <v>121</v>
      </c>
      <c r="D174" s="20">
        <f>SUM('Steve Burns'!Q4)</f>
        <v>3</v>
      </c>
      <c r="E174" s="20">
        <f>SUM('Steve Burns'!R4)</f>
        <v>566</v>
      </c>
      <c r="F174" s="19">
        <f>SUM('Steve Burns'!S4)</f>
        <v>188.66666666666666</v>
      </c>
      <c r="G174" s="20">
        <f>SUM('Steve Burns'!T4)</f>
        <v>9</v>
      </c>
      <c r="H174" s="20">
        <f>SUM('Steve Burns'!U4)</f>
        <v>3</v>
      </c>
      <c r="I174" s="19">
        <f>SUM('Steve Burns'!V4)</f>
        <v>191.66666666666666</v>
      </c>
    </row>
    <row r="175" spans="1:9" x14ac:dyDescent="0.25">
      <c r="A175" s="14">
        <f t="shared" si="6"/>
        <v>33</v>
      </c>
      <c r="B175" s="14" t="s">
        <v>34</v>
      </c>
      <c r="C175" s="34" t="s">
        <v>61</v>
      </c>
      <c r="D175" s="20">
        <f>SUM('Danny Sissom'!Q5)</f>
        <v>8</v>
      </c>
      <c r="E175" s="20">
        <f>SUM('Danny Sissom'!R5)</f>
        <v>1477</v>
      </c>
      <c r="F175" s="19">
        <f>SUM('Danny Sissom'!S5)</f>
        <v>184.625</v>
      </c>
      <c r="G175" s="20">
        <f>SUM('Danny Sissom'!T5)</f>
        <v>8</v>
      </c>
      <c r="H175" s="20">
        <f>SUM('Danny Sissom'!U5)</f>
        <v>7</v>
      </c>
      <c r="I175" s="19">
        <f>SUM('Danny Sissom'!V5)</f>
        <v>191.625</v>
      </c>
    </row>
    <row r="176" spans="1:9" x14ac:dyDescent="0.25">
      <c r="A176" s="14">
        <f t="shared" si="6"/>
        <v>34</v>
      </c>
      <c r="B176" s="14" t="s">
        <v>34</v>
      </c>
      <c r="C176" s="34" t="s">
        <v>175</v>
      </c>
      <c r="D176" s="20">
        <f>+'Keith Spangler'!Q16</f>
        <v>5</v>
      </c>
      <c r="E176" s="20">
        <f>+'Keith Spangler'!R16</f>
        <v>935</v>
      </c>
      <c r="F176" s="19">
        <f>+'Keith Spangler'!S16</f>
        <v>187</v>
      </c>
      <c r="G176" s="20">
        <f>+'Keith Spangler'!T16</f>
        <v>4</v>
      </c>
      <c r="H176" s="20">
        <f>+'Keith Spangler'!U16</f>
        <v>3</v>
      </c>
      <c r="I176" s="19">
        <f>+'Keith Spangler'!V16</f>
        <v>190</v>
      </c>
    </row>
    <row r="177" spans="1:9" x14ac:dyDescent="0.25">
      <c r="A177" s="14">
        <f t="shared" si="6"/>
        <v>35</v>
      </c>
      <c r="B177" s="14" t="s">
        <v>34</v>
      </c>
      <c r="C177" s="34" t="s">
        <v>138</v>
      </c>
      <c r="D177" s="20">
        <f>SUM('Mike Burns'!Q4)</f>
        <v>3</v>
      </c>
      <c r="E177" s="20">
        <f>SUM('Mike Burns'!R4)</f>
        <v>545</v>
      </c>
      <c r="F177" s="19">
        <f>SUM('Mike Burns'!S4)</f>
        <v>181.66666666666666</v>
      </c>
      <c r="G177" s="20">
        <f>SUM('Mike Burns'!T4)</f>
        <v>0</v>
      </c>
      <c r="H177" s="20">
        <f>SUM('Mike Burns'!U4)</f>
        <v>8</v>
      </c>
      <c r="I177" s="19">
        <f>SUM('Mike Burns'!V4)</f>
        <v>189.66666666666666</v>
      </c>
    </row>
    <row r="178" spans="1:9" x14ac:dyDescent="0.25">
      <c r="A178" s="14">
        <f t="shared" si="6"/>
        <v>36</v>
      </c>
      <c r="B178" s="14" t="s">
        <v>34</v>
      </c>
      <c r="C178" s="34" t="s">
        <v>95</v>
      </c>
      <c r="D178" s="20">
        <f>+'Mike Rorer'!Q10</f>
        <v>6</v>
      </c>
      <c r="E178" s="20">
        <f>+'Mike Rorer'!R10</f>
        <v>1101</v>
      </c>
      <c r="F178" s="19">
        <f>+'Mike Rorer'!S10</f>
        <v>183.5</v>
      </c>
      <c r="G178" s="20">
        <f>+'Mike Rorer'!T10</f>
        <v>8</v>
      </c>
      <c r="H178" s="20">
        <f>+'Mike Rorer'!U10</f>
        <v>6</v>
      </c>
      <c r="I178" s="19">
        <f>+'Mike Rorer'!V10</f>
        <v>189.5</v>
      </c>
    </row>
    <row r="179" spans="1:9" x14ac:dyDescent="0.25">
      <c r="A179" s="14">
        <f t="shared" si="6"/>
        <v>37</v>
      </c>
      <c r="B179" s="14" t="s">
        <v>34</v>
      </c>
      <c r="C179" s="34" t="s">
        <v>37</v>
      </c>
      <c r="D179" s="20">
        <f>SUM('Raymond Osborne'!Q22)</f>
        <v>3</v>
      </c>
      <c r="E179" s="20">
        <f>SUM('Raymond Osborne'!R22)</f>
        <v>555</v>
      </c>
      <c r="F179" s="19">
        <f>SUM('Raymond Osborne'!S22)</f>
        <v>185</v>
      </c>
      <c r="G179" s="20">
        <f>SUM('Raymond Osborne'!T22)</f>
        <v>5</v>
      </c>
      <c r="H179" s="20">
        <f>SUM('Raymond Osborne'!U22)</f>
        <v>3</v>
      </c>
      <c r="I179" s="19">
        <f>SUM('Raymond Osborne'!V22)</f>
        <v>188</v>
      </c>
    </row>
    <row r="180" spans="1:9" x14ac:dyDescent="0.25">
      <c r="A180" s="14">
        <f t="shared" si="6"/>
        <v>38</v>
      </c>
      <c r="B180" s="14" t="s">
        <v>34</v>
      </c>
      <c r="C180" s="34" t="s">
        <v>149</v>
      </c>
      <c r="D180" s="20">
        <f>SUM('Shannon Moyers'!Q4)</f>
        <v>3</v>
      </c>
      <c r="E180" s="20">
        <f>SUM('Shannon Moyers'!R4)</f>
        <v>552</v>
      </c>
      <c r="F180" s="19">
        <f>SUM('Shannon Moyers'!S4)</f>
        <v>184</v>
      </c>
      <c r="G180" s="20">
        <f>SUM('Shannon Moyers'!T4)</f>
        <v>3</v>
      </c>
      <c r="H180" s="20">
        <f>SUM('Shannon Moyers'!U4)</f>
        <v>4</v>
      </c>
      <c r="I180" s="19">
        <f>SUM('Shannon Moyers'!V4)</f>
        <v>188</v>
      </c>
    </row>
    <row r="181" spans="1:9" x14ac:dyDescent="0.25">
      <c r="A181" s="14">
        <f t="shared" si="6"/>
        <v>39</v>
      </c>
      <c r="B181" s="14" t="s">
        <v>34</v>
      </c>
      <c r="C181" s="34" t="s">
        <v>120</v>
      </c>
      <c r="D181" s="20">
        <f>SUM('Carl Rexrode'!Q4)</f>
        <v>3</v>
      </c>
      <c r="E181" s="20">
        <f>SUM('Carl Rexrode'!R4)</f>
        <v>557</v>
      </c>
      <c r="F181" s="19">
        <f>SUM('Carl Rexrode'!S4)</f>
        <v>185.66666666666666</v>
      </c>
      <c r="G181" s="20">
        <f>SUM('Carl Rexrode'!T4)</f>
        <v>1</v>
      </c>
      <c r="H181" s="20">
        <f>SUM('Carl Rexrode'!U4)</f>
        <v>2</v>
      </c>
      <c r="I181" s="19">
        <f>SUM('Carl Rexrode'!V4)</f>
        <v>187.66666666666666</v>
      </c>
    </row>
    <row r="182" spans="1:9" x14ac:dyDescent="0.25">
      <c r="A182" s="14">
        <f t="shared" si="6"/>
        <v>40</v>
      </c>
      <c r="B182" s="14" t="s">
        <v>34</v>
      </c>
      <c r="C182" s="34" t="s">
        <v>146</v>
      </c>
      <c r="D182" s="20">
        <f>SUM('Bruce Mangum'!Q6)</f>
        <v>9</v>
      </c>
      <c r="E182" s="20">
        <f>SUM('Bruce Mangum'!R6)</f>
        <v>1594</v>
      </c>
      <c r="F182" s="19">
        <f>SUM('Bruce Mangum'!S6)</f>
        <v>177.11111111111111</v>
      </c>
      <c r="G182" s="20">
        <f>SUM('Bruce Mangum'!T6)</f>
        <v>5</v>
      </c>
      <c r="H182" s="20">
        <f>SUM('Bruce Mangum'!U6)</f>
        <v>10</v>
      </c>
      <c r="I182" s="19">
        <f>SUM('Bruce Mangum'!V6)</f>
        <v>187.11111111111111</v>
      </c>
    </row>
    <row r="183" spans="1:9" x14ac:dyDescent="0.25">
      <c r="A183" s="14">
        <f t="shared" si="6"/>
        <v>41</v>
      </c>
      <c r="B183" s="14" t="s">
        <v>34</v>
      </c>
      <c r="C183" s="34" t="s">
        <v>152</v>
      </c>
      <c r="D183" s="20">
        <f>+'Larry Smith'!Q11</f>
        <v>4</v>
      </c>
      <c r="E183" s="20">
        <f>+'Larry Smith'!R11</f>
        <v>727</v>
      </c>
      <c r="F183" s="19">
        <f>+'Larry Smith'!S11</f>
        <v>181.75</v>
      </c>
      <c r="G183" s="20">
        <f>+'Larry Smith'!T11</f>
        <v>1</v>
      </c>
      <c r="H183" s="20">
        <f>+'Larry Smith'!U11</f>
        <v>5</v>
      </c>
      <c r="I183" s="19">
        <f>+'Larry Smith'!V11</f>
        <v>186.75</v>
      </c>
    </row>
    <row r="184" spans="1:9" x14ac:dyDescent="0.25">
      <c r="A184" s="14">
        <f t="shared" si="6"/>
        <v>42</v>
      </c>
      <c r="B184" s="14" t="s">
        <v>34</v>
      </c>
      <c r="C184" s="34" t="s">
        <v>49</v>
      </c>
      <c r="D184" s="20">
        <f>SUM('Pete Ives'!Q4)</f>
        <v>3</v>
      </c>
      <c r="E184" s="20">
        <f>SUM('Pete Ives'!R4)</f>
        <v>550</v>
      </c>
      <c r="F184" s="19">
        <f>SUM('Pete Ives'!S4)</f>
        <v>183.33333333333334</v>
      </c>
      <c r="G184" s="20">
        <f>SUM('Pete Ives'!T4)</f>
        <v>2</v>
      </c>
      <c r="H184" s="20">
        <f>SUM('Pete Ives'!U4)</f>
        <v>3</v>
      </c>
      <c r="I184" s="19">
        <f>SUM('Pete Ives'!V4)</f>
        <v>186.33333333333334</v>
      </c>
    </row>
    <row r="185" spans="1:9" x14ac:dyDescent="0.25">
      <c r="A185" s="14">
        <f t="shared" si="6"/>
        <v>43</v>
      </c>
      <c r="B185" s="14" t="s">
        <v>34</v>
      </c>
      <c r="C185" s="34" t="s">
        <v>147</v>
      </c>
      <c r="D185" s="20">
        <f>SUM('Atley Sims'!Q4)</f>
        <v>3</v>
      </c>
      <c r="E185" s="20">
        <f>SUM('Atley Sims'!R4)</f>
        <v>553</v>
      </c>
      <c r="F185" s="19">
        <f>SUM('Atley Sims'!S4)</f>
        <v>184.33333333333334</v>
      </c>
      <c r="G185" s="20">
        <f>SUM('Atley Sims'!T4)</f>
        <v>4</v>
      </c>
      <c r="H185" s="20">
        <f>SUM('Atley Sims'!U4)</f>
        <v>2</v>
      </c>
      <c r="I185" s="19">
        <f>SUM('Atley Sims'!V4)</f>
        <v>186.33333333333334</v>
      </c>
    </row>
    <row r="186" spans="1:9" x14ac:dyDescent="0.25">
      <c r="A186" s="14">
        <f t="shared" si="6"/>
        <v>44</v>
      </c>
      <c r="B186" s="14" t="s">
        <v>34</v>
      </c>
      <c r="C186" s="51" t="s">
        <v>167</v>
      </c>
      <c r="D186" s="20">
        <f>+'Harry Page'!Q4</f>
        <v>3</v>
      </c>
      <c r="E186" s="20">
        <f>+'Harry Page'!R4</f>
        <v>540</v>
      </c>
      <c r="F186" s="19">
        <f>+'Harry Page'!S4</f>
        <v>180</v>
      </c>
      <c r="G186" s="20">
        <f>+'Harry Page'!T4</f>
        <v>0</v>
      </c>
      <c r="H186" s="20">
        <f>+'Harry Page'!U4</f>
        <v>3</v>
      </c>
      <c r="I186" s="19">
        <f>+'Harry Page'!V4</f>
        <v>183</v>
      </c>
    </row>
    <row r="187" spans="1:9" x14ac:dyDescent="0.25">
      <c r="A187" s="14">
        <f t="shared" si="6"/>
        <v>45</v>
      </c>
      <c r="B187" s="14" t="s">
        <v>34</v>
      </c>
      <c r="C187" s="34" t="s">
        <v>188</v>
      </c>
      <c r="D187" s="20">
        <f>+'Patrick Schneider'!Q4</f>
        <v>3</v>
      </c>
      <c r="E187" s="20">
        <f>+'Patrick Schneider'!R4</f>
        <v>542</v>
      </c>
      <c r="F187" s="19">
        <f>+'Patrick Schneider'!S4</f>
        <v>180.66666666666666</v>
      </c>
      <c r="G187" s="20">
        <f>+'Patrick Schneider'!T4</f>
        <v>1</v>
      </c>
      <c r="H187" s="20">
        <f>+'Patrick Schneider'!U4</f>
        <v>2</v>
      </c>
      <c r="I187" s="19">
        <f>+'Patrick Schneider'!V4</f>
        <v>182.66666666666666</v>
      </c>
    </row>
    <row r="188" spans="1:9" x14ac:dyDescent="0.25">
      <c r="A188" s="14">
        <f t="shared" si="6"/>
        <v>46</v>
      </c>
      <c r="B188" s="14" t="s">
        <v>34</v>
      </c>
      <c r="C188" s="34" t="s">
        <v>162</v>
      </c>
      <c r="D188" s="20">
        <f>SUM('Leo Beatty'!Q13)</f>
        <v>3</v>
      </c>
      <c r="E188" s="20">
        <f>SUM('Leo Beatty'!R13)</f>
        <v>535</v>
      </c>
      <c r="F188" s="19">
        <f>SUM('Leo Beatty'!S13)</f>
        <v>178.33333333333334</v>
      </c>
      <c r="G188" s="20">
        <f>SUM('Leo Beatty'!T13)</f>
        <v>2</v>
      </c>
      <c r="H188" s="20">
        <f>SUM('Leo Beatty'!U13)</f>
        <v>4</v>
      </c>
      <c r="I188" s="19">
        <f>SUM('Leo Beatty'!V13)</f>
        <v>182.33333333333334</v>
      </c>
    </row>
    <row r="189" spans="1:9" x14ac:dyDescent="0.25">
      <c r="A189" s="14">
        <f t="shared" si="6"/>
        <v>47</v>
      </c>
      <c r="B189" s="14" t="s">
        <v>34</v>
      </c>
      <c r="C189" s="34" t="s">
        <v>178</v>
      </c>
      <c r="D189" s="20">
        <f>+'Randy Smith'!Q4</f>
        <v>4</v>
      </c>
      <c r="E189" s="20">
        <f>+'Randy Smith'!R4</f>
        <v>719</v>
      </c>
      <c r="F189" s="19">
        <f>+'Randy Smith'!S4</f>
        <v>179.75</v>
      </c>
      <c r="G189" s="20">
        <f>+'Randy Smith'!T4</f>
        <v>3</v>
      </c>
      <c r="H189" s="20">
        <f>+'Randy Smith'!U4</f>
        <v>2</v>
      </c>
      <c r="I189" s="19">
        <f>+'Randy Smith'!V4</f>
        <v>181.75</v>
      </c>
    </row>
    <row r="190" spans="1:9" x14ac:dyDescent="0.25">
      <c r="A190" s="14">
        <f t="shared" si="6"/>
        <v>48</v>
      </c>
      <c r="B190" s="14" t="s">
        <v>34</v>
      </c>
      <c r="C190" s="34" t="s">
        <v>89</v>
      </c>
      <c r="D190" s="20">
        <f>SUM('Zane Poe'!Q4)</f>
        <v>3</v>
      </c>
      <c r="E190" s="20">
        <f>SUM('Zane Poe'!R4)</f>
        <v>535</v>
      </c>
      <c r="F190" s="19">
        <f>SUM('Zane Poe'!S4)</f>
        <v>178.33333333333334</v>
      </c>
      <c r="G190" s="20">
        <f>SUM('Zane Poe'!T4)</f>
        <v>5</v>
      </c>
      <c r="H190" s="20">
        <f>SUM('Zane Poe'!U4)</f>
        <v>3</v>
      </c>
      <c r="I190" s="19">
        <f>SUM('Zane Poe'!V4)</f>
        <v>181.33333333333334</v>
      </c>
    </row>
    <row r="191" spans="1:9" x14ac:dyDescent="0.25">
      <c r="A191" s="14">
        <f t="shared" si="6"/>
        <v>49</v>
      </c>
      <c r="B191" s="14" t="s">
        <v>34</v>
      </c>
      <c r="C191" s="34" t="s">
        <v>90</v>
      </c>
      <c r="D191" s="20">
        <f>SUM('Erika Patterson'!Q4)</f>
        <v>3</v>
      </c>
      <c r="E191" s="20">
        <f>SUM('Erika Patterson'!R4)</f>
        <v>532</v>
      </c>
      <c r="F191" s="19">
        <f>SUM('Erika Patterson'!S4)</f>
        <v>177.33333333333334</v>
      </c>
      <c r="G191" s="20">
        <f>SUM('Erika Patterson'!T4)</f>
        <v>2</v>
      </c>
      <c r="H191" s="20">
        <f>SUM('Erika Patterson'!U4)</f>
        <v>2</v>
      </c>
      <c r="I191" s="19">
        <f>SUM('Erika Patterson'!V4)</f>
        <v>179.33333333333334</v>
      </c>
    </row>
    <row r="192" spans="1:9" x14ac:dyDescent="0.25">
      <c r="A192" s="14">
        <f t="shared" si="6"/>
        <v>50</v>
      </c>
      <c r="B192" s="14" t="s">
        <v>34</v>
      </c>
      <c r="C192" s="34" t="s">
        <v>148</v>
      </c>
      <c r="D192" s="20">
        <f>SUM('Charles Chaplin'!Q4)</f>
        <v>3</v>
      </c>
      <c r="E192" s="20">
        <f>SUM('Charles Chaplin'!R4)</f>
        <v>507</v>
      </c>
      <c r="F192" s="19">
        <f>SUM('Charles Chaplin'!S4)</f>
        <v>169</v>
      </c>
      <c r="G192" s="20">
        <f>SUM('Charles Chaplin'!T4)</f>
        <v>1</v>
      </c>
      <c r="H192" s="20">
        <f>SUM('Charles Chaplin'!U4)</f>
        <v>2</v>
      </c>
      <c r="I192" s="19">
        <f>SUM('Charles Chaplin'!V4)</f>
        <v>171</v>
      </c>
    </row>
    <row r="193" spans="1:9" x14ac:dyDescent="0.25">
      <c r="A193" s="14">
        <f t="shared" si="6"/>
        <v>51</v>
      </c>
      <c r="B193" s="14" t="s">
        <v>34</v>
      </c>
      <c r="C193" s="34" t="s">
        <v>136</v>
      </c>
      <c r="D193" s="20">
        <f>SUM('Chris Lott'!Q4)</f>
        <v>3</v>
      </c>
      <c r="E193" s="20">
        <f>SUM('Chris Lott'!R4)</f>
        <v>502</v>
      </c>
      <c r="F193" s="19">
        <f>SUM('Chris Lott'!S4)</f>
        <v>167.33333333333334</v>
      </c>
      <c r="G193" s="20">
        <f>SUM('Chris Lott'!T4)</f>
        <v>1</v>
      </c>
      <c r="H193" s="20">
        <f>SUM('Chris Lott'!U4)</f>
        <v>3</v>
      </c>
      <c r="I193" s="19">
        <f>SUM('Chris Lott'!V4)</f>
        <v>170.33333333333334</v>
      </c>
    </row>
    <row r="194" spans="1:9" x14ac:dyDescent="0.25">
      <c r="A194" s="14">
        <f t="shared" si="6"/>
        <v>52</v>
      </c>
      <c r="B194" s="14" t="s">
        <v>34</v>
      </c>
      <c r="C194" s="34" t="s">
        <v>150</v>
      </c>
      <c r="D194" s="20">
        <f>SUM('Tyler Griffin'!Q4)</f>
        <v>3</v>
      </c>
      <c r="E194" s="20">
        <f>SUM('Tyler Griffin'!R4)</f>
        <v>502</v>
      </c>
      <c r="F194" s="19">
        <f>SUM('Tyler Griffin'!S4)</f>
        <v>167.33333333333334</v>
      </c>
      <c r="G194" s="20">
        <f>SUM('Tyler Griffin'!T4)</f>
        <v>1</v>
      </c>
      <c r="H194" s="20">
        <f>SUM('Tyler Griffin'!U4)</f>
        <v>2</v>
      </c>
      <c r="I194" s="19">
        <f>SUM('Tyler Griffin'!V4)</f>
        <v>169.33333333333334</v>
      </c>
    </row>
    <row r="195" spans="1:9" x14ac:dyDescent="0.25">
      <c r="A195" s="14">
        <f t="shared" si="6"/>
        <v>53</v>
      </c>
      <c r="B195" s="14" t="s">
        <v>34</v>
      </c>
      <c r="C195" s="34" t="s">
        <v>158</v>
      </c>
      <c r="D195" s="20">
        <f>SUM('Robbie Owens'!Q4)</f>
        <v>3</v>
      </c>
      <c r="E195" s="20">
        <f>SUM('Robbie Owens'!R4)</f>
        <v>479</v>
      </c>
      <c r="F195" s="19">
        <f>SUM('Robbie Owens'!S4)</f>
        <v>159.66666666666666</v>
      </c>
      <c r="G195" s="20">
        <f>SUM('Robbie Owens'!T4)</f>
        <v>1</v>
      </c>
      <c r="H195" s="20">
        <f>SUM('Robbie Owens'!U4)</f>
        <v>4</v>
      </c>
      <c r="I195" s="19">
        <f>SUM('Robbie Owens'!V4)</f>
        <v>163.66666666666666</v>
      </c>
    </row>
    <row r="197" spans="1:9" x14ac:dyDescent="0.25">
      <c r="A197" s="10"/>
      <c r="B197" s="10"/>
      <c r="C197" s="10"/>
      <c r="D197" s="10"/>
      <c r="E197" s="10"/>
      <c r="F197" s="11"/>
      <c r="G197" s="21"/>
      <c r="H197" s="21"/>
      <c r="I197" s="11"/>
    </row>
    <row r="198" spans="1:9" ht="27.75" x14ac:dyDescent="0.2">
      <c r="A198" s="63" t="s">
        <v>19</v>
      </c>
      <c r="B198" s="63"/>
      <c r="C198" s="63"/>
      <c r="D198" s="63"/>
      <c r="E198" s="63"/>
      <c r="F198" s="63"/>
      <c r="G198" s="63"/>
      <c r="H198" s="63"/>
      <c r="I198" s="63"/>
    </row>
    <row r="199" spans="1:9" ht="18" x14ac:dyDescent="0.2">
      <c r="A199" s="64" t="s">
        <v>125</v>
      </c>
      <c r="B199" s="64"/>
      <c r="C199" s="64"/>
      <c r="D199" s="64"/>
      <c r="E199" s="64"/>
      <c r="F199" s="64"/>
      <c r="G199" s="64"/>
      <c r="H199" s="64"/>
      <c r="I199" s="64"/>
    </row>
    <row r="200" spans="1:9" x14ac:dyDescent="0.25">
      <c r="A200" s="10"/>
      <c r="B200" s="10"/>
      <c r="C200" s="10"/>
      <c r="D200" s="10"/>
      <c r="E200" s="10"/>
      <c r="F200" s="11"/>
      <c r="G200" s="21"/>
      <c r="H200" s="21"/>
      <c r="I200" s="11"/>
    </row>
    <row r="201" spans="1:9" x14ac:dyDescent="0.25">
      <c r="A201" s="18" t="s">
        <v>0</v>
      </c>
      <c r="B201" s="18" t="s">
        <v>1</v>
      </c>
      <c r="C201" s="18" t="s">
        <v>2</v>
      </c>
      <c r="D201" s="18" t="s">
        <v>10</v>
      </c>
      <c r="E201" s="18" t="s">
        <v>7</v>
      </c>
      <c r="F201" s="19" t="s">
        <v>8</v>
      </c>
      <c r="G201" s="20" t="s">
        <v>32</v>
      </c>
      <c r="H201" s="20" t="s">
        <v>6</v>
      </c>
      <c r="I201" s="19" t="s">
        <v>9</v>
      </c>
    </row>
    <row r="202" spans="1:9" x14ac:dyDescent="0.25">
      <c r="A202" s="14">
        <v>1</v>
      </c>
      <c r="B202" s="14" t="s">
        <v>43</v>
      </c>
      <c r="C202" s="34" t="s">
        <v>42</v>
      </c>
      <c r="D202" s="20">
        <f>SUM('Cody Dockery'!Q15)</f>
        <v>22</v>
      </c>
      <c r="E202" s="20">
        <f>SUM('Cody Dockery'!R15)</f>
        <v>4331</v>
      </c>
      <c r="F202" s="19">
        <f>SUM('Cody Dockery'!S15)</f>
        <v>196.86363636363637</v>
      </c>
      <c r="G202" s="20">
        <f>SUM('Cody Dockery'!T15)</f>
        <v>73</v>
      </c>
      <c r="H202" s="20">
        <f>SUM('Cody Dockery'!U15)</f>
        <v>56</v>
      </c>
      <c r="I202" s="19">
        <f>SUM('Cody Dockery'!V15)</f>
        <v>252.86363636363637</v>
      </c>
    </row>
    <row r="203" spans="1:9" x14ac:dyDescent="0.25">
      <c r="A203" s="50"/>
      <c r="B203" s="50"/>
      <c r="C203" s="47"/>
      <c r="D203" s="48"/>
      <c r="E203" s="48"/>
      <c r="F203" s="49"/>
      <c r="G203" s="48"/>
      <c r="H203" s="48"/>
      <c r="I203" s="49"/>
    </row>
    <row r="204" spans="1:9" x14ac:dyDescent="0.25">
      <c r="A204" s="14">
        <v>2</v>
      </c>
      <c r="B204" s="14" t="s">
        <v>43</v>
      </c>
      <c r="C204" s="34" t="s">
        <v>45</v>
      </c>
      <c r="D204" s="20">
        <f>SUM('Stanley Canter'!Q8)</f>
        <v>17</v>
      </c>
      <c r="E204" s="20">
        <f>SUM('Stanley Canter'!R8)</f>
        <v>3287</v>
      </c>
      <c r="F204" s="19">
        <f>SUM('Stanley Canter'!S8)</f>
        <v>193.35294117647058</v>
      </c>
      <c r="G204" s="20">
        <f>SUM('Stanley Canter'!T8)</f>
        <v>40</v>
      </c>
      <c r="H204" s="20">
        <f>SUM('Stanley Canter'!U8)</f>
        <v>32</v>
      </c>
      <c r="I204" s="19">
        <f>SUM('Stanley Canter'!V8)</f>
        <v>225.35294117647058</v>
      </c>
    </row>
    <row r="205" spans="1:9" x14ac:dyDescent="0.25">
      <c r="A205" s="14">
        <f>+A204+1</f>
        <v>3</v>
      </c>
      <c r="B205" s="14" t="s">
        <v>43</v>
      </c>
      <c r="C205" s="34" t="s">
        <v>141</v>
      </c>
      <c r="D205" s="20">
        <f>SUM('Tyler Thornton'!Q7)</f>
        <v>13</v>
      </c>
      <c r="E205" s="20">
        <f>SUM('Tyler Thornton'!R7)</f>
        <v>2527.0299999999997</v>
      </c>
      <c r="F205" s="19">
        <f>SUM('Tyler Thornton'!S7)</f>
        <v>194.38692307692307</v>
      </c>
      <c r="G205" s="20">
        <f>SUM('Tyler Thornton'!T7)</f>
        <v>34</v>
      </c>
      <c r="H205" s="20">
        <f>SUM('Tyler Thornton'!U7)</f>
        <v>29</v>
      </c>
      <c r="I205" s="19">
        <f>SUM('Tyler Thornton'!V7)</f>
        <v>223.38692307692307</v>
      </c>
    </row>
    <row r="206" spans="1:9" x14ac:dyDescent="0.25">
      <c r="A206" s="14">
        <f t="shared" ref="A206:A221" si="7">+A205+1</f>
        <v>4</v>
      </c>
      <c r="B206" s="14" t="s">
        <v>43</v>
      </c>
      <c r="C206" s="34" t="s">
        <v>140</v>
      </c>
      <c r="D206" s="20">
        <f>SUM('Trent Cochran'!Q5)</f>
        <v>6</v>
      </c>
      <c r="E206" s="20">
        <f>SUM('Trent Cochran'!R5)</f>
        <v>1174</v>
      </c>
      <c r="F206" s="19">
        <f>SUM('Trent Cochran'!S5)</f>
        <v>195.66666666666666</v>
      </c>
      <c r="G206" s="20">
        <f>SUM('Trent Cochran'!T5)</f>
        <v>7</v>
      </c>
      <c r="H206" s="20">
        <f>SUM('Trent Cochran'!U5)</f>
        <v>13</v>
      </c>
      <c r="I206" s="19">
        <f>SUM('Trent Cochran'!V5)</f>
        <v>208.66666666666666</v>
      </c>
    </row>
    <row r="207" spans="1:9" x14ac:dyDescent="0.25">
      <c r="A207" s="14">
        <f t="shared" si="7"/>
        <v>5</v>
      </c>
      <c r="B207" s="14" t="s">
        <v>43</v>
      </c>
      <c r="C207" s="34" t="s">
        <v>62</v>
      </c>
      <c r="D207" s="20">
        <f>SUM('Chuck Miller'!Q5)</f>
        <v>8</v>
      </c>
      <c r="E207" s="20">
        <f>SUM('Chuck Miller'!R5)</f>
        <v>1554.001</v>
      </c>
      <c r="F207" s="19">
        <f>SUM('Chuck Miller'!S5)</f>
        <v>194.250125</v>
      </c>
      <c r="G207" s="20">
        <f>SUM('Chuck Miller'!T5)</f>
        <v>29</v>
      </c>
      <c r="H207" s="20">
        <f>SUM('Chuck Miller'!U5)</f>
        <v>12</v>
      </c>
      <c r="I207" s="19">
        <f>SUM('Chuck Miller'!V5)</f>
        <v>206.250125</v>
      </c>
    </row>
    <row r="208" spans="1:9" x14ac:dyDescent="0.25">
      <c r="A208" s="14">
        <f t="shared" si="7"/>
        <v>6</v>
      </c>
      <c r="B208" s="14" t="s">
        <v>43</v>
      </c>
      <c r="C208" s="34" t="s">
        <v>44</v>
      </c>
      <c r="D208" s="20">
        <f>SUM('David Jennings'!Q5)</f>
        <v>6</v>
      </c>
      <c r="E208" s="20">
        <f>SUM('David Jennings'!R5)</f>
        <v>1151</v>
      </c>
      <c r="F208" s="19">
        <f>SUM('David Jennings'!S5)</f>
        <v>191.83333333333334</v>
      </c>
      <c r="G208" s="20">
        <f>SUM('David Jennings'!T5)</f>
        <v>11</v>
      </c>
      <c r="H208" s="20">
        <f>SUM('David Jennings'!U5)</f>
        <v>13</v>
      </c>
      <c r="I208" s="19">
        <f>SUM('David Jennings'!V5)</f>
        <v>204.83333333333334</v>
      </c>
    </row>
    <row r="209" spans="1:9" x14ac:dyDescent="0.25">
      <c r="A209" s="14">
        <f t="shared" si="7"/>
        <v>7</v>
      </c>
      <c r="B209" s="14" t="s">
        <v>43</v>
      </c>
      <c r="C209" s="34" t="s">
        <v>196</v>
      </c>
      <c r="D209" s="20">
        <f>+'Gary Silvernail'!Q4</f>
        <v>6</v>
      </c>
      <c r="E209" s="20">
        <f>+'Gary Silvernail'!R4</f>
        <v>1168</v>
      </c>
      <c r="F209" s="19">
        <f>+'Gary Silvernail'!S4</f>
        <v>194.66666666666666</v>
      </c>
      <c r="G209" s="20">
        <f>+'Gary Silvernail'!T4</f>
        <v>19</v>
      </c>
      <c r="H209" s="20">
        <f>+'Gary Silvernail'!U4</f>
        <v>10</v>
      </c>
      <c r="I209" s="19">
        <f>+'Gary Silvernail'!V4</f>
        <v>204.66666666666666</v>
      </c>
    </row>
    <row r="210" spans="1:9" x14ac:dyDescent="0.25">
      <c r="A210" s="14">
        <f t="shared" si="7"/>
        <v>8</v>
      </c>
      <c r="B210" s="14" t="s">
        <v>43</v>
      </c>
      <c r="C210" s="34" t="s">
        <v>139</v>
      </c>
      <c r="D210" s="20">
        <f>SUM('Leo Beatty'!Q6)</f>
        <v>10</v>
      </c>
      <c r="E210" s="20">
        <f>SUM('Leo Beatty'!R6)</f>
        <v>1935</v>
      </c>
      <c r="F210" s="19">
        <f>SUM('Leo Beatty'!S6)</f>
        <v>193.5</v>
      </c>
      <c r="G210" s="20">
        <f>SUM('Leo Beatty'!T6)</f>
        <v>16</v>
      </c>
      <c r="H210" s="20">
        <f>SUM('Leo Beatty'!U6)</f>
        <v>11</v>
      </c>
      <c r="I210" s="19">
        <f>SUM('Leo Beatty'!V6)</f>
        <v>204.5</v>
      </c>
    </row>
    <row r="211" spans="1:9" x14ac:dyDescent="0.25">
      <c r="A211" s="14">
        <f t="shared" si="7"/>
        <v>9</v>
      </c>
      <c r="B211" s="14" t="s">
        <v>43</v>
      </c>
      <c r="C211" s="34" t="s">
        <v>92</v>
      </c>
      <c r="D211" s="20">
        <f>SUM('Tom Tignor'!Q4)</f>
        <v>6</v>
      </c>
      <c r="E211" s="20">
        <f>SUM('Tom Tignor'!R4)</f>
        <v>1164</v>
      </c>
      <c r="F211" s="19">
        <f>SUM('Tom Tignor'!S4)</f>
        <v>194</v>
      </c>
      <c r="G211" s="20">
        <f>SUM('Tom Tignor'!T4)</f>
        <v>10</v>
      </c>
      <c r="H211" s="20">
        <f>SUM('Tom Tignor'!U4)</f>
        <v>10</v>
      </c>
      <c r="I211" s="19">
        <f>SUM('Tom Tignor'!V4)</f>
        <v>204</v>
      </c>
    </row>
    <row r="212" spans="1:9" x14ac:dyDescent="0.25">
      <c r="A212" s="14">
        <f t="shared" si="7"/>
        <v>10</v>
      </c>
      <c r="B212" s="14" t="s">
        <v>43</v>
      </c>
      <c r="C212" s="34" t="s">
        <v>113</v>
      </c>
      <c r="D212" s="20">
        <f>SUM('Sean Negola'!Q10)</f>
        <v>3</v>
      </c>
      <c r="E212" s="20">
        <f>SUM('Sean Negola'!R10)</f>
        <v>578.00099999999998</v>
      </c>
      <c r="F212" s="19">
        <f>SUM('Sean Negola'!S10)</f>
        <v>192.667</v>
      </c>
      <c r="G212" s="20">
        <f>SUM('Sean Negola'!T10)</f>
        <v>5</v>
      </c>
      <c r="H212" s="20">
        <f>SUM('Sean Negola'!U10)</f>
        <v>11</v>
      </c>
      <c r="I212" s="19">
        <f>SUM('Sean Negola'!V10)</f>
        <v>203.667</v>
      </c>
    </row>
    <row r="213" spans="1:9" x14ac:dyDescent="0.25">
      <c r="A213" s="14">
        <f t="shared" si="7"/>
        <v>11</v>
      </c>
      <c r="B213" s="14" t="s">
        <v>43</v>
      </c>
      <c r="C213" s="34" t="s">
        <v>152</v>
      </c>
      <c r="D213" s="20">
        <f>SUM('Larry Smith'!Q5)</f>
        <v>6</v>
      </c>
      <c r="E213" s="20">
        <f>SUM('Larry Smith'!R5)</f>
        <v>1154.01</v>
      </c>
      <c r="F213" s="19">
        <f>SUM('Larry Smith'!S5)</f>
        <v>192.33500000000001</v>
      </c>
      <c r="G213" s="20">
        <f>SUM('Larry Smith'!T5)</f>
        <v>14</v>
      </c>
      <c r="H213" s="20">
        <f>SUM('Larry Smith'!U5)</f>
        <v>10</v>
      </c>
      <c r="I213" s="19">
        <f>SUM('Larry Smith'!V5)</f>
        <v>202.33500000000001</v>
      </c>
    </row>
    <row r="214" spans="1:9" x14ac:dyDescent="0.25">
      <c r="A214" s="14">
        <f t="shared" si="7"/>
        <v>12</v>
      </c>
      <c r="B214" s="14" t="s">
        <v>43</v>
      </c>
      <c r="C214" s="34" t="s">
        <v>88</v>
      </c>
      <c r="D214" s="20">
        <f>+'Donald Osborne'!Q21</f>
        <v>5</v>
      </c>
      <c r="E214" s="20">
        <f>+'Donald Osborne'!R21</f>
        <v>948</v>
      </c>
      <c r="F214" s="19">
        <f>+'Donald Osborne'!S21</f>
        <v>189.6</v>
      </c>
      <c r="G214" s="20">
        <f>+'Donald Osborne'!T21</f>
        <v>5</v>
      </c>
      <c r="H214" s="20">
        <f>+'Donald Osborne'!U21</f>
        <v>5</v>
      </c>
      <c r="I214" s="19">
        <f>+'Donald Osborne'!V21</f>
        <v>194.6</v>
      </c>
    </row>
    <row r="215" spans="1:9" x14ac:dyDescent="0.25">
      <c r="A215" s="14">
        <f t="shared" si="7"/>
        <v>13</v>
      </c>
      <c r="B215" s="14" t="s">
        <v>43</v>
      </c>
      <c r="C215" s="34" t="s">
        <v>124</v>
      </c>
      <c r="D215" s="20">
        <f>SUM('Greg Dudley'!Q4)</f>
        <v>3</v>
      </c>
      <c r="E215" s="20">
        <f>SUM('Greg Dudley'!R4)</f>
        <v>569</v>
      </c>
      <c r="F215" s="19">
        <f>SUM('Greg Dudley'!S4)</f>
        <v>189.66666666666666</v>
      </c>
      <c r="G215" s="20">
        <f>SUM('Greg Dudley'!T4)</f>
        <v>3</v>
      </c>
      <c r="H215" s="20">
        <f>SUM('Greg Dudley'!U4)</f>
        <v>4</v>
      </c>
      <c r="I215" s="19">
        <f>SUM('Greg Dudley'!V4)</f>
        <v>193.66666666666666</v>
      </c>
    </row>
    <row r="216" spans="1:9" x14ac:dyDescent="0.25">
      <c r="A216" s="14">
        <f t="shared" si="7"/>
        <v>14</v>
      </c>
      <c r="B216" s="14" t="s">
        <v>43</v>
      </c>
      <c r="C216" s="34" t="s">
        <v>123</v>
      </c>
      <c r="D216" s="20">
        <f>SUM('David Dudley'!Q4)</f>
        <v>3</v>
      </c>
      <c r="E216" s="20">
        <f>SUM('David Dudley'!R4)</f>
        <v>556</v>
      </c>
      <c r="F216" s="19">
        <f>SUM('David Dudley'!S4)</f>
        <v>185.33333333333334</v>
      </c>
      <c r="G216" s="20">
        <f>SUM('David Dudley'!T4)</f>
        <v>4</v>
      </c>
      <c r="H216" s="20">
        <f>SUM('David Dudley'!U4)</f>
        <v>3</v>
      </c>
      <c r="I216" s="19">
        <f>SUM('David Dudley'!V4)</f>
        <v>188.33333333333334</v>
      </c>
    </row>
    <row r="217" spans="1:9" x14ac:dyDescent="0.25">
      <c r="A217" s="14">
        <f t="shared" si="7"/>
        <v>15</v>
      </c>
      <c r="B217" s="14" t="s">
        <v>43</v>
      </c>
      <c r="C217" s="34" t="s">
        <v>149</v>
      </c>
      <c r="D217" s="20">
        <f>SUM('Shannon Moyers'!Q4)</f>
        <v>3</v>
      </c>
      <c r="E217" s="20">
        <f>SUM('Shannon Moyers'!R4)</f>
        <v>552</v>
      </c>
      <c r="F217" s="19">
        <f>SUM('Shannon Moyers'!S4)</f>
        <v>184</v>
      </c>
      <c r="G217" s="20">
        <f>SUM('Shannon Moyers'!T4)</f>
        <v>3</v>
      </c>
      <c r="H217" s="20">
        <f>SUM('Shannon Moyers'!U4)</f>
        <v>4</v>
      </c>
      <c r="I217" s="19">
        <f>SUM('Shannon Moyers'!V4)</f>
        <v>188</v>
      </c>
    </row>
    <row r="218" spans="1:9" x14ac:dyDescent="0.25">
      <c r="A218" s="14">
        <f t="shared" si="7"/>
        <v>16</v>
      </c>
      <c r="B218" s="14" t="s">
        <v>43</v>
      </c>
      <c r="C218" s="34" t="s">
        <v>172</v>
      </c>
      <c r="D218" s="20">
        <f>+'Dale Cauthen'!Q4</f>
        <v>3</v>
      </c>
      <c r="E218" s="20">
        <f>+'Dale Cauthen'!R4</f>
        <v>544</v>
      </c>
      <c r="F218" s="19">
        <f>+'Dale Cauthen'!S4</f>
        <v>181.33333333333334</v>
      </c>
      <c r="G218" s="20">
        <f>+'Dale Cauthen'!T4</f>
        <v>1</v>
      </c>
      <c r="H218" s="20">
        <f>+'Dale Cauthen'!U4</f>
        <v>5</v>
      </c>
      <c r="I218" s="19">
        <f>+'Dale Cauthen'!V4</f>
        <v>186.33333333333334</v>
      </c>
    </row>
    <row r="219" spans="1:9" x14ac:dyDescent="0.25">
      <c r="A219" s="14">
        <f t="shared" si="7"/>
        <v>17</v>
      </c>
      <c r="B219" s="14" t="s">
        <v>43</v>
      </c>
      <c r="C219" s="34" t="s">
        <v>105</v>
      </c>
      <c r="D219" s="20">
        <f>SUM('Shane McCray'!Q16)</f>
        <v>3</v>
      </c>
      <c r="E219" s="20">
        <f>SUM('Shane McCray'!R16)</f>
        <v>534</v>
      </c>
      <c r="F219" s="19">
        <f>SUM('Shane McCray'!S16)</f>
        <v>178</v>
      </c>
      <c r="G219" s="20">
        <f>SUM('Shane McCray'!T16)</f>
        <v>2</v>
      </c>
      <c r="H219" s="20">
        <f>SUM('Shane McCray'!U16)</f>
        <v>8</v>
      </c>
      <c r="I219" s="19">
        <f>SUM('Shane McCray'!V16)</f>
        <v>186</v>
      </c>
    </row>
    <row r="220" spans="1:9" x14ac:dyDescent="0.25">
      <c r="A220" s="14">
        <f t="shared" si="7"/>
        <v>18</v>
      </c>
      <c r="B220" s="14" t="s">
        <v>43</v>
      </c>
      <c r="C220" s="34" t="s">
        <v>73</v>
      </c>
      <c r="D220" s="20">
        <f>SUM('Brett Cavins'!Q4)</f>
        <v>3</v>
      </c>
      <c r="E220" s="20">
        <f>SUM('Brett Cavins'!R4)</f>
        <v>548</v>
      </c>
      <c r="F220" s="19">
        <f>SUM('Brett Cavins'!S4)</f>
        <v>182.66666666666666</v>
      </c>
      <c r="G220" s="20">
        <f>SUM('Brett Cavins'!T4)</f>
        <v>0</v>
      </c>
      <c r="H220" s="20">
        <f>SUM('Brett Cavins'!U4)</f>
        <v>3</v>
      </c>
      <c r="I220" s="19">
        <f>SUM('Brett Cavins'!V4)</f>
        <v>185.66666666666666</v>
      </c>
    </row>
    <row r="221" spans="1:9" x14ac:dyDescent="0.25">
      <c r="A221" s="14">
        <f t="shared" si="7"/>
        <v>19</v>
      </c>
      <c r="B221" s="14" t="s">
        <v>43</v>
      </c>
      <c r="C221" s="34" t="s">
        <v>213</v>
      </c>
      <c r="D221" s="20">
        <f>+'Aiden Bodnar'!Q4</f>
        <v>3</v>
      </c>
      <c r="E221" s="20">
        <f>+'Aiden Bodnar'!R4</f>
        <v>503</v>
      </c>
      <c r="F221" s="19">
        <f>+'Aiden Bodnar'!S4</f>
        <v>167.66666666666666</v>
      </c>
      <c r="G221" s="20">
        <f>+'Aiden Bodnar'!T4</f>
        <v>2</v>
      </c>
      <c r="H221" s="20">
        <f>+'Aiden Bodnar'!U4</f>
        <v>5</v>
      </c>
      <c r="I221" s="19">
        <f>+'Aiden Bodnar'!V4</f>
        <v>172.66666666666666</v>
      </c>
    </row>
    <row r="222" spans="1:9" x14ac:dyDescent="0.25">
      <c r="C222" s="17"/>
    </row>
    <row r="223" spans="1:9" x14ac:dyDescent="0.25">
      <c r="A223" s="10"/>
      <c r="B223" s="10"/>
      <c r="C223" s="10"/>
      <c r="D223" s="10"/>
      <c r="E223" s="10"/>
      <c r="F223" s="11"/>
      <c r="G223" s="21"/>
      <c r="H223" s="21"/>
      <c r="I223" s="11"/>
    </row>
    <row r="224" spans="1:9" ht="27.75" x14ac:dyDescent="0.2">
      <c r="A224" s="63" t="s">
        <v>20</v>
      </c>
      <c r="B224" s="63"/>
      <c r="C224" s="63"/>
      <c r="D224" s="63"/>
      <c r="E224" s="63"/>
      <c r="F224" s="63"/>
      <c r="G224" s="63"/>
      <c r="H224" s="63"/>
      <c r="I224" s="63"/>
    </row>
    <row r="225" spans="1:9" ht="18" x14ac:dyDescent="0.2">
      <c r="A225" s="64" t="s">
        <v>125</v>
      </c>
      <c r="B225" s="64"/>
      <c r="C225" s="64"/>
      <c r="D225" s="64"/>
      <c r="E225" s="64"/>
      <c r="F225" s="64"/>
      <c r="G225" s="64"/>
      <c r="H225" s="64"/>
      <c r="I225" s="64"/>
    </row>
    <row r="226" spans="1:9" x14ac:dyDescent="0.25">
      <c r="A226" s="10"/>
      <c r="B226" s="10"/>
      <c r="C226" s="10"/>
      <c r="D226" s="10"/>
      <c r="E226" s="10"/>
      <c r="F226" s="11"/>
      <c r="G226" s="21"/>
      <c r="H226" s="21"/>
      <c r="I226" s="11"/>
    </row>
    <row r="227" spans="1:9" x14ac:dyDescent="0.25">
      <c r="A227" s="18" t="s">
        <v>0</v>
      </c>
      <c r="B227" s="18" t="s">
        <v>1</v>
      </c>
      <c r="C227" s="18" t="s">
        <v>2</v>
      </c>
      <c r="D227" s="18" t="s">
        <v>10</v>
      </c>
      <c r="E227" s="18" t="s">
        <v>7</v>
      </c>
      <c r="F227" s="19" t="s">
        <v>8</v>
      </c>
      <c r="G227" s="20" t="s">
        <v>32</v>
      </c>
      <c r="H227" s="20" t="s">
        <v>6</v>
      </c>
      <c r="I227" s="19" t="s">
        <v>9</v>
      </c>
    </row>
    <row r="228" spans="1:9" x14ac:dyDescent="0.25">
      <c r="A228" s="14">
        <v>1</v>
      </c>
      <c r="B228" s="14" t="s">
        <v>93</v>
      </c>
      <c r="C228" s="34" t="s">
        <v>62</v>
      </c>
      <c r="D228" s="20">
        <f>SUM('Chuck Miller'!Q21)</f>
        <v>12</v>
      </c>
      <c r="E228" s="20">
        <f>SUM('Chuck Miller'!R21)</f>
        <v>2242</v>
      </c>
      <c r="F228" s="19">
        <f>SUM('Chuck Miller'!S21)</f>
        <v>186.83333333333334</v>
      </c>
      <c r="G228" s="20">
        <f>SUM('Chuck Miller'!T21)</f>
        <v>15</v>
      </c>
      <c r="H228" s="20">
        <f>SUM('Chuck Miller'!U21)</f>
        <v>44</v>
      </c>
      <c r="I228" s="19">
        <f>SUM('Chuck Miller'!V21)</f>
        <v>230.83333333333334</v>
      </c>
    </row>
    <row r="229" spans="1:9" x14ac:dyDescent="0.25">
      <c r="A229" s="14">
        <f>+A228+1</f>
        <v>2</v>
      </c>
      <c r="B229" s="14" t="s">
        <v>93</v>
      </c>
      <c r="C229" s="53" t="s">
        <v>165</v>
      </c>
      <c r="D229" s="16">
        <f>SUM('Al Kennedy'!Q7)</f>
        <v>15</v>
      </c>
      <c r="E229" s="16">
        <f>SUM('Al Kennedy'!R7)</f>
        <v>2657</v>
      </c>
      <c r="F229" s="15">
        <f>SUM('Al Kennedy'!S7)</f>
        <v>177.13333333333333</v>
      </c>
      <c r="G229" s="16">
        <f>SUM('Al Kennedy'!T7)</f>
        <v>9</v>
      </c>
      <c r="H229" s="16">
        <f>SUM('Al Kennedy'!U7)</f>
        <v>33</v>
      </c>
      <c r="I229" s="15">
        <f>SUM('Al Kennedy'!V7)</f>
        <v>210.13333333333333</v>
      </c>
    </row>
    <row r="230" spans="1:9" x14ac:dyDescent="0.25">
      <c r="A230" s="14">
        <f t="shared" ref="A230:A238" si="8">+A229+1</f>
        <v>3</v>
      </c>
      <c r="B230" s="14" t="s">
        <v>93</v>
      </c>
      <c r="C230" s="34" t="s">
        <v>148</v>
      </c>
      <c r="D230" s="20">
        <f>+'Charles Chaplin'!Q11</f>
        <v>9</v>
      </c>
      <c r="E230" s="20">
        <f>+'Charles Chaplin'!R11</f>
        <v>1649</v>
      </c>
      <c r="F230" s="19">
        <f>+'Charles Chaplin'!S11</f>
        <v>183.22222222222223</v>
      </c>
      <c r="G230" s="20">
        <f>+'Charles Chaplin'!T11</f>
        <v>5</v>
      </c>
      <c r="H230" s="20">
        <f>+'Charles Chaplin'!U11</f>
        <v>15</v>
      </c>
      <c r="I230" s="19">
        <f>+'Charles Chaplin'!V11</f>
        <v>198.22222222222223</v>
      </c>
    </row>
    <row r="231" spans="1:9" x14ac:dyDescent="0.25">
      <c r="A231" s="14">
        <f t="shared" si="8"/>
        <v>4</v>
      </c>
      <c r="B231" s="14" t="s">
        <v>93</v>
      </c>
      <c r="C231" s="53" t="s">
        <v>117</v>
      </c>
      <c r="D231" s="16">
        <f>+'Mac See'!Q25</f>
        <v>3</v>
      </c>
      <c r="E231" s="16">
        <f>+'Mac See'!R25</f>
        <v>546</v>
      </c>
      <c r="F231" s="15">
        <f>+'Mac See'!S25</f>
        <v>182</v>
      </c>
      <c r="G231" s="16">
        <f>+'Mac See'!T25</f>
        <v>3</v>
      </c>
      <c r="H231" s="16">
        <f>+'Mac See'!U25</f>
        <v>11</v>
      </c>
      <c r="I231" s="15">
        <f>+'Mac See'!V25</f>
        <v>193</v>
      </c>
    </row>
    <row r="232" spans="1:9" x14ac:dyDescent="0.25">
      <c r="A232" s="14">
        <f t="shared" si="8"/>
        <v>5</v>
      </c>
      <c r="B232" s="14" t="s">
        <v>93</v>
      </c>
      <c r="C232" s="53" t="s">
        <v>164</v>
      </c>
      <c r="D232" s="16">
        <f>SUM('Mark Coats'!Q5)</f>
        <v>7</v>
      </c>
      <c r="E232" s="16">
        <f>SUM('Mark Coats'!R5)</f>
        <v>1236</v>
      </c>
      <c r="F232" s="15">
        <f>SUM('Mark Coats'!S5)</f>
        <v>176.57142857142858</v>
      </c>
      <c r="G232" s="16">
        <f>SUM('Mark Coats'!T5)</f>
        <v>3</v>
      </c>
      <c r="H232" s="16">
        <f>SUM('Mark Coats'!U5)</f>
        <v>15</v>
      </c>
      <c r="I232" s="15">
        <f>SUM('Mark Coats'!V5)</f>
        <v>191.57142857142858</v>
      </c>
    </row>
    <row r="233" spans="1:9" x14ac:dyDescent="0.25">
      <c r="A233" s="14">
        <f t="shared" si="8"/>
        <v>6</v>
      </c>
      <c r="B233" s="14" t="s">
        <v>93</v>
      </c>
      <c r="C233" s="53" t="s">
        <v>174</v>
      </c>
      <c r="D233" s="16">
        <f>+'Justin Foltz'!Q5</f>
        <v>6</v>
      </c>
      <c r="E233" s="16">
        <f>+'Justin Foltz'!R5</f>
        <v>1046</v>
      </c>
      <c r="F233" s="15">
        <f>+'Justin Foltz'!S5</f>
        <v>174.33333333333334</v>
      </c>
      <c r="G233" s="16">
        <f>+'Justin Foltz'!T5</f>
        <v>7</v>
      </c>
      <c r="H233" s="16">
        <f>+'Justin Foltz'!U5</f>
        <v>12</v>
      </c>
      <c r="I233" s="15">
        <f>+'Justin Foltz'!V5</f>
        <v>186.33333333333334</v>
      </c>
    </row>
    <row r="234" spans="1:9" x14ac:dyDescent="0.25">
      <c r="A234" s="14">
        <f t="shared" si="8"/>
        <v>7</v>
      </c>
      <c r="B234" s="14" t="s">
        <v>93</v>
      </c>
      <c r="C234" s="53" t="s">
        <v>146</v>
      </c>
      <c r="D234" s="16">
        <f>+'Bruce Mangum'!Q13</f>
        <v>6</v>
      </c>
      <c r="E234" s="16">
        <f>+'Bruce Mangum'!R13</f>
        <v>1044</v>
      </c>
      <c r="F234" s="15">
        <f>+'Bruce Mangum'!S13</f>
        <v>174</v>
      </c>
      <c r="G234" s="16">
        <f>+'Bruce Mangum'!T13</f>
        <v>4</v>
      </c>
      <c r="H234" s="16">
        <f>+'Bruce Mangum'!U13</f>
        <v>10</v>
      </c>
      <c r="I234" s="15">
        <f>+'Bruce Mangum'!V13</f>
        <v>184</v>
      </c>
    </row>
    <row r="235" spans="1:9" x14ac:dyDescent="0.25">
      <c r="A235" s="14">
        <f t="shared" si="8"/>
        <v>8</v>
      </c>
      <c r="B235" s="14" t="s">
        <v>93</v>
      </c>
      <c r="C235" s="34" t="s">
        <v>95</v>
      </c>
      <c r="D235" s="20">
        <f>SUM('Mike Rorer'!Q4)</f>
        <v>6</v>
      </c>
      <c r="E235" s="20">
        <f>SUM('Mike Rorer'!R4)</f>
        <v>999</v>
      </c>
      <c r="F235" s="19">
        <f>SUM('Mike Rorer'!S4)</f>
        <v>166.5</v>
      </c>
      <c r="G235" s="20">
        <f>SUM('Mike Rorer'!T4)</f>
        <v>1</v>
      </c>
      <c r="H235" s="20">
        <f>SUM('Mike Rorer'!U4)</f>
        <v>8</v>
      </c>
      <c r="I235" s="19">
        <f>SUM('Mike Rorer'!V4)</f>
        <v>174.5</v>
      </c>
    </row>
    <row r="236" spans="1:9" x14ac:dyDescent="0.25">
      <c r="A236" s="14">
        <f t="shared" si="8"/>
        <v>9</v>
      </c>
      <c r="B236" s="14" t="s">
        <v>93</v>
      </c>
      <c r="C236" s="53" t="s">
        <v>177</v>
      </c>
      <c r="D236" s="16">
        <f>+'James Coats'!Q4</f>
        <v>4</v>
      </c>
      <c r="E236" s="16">
        <f>+'James Coats'!R4</f>
        <v>666</v>
      </c>
      <c r="F236" s="15">
        <f>+'James Coats'!S4</f>
        <v>166.5</v>
      </c>
      <c r="G236" s="16">
        <f>+'James Coats'!T4</f>
        <v>1</v>
      </c>
      <c r="H236" s="16">
        <f>+'James Coats'!U4</f>
        <v>6</v>
      </c>
      <c r="I236" s="15">
        <f>+'James Coats'!V4</f>
        <v>172.5</v>
      </c>
    </row>
    <row r="237" spans="1:9" x14ac:dyDescent="0.25">
      <c r="A237" s="14">
        <f t="shared" si="8"/>
        <v>10</v>
      </c>
      <c r="B237" s="14" t="s">
        <v>93</v>
      </c>
      <c r="C237" s="53" t="s">
        <v>176</v>
      </c>
      <c r="D237" s="16">
        <f>+'Robert Mangum'!Q4</f>
        <v>3</v>
      </c>
      <c r="E237" s="16">
        <f>+'Robert Mangum'!R4</f>
        <v>500</v>
      </c>
      <c r="F237" s="15">
        <f>+'Robert Mangum'!S4</f>
        <v>166.66666666666666</v>
      </c>
      <c r="G237" s="16">
        <f>+'Robert Mangum'!T4</f>
        <v>2</v>
      </c>
      <c r="H237" s="16">
        <f>+'Robert Mangum'!U4</f>
        <v>3</v>
      </c>
      <c r="I237" s="15">
        <f>+'Robert Mangum'!V4</f>
        <v>169.66666666666666</v>
      </c>
    </row>
    <row r="238" spans="1:9" x14ac:dyDescent="0.25">
      <c r="A238" s="14">
        <f t="shared" si="8"/>
        <v>11</v>
      </c>
      <c r="B238" s="14" t="s">
        <v>93</v>
      </c>
      <c r="C238" s="34" t="s">
        <v>153</v>
      </c>
      <c r="D238" s="20">
        <f>SUM('Richard Boyd'!Q4)</f>
        <v>3</v>
      </c>
      <c r="E238" s="20">
        <f>SUM('Richard Boyd'!R4)</f>
        <v>443</v>
      </c>
      <c r="F238" s="19">
        <f>SUM('Richard Boyd'!S4)</f>
        <v>147.66666666666666</v>
      </c>
      <c r="G238" s="20">
        <f>SUM('Richard Boyd'!T4)</f>
        <v>0</v>
      </c>
      <c r="H238" s="20">
        <f>SUM('Richard Boyd'!U4)</f>
        <v>5</v>
      </c>
      <c r="I238" s="19">
        <f>SUM('Richard Boyd'!V4)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228:C235 C6:C94 C202:C221 C142:C195 C101:C135" name="Range1_8"/>
    <protectedRange algorithmName="SHA-512" hashValue="ON39YdpmFHfN9f47KpiRvqrKx0V9+erV1CNkpWzYhW/Qyc6aT8rEyCrvauWSYGZK2ia3o7vd3akF07acHAFpOA==" saltValue="yVW9XmDwTqEnmpSGai0KYg==" spinCount="100000" sqref="C222" name="Range1_7_3"/>
  </protectedRanges>
  <sortState ref="C148:I195">
    <sortCondition descending="1" ref="I142:I195"/>
  </sortState>
  <mergeCells count="10">
    <mergeCell ref="A198:I198"/>
    <mergeCell ref="A199:I199"/>
    <mergeCell ref="A224:I224"/>
    <mergeCell ref="A225:I225"/>
    <mergeCell ref="A2:I2"/>
    <mergeCell ref="A3:I3"/>
    <mergeCell ref="A97:I97"/>
    <mergeCell ref="A98:I98"/>
    <mergeCell ref="A138:I138"/>
    <mergeCell ref="A139:I139"/>
  </mergeCells>
  <hyperlinks>
    <hyperlink ref="C7" location="'Jay Boyd'!A1" display="Jay Boyd" xr:uid="{3232B396-C9A0-4FA4-A396-2D867A20F59D}"/>
    <hyperlink ref="C41" location="'Jeff Cheek'!A1" display="Jeff Cheek" xr:uid="{91F0CB52-8232-4999-B35C-E216F7315C61}"/>
    <hyperlink ref="C103" location="'Russ Pope'!A1" display="Russ Pope" xr:uid="{0C5079F5-A966-40E6-9AF6-06F18D366806}"/>
    <hyperlink ref="C102" location="'Teddy Riffe'!A1" display="Teddy Riffe" xr:uid="{07BEEC8F-4708-4AEF-974C-5C7E71568820}"/>
    <hyperlink ref="C164" location="'Cody Dockery'!A1" display="Cody Dockery" xr:uid="{80613EE5-6CAE-4A29-AE48-83FAB9951C79}"/>
    <hyperlink ref="C208" location="'David Jennings'!A1" display="David Jennings" xr:uid="{A841482C-5F84-4FDD-8216-66329A3DA52F}"/>
    <hyperlink ref="C204" location="'Stanley Canter'!A1" display="Stanley Canter" xr:uid="{E54CCB3E-CC89-4445-9607-7552F58E5F7A}"/>
    <hyperlink ref="C27" location="'Billy Miller'!A1" display="Billy Miller" xr:uid="{89993C9E-CDCE-46C2-B3B9-E201575B64A7}"/>
    <hyperlink ref="C148" location="'Jeff Kite'!A1" display="Jeff Kite" xr:uid="{0DFCE847-C92D-41CE-9B36-E8425B3E9E54}"/>
    <hyperlink ref="C184" location="'Pete Ives'!A1" display="Pete Ives" xr:uid="{9C0F3719-2CAA-44A2-9095-200455F49DC6}"/>
    <hyperlink ref="C19" location="'Bill Dooley'!A1" display="Bill Dooley" xr:uid="{AFAA05A6-3D6B-4C37-8227-74DBA9B03E04}"/>
    <hyperlink ref="C70" location="'Benji Matoy'!A1" display="Benji Matoy" xr:uid="{A30ECDD7-2A06-488E-B807-5692D4CA9E7D}"/>
    <hyperlink ref="C57" location="'Rick Haley'!A1" display="Rick Haley" xr:uid="{F8B0B1D2-6B90-47BD-BCB8-57A0F079008F}"/>
    <hyperlink ref="C36" location="'Tony Rogers'!A1" display="Tony Rogers" xr:uid="{DBB5E591-3842-4EEB-BF6B-C3CAFE5B7372}"/>
    <hyperlink ref="C11" location="'Don Kowalsky'!A1" display="Don Kowalsky" xr:uid="{CEEFE523-D554-4432-8448-C2BA63C680F3}"/>
    <hyperlink ref="C79" location="'Jason Rasnake'!A1" display="Jason Rasnake" xr:uid="{7CBE06C2-1E5E-45BC-B97D-B247D6CE05F5}"/>
    <hyperlink ref="C101" location="'Jon Griffin'!A1" display="Jon Griffin" xr:uid="{57A11C71-B74F-4145-8157-629209DDC93E}"/>
    <hyperlink ref="C142" location="'Shawn Hudson'!A1" display="Shawn Hudson" xr:uid="{4D6B99C8-E90C-409B-A9AF-D40F37D5B538}"/>
    <hyperlink ref="C158" location="'Jeremiah Mohr'!A1" display="Jeremiah Mohr" xr:uid="{21391DE5-83FF-4CAB-95EB-D7071AFCAE89}"/>
    <hyperlink ref="C175" location="'Danny Sissom'!A1" display="Danny Sissom" xr:uid="{8374AEF3-DF3D-4731-8EFC-EA4D30CA5E1F}"/>
    <hyperlink ref="C202" location="'Cody Dockery'!A1" display="Cody Dockery" xr:uid="{A0099C6B-5015-45E8-8E84-8C95BD897112}"/>
    <hyperlink ref="C207" location="'Chuck Miller'!A1" display="Chuck Miller" xr:uid="{8E6090A5-E422-4D3A-A34F-C8824AAD17DA}"/>
    <hyperlink ref="C114" location="'Dwight Raines'!A1" display="Dwight Raines" xr:uid="{70FA6F8D-9407-4FDC-AC80-D467CE491622}"/>
    <hyperlink ref="C171" location="'Sam Morelock'!A1" display="Sam Morelock" xr:uid="{32E9FB51-8E40-4531-906E-B40328638EDC}"/>
    <hyperlink ref="C168" location="'Jason Rasnake'!A1" display="Jason Rasnake" xr:uid="{5EBD041D-7DED-4EA9-80B3-3F320B52E001}"/>
    <hyperlink ref="C14" location="'Gary Gallion'!A1" display="Gary Gallion" xr:uid="{F1674CE0-6CDE-4431-8804-4C63D243D35A}"/>
    <hyperlink ref="C12" location="'Steve Pennington'!A1" display="Steve Pennington" xr:uid="{D169D2E2-52CF-4A3C-9F7E-4F48B695C725}"/>
    <hyperlink ref="C16" location="'Judy Gallion'!A1" display="Judy Gallion" xr:uid="{CD7AB38B-431A-42BA-9B50-93EB748F5153}"/>
    <hyperlink ref="C85" location="'Jim Parnell'!A1" display="Jim Parnell" xr:uid="{0FBB8C4B-C8BE-4896-895C-4A36DBA330A2}"/>
    <hyperlink ref="C127" location="'Conner Harrison'!A1" display="Conner Harrison" xr:uid="{993114FB-7467-4FD2-BD4F-8671D32D4B7C}"/>
    <hyperlink ref="C170" location="'Danny Sissom'!A1" display="Danny Sissom" xr:uid="{266BDB1E-95E6-4B28-9258-463097ED813D}"/>
    <hyperlink ref="C132" location="'Sam Morelock'!A1" display="Sam Morelock" xr:uid="{CB359188-0026-485E-A832-DA7E7266134E}"/>
    <hyperlink ref="C156" location="'Danny Sissom'!A1" display="Danny Sissom" xr:uid="{A2763A7F-D377-473F-A5BF-63F9E43439C8}"/>
    <hyperlink ref="C173" location="'David Jennings'!A1" display="David Jennings" xr:uid="{449CEB61-276D-4888-8597-40484D39903E}"/>
    <hyperlink ref="C220" location="'Brett Cavins'!A1" display="Brett Cavins" xr:uid="{062FD512-E76E-460C-9A83-0DE897930203}"/>
    <hyperlink ref="C167" location="'Charles Miller'!A1" display="Charles Miller" xr:uid="{D6361055-0B8A-4BCA-B5F7-0EA36ED0BE7B}"/>
    <hyperlink ref="C169" location="'Jason Frymier'!A1" display="Jason Frymier" xr:uid="{780BEB8F-4EDA-4E30-993C-497DE3784B1A}"/>
    <hyperlink ref="C49" location="'Jason Frymier'!A1" display="Jason Frymier" xr:uid="{1321F018-370E-4C93-BC33-0F2B0A925DA8}"/>
    <hyperlink ref="C25" location="'LJ Knight'!A1" display="LJ Knight" xr:uid="{A6E88E85-9EFE-4BBF-AF66-4D3D1B58633A}"/>
    <hyperlink ref="C15" location="'Ken Mix'!A1" display="Ken Mix" xr:uid="{1A6BCCA1-A946-430C-99D8-98DDFC51102C}"/>
    <hyperlink ref="C42" location="'Mark Griffith'!A1" display="Mark Griffith" xr:uid="{9419FED4-E56A-41F1-888B-D600106715A5}"/>
    <hyperlink ref="C29" location="'Brian Hagerty'!A1" display="Brian Hagerty" xr:uid="{25AB4CF9-2334-4895-B3D0-0F884F82FB3E}"/>
    <hyperlink ref="C56" location="'Emily Frymier'!A1" display="Emily Frymier" xr:uid="{881172B4-3357-4292-BB38-09E6CB5B251B}"/>
    <hyperlink ref="C75" location="'Ronnie Leake'!A1" display="Ronnie Leake" xr:uid="{C9CCC020-D3E7-4046-B046-778E2A473605}"/>
    <hyperlink ref="C77" location="'Roy Cressinger'!A1" display="Roy Cressinger" xr:uid="{92343F9C-D8A5-442E-8850-4AF1C02FC989}"/>
    <hyperlink ref="C72" location="'Wade Lam'!A1" display="Wade Lam" xr:uid="{1074C7E3-81CF-4F0B-B63A-8B965DBE2F1F}"/>
    <hyperlink ref="C80" location="'Craig Bailey'!A1" display="Craig Bailey" xr:uid="{5ADEAFD7-F33A-4E96-B834-849A2595C076}"/>
    <hyperlink ref="C63" location="'Joseph Mauck'!A1" display="Joseph Mauck" xr:uid="{ABCA7262-EB1E-4EEC-B20B-9CD8769B2EFD}"/>
    <hyperlink ref="C87" location="'Danny Sissom'!A1" display="Danny Sissom" xr:uid="{5A189E12-5492-403D-8308-FE78024B79B5}"/>
    <hyperlink ref="C9" location="'Claude Pennington'!A1" display="Claude Pennington" xr:uid="{05631DAF-081B-417C-B39F-AAB745DB4442}"/>
    <hyperlink ref="C135" location="'David Jennings'!A1" display="David Jennings" xr:uid="{17DE8FB8-C596-4AC2-B657-C6A0B262C3CA}"/>
    <hyperlink ref="C151" location="'Chuck Miller'!A1" display="Chuck Miller" xr:uid="{AD586CF8-D298-4D48-B748-47F0FD58E707}"/>
    <hyperlink ref="C106" location="'Dale taft'!A1" display="Dale Taft" xr:uid="{3F580017-FF5F-4785-98A1-F997051EA920}"/>
    <hyperlink ref="C8" location="'Chuck Morrell'!A1" display="Chuck Morrell" xr:uid="{B9705830-C788-4BEE-A8D3-B60C28438B4E}"/>
    <hyperlink ref="C13" location="'Raymond Osborne'!A1" display="Raymond Osborne" xr:uid="{A4B7E85D-D2D7-4D70-9E43-085DB25BDCEF}"/>
    <hyperlink ref="C30" location="'Donald Osborne'!A1" display="Donald Osborne" xr:uid="{B604D306-754F-4D7D-B966-3888B33184EA}"/>
    <hyperlink ref="C68" location="'Dale taft'!A1" display="Dale Taft" xr:uid="{BB2318B0-0D2A-4D8E-90DA-93BE57D1CA58}"/>
    <hyperlink ref="C190" location="'Zane Poe'!A1" display="Zane Poe" xr:uid="{AE0B0EB0-79E0-46B7-AED1-2157CE1B0CBA}"/>
    <hyperlink ref="C191" location="'Erika Patterson'!A1" display="Erika Patterson" xr:uid="{20A4D6AC-958E-403A-9194-4642F0498528}"/>
    <hyperlink ref="C43" location="'Jon Griffin'!A1" display="Jon Griffin" xr:uid="{22849B52-5572-4B12-BCA2-C6B30F0ABC03}"/>
    <hyperlink ref="C45" location="'Tom Cole'!A1" display="Tom Cole" xr:uid="{8CE47A02-03E2-4139-9E99-F1BFDA814EC2}"/>
    <hyperlink ref="C211" location="'Tom Tignor'!A1" display="Tom Tignor" xr:uid="{41EB8808-227A-437E-A4AE-35ED332D5B89}"/>
    <hyperlink ref="C228" location="'Chuck Miller'!A1" display="Chuck Miller" xr:uid="{92C8836B-F7BE-49E4-9874-0526C6318FB8}"/>
    <hyperlink ref="C235" location="'Mike Rorer'!A1" display="Mike Rorer" xr:uid="{D7D6C894-785E-49EC-B3EC-B45AE00091D4}"/>
    <hyperlink ref="C46" location="'Jeremiah Mohr'!A1" display="Jeremiah Mohr" xr:uid="{A7EB238C-A3FB-4365-B34F-C192527C1995}"/>
    <hyperlink ref="C33" location="'Kenny Jones'!A1" display="Kenny Jones" xr:uid="{2CD814F6-77D9-4DC9-ACFF-01757F1F0321}"/>
    <hyperlink ref="C54" location="'Harvey Reese'!A1" display="Harvey Reese" xr:uid="{D231D63A-AF5F-4A55-9902-C11E6DE56C05}"/>
    <hyperlink ref="C78" location="'Bruce Cameron'!A1" display="Bruce Cameron" xr:uid="{4E879997-DBFC-4FA7-974B-FC77BC253500}"/>
    <hyperlink ref="C53" location="'Travis Beasley'!A1" display="Travis Beasley" xr:uid="{E96A929E-7FF7-45DF-A47C-92ADBB3E1160}"/>
    <hyperlink ref="C82" location="'Dwight Raines'!A1" display="Dwight Raines" xr:uid="{D7430396-5020-455F-BC3F-1C717EF014F0}"/>
    <hyperlink ref="C120" location="'Danny Ripley'!A1" display="Danny Ripley" xr:uid="{F4EDE8A7-C037-42A5-945B-DCD03E55A5BD}"/>
    <hyperlink ref="C161" location="'Conner Harrison'!A1" display="Conner Harrison" xr:uid="{A0A5525F-E722-4C6F-9CD6-CAE1CCC969DD}"/>
    <hyperlink ref="C28" location="'Chad Lam'!A1" display="Chad Lam" xr:uid="{91BC6114-A7BB-46CE-9AF0-D5427FB3E2F6}"/>
    <hyperlink ref="C118" location="'Ronnie Leake'!A1" display="Ronnie Leake" xr:uid="{3896A7A4-D0BE-4989-BAF0-BEB0379F03FB}"/>
    <hyperlink ref="C24" location="'Jeff Moyers'!A1" display="Jeff Moyers" xr:uid="{6B7A9775-F134-4CA0-A055-7BC283F174BD}"/>
    <hyperlink ref="C61" location="'Michael Staszewski'!A1" display="Michael Staszewski" xr:uid="{FEB9E7B3-60A9-405B-AF45-F9ACB78225C2}"/>
    <hyperlink ref="C6" location="'Stanley Canter'!A1" display="Stanley Canter" xr:uid="{2B6B1F65-5B28-460B-BA7D-316E6036C1A6}"/>
    <hyperlink ref="C143" location="'Shane McCray'!A1" display="Shane McCray" xr:uid="{C02C1E86-7891-48D7-B286-03FFA758DACA}"/>
    <hyperlink ref="C154" location="'Chris McCray'!A1" display="Chris McCray" xr:uid="{60873ACC-C306-4D88-8A4A-9DE0D998AAC8}"/>
    <hyperlink ref="C163" location="'Chad Lam'!A1" display="Chad Lam" xr:uid="{26B7C181-DC78-48A9-8F92-71BFBCB57877}"/>
    <hyperlink ref="C165" location="'Dale taft'!A1" display="Dale Taft" xr:uid="{BE2E33B6-A4FD-4F1B-8027-2E47D29B55BC}"/>
    <hyperlink ref="C179" location="'Raymond Osborne'!A1" display="Raymond Osborne" xr:uid="{7ED8AB5B-D851-4B24-8126-BE9EABD08953}"/>
    <hyperlink ref="C66" location="'Bill Cash'!A1" display="Bill Cash" xr:uid="{E3FFD05E-4C2E-4B69-84AB-A3D73756B0A9}"/>
    <hyperlink ref="C92" location="'Bruce Lam'!A1" display="Bruce Lam" xr:uid="{83C512C9-1437-4A24-9BFB-72DA17EE501C}"/>
    <hyperlink ref="C21" location="'Forrest Knight'!A1" display="Forrest Knight" xr:uid="{0DE2D87E-AE1B-4B93-BC0A-5036A82EDD91}"/>
    <hyperlink ref="C35" location="'Fred Lotts'!A1" display="Fred Lotts" xr:uid="{A188EC2C-7A77-446E-9A74-279ABCF900E1}"/>
    <hyperlink ref="C47" location="'John Knight'!A1" display="John Knight" xr:uid="{A8D45E8E-9576-49AF-883F-E2644D7EC5E0}"/>
    <hyperlink ref="C73" location="'Lee Miller'!A1" display="Lee Miller" xr:uid="{62383A3B-BA22-42B8-8161-D7C9D68AE837}"/>
    <hyperlink ref="C26" location="'Sarah Lotts'!A1" display="Sarah Lotts" xr:uid="{A842A1B1-BE7C-4A34-9C4B-E4869B8546F7}"/>
    <hyperlink ref="C83" location="'Sean Negola'!A1" display="Sean Negola" xr:uid="{45142CA9-DA6D-4848-A73C-C209FE6A8B52}"/>
    <hyperlink ref="C90" location="'Tim Neighbors'!A1" display="Tim Nieghbors" xr:uid="{715666FE-AA22-45C9-8B8D-BB91A716DC2E}"/>
    <hyperlink ref="C22" location="'Ken Camper'!A1" display="Ken Camper" xr:uid="{380A8E47-1663-4125-BF43-9A970E2B9196}"/>
    <hyperlink ref="C130" location="'Ken Camper'!A1" display="Ken Camper" xr:uid="{7D8CECAF-88CC-44F6-9CF3-D60CCB458614}"/>
    <hyperlink ref="C125" location="'Mac See'!A1" display="Mac See" xr:uid="{49286CDF-EF77-4E8B-9237-FB2AF4F97BA6}"/>
    <hyperlink ref="C107" location="'Shane Harper'!A1" display="Shane Harper" xr:uid="{92E3A443-D9BE-423B-94EE-E88D23D320F0}"/>
    <hyperlink ref="C149" location="'Mac See'!A1" display="Mac See" xr:uid="{F0CB72EB-0A8E-4201-97C6-239C1F8DD9BB}"/>
    <hyperlink ref="C150" location="'Shane Harper'!A1" display="Shane Harper" xr:uid="{C15B0348-53F8-400B-A695-C0FD1491BB1E}"/>
    <hyperlink ref="C182" location="'Bruce Mangum'!A1" display="Bruce Mangum" xr:uid="{C54F28A1-0AF8-4C8D-9166-7FA281E85198}"/>
    <hyperlink ref="C181" location="'Carl Rexrode'!A1" display="Carl Rexrode" xr:uid="{00FB9620-E37D-4BFA-B1AE-90B6D8953FBD}"/>
    <hyperlink ref="C174" location="'Steve Burns'!A1" display="Steve Burns" xr:uid="{F73F0675-67CC-4F2B-82A0-480D922982F4}"/>
    <hyperlink ref="C172" location="'Travis Moyers'!A1" display="Travis Moyers" xr:uid="{B169F17B-7B02-4BA2-A729-D4F59120501B}"/>
    <hyperlink ref="C212" location="'Sean Negola'!A1" display="Sean Negola" xr:uid="{35E2DB24-FBA2-4F55-9623-842C114B83E2}"/>
    <hyperlink ref="C216" location="'David Dudley'!A1" display="David Dudley" xr:uid="{D1A362F8-592F-446A-B916-451354FCD1AA}"/>
    <hyperlink ref="C215" location="'Greg Dudley'!A1" display="Greg Dudley" xr:uid="{E5270002-B352-43EA-B6E1-2CBF7C1B6B43}"/>
    <hyperlink ref="C18" location="'Freddy Geiselbreth'!A1" display="Freddy Geiselbreth" xr:uid="{250A8C8E-7C0A-4F98-931D-A4F4B764594D}"/>
    <hyperlink ref="C60" location="'Jason Edwards'!A1" display="Jason Edwards" xr:uid="{2C9DBD29-8F9D-4AEC-8E4F-A14C81F782F9}"/>
    <hyperlink ref="C10" location="'John Laseter'!A1" display="John Laseter" xr:uid="{002E60F0-37F2-42A6-821E-FDC64E9D603F}"/>
    <hyperlink ref="C93" location="'Kelly Edwards'!A1" display="Kelly Edwards" xr:uid="{D132A424-33C1-4636-B86C-2B5F86BEA93D}"/>
    <hyperlink ref="C131" location="'J.R. Anderson'!A1" display="J.R. Anderson" xr:uid="{E0F59D92-B84F-4460-963B-D86959E39EC8}"/>
    <hyperlink ref="C126" location="'Matthew Dubose'!A1" display="Matthew Dubose" xr:uid="{CB9CFA0F-A3AD-497E-BB75-8BF7DCDB1FFB}"/>
    <hyperlink ref="C129" location="'Tate Hicks'!A1" display="Tate Hicks" xr:uid="{973C5A88-BCBC-4BA2-9722-37DA5A59DFA4}"/>
    <hyperlink ref="C113" location="'Thomas Wallace'!A1" display="Thomas Wallace" xr:uid="{DA509668-CBBF-4AA6-99BE-649161AD33AF}"/>
    <hyperlink ref="C122" location="'Tony Kitchens'!A1" display="Tony Kitchens" xr:uid="{C5FD15E4-9ABD-4F05-AFFE-960F17BC6C42}"/>
    <hyperlink ref="C193" location="'Chris Lott'!A1" display="Chris Lott" xr:uid="{D6289D10-ECF9-4612-A4AE-C691934959A4}"/>
    <hyperlink ref="C166" location="'Don Tucker'!A1" display="Don Tucker" xr:uid="{BB08DC45-6E6A-4B3F-A686-F68764AF8700}"/>
    <hyperlink ref="C177" location="'Mike Burns'!A1" display="Mike Burns" xr:uid="{E9F437BB-712C-4CC4-8A0A-A3C1F5CC111E}"/>
    <hyperlink ref="C210" location="'Leo Beatty'!A1" display="Leo Beatty" xr:uid="{EF4155A5-C435-41F3-BCB5-837FEB6B8B29}"/>
    <hyperlink ref="C206" location="'Trent Cochran'!A1" display="Trent Cochran" xr:uid="{0DCBB50C-8BB7-4EC8-B816-7E4108B6863C}"/>
    <hyperlink ref="C205" location="'Tyler Thornton'!A1" display="Tyler Thornton" xr:uid="{37225D6E-6D6F-45BC-98C5-542548B6E854}"/>
    <hyperlink ref="C89" location="'Charlie Huebner'!A1" display="Charlie Huebner" xr:uid="{89A6EE6C-6543-45ED-A3C6-E6592972EF46}"/>
    <hyperlink ref="C71" location="'Stephen McLeod'!A1" display="Stephen Mcleod" xr:uid="{B2EAAB83-503F-475E-84DD-25CE5DE38D83}"/>
    <hyperlink ref="C39" location="'Mac See'!A1" display="Mac See" xr:uid="{80550487-0CF6-408C-8EF4-8BC46D41544A}"/>
    <hyperlink ref="C74" location="'Steve Burns'!A1" display="Steve Burns" xr:uid="{E73DF976-66C1-46FE-AAB1-1C603970F34B}"/>
    <hyperlink ref="C185" location="'Atley Sims'!A1" display="Atley Sims" xr:uid="{FE3969FD-42AE-46D1-8C42-4CE7955B5AAE}"/>
    <hyperlink ref="C192" location="'Charles Chaplin'!A1" display="Charles Chaplin" xr:uid="{6B6F03CD-F463-4AB6-BB3F-6E5EF0DE9EFC}"/>
    <hyperlink ref="C159" location="'Keith Holifield'!A1" display="Keith Holifield" xr:uid="{01D59419-B45F-46AC-96EC-D730F207F59A}"/>
    <hyperlink ref="C180" location="'Shannon Moyers'!A1" display="Shannon Moyers" xr:uid="{8710D241-37F7-4919-B7BE-85143F15B77A}"/>
    <hyperlink ref="C194" location="'Tyler Griffin'!A1" display="Tyler Griffin" xr:uid="{4EAFDFDF-D8DC-4769-9F6B-57FF59CA9FEC}"/>
    <hyperlink ref="C219" location="'Shane McCray'!A1" display="Shane McCray" xr:uid="{31DB7C18-BA12-4B9D-B276-534E54004C7E}"/>
    <hyperlink ref="C217" location="'Shannon Moyers'!A1" display="Shannon Moyers" xr:uid="{F9DBB864-854A-4568-BA7C-E201531EE568}"/>
    <hyperlink ref="C213" location="'Larry Smith'!A1" display="Larry Smith" xr:uid="{00A35494-17BF-4D9C-BC7C-F572D42D073F}"/>
    <hyperlink ref="C238" location="'Richard Boyd'!A1" display="Richard Byrd" xr:uid="{858C09CB-FAFC-48E1-92F5-1599890DAA72}"/>
    <hyperlink ref="C111" location="'Lee Miller'!A1" display="Lee Miller" xr:uid="{84A3D858-9971-450C-83E9-028921B497B6}"/>
    <hyperlink ref="C50" location="'Ray Ringgold'!A1" display="Ray Ringgold" xr:uid="{C3242BE2-B807-4396-B971-B082D8E0D930}"/>
    <hyperlink ref="C31" location="'David Comer'!A1" display="David Comer" xr:uid="{BE9412DE-E43C-403F-8931-C79C91FE62BF}"/>
    <hyperlink ref="C195" location="'Robbie Owens'!A1" display="Robbie Owens" xr:uid="{C56A8964-668E-475D-931E-27628787EE85}"/>
    <hyperlink ref="C48" location="'Jon Flint'!A1" display="Jon Flint" xr:uid="{CA9CB0EE-CBF7-4C62-8F42-0AF98BF89BFD}"/>
    <hyperlink ref="C17" location="'Don Tucker'!A1" display="Don Tucker" xr:uid="{2006E242-0345-4363-AAEC-A4C5BBE87BFB}"/>
    <hyperlink ref="C112" location="'Matthew Dunston'!A1" display="Matthew Dunston" xr:uid="{5A416AD2-CBD4-462A-89C4-2451D7CB5FD1}"/>
    <hyperlink ref="C124" location="'Gary Flint'!A1" display="Gary Flint" xr:uid="{C60C5481-F83F-4639-8074-AE3D3CF325F2}"/>
    <hyperlink ref="C144" location="'Tony Kitchens'!A1" display="Tony Kitchens" xr:uid="{119EC759-7E4F-49BB-9B48-335CC2F356F2}"/>
    <hyperlink ref="C188" location="'Leo Beatty'!A1" display="Leo Beaty" xr:uid="{DDDEC8D3-9FC7-4DAF-B5B7-9E76F23F53EB}"/>
    <hyperlink ref="C232" location="'Mark Coats'!A1" display="Mak Coats" xr:uid="{4D0CBA0C-D669-4453-BDBD-93C0A149C5F4}"/>
    <hyperlink ref="C229" location="'Al Kennedy'!A1" display="Al Kennedy" xr:uid="{43942687-2216-4047-98F6-CF3CA012D002}"/>
    <hyperlink ref="C145" location="'Daryl Castle'!A1" display="Daryl Castle" xr:uid="{81C70279-ACEC-425B-BEBD-79BF830C2788}"/>
    <hyperlink ref="C186" location="'Harry Page'!A1" display="Harry Page" xr:uid="{1DF7B831-69CE-4BBB-873A-218BBD84377F}"/>
    <hyperlink ref="C69" location="'Charlie Barba'!A1" display="Charlie Barba" xr:uid="{19FB46E8-0112-47F2-A6D5-F416FC94912B}"/>
    <hyperlink ref="C23" location="'Charlie Knight'!A1" display="Charlie Knight" xr:uid="{326BE79F-9E49-4F98-9F5D-C574E3EC18EC}"/>
    <hyperlink ref="C119" location="'Bill Ward'!A1" display="Bill Ward" xr:uid="{7996B57C-3384-4855-8B1A-B236F487581E}"/>
    <hyperlink ref="C234" location="'Bruce Magnum'!A1" display="Bruce Mangum" xr:uid="{F0CA00FE-43FF-4FC9-B007-3F4CB68C25EF}"/>
    <hyperlink ref="C218" location="'Dale Cauthen'!A1" display="Dale Cauthen" xr:uid="{D1F47220-6C87-46FA-AF87-45C31B807A1C}"/>
    <hyperlink ref="C160" location="'Donald Osborne'!A1" display="Donald Osborne" xr:uid="{A4739DBF-7A7A-4D65-A742-833C016750FB}"/>
    <hyperlink ref="C62" location="'Jarvis Pennington'!A1" display="Jarvis Pennington" xr:uid="{DEE8E04D-C5EE-4DF5-AA54-6196612A64E3}"/>
    <hyperlink ref="C233" location="'Justin Foltz'!A1" display="Justin Foltz" xr:uid="{F8BF244B-76DC-4318-9294-1524164EA2CA}"/>
    <hyperlink ref="C104" location="'Keith Spangler'!A1" display="Keith Spangler" xr:uid="{A350C8D1-D266-4902-A3B3-5782638B1389}"/>
    <hyperlink ref="C231" location="'Mac See'!A1" display="Mac See" xr:uid="{DFA67418-1994-4A2C-A31B-47E267B47D2E}"/>
    <hyperlink ref="C237" location="'Robert Mangum'!A1" display="Robert Mangum" xr:uid="{75457D56-C2F6-415B-97FE-C0D1C5D70CC4}"/>
    <hyperlink ref="C236" location="'James Coats'!A1" display="James Coats" xr:uid="{0D2430AE-DFC3-42B6-B449-818B1D916E61}"/>
    <hyperlink ref="C183" location="'Larry Smith'!A1" display="Larry Smith" xr:uid="{57A49E84-8E08-47EF-9AA4-25C74F33DA01}"/>
    <hyperlink ref="C189" location="'Randy Smith'!A1" display="Randy Smith" xr:uid="{FE210830-7442-4870-B7C6-223C3483053A}"/>
    <hyperlink ref="C34" location="'Bruce Karsh'!A1" display="Bruce Karsh" xr:uid="{D13C7DB3-88D7-40A8-B29B-E0F0549FD759}"/>
    <hyperlink ref="C86" location="'Tom Morgan'!A1" display="Tom Morgan" xr:uid="{F9B389CD-39EC-4816-8B19-C14A29E339FC}"/>
    <hyperlink ref="C116" location="'Anthony Gulang'!A1" display="Anthony Gulang" xr:uid="{D5488AA4-C61A-4F30-8399-B77E28C26C7E}"/>
    <hyperlink ref="C128" location="'Brad Snow'!A1" display="Brad Snow" xr:uid="{47DF6303-3595-4994-B837-38BD92FECB5D}"/>
    <hyperlink ref="C157" location="'Donald Hale'!A1" display="Donald Hale" xr:uid="{966D035D-405B-40CD-90E2-E2872C3A6793}"/>
    <hyperlink ref="C214" location="'Donald Osborne'!A1" display="Donald Osborne" xr:uid="{4B0BF523-96C8-4D8F-8ED0-D0AE8D24A818}"/>
    <hyperlink ref="C162" location="'Russ Pope'!A1" display="Russ Pope" xr:uid="{BE15FBE7-118B-4185-A2C8-A7A6647BC7C9}"/>
    <hyperlink ref="C146" location="'Erika Patterson'!A1" display="Tom Baker" xr:uid="{AFB26687-C3FD-46A9-AF58-09B57AE4C902}"/>
    <hyperlink ref="C134" location="'Daryl Castle'!A1" display="Daryl Castle" xr:uid="{83E2A060-2045-459C-B8F9-76DF1A9559A4}"/>
    <hyperlink ref="C230" location="'Charles Chaplin'!A1" display="Charles Chaplin" xr:uid="{2823F6FF-0F8C-4F3C-A0FC-7D494488443D}"/>
    <hyperlink ref="C155" location="'Dale Cauthen'!A1" display="Dale Cauthen" xr:uid="{5F9C91E0-CC1E-4DFF-B33D-6995C4A4580B}"/>
    <hyperlink ref="C152" location="'Daniel Smith'!A1" display="Daniel Smith" xr:uid="{83AA4242-B3AF-4881-99F9-EF214BEA73B5}"/>
    <hyperlink ref="C178" location="'Mike Rorer'!A1" display="Mike Rorer" xr:uid="{1A26F5B3-7B46-4B25-BEE0-62F5DE4E7903}"/>
    <hyperlink ref="C187" location="'Patrick Schneider'!A1" display="Patrick Schneider" xr:uid="{6B629D3E-691B-4BB3-96EF-CFE0729DD302}"/>
    <hyperlink ref="C58" location="'Bob Harless'!A1" display="Bob Harless" xr:uid="{E1C8503D-F586-4DCF-BDD3-8B84D632B045}"/>
    <hyperlink ref="C76" location="'Clay Bell'!A1" display="Clay Bell" xr:uid="{26F5DC66-BECE-4E86-80C4-D0774C4CA102}"/>
    <hyperlink ref="C65" location="'Daniel Smith'!A1" display="Daniel Smith" xr:uid="{68D8B191-D4A1-46A5-BFF5-6C4CA55C99D3}"/>
    <hyperlink ref="C88" location="'Danny Hensley'!A1" display="Danny Hensley" xr:uid="{1DA4EA9D-92F9-4367-8BB5-5D038662926E}"/>
    <hyperlink ref="C38" location="'David Book'!A1" display="David Book" xr:uid="{161E0483-2F47-4C21-98D2-AAC8F680941E}"/>
    <hyperlink ref="C51" location="'Greg Hissong'!A1" display="Greg Hissong" xr:uid="{9823DFA1-7258-49ED-9A97-974E25DC09C2}"/>
    <hyperlink ref="C32" location="'Howard Ary'!A1" display="Howard Ary" xr:uid="{7E685939-44CF-46F8-A760-10829F56A020}"/>
    <hyperlink ref="C59" location="'Jason Salsman'!A1" display="Jason Salsman" xr:uid="{90AF2B8F-A10E-4789-BB1A-D5F1AE62CD38}"/>
    <hyperlink ref="C209" location="'Gary Silvernail'!A1" display="Gary Silvernail" xr:uid="{9D2A29D4-2621-43D0-9763-7A2E6F1152D3}"/>
    <hyperlink ref="C133" location="'Jared Comstock'!A1" display="Jared Comstock" xr:uid="{C59978B0-4BC9-4244-9AC8-2385AB416E4A}"/>
    <hyperlink ref="C110" location="'Jason Salsman'!A1" display="Jason Salsman" xr:uid="{B52CDA0B-F18A-427C-934A-AE604CE04CE5}"/>
    <hyperlink ref="C121" location="'Jeff Cheek'!A1" display="Jeff Cheek" xr:uid="{BE766A13-2862-473B-93E4-291E0F07D5E8}"/>
    <hyperlink ref="C37" location="'Jerry Graves'!A1" display="Jerry Graves" xr:uid="{F94FAA9A-AD0E-44C3-9DCE-F8B7AE9FA894}"/>
    <hyperlink ref="C115" location="'Indoor 2025'!A1" display="Jim Mathews" xr:uid="{C508BCF5-E4F8-4F56-AB0C-369ECAA87C80}"/>
    <hyperlink ref="C94" location="'Joe Young'!A1" display="Joe Young" xr:uid="{457AA3F8-F2EE-45E1-AE07-F5AC542DF020}"/>
    <hyperlink ref="C67" location="'John Rogers'!A1" display="John Rogers" xr:uid="{6297D3DB-A175-4D2C-AB2F-1C74535F1A10}"/>
    <hyperlink ref="C123" location="'Johnathan Lowe'!A1" display="Johnathan Lowe" xr:uid="{9159CF92-0B6E-4B81-9F60-5461F2B73B54}"/>
    <hyperlink ref="C64" location="'Lawson Gaither'!A1" display="Lawson Gaither" xr:uid="{B96B2D10-1B14-44DD-998A-E807D7351386}"/>
    <hyperlink ref="C40" location="'Mark Crownover'!A1" display="Mark Crownover" xr:uid="{F1EDCF96-B77F-40BD-99B1-8D7DA7426D11}"/>
    <hyperlink ref="C117" location="'Mark Griffith'!A1" display="Mark Griffith" xr:uid="{6B568AE1-61BE-41E6-B7C9-E08356440A34}"/>
    <hyperlink ref="C44" location="'Mike Conley'!A1" display="MIke Conley" xr:uid="{20AA747E-1F91-4148-9E4D-2DAC2A004190}"/>
    <hyperlink ref="C109" location="'Mike Burns'!A1" display="Mike Burns" xr:uid="{C271F544-AEFB-4E46-8B33-3A72A0F9C883}"/>
    <hyperlink ref="C52" location="'Ralph Van Horn'!A1" display="Ralph Van Horn" xr:uid="{1BCCB607-305F-4E2C-B736-D99C589B2F4A}"/>
    <hyperlink ref="C55" location="'Sherman White'!A1" display="Sherman White" xr:uid="{3CFFC8A5-743D-4DDA-838C-588563309977}"/>
    <hyperlink ref="C108" location="'Steve Pennington'!A1" display="Steve Pennington" xr:uid="{71458042-6E71-4CA5-88A2-6EC26C701430}"/>
    <hyperlink ref="C91" location="'Tyler Thornton'!A1" display="Tyler Thornton" xr:uid="{9A8FF2FF-809E-4711-810B-603E0054106F}"/>
    <hyperlink ref="C81" location="'Bud Stell'!A1" display="Bud Stell" xr:uid="{B16F9530-2CE8-4DC0-934C-19D7B8DE972B}"/>
    <hyperlink ref="C84" location="'Brenna Bohannon'!A1" display="Brenna Bohannon" xr:uid="{B0F567EA-8FB7-4A49-A520-1A94479863BA}"/>
    <hyperlink ref="C221" location="'Aiden Bodnar'!A1" display="Aiden Bodnar" xr:uid="{A3DDDBA7-5043-4547-BEBE-868DF18BCE2D}"/>
    <hyperlink ref="C176" location="'Keith Spangler'!A1" display="Keith Spangler" xr:uid="{F3ED9167-7193-42E4-B30F-9B6420CB8700}"/>
    <hyperlink ref="C153" location="'Stanley Canter'!A1" display="Stanley Canter" xr:uid="{1AC20434-DF21-44C2-9753-281B6B20BE29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06FC-86EE-4D32-9963-32EAB534A3A7}">
  <sheetPr codeName="Sheet10"/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47</v>
      </c>
      <c r="C2" s="3">
        <v>45678</v>
      </c>
      <c r="D2" s="4" t="s">
        <v>38</v>
      </c>
      <c r="E2" s="5">
        <v>196</v>
      </c>
      <c r="F2" s="22">
        <v>4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23">
        <v>16</v>
      </c>
      <c r="U2" s="8">
        <v>6</v>
      </c>
      <c r="V2" s="9">
        <v>204.33333333333334</v>
      </c>
    </row>
    <row r="3" spans="1:24" x14ac:dyDescent="0.25">
      <c r="A3" s="55" t="s">
        <v>15</v>
      </c>
      <c r="B3" s="2" t="s">
        <v>47</v>
      </c>
      <c r="C3" s="3">
        <v>45969</v>
      </c>
      <c r="D3" s="54" t="s">
        <v>38</v>
      </c>
      <c r="E3" s="5">
        <v>199</v>
      </c>
      <c r="F3" s="22">
        <v>4</v>
      </c>
      <c r="G3" s="5">
        <v>197</v>
      </c>
      <c r="H3" s="22">
        <v>3</v>
      </c>
      <c r="I3" s="5">
        <v>200</v>
      </c>
      <c r="J3" s="22">
        <v>3</v>
      </c>
      <c r="K3" s="5">
        <v>200</v>
      </c>
      <c r="L3" s="22">
        <v>7</v>
      </c>
      <c r="M3" s="5">
        <v>200</v>
      </c>
      <c r="N3" s="22">
        <v>5</v>
      </c>
      <c r="O3" s="5"/>
      <c r="P3" s="22"/>
      <c r="Q3" s="8">
        <v>5</v>
      </c>
      <c r="R3" s="8">
        <v>996</v>
      </c>
      <c r="S3" s="7">
        <v>199.2</v>
      </c>
      <c r="T3" s="44">
        <v>22</v>
      </c>
      <c r="U3" s="8">
        <v>9</v>
      </c>
      <c r="V3" s="7">
        <v>208.2</v>
      </c>
    </row>
    <row r="5" spans="1:24" x14ac:dyDescent="0.25">
      <c r="Q5" s="39">
        <f>SUM(Q2:Q4)</f>
        <v>8</v>
      </c>
      <c r="R5" s="39">
        <f>SUM(R2:R4)</f>
        <v>1591</v>
      </c>
      <c r="S5" s="40">
        <f>SUM(R5/Q5)</f>
        <v>198.875</v>
      </c>
      <c r="T5" s="39">
        <f>SUM(T2:T4)</f>
        <v>38</v>
      </c>
      <c r="U5" s="39">
        <f>SUM(U2:U4)</f>
        <v>15</v>
      </c>
      <c r="V5" s="41">
        <f>SUM(S5+U5)</f>
        <v>213.875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E3">
    <cfRule type="top10" dxfId="1438" priority="7" rank="1"/>
  </conditionalFormatting>
  <conditionalFormatting sqref="G3">
    <cfRule type="top10" dxfId="1437" priority="6" rank="1"/>
  </conditionalFormatting>
  <conditionalFormatting sqref="E3:P3">
    <cfRule type="cellIs" dxfId="1436" priority="5" operator="greaterThanOrEqual">
      <formula>200</formula>
    </cfRule>
  </conditionalFormatting>
  <conditionalFormatting sqref="I3">
    <cfRule type="top10" dxfId="1435" priority="4" rank="1"/>
  </conditionalFormatting>
  <conditionalFormatting sqref="K3">
    <cfRule type="top10" dxfId="1434" priority="3" rank="1"/>
  </conditionalFormatting>
  <conditionalFormatting sqref="M3">
    <cfRule type="top10" dxfId="1433" priority="2" rank="1"/>
  </conditionalFormatting>
  <conditionalFormatting sqref="O3">
    <cfRule type="top10" dxfId="1432" priority="1" rank="1"/>
  </conditionalFormatting>
  <hyperlinks>
    <hyperlink ref="X1" location="'Virginia 2025'!A1" display="Return to Rankings" xr:uid="{EAA67421-8610-404B-8A00-95EBF5BA627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94222B-A0CF-47A2-9303-5EB0ABEB8390}">
          <x14:formula1>
            <xm:f>'[11-4-25 ABRA Indoor.xlsm]DATA'!#REF!</xm:f>
          </x14:formula1>
          <xm:sqref>D3</xm:sqref>
        </x14:dataValidation>
        <x14:dataValidation type="list" allowBlank="1" showInputMessage="1" showErrorMessage="1" xr:uid="{C98E1B51-D5D5-4243-80AD-0B5EDD6E4E38}">
          <x14:formula1>
            <xm:f>'[11-4-25 ABRA Indoor.xlsm]DATA'!#REF!</xm:f>
          </x14:formula1>
          <xm:sqref>B3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F990-E1EB-4B18-AE35-D3D5E1AE4234}">
  <sheetPr codeName="Sheet70"/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152</v>
      </c>
      <c r="C2" s="3">
        <v>45835</v>
      </c>
      <c r="D2" s="4" t="s">
        <v>130</v>
      </c>
      <c r="E2" s="5">
        <v>188</v>
      </c>
      <c r="F2" s="22">
        <v>2</v>
      </c>
      <c r="G2" s="5">
        <v>197</v>
      </c>
      <c r="H2" s="22">
        <v>5</v>
      </c>
      <c r="I2" s="5">
        <v>182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567</v>
      </c>
      <c r="S2" s="7">
        <v>189</v>
      </c>
      <c r="T2" s="44">
        <v>8</v>
      </c>
      <c r="U2" s="8">
        <v>4</v>
      </c>
      <c r="V2" s="9">
        <v>193</v>
      </c>
    </row>
    <row r="3" spans="1:24" x14ac:dyDescent="0.25">
      <c r="A3" s="1" t="s">
        <v>46</v>
      </c>
      <c r="B3" s="2" t="s">
        <v>152</v>
      </c>
      <c r="C3" s="3">
        <v>45905</v>
      </c>
      <c r="D3" s="4" t="s">
        <v>130</v>
      </c>
      <c r="E3" s="5">
        <v>194</v>
      </c>
      <c r="F3" s="22">
        <v>0</v>
      </c>
      <c r="G3" s="5">
        <v>194</v>
      </c>
      <c r="H3" s="22">
        <v>1</v>
      </c>
      <c r="I3" s="5">
        <v>199.01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587.01</v>
      </c>
      <c r="S3" s="7">
        <v>195.67</v>
      </c>
      <c r="T3" s="44">
        <v>6</v>
      </c>
      <c r="U3" s="8">
        <v>6</v>
      </c>
      <c r="V3" s="9">
        <v>201.67</v>
      </c>
    </row>
    <row r="5" spans="1:24" x14ac:dyDescent="0.25">
      <c r="Q5" s="39">
        <f>SUM(Q2:Q4)</f>
        <v>6</v>
      </c>
      <c r="R5" s="39">
        <f>SUM(R2:R4)</f>
        <v>1154.01</v>
      </c>
      <c r="S5" s="40">
        <f>SUM(R5/Q5)</f>
        <v>192.33500000000001</v>
      </c>
      <c r="T5" s="39">
        <f>SUM(T2:T4)</f>
        <v>14</v>
      </c>
      <c r="U5" s="39">
        <f>SUM(U2:U4)</f>
        <v>10</v>
      </c>
      <c r="V5" s="41">
        <f>SUM(S5+U5)</f>
        <v>202.33500000000001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55" t="s">
        <v>35</v>
      </c>
      <c r="B9" s="2" t="s">
        <v>152</v>
      </c>
      <c r="C9" s="3">
        <v>45961</v>
      </c>
      <c r="D9" s="54" t="s">
        <v>130</v>
      </c>
      <c r="E9" s="36">
        <v>183</v>
      </c>
      <c r="F9" s="22">
        <v>0</v>
      </c>
      <c r="G9" s="36">
        <v>180</v>
      </c>
      <c r="H9" s="22">
        <v>1</v>
      </c>
      <c r="I9" s="5">
        <v>182</v>
      </c>
      <c r="J9" s="22">
        <v>0</v>
      </c>
      <c r="K9" s="38">
        <v>182</v>
      </c>
      <c r="L9" s="22">
        <v>0</v>
      </c>
      <c r="M9" s="38"/>
      <c r="N9" s="22"/>
      <c r="O9" s="5"/>
      <c r="P9" s="22"/>
      <c r="Q9" s="8">
        <v>4</v>
      </c>
      <c r="R9" s="8">
        <v>727</v>
      </c>
      <c r="S9" s="7">
        <v>181.75</v>
      </c>
      <c r="T9" s="44">
        <v>1</v>
      </c>
      <c r="U9" s="8">
        <v>5</v>
      </c>
      <c r="V9" s="7">
        <v>186.75</v>
      </c>
    </row>
    <row r="11" spans="1:24" x14ac:dyDescent="0.25">
      <c r="Q11" s="39">
        <f>SUM(Q9:Q10)</f>
        <v>4</v>
      </c>
      <c r="R11" s="39">
        <f>SUM(R9:R10)</f>
        <v>727</v>
      </c>
      <c r="S11" s="40">
        <f>SUM(R11/Q11)</f>
        <v>181.75</v>
      </c>
      <c r="T11" s="39">
        <f>SUM(T9:T10)</f>
        <v>1</v>
      </c>
      <c r="U11" s="39">
        <f>SUM(U9:U10)</f>
        <v>5</v>
      </c>
      <c r="V11" s="41">
        <f>SUM(S11+U11)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B9:C9" name="Range1_5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3">
    <cfRule type="top10" dxfId="583" priority="19" rank="1"/>
  </conditionalFormatting>
  <conditionalFormatting sqref="E3:O3">
    <cfRule type="cellIs" dxfId="582" priority="16" operator="greaterThanOrEqual">
      <formula>200</formula>
    </cfRule>
  </conditionalFormatting>
  <conditionalFormatting sqref="G3">
    <cfRule type="top10" dxfId="581" priority="21" rank="1"/>
  </conditionalFormatting>
  <conditionalFormatting sqref="I3">
    <cfRule type="top10" dxfId="580" priority="20" rank="1"/>
  </conditionalFormatting>
  <conditionalFormatting sqref="K3">
    <cfRule type="top10" dxfId="579" priority="15" rank="1"/>
  </conditionalFormatting>
  <conditionalFormatting sqref="M3">
    <cfRule type="top10" dxfId="578" priority="18" rank="1"/>
  </conditionalFormatting>
  <conditionalFormatting sqref="O3">
    <cfRule type="top10" dxfId="577" priority="17" rank="1"/>
  </conditionalFormatting>
  <conditionalFormatting sqref="E9">
    <cfRule type="top10" dxfId="576" priority="7" rank="1"/>
  </conditionalFormatting>
  <conditionalFormatting sqref="G9">
    <cfRule type="top10" dxfId="575" priority="6" rank="1"/>
  </conditionalFormatting>
  <conditionalFormatting sqref="I9">
    <cfRule type="top10" dxfId="574" priority="5" rank="1"/>
  </conditionalFormatting>
  <conditionalFormatting sqref="K9">
    <cfRule type="top10" dxfId="573" priority="4" rank="1"/>
  </conditionalFormatting>
  <conditionalFormatting sqref="M9">
    <cfRule type="top10" dxfId="572" priority="3" rank="1"/>
  </conditionalFormatting>
  <conditionalFormatting sqref="O9">
    <cfRule type="top10" dxfId="571" priority="2" rank="1"/>
  </conditionalFormatting>
  <conditionalFormatting sqref="E9:P9">
    <cfRule type="cellIs" dxfId="570" priority="1" operator="greaterThanOrEqual">
      <formula>200</formula>
    </cfRule>
  </conditionalFormatting>
  <hyperlinks>
    <hyperlink ref="X1" location="'Virginia 2025'!A1" display="Return to Rankings" xr:uid="{4ACC87C0-4156-4A2E-B306-7173606854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B9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D9</xm:sqref>
        </x14:dataValidation>
      </x14:dataValidation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FB6E-CC2B-4DB0-BA32-A486F477014C}">
  <dimension ref="A1:X4"/>
  <sheetViews>
    <sheetView workbookViewId="0">
      <selection activeCell="B12" sqref="B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203</v>
      </c>
      <c r="C2" s="3">
        <v>45997</v>
      </c>
      <c r="D2" s="54" t="s">
        <v>38</v>
      </c>
      <c r="E2" s="5">
        <v>197</v>
      </c>
      <c r="F2" s="22">
        <v>5</v>
      </c>
      <c r="G2" s="5">
        <v>196</v>
      </c>
      <c r="H2" s="22">
        <v>1</v>
      </c>
      <c r="I2" s="5">
        <v>197</v>
      </c>
      <c r="J2" s="22">
        <v>1</v>
      </c>
      <c r="K2" s="5">
        <v>198</v>
      </c>
      <c r="L2" s="22">
        <v>8</v>
      </c>
      <c r="M2" s="5">
        <v>197</v>
      </c>
      <c r="N2" s="22">
        <v>5</v>
      </c>
      <c r="O2" s="5">
        <v>200</v>
      </c>
      <c r="P2" s="22">
        <v>4</v>
      </c>
      <c r="Q2" s="8">
        <v>6</v>
      </c>
      <c r="R2" s="8">
        <v>1185</v>
      </c>
      <c r="S2" s="7">
        <v>197.5</v>
      </c>
      <c r="T2" s="44">
        <v>24</v>
      </c>
      <c r="U2" s="8">
        <v>4</v>
      </c>
      <c r="V2" s="7">
        <v>201.5</v>
      </c>
    </row>
    <row r="4" spans="1:24" x14ac:dyDescent="0.25">
      <c r="Q4" s="39">
        <f>SUM(Q2:Q3)</f>
        <v>6</v>
      </c>
      <c r="R4" s="39">
        <f>SUM(R2:R3)</f>
        <v>1185</v>
      </c>
      <c r="S4" s="40">
        <f>SUM(R4/Q4)</f>
        <v>197.5</v>
      </c>
      <c r="T4" s="39">
        <f>SUM(T2:T3)</f>
        <v>24</v>
      </c>
      <c r="U4" s="39">
        <f>SUM(U2:U3)</f>
        <v>4</v>
      </c>
      <c r="V4" s="41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">
    <cfRule type="top10" dxfId="569" priority="7" rank="1"/>
  </conditionalFormatting>
  <conditionalFormatting sqref="G2">
    <cfRule type="top10" dxfId="568" priority="6" rank="1"/>
  </conditionalFormatting>
  <conditionalFormatting sqref="E2:P2">
    <cfRule type="cellIs" dxfId="567" priority="5" operator="greaterThanOrEqual">
      <formula>200</formula>
    </cfRule>
  </conditionalFormatting>
  <conditionalFormatting sqref="I2">
    <cfRule type="top10" dxfId="566" priority="4" rank="1"/>
  </conditionalFormatting>
  <conditionalFormatting sqref="K2">
    <cfRule type="top10" dxfId="565" priority="3" rank="1"/>
  </conditionalFormatting>
  <conditionalFormatting sqref="M2">
    <cfRule type="top10" dxfId="564" priority="2" rank="1"/>
  </conditionalFormatting>
  <conditionalFormatting sqref="O2">
    <cfRule type="top10" dxfId="563" priority="1" rank="1"/>
  </conditionalFormatting>
  <hyperlinks>
    <hyperlink ref="X1" location="'Virginia 2025'!A1" display="Return to Rankings" xr:uid="{35D59250-C84C-447A-8ED2-6342EE5FCF7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D70E1CE-5470-4C2D-9DBD-BF97B74C5D73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D1D6-1631-4515-B417-C14073569378}">
  <sheetPr codeName="Sheet71"/>
  <dimension ref="A1:X10"/>
  <sheetViews>
    <sheetView workbookViewId="0">
      <selection activeCell="Q11" sqref="Q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5703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111</v>
      </c>
      <c r="C2" s="3">
        <v>45808</v>
      </c>
      <c r="D2" s="4" t="s">
        <v>102</v>
      </c>
      <c r="E2" s="5">
        <v>197</v>
      </c>
      <c r="F2" s="22">
        <v>4</v>
      </c>
      <c r="G2" s="5">
        <v>198</v>
      </c>
      <c r="H2" s="22">
        <v>4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592</v>
      </c>
      <c r="S2" s="7">
        <v>197.33333333333334</v>
      </c>
      <c r="T2" s="44">
        <v>11</v>
      </c>
      <c r="U2" s="8">
        <v>2</v>
      </c>
      <c r="V2" s="9">
        <v>199.33333333333334</v>
      </c>
    </row>
    <row r="4" spans="1:24" x14ac:dyDescent="0.25">
      <c r="Q4" s="39">
        <f>SUM(Q2:Q3)</f>
        <v>3</v>
      </c>
      <c r="R4" s="39">
        <f>SUM(R2:R3)</f>
        <v>592</v>
      </c>
      <c r="S4" s="40">
        <f>SUM(R4/Q4)</f>
        <v>197.33333333333334</v>
      </c>
      <c r="T4" s="39">
        <f>SUM(T2:T3)</f>
        <v>11</v>
      </c>
      <c r="U4" s="39">
        <f>SUM(U2:U3)</f>
        <v>2</v>
      </c>
      <c r="V4" s="41">
        <f>SUM(S4+U4)</f>
        <v>199.33333333333334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11</v>
      </c>
      <c r="B8" s="2" t="s">
        <v>111</v>
      </c>
      <c r="C8" s="3">
        <v>45857</v>
      </c>
      <c r="D8" s="4" t="s">
        <v>102</v>
      </c>
      <c r="E8" s="36">
        <v>195.001</v>
      </c>
      <c r="F8" s="22">
        <v>2</v>
      </c>
      <c r="G8" s="36">
        <v>199</v>
      </c>
      <c r="H8" s="22">
        <v>2</v>
      </c>
      <c r="I8" s="5">
        <v>193.001</v>
      </c>
      <c r="J8" s="22">
        <v>4</v>
      </c>
      <c r="K8" s="38"/>
      <c r="L8" s="22"/>
      <c r="M8" s="38"/>
      <c r="N8" s="22"/>
      <c r="O8" s="5"/>
      <c r="P8" s="22"/>
      <c r="Q8" s="6">
        <v>3</v>
      </c>
      <c r="R8" s="6">
        <v>587.00199999999995</v>
      </c>
      <c r="S8" s="7">
        <v>195.66733333333332</v>
      </c>
      <c r="T8" s="44">
        <v>8</v>
      </c>
      <c r="U8" s="8">
        <v>11</v>
      </c>
      <c r="V8" s="9">
        <v>206.66733333333332</v>
      </c>
    </row>
    <row r="10" spans="1:24" x14ac:dyDescent="0.25">
      <c r="Q10" s="39">
        <f>SUM(Q8:Q9)</f>
        <v>3</v>
      </c>
      <c r="R10" s="39">
        <f>SUM(R8:R9)</f>
        <v>587.00199999999995</v>
      </c>
      <c r="S10" s="40">
        <f>SUM(R10/Q10)</f>
        <v>195.66733333333332</v>
      </c>
      <c r="T10" s="39">
        <f>SUM(T8:T9)</f>
        <v>8</v>
      </c>
      <c r="U10" s="39">
        <f>SUM(U8:U9)</f>
        <v>11</v>
      </c>
      <c r="V10" s="41">
        <f>SUM(S10+U10)</f>
        <v>206.66733333333332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30_1"/>
    <protectedRange algorithmName="SHA-512" hashValue="ON39YdpmFHfN9f47KpiRvqrKx0V9+erV1CNkpWzYhW/Qyc6aT8rEyCrvauWSYGZK2ia3o7vd3akF07acHAFpOA==" saltValue="yVW9XmDwTqEnmpSGai0KYg==" spinCount="100000" sqref="D8" name="Range1_1_21_1"/>
    <protectedRange algorithmName="SHA-512" hashValue="ON39YdpmFHfN9f47KpiRvqrKx0V9+erV1CNkpWzYhW/Qyc6aT8rEyCrvauWSYGZK2ia3o7vd3akF07acHAFpOA==" saltValue="yVW9XmDwTqEnmpSGai0KYg==" spinCount="100000" sqref="T8" name="Range1_3_5_23_1"/>
  </protectedRanges>
  <hyperlinks>
    <hyperlink ref="X1" location="'Virginia 2025'!A1" display="Return to Rankings" xr:uid="{D11D9AFC-207F-4361-9E16-E49F887C0D98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9447-8DE1-4075-9B32-F7721C0E6AA9}">
  <sheetPr codeName="Sheet72"/>
  <dimension ref="A1:X13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139</v>
      </c>
      <c r="C2" s="3">
        <v>45814</v>
      </c>
      <c r="D2" s="4" t="s">
        <v>130</v>
      </c>
      <c r="E2" s="5">
        <v>196</v>
      </c>
      <c r="F2" s="22">
        <v>3</v>
      </c>
      <c r="G2" s="5">
        <v>195</v>
      </c>
      <c r="H2" s="22">
        <v>1</v>
      </c>
      <c r="I2" s="5">
        <v>191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44">
        <v>6</v>
      </c>
      <c r="U2" s="8">
        <v>3</v>
      </c>
      <c r="V2" s="9">
        <v>197</v>
      </c>
    </row>
    <row r="3" spans="1:24" x14ac:dyDescent="0.25">
      <c r="A3" s="1" t="s">
        <v>46</v>
      </c>
      <c r="B3" s="2" t="s">
        <v>139</v>
      </c>
      <c r="C3" s="3">
        <v>45835</v>
      </c>
      <c r="D3" s="4" t="s">
        <v>130</v>
      </c>
      <c r="E3" s="5">
        <v>193</v>
      </c>
      <c r="F3" s="22">
        <v>3</v>
      </c>
      <c r="G3" s="5">
        <v>194</v>
      </c>
      <c r="H3" s="22">
        <v>2</v>
      </c>
      <c r="I3" s="5">
        <v>196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44">
        <v>6</v>
      </c>
      <c r="U3" s="8">
        <v>3</v>
      </c>
      <c r="V3" s="9">
        <v>197.33333333333334</v>
      </c>
    </row>
    <row r="4" spans="1:24" x14ac:dyDescent="0.25">
      <c r="A4" s="55" t="s">
        <v>46</v>
      </c>
      <c r="B4" s="2" t="s">
        <v>139</v>
      </c>
      <c r="C4" s="3">
        <v>45933</v>
      </c>
      <c r="D4" s="54" t="s">
        <v>130</v>
      </c>
      <c r="E4" s="5">
        <v>190</v>
      </c>
      <c r="F4" s="22">
        <v>0</v>
      </c>
      <c r="G4" s="5">
        <v>193</v>
      </c>
      <c r="H4" s="22">
        <v>1</v>
      </c>
      <c r="I4" s="5">
        <v>194</v>
      </c>
      <c r="J4" s="22">
        <v>0</v>
      </c>
      <c r="K4" s="5">
        <v>193</v>
      </c>
      <c r="L4" s="22">
        <v>3</v>
      </c>
      <c r="M4" s="5"/>
      <c r="N4" s="22"/>
      <c r="O4" s="5"/>
      <c r="P4" s="22"/>
      <c r="Q4" s="8">
        <v>4</v>
      </c>
      <c r="R4" s="8">
        <v>770</v>
      </c>
      <c r="S4" s="7">
        <v>192.5</v>
      </c>
      <c r="T4" s="44">
        <v>4</v>
      </c>
      <c r="U4" s="8">
        <v>5</v>
      </c>
      <c r="V4" s="7">
        <v>197.5</v>
      </c>
    </row>
    <row r="6" spans="1:24" x14ac:dyDescent="0.25">
      <c r="Q6" s="39">
        <f>SUM(Q2:Q5)</f>
        <v>10</v>
      </c>
      <c r="R6" s="39">
        <f>SUM(R2:R5)</f>
        <v>1935</v>
      </c>
      <c r="S6" s="40">
        <f>SUM(R6/Q6)</f>
        <v>193.5</v>
      </c>
      <c r="T6" s="39">
        <f>SUM(T2:T5)</f>
        <v>16</v>
      </c>
      <c r="U6" s="39">
        <f>SUM(U2:U5)</f>
        <v>11</v>
      </c>
      <c r="V6" s="41">
        <f>SUM(S6+U6)</f>
        <v>204.5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35</v>
      </c>
      <c r="B11" s="2" t="s">
        <v>139</v>
      </c>
      <c r="C11" s="3">
        <v>45905</v>
      </c>
      <c r="D11" s="4" t="s">
        <v>130</v>
      </c>
      <c r="E11" s="36">
        <v>166</v>
      </c>
      <c r="F11" s="22">
        <v>0</v>
      </c>
      <c r="G11" s="36">
        <v>187</v>
      </c>
      <c r="H11" s="22">
        <v>2</v>
      </c>
      <c r="I11" s="5">
        <v>182</v>
      </c>
      <c r="J11" s="22">
        <v>0</v>
      </c>
      <c r="K11" s="38"/>
      <c r="L11" s="22"/>
      <c r="M11" s="38"/>
      <c r="N11" s="22"/>
      <c r="O11" s="5"/>
      <c r="P11" s="22"/>
      <c r="Q11" s="6">
        <v>3</v>
      </c>
      <c r="R11" s="6">
        <v>535</v>
      </c>
      <c r="S11" s="7">
        <v>178.33333333333334</v>
      </c>
      <c r="T11" s="44">
        <v>2</v>
      </c>
      <c r="U11" s="8">
        <v>4</v>
      </c>
      <c r="V11" s="9">
        <v>182.33333333333334</v>
      </c>
    </row>
    <row r="13" spans="1:24" x14ac:dyDescent="0.25">
      <c r="Q13" s="39">
        <f>SUM(Q10:Q12)</f>
        <v>3</v>
      </c>
      <c r="R13" s="39">
        <f>SUM(R10:R12)</f>
        <v>535</v>
      </c>
      <c r="S13" s="40">
        <f>SUM(R13/Q13)</f>
        <v>178.33333333333334</v>
      </c>
      <c r="T13" s="39">
        <f>SUM(T10:T12)</f>
        <v>2</v>
      </c>
      <c r="U13" s="39">
        <f>SUM(U10:U12)</f>
        <v>4</v>
      </c>
      <c r="V13" s="41">
        <f>SUM(S13+U13)</f>
        <v>182.33333333333334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11:P11 B11:C11" name="Range1_6_1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T11" name="Range1_3_5_4_1"/>
    <protectedRange algorithmName="SHA-512" hashValue="ON39YdpmFHfN9f47KpiRvqrKx0V9+erV1CNkpWzYhW/Qyc6aT8rEyCrvauWSYGZK2ia3o7vd3akF07acHAFpOA==" saltValue="yVW9XmDwTqEnmpSGai0KYg==" spinCount="100000" sqref="B4:C4 E4:P4" name="Range1_15_1"/>
    <protectedRange algorithmName="SHA-512" hashValue="ON39YdpmFHfN9f47KpiRvqrKx0V9+erV1CNkpWzYhW/Qyc6aT8rEyCrvauWSYGZK2ia3o7vd3akF07acHAFpOA==" saltValue="yVW9XmDwTqEnmpSGai0KYg==" spinCount="100000" sqref="D4" name="Range1_1_4_2"/>
    <protectedRange algorithmName="SHA-512" hashValue="ON39YdpmFHfN9f47KpiRvqrKx0V9+erV1CNkpWzYhW/Qyc6aT8rEyCrvauWSYGZK2ia3o7vd3akF07acHAFpOA==" saltValue="yVW9XmDwTqEnmpSGai0KYg==" spinCount="100000" sqref="T4" name="Range1_3_5_4_2"/>
  </protectedRanges>
  <conditionalFormatting sqref="E11">
    <cfRule type="top10" dxfId="562" priority="14" rank="1"/>
  </conditionalFormatting>
  <conditionalFormatting sqref="E11:P11">
    <cfRule type="cellIs" dxfId="561" priority="8" operator="greaterThanOrEqual">
      <formula>200</formula>
    </cfRule>
  </conditionalFormatting>
  <conditionalFormatting sqref="G11">
    <cfRule type="top10" dxfId="560" priority="13" rank="1"/>
  </conditionalFormatting>
  <conditionalFormatting sqref="I11">
    <cfRule type="top10" dxfId="559" priority="12" rank="1"/>
  </conditionalFormatting>
  <conditionalFormatting sqref="K11">
    <cfRule type="top10" dxfId="558" priority="11" rank="1"/>
  </conditionalFormatting>
  <conditionalFormatting sqref="M11">
    <cfRule type="top10" dxfId="557" priority="10" rank="1"/>
  </conditionalFormatting>
  <conditionalFormatting sqref="O11">
    <cfRule type="top10" dxfId="556" priority="9" rank="1"/>
  </conditionalFormatting>
  <conditionalFormatting sqref="E4:P4">
    <cfRule type="cellIs" dxfId="555" priority="1" operator="greaterThanOrEqual">
      <formula>200</formula>
    </cfRule>
  </conditionalFormatting>
  <conditionalFormatting sqref="E4">
    <cfRule type="top10" dxfId="554" priority="2" rank="1"/>
  </conditionalFormatting>
  <conditionalFormatting sqref="G4">
    <cfRule type="top10" dxfId="553" priority="3" rank="1"/>
  </conditionalFormatting>
  <conditionalFormatting sqref="I4">
    <cfRule type="top10" dxfId="552" priority="4" rank="1"/>
  </conditionalFormatting>
  <conditionalFormatting sqref="K4">
    <cfRule type="top10" dxfId="551" priority="5" rank="1"/>
  </conditionalFormatting>
  <conditionalFormatting sqref="M4">
    <cfRule type="top10" dxfId="550" priority="6" rank="1"/>
  </conditionalFormatting>
  <conditionalFormatting sqref="O4">
    <cfRule type="top10" dxfId="549" priority="7" rank="1"/>
  </conditionalFormatting>
  <hyperlinks>
    <hyperlink ref="X1" location="'Indoor 2025'!A1" display="Return to Rankings" xr:uid="{1E43010C-7547-46E5-AFD4-9786DF4F7DD6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E157-2DD0-434F-81F2-57066F893B27}">
  <sheetPr codeName="Sheet73"/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9" customWidth="1"/>
    <col min="5" max="5" width="5.5703125" bestFit="1" customWidth="1"/>
    <col min="6" max="6" width="2.140625" bestFit="1" customWidth="1"/>
    <col min="7" max="7" width="5.5703125" bestFit="1" customWidth="1"/>
    <col min="8" max="8" width="3.28515625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86</v>
      </c>
      <c r="C2" s="3">
        <v>45710</v>
      </c>
      <c r="D2" s="4" t="s">
        <v>38</v>
      </c>
      <c r="E2" s="5">
        <v>199</v>
      </c>
      <c r="F2" s="22">
        <v>5</v>
      </c>
      <c r="G2" s="5">
        <v>198</v>
      </c>
      <c r="H2" s="22">
        <v>6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596</v>
      </c>
      <c r="S2" s="7">
        <v>198.66666666666666</v>
      </c>
      <c r="T2" s="44">
        <v>14</v>
      </c>
      <c r="U2" s="8">
        <v>3</v>
      </c>
      <c r="V2" s="9">
        <v>201.66666666666666</v>
      </c>
    </row>
    <row r="3" spans="1:24" ht="15" customHeight="1" x14ac:dyDescent="0.25">
      <c r="A3" s="1" t="s">
        <v>15</v>
      </c>
      <c r="B3" s="2" t="s">
        <v>76</v>
      </c>
      <c r="C3" s="3">
        <v>45755</v>
      </c>
      <c r="D3" s="4" t="s">
        <v>102</v>
      </c>
      <c r="E3" s="5">
        <v>199</v>
      </c>
      <c r="F3" s="22">
        <v>4</v>
      </c>
      <c r="G3" s="43">
        <v>200</v>
      </c>
      <c r="H3" s="22">
        <v>14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399</v>
      </c>
      <c r="S3" s="7">
        <v>199.5</v>
      </c>
      <c r="T3" s="44">
        <v>18</v>
      </c>
      <c r="U3" s="8">
        <v>9</v>
      </c>
      <c r="V3" s="9">
        <v>208.5</v>
      </c>
    </row>
    <row r="4" spans="1:24" x14ac:dyDescent="0.25">
      <c r="A4" s="1" t="s">
        <v>15</v>
      </c>
      <c r="B4" s="2" t="s">
        <v>154</v>
      </c>
      <c r="C4" s="3">
        <v>45857</v>
      </c>
      <c r="D4" s="4" t="s">
        <v>102</v>
      </c>
      <c r="E4" s="5">
        <v>198</v>
      </c>
      <c r="F4" s="22">
        <v>0</v>
      </c>
      <c r="G4" s="43">
        <v>200</v>
      </c>
      <c r="H4" s="22">
        <v>3</v>
      </c>
      <c r="I4" s="43">
        <v>200.001</v>
      </c>
      <c r="J4" s="22">
        <v>9</v>
      </c>
      <c r="K4" s="5"/>
      <c r="L4" s="22"/>
      <c r="M4" s="5"/>
      <c r="N4" s="22"/>
      <c r="O4" s="5"/>
      <c r="P4" s="22"/>
      <c r="Q4" s="6">
        <v>3</v>
      </c>
      <c r="R4" s="6">
        <v>598.00099999999998</v>
      </c>
      <c r="S4" s="7">
        <v>199.33366666666666</v>
      </c>
      <c r="T4" s="44">
        <v>12</v>
      </c>
      <c r="U4" s="8">
        <v>9</v>
      </c>
      <c r="V4" s="9">
        <v>208.33366666666666</v>
      </c>
    </row>
    <row r="5" spans="1:24" x14ac:dyDescent="0.25">
      <c r="A5" s="1" t="s">
        <v>15</v>
      </c>
      <c r="B5" s="2" t="s">
        <v>76</v>
      </c>
      <c r="C5" s="3">
        <v>45927</v>
      </c>
      <c r="D5" s="4" t="s">
        <v>170</v>
      </c>
      <c r="E5" s="5">
        <v>198</v>
      </c>
      <c r="F5" s="22">
        <v>2</v>
      </c>
      <c r="G5" s="5">
        <v>196</v>
      </c>
      <c r="H5" s="22">
        <v>1</v>
      </c>
      <c r="I5" s="5">
        <v>196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4</v>
      </c>
      <c r="U5" s="8">
        <v>2</v>
      </c>
      <c r="V5" s="9">
        <v>198.66666666666666</v>
      </c>
    </row>
    <row r="7" spans="1:24" x14ac:dyDescent="0.25">
      <c r="Q7" s="39">
        <f>SUM(Q2:Q6)</f>
        <v>11</v>
      </c>
      <c r="R7" s="39">
        <f>SUM(R2:R6)</f>
        <v>2183.0010000000002</v>
      </c>
      <c r="S7" s="40">
        <f>SUM(R7/Q7)</f>
        <v>198.45463636363638</v>
      </c>
      <c r="T7" s="39">
        <f>SUM(T2:T6)</f>
        <v>48</v>
      </c>
      <c r="U7" s="39">
        <f>SUM(U2:U6)</f>
        <v>23</v>
      </c>
      <c r="V7" s="41">
        <f>SUM(S7+U7)</f>
        <v>221.45463636363638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4_1"/>
    <protectedRange algorithmName="SHA-512" hashValue="ON39YdpmFHfN9f47KpiRvqrKx0V9+erV1CNkpWzYhW/Qyc6aT8rEyCrvauWSYGZK2ia3o7vd3akF07acHAFpOA==" saltValue="yVW9XmDwTqEnmpSGai0KYg==" spinCount="100000" sqref="D5" name="Range1_1_3_1"/>
    <protectedRange algorithmName="SHA-512" hashValue="ON39YdpmFHfN9f47KpiRvqrKx0V9+erV1CNkpWzYhW/Qyc6aT8rEyCrvauWSYGZK2ia3o7vd3akF07acHAFpOA==" saltValue="yVW9XmDwTqEnmpSGai0KYg==" spinCount="100000" sqref="E5 G5 I5 K5 M5 O5" name="Range1_33_1_1"/>
    <protectedRange algorithmName="SHA-512" hashValue="ON39YdpmFHfN9f47KpiRvqrKx0V9+erV1CNkpWzYhW/Qyc6aT8rEyCrvauWSYGZK2ia3o7vd3akF07acHAFpOA==" saltValue="yVW9XmDwTqEnmpSGai0KYg==" spinCount="100000" sqref="T5" name="Range1_3_5_3_1"/>
  </protectedRanges>
  <conditionalFormatting sqref="E5">
    <cfRule type="top10" dxfId="548" priority="7" rank="1"/>
  </conditionalFormatting>
  <conditionalFormatting sqref="G5">
    <cfRule type="top10" dxfId="547" priority="6" rank="1"/>
  </conditionalFormatting>
  <conditionalFormatting sqref="I5">
    <cfRule type="top10" dxfId="546" priority="5" rank="1"/>
  </conditionalFormatting>
  <conditionalFormatting sqref="K5">
    <cfRule type="top10" dxfId="545" priority="4" rank="1"/>
  </conditionalFormatting>
  <conditionalFormatting sqref="M5">
    <cfRule type="top10" dxfId="544" priority="3" rank="1"/>
  </conditionalFormatting>
  <conditionalFormatting sqref="O5">
    <cfRule type="top10" dxfId="543" priority="2" rank="1"/>
  </conditionalFormatting>
  <conditionalFormatting sqref="E5:P5">
    <cfRule type="cellIs" dxfId="542" priority="1" operator="greaterThanOrEqual">
      <formula>200</formula>
    </cfRule>
  </conditionalFormatting>
  <hyperlinks>
    <hyperlink ref="X1" location="'Virginia 2025'!A1" display="Return to Rankings" xr:uid="{E07E17CD-17F1-4CF6-98C9-D5E45E0EA2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D5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B5</xm:sqref>
        </x14:dataValidation>
      </x14:dataValidation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8140-6B1A-43C5-A799-22C81585D36D}">
  <sheetPr codeName="Sheet74"/>
  <dimension ref="A1:X25"/>
  <sheetViews>
    <sheetView topLeftCell="A4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11</v>
      </c>
      <c r="B2" s="2" t="s">
        <v>117</v>
      </c>
      <c r="C2" s="3">
        <v>45808</v>
      </c>
      <c r="D2" s="4" t="s">
        <v>102</v>
      </c>
      <c r="E2" s="36">
        <v>191</v>
      </c>
      <c r="F2" s="22">
        <v>0</v>
      </c>
      <c r="G2" s="36">
        <v>193</v>
      </c>
      <c r="H2" s="22">
        <v>0</v>
      </c>
      <c r="I2" s="5">
        <v>187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571</v>
      </c>
      <c r="S2" s="7">
        <v>190.33333333333334</v>
      </c>
      <c r="T2" s="44">
        <v>2</v>
      </c>
      <c r="U2" s="8">
        <v>4</v>
      </c>
      <c r="V2" s="9">
        <v>194.33333333333334</v>
      </c>
    </row>
    <row r="4" spans="1:24" x14ac:dyDescent="0.25">
      <c r="Q4" s="39">
        <f>SUM(Q2:Q3)</f>
        <v>3</v>
      </c>
      <c r="R4" s="39">
        <f>SUM(R2:R3)</f>
        <v>571</v>
      </c>
      <c r="S4" s="40">
        <f>SUM(R4/Q4)</f>
        <v>190.33333333333334</v>
      </c>
      <c r="T4" s="39">
        <f>SUM(T2:T3)</f>
        <v>2</v>
      </c>
      <c r="U4" s="39">
        <f>SUM(U2:U3)</f>
        <v>4</v>
      </c>
      <c r="V4" s="41">
        <f>SUM(S4+U4)</f>
        <v>194.33333333333334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35</v>
      </c>
      <c r="B8" s="2" t="s">
        <v>117</v>
      </c>
      <c r="C8" s="3">
        <v>45808</v>
      </c>
      <c r="D8" s="4" t="s">
        <v>102</v>
      </c>
      <c r="E8" s="36">
        <v>188</v>
      </c>
      <c r="F8" s="22">
        <v>2</v>
      </c>
      <c r="G8" s="36">
        <v>181</v>
      </c>
      <c r="H8" s="22">
        <v>0</v>
      </c>
      <c r="I8" s="5">
        <v>186</v>
      </c>
      <c r="J8" s="22">
        <v>2</v>
      </c>
      <c r="K8" s="38"/>
      <c r="L8" s="22"/>
      <c r="M8" s="38"/>
      <c r="N8" s="22"/>
      <c r="O8" s="5"/>
      <c r="P8" s="22"/>
      <c r="Q8" s="6">
        <v>3</v>
      </c>
      <c r="R8" s="6">
        <v>555</v>
      </c>
      <c r="S8" s="7">
        <v>185</v>
      </c>
      <c r="T8" s="44">
        <v>4</v>
      </c>
      <c r="U8" s="8">
        <v>2</v>
      </c>
      <c r="V8" s="9">
        <v>187</v>
      </c>
    </row>
    <row r="9" spans="1:24" ht="15" customHeight="1" x14ac:dyDescent="0.25">
      <c r="A9" s="1" t="s">
        <v>35</v>
      </c>
      <c r="B9" s="2" t="s">
        <v>117</v>
      </c>
      <c r="C9" s="3">
        <v>45836</v>
      </c>
      <c r="D9" s="4" t="s">
        <v>102</v>
      </c>
      <c r="E9" s="5">
        <v>192.001</v>
      </c>
      <c r="F9" s="22">
        <v>1</v>
      </c>
      <c r="G9" s="36">
        <v>190</v>
      </c>
      <c r="H9" s="22">
        <v>1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577.00099999999998</v>
      </c>
      <c r="S9" s="7">
        <v>192.33366666666666</v>
      </c>
      <c r="T9" s="44">
        <v>4</v>
      </c>
      <c r="U9" s="8">
        <v>18</v>
      </c>
      <c r="V9" s="9">
        <v>210.33366666666666</v>
      </c>
    </row>
    <row r="10" spans="1:24" x14ac:dyDescent="0.25">
      <c r="A10" s="1" t="s">
        <v>35</v>
      </c>
      <c r="B10" s="2" t="s">
        <v>117</v>
      </c>
      <c r="C10" s="3">
        <v>45899</v>
      </c>
      <c r="D10" s="4" t="s">
        <v>102</v>
      </c>
      <c r="E10" s="5">
        <v>189</v>
      </c>
      <c r="F10" s="22">
        <v>0</v>
      </c>
      <c r="G10" s="36">
        <v>182</v>
      </c>
      <c r="H10" s="22">
        <v>1</v>
      </c>
      <c r="I10" s="5">
        <v>184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555</v>
      </c>
      <c r="S10" s="7">
        <v>185</v>
      </c>
      <c r="T10" s="44">
        <v>3</v>
      </c>
      <c r="U10" s="8">
        <v>8</v>
      </c>
      <c r="V10" s="9">
        <v>193</v>
      </c>
    </row>
    <row r="11" spans="1:24" x14ac:dyDescent="0.25">
      <c r="A11" s="1" t="s">
        <v>35</v>
      </c>
      <c r="B11" s="2" t="s">
        <v>117</v>
      </c>
      <c r="C11" s="3">
        <v>45948</v>
      </c>
      <c r="D11" s="4" t="s">
        <v>170</v>
      </c>
      <c r="E11" s="36">
        <v>190</v>
      </c>
      <c r="F11" s="22">
        <v>1</v>
      </c>
      <c r="G11" s="36">
        <v>190</v>
      </c>
      <c r="H11" s="22">
        <v>0</v>
      </c>
      <c r="I11" s="5">
        <v>191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571</v>
      </c>
      <c r="S11" s="7">
        <v>190.33333333333334</v>
      </c>
      <c r="T11" s="44">
        <v>2</v>
      </c>
      <c r="U11" s="8">
        <v>7</v>
      </c>
      <c r="V11" s="9">
        <v>197.33333333333334</v>
      </c>
    </row>
    <row r="13" spans="1:24" x14ac:dyDescent="0.25">
      <c r="Q13" s="39">
        <f>SUM(Q8:Q12)</f>
        <v>12</v>
      </c>
      <c r="R13" s="39">
        <f>SUM(R8:R12)</f>
        <v>2258.0010000000002</v>
      </c>
      <c r="S13" s="40">
        <f>SUM(R13/Q13)</f>
        <v>188.16675000000001</v>
      </c>
      <c r="T13" s="39">
        <f>SUM(T8:T12)</f>
        <v>13</v>
      </c>
      <c r="U13" s="39">
        <f>SUM(U8:U12)</f>
        <v>35</v>
      </c>
      <c r="V13" s="41">
        <f>SUM(S13+U13)</f>
        <v>223.16675000000001</v>
      </c>
    </row>
    <row r="15" spans="1:24" ht="15" customHeight="1" x14ac:dyDescent="0.25"/>
    <row r="16" spans="1:24" x14ac:dyDescent="0.25">
      <c r="A16" s="26" t="s">
        <v>1</v>
      </c>
      <c r="B16" s="27" t="s">
        <v>2</v>
      </c>
      <c r="C16" s="25" t="s">
        <v>3</v>
      </c>
      <c r="D16" s="28" t="s">
        <v>4</v>
      </c>
      <c r="E16" s="29" t="s">
        <v>21</v>
      </c>
      <c r="F16" s="29" t="s">
        <v>22</v>
      </c>
      <c r="G16" s="29" t="s">
        <v>23</v>
      </c>
      <c r="H16" s="29" t="s">
        <v>22</v>
      </c>
      <c r="I16" s="29" t="s">
        <v>24</v>
      </c>
      <c r="J16" s="29" t="s">
        <v>22</v>
      </c>
      <c r="K16" s="29" t="s">
        <v>25</v>
      </c>
      <c r="L16" s="29" t="s">
        <v>22</v>
      </c>
      <c r="M16" s="29" t="s">
        <v>26</v>
      </c>
      <c r="N16" s="29" t="s">
        <v>22</v>
      </c>
      <c r="O16" s="29" t="s">
        <v>27</v>
      </c>
      <c r="P16" s="29" t="s">
        <v>22</v>
      </c>
      <c r="Q16" s="30" t="s">
        <v>28</v>
      </c>
      <c r="R16" s="31" t="s">
        <v>29</v>
      </c>
      <c r="S16" s="32" t="s">
        <v>5</v>
      </c>
      <c r="T16" s="32" t="s">
        <v>30</v>
      </c>
      <c r="U16" s="31" t="s">
        <v>6</v>
      </c>
      <c r="V16" s="32" t="s">
        <v>31</v>
      </c>
    </row>
    <row r="17" spans="1:22" x14ac:dyDescent="0.25">
      <c r="A17" s="1" t="s">
        <v>15</v>
      </c>
      <c r="B17" s="2" t="s">
        <v>117</v>
      </c>
      <c r="C17" s="3">
        <v>45836</v>
      </c>
      <c r="D17" s="4" t="s">
        <v>102</v>
      </c>
      <c r="E17" s="5">
        <v>198.001</v>
      </c>
      <c r="F17" s="22">
        <v>5</v>
      </c>
      <c r="G17" s="5">
        <v>197</v>
      </c>
      <c r="H17" s="22">
        <v>3</v>
      </c>
      <c r="I17" s="5">
        <v>196</v>
      </c>
      <c r="J17" s="22">
        <v>3</v>
      </c>
      <c r="K17" s="5"/>
      <c r="L17" s="22"/>
      <c r="M17" s="5"/>
      <c r="N17" s="22"/>
      <c r="O17" s="5"/>
      <c r="P17" s="22"/>
      <c r="Q17" s="6">
        <v>3</v>
      </c>
      <c r="R17" s="6">
        <v>591.00099999999998</v>
      </c>
      <c r="S17" s="7">
        <v>197.00033333333332</v>
      </c>
      <c r="T17" s="44">
        <v>11</v>
      </c>
      <c r="U17" s="8">
        <v>10</v>
      </c>
      <c r="V17" s="9">
        <v>207.00033333333332</v>
      </c>
    </row>
    <row r="19" spans="1:22" x14ac:dyDescent="0.25">
      <c r="Q19" s="39">
        <f>SUM(Q17:Q18)</f>
        <v>3</v>
      </c>
      <c r="R19" s="39">
        <f>SUM(R17:R18)</f>
        <v>591.00099999999998</v>
      </c>
      <c r="S19" s="40">
        <f>SUM(R19/Q19)</f>
        <v>197.00033333333332</v>
      </c>
      <c r="T19" s="39">
        <f>SUM(T17:T18)</f>
        <v>11</v>
      </c>
      <c r="U19" s="39">
        <f>SUM(U17:U18)</f>
        <v>10</v>
      </c>
      <c r="V19" s="41">
        <f>SUM(S19+U19)</f>
        <v>207.00033333333332</v>
      </c>
    </row>
    <row r="22" spans="1:22" x14ac:dyDescent="0.25">
      <c r="A22" s="26" t="s">
        <v>1</v>
      </c>
      <c r="B22" s="27" t="s">
        <v>2</v>
      </c>
      <c r="C22" s="25" t="s">
        <v>3</v>
      </c>
      <c r="D22" s="28" t="s">
        <v>4</v>
      </c>
      <c r="E22" s="29" t="s">
        <v>21</v>
      </c>
      <c r="F22" s="29" t="s">
        <v>22</v>
      </c>
      <c r="G22" s="29" t="s">
        <v>23</v>
      </c>
      <c r="H22" s="29" t="s">
        <v>22</v>
      </c>
      <c r="I22" s="29" t="s">
        <v>24</v>
      </c>
      <c r="J22" s="29" t="s">
        <v>22</v>
      </c>
      <c r="K22" s="29" t="s">
        <v>25</v>
      </c>
      <c r="L22" s="29" t="s">
        <v>22</v>
      </c>
      <c r="M22" s="29" t="s">
        <v>26</v>
      </c>
      <c r="N22" s="29" t="s">
        <v>22</v>
      </c>
      <c r="O22" s="29" t="s">
        <v>27</v>
      </c>
      <c r="P22" s="29" t="s">
        <v>22</v>
      </c>
      <c r="Q22" s="30" t="s">
        <v>28</v>
      </c>
      <c r="R22" s="31" t="s">
        <v>29</v>
      </c>
      <c r="S22" s="32" t="s">
        <v>5</v>
      </c>
      <c r="T22" s="32" t="s">
        <v>30</v>
      </c>
      <c r="U22" s="31" t="s">
        <v>6</v>
      </c>
      <c r="V22" s="32" t="s">
        <v>31</v>
      </c>
    </row>
    <row r="23" spans="1:22" x14ac:dyDescent="0.25">
      <c r="A23" s="1" t="s">
        <v>94</v>
      </c>
      <c r="B23" s="2" t="s">
        <v>117</v>
      </c>
      <c r="C23" s="3">
        <v>45948</v>
      </c>
      <c r="D23" s="4" t="s">
        <v>170</v>
      </c>
      <c r="E23" s="5">
        <v>177</v>
      </c>
      <c r="F23" s="22">
        <v>1</v>
      </c>
      <c r="G23" s="5">
        <v>186</v>
      </c>
      <c r="H23" s="22">
        <v>2</v>
      </c>
      <c r="I23" s="5">
        <v>183</v>
      </c>
      <c r="J23" s="22">
        <v>0</v>
      </c>
      <c r="K23" s="5"/>
      <c r="L23" s="22"/>
      <c r="M23" s="5"/>
      <c r="N23" s="22"/>
      <c r="O23" s="5"/>
      <c r="P23" s="22"/>
      <c r="Q23" s="6">
        <v>3</v>
      </c>
      <c r="R23" s="6">
        <v>546</v>
      </c>
      <c r="S23" s="7">
        <v>182</v>
      </c>
      <c r="T23" s="44">
        <v>3</v>
      </c>
      <c r="U23" s="8">
        <v>11</v>
      </c>
      <c r="V23" s="9">
        <v>193</v>
      </c>
    </row>
    <row r="25" spans="1:22" x14ac:dyDescent="0.25">
      <c r="Q25" s="39">
        <f>SUM(Q23:Q24)</f>
        <v>3</v>
      </c>
      <c r="R25" s="39">
        <f>SUM(R23:R24)</f>
        <v>546</v>
      </c>
      <c r="S25" s="40">
        <f>SUM(R25/Q25)</f>
        <v>182</v>
      </c>
      <c r="T25" s="39">
        <f>SUM(T23:T24)</f>
        <v>3</v>
      </c>
      <c r="U25" s="39">
        <f>SUM(U23:U24)</f>
        <v>11</v>
      </c>
      <c r="V25" s="41">
        <f>SUM(S25+U25)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7 B16 B22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8:C8 E8:P8" name="Range1_6"/>
    <protectedRange algorithmName="SHA-512" hashValue="ON39YdpmFHfN9f47KpiRvqrKx0V9+erV1CNkpWzYhW/Qyc6aT8rEyCrvauWSYGZK2ia3o7vd3akF07acHAFpOA==" saltValue="yVW9XmDwTqEnmpSGai0KYg==" spinCount="100000" sqref="D8" name="Range1_1_5"/>
    <protectedRange algorithmName="SHA-512" hashValue="ON39YdpmFHfN9f47KpiRvqrKx0V9+erV1CNkpWzYhW/Qyc6aT8rEyCrvauWSYGZK2ia3o7vd3akF07acHAFpOA==" saltValue="yVW9XmDwTqEnmpSGai0KYg==" spinCount="100000" sqref="T8" name="Range1_3_5_5"/>
    <protectedRange algorithmName="SHA-512" hashValue="ON39YdpmFHfN9f47KpiRvqrKx0V9+erV1CNkpWzYhW/Qyc6aT8rEyCrvauWSYGZK2ia3o7vd3akF07acHAFpOA==" saltValue="yVW9XmDwTqEnmpSGai0KYg==" spinCount="100000" sqref="E9:P9 B9:C9" name="Range1_10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7:C17" name="Range1_8"/>
    <protectedRange algorithmName="SHA-512" hashValue="ON39YdpmFHfN9f47KpiRvqrKx0V9+erV1CNkpWzYhW/Qyc6aT8rEyCrvauWSYGZK2ia3o7vd3akF07acHAFpOA==" saltValue="yVW9XmDwTqEnmpSGai0KYg==" spinCount="100000" sqref="D17" name="Range1_1_7"/>
    <protectedRange algorithmName="SHA-512" hashValue="ON39YdpmFHfN9f47KpiRvqrKx0V9+erV1CNkpWzYhW/Qyc6aT8rEyCrvauWSYGZK2ia3o7vd3akF07acHAFpOA==" saltValue="yVW9XmDwTqEnmpSGai0KYg==" spinCount="100000" sqref="E17:P17 T17" name="Range1_3_5_7"/>
    <protectedRange algorithmName="SHA-512" hashValue="ON39YdpmFHfN9f47KpiRvqrKx0V9+erV1CNkpWzYhW/Qyc6aT8rEyCrvauWSYGZK2ia3o7vd3akF07acHAFpOA==" saltValue="yVW9XmDwTqEnmpSGai0KYg==" spinCount="100000" sqref="E10:P10 B10:C10" name="Range1_14"/>
    <protectedRange algorithmName="SHA-512" hashValue="ON39YdpmFHfN9f47KpiRvqrKx0V9+erV1CNkpWzYhW/Qyc6aT8rEyCrvauWSYGZK2ia3o7vd3akF07acHAFpOA==" saltValue="yVW9XmDwTqEnmpSGai0KYg==" spinCount="100000" sqref="D10" name="Range1_1_12"/>
    <protectedRange algorithmName="SHA-512" hashValue="ON39YdpmFHfN9f47KpiRvqrKx0V9+erV1CNkpWzYhW/Qyc6aT8rEyCrvauWSYGZK2ia3o7vd3akF07acHAFpOA==" saltValue="yVW9XmDwTqEnmpSGai0KYg==" spinCount="100000" sqref="T10" name="Range1_3_5_12"/>
    <protectedRange algorithmName="SHA-512" hashValue="ON39YdpmFHfN9f47KpiRvqrKx0V9+erV1CNkpWzYhW/Qyc6aT8rEyCrvauWSYGZK2ia3o7vd3akF07acHAFpOA==" saltValue="yVW9XmDwTqEnmpSGai0KYg==" spinCount="100000" sqref="B11:C11 E11:P11" name="Range1_15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T11" name="Range1_3_5_4_1"/>
    <protectedRange algorithmName="SHA-512" hashValue="ON39YdpmFHfN9f47KpiRvqrKx0V9+erV1CNkpWzYhW/Qyc6aT8rEyCrvauWSYGZK2ia3o7vd3akF07acHAFpOA==" saltValue="yVW9XmDwTqEnmpSGai0KYg==" spinCount="100000" sqref="B23:C23" name="Range1_14_1"/>
    <protectedRange algorithmName="SHA-512" hashValue="ON39YdpmFHfN9f47KpiRvqrKx0V9+erV1CNkpWzYhW/Qyc6aT8rEyCrvauWSYGZK2ia3o7vd3akF07acHAFpOA==" saltValue="yVW9XmDwTqEnmpSGai0KYg==" spinCount="100000" sqref="D23" name="Range1_1_3_1"/>
    <protectedRange algorithmName="SHA-512" hashValue="ON39YdpmFHfN9f47KpiRvqrKx0V9+erV1CNkpWzYhW/Qyc6aT8rEyCrvauWSYGZK2ia3o7vd3akF07acHAFpOA==" saltValue="yVW9XmDwTqEnmpSGai0KYg==" spinCount="100000" sqref="I23 K23" name="Range1_1_2_19_1"/>
    <protectedRange algorithmName="SHA-512" hashValue="ON39YdpmFHfN9f47KpiRvqrKx0V9+erV1CNkpWzYhW/Qyc6aT8rEyCrvauWSYGZK2ia3o7vd3akF07acHAFpOA==" saltValue="yVW9XmDwTqEnmpSGai0KYg==" spinCount="100000" sqref="T23" name="Range1_3_5_3_1"/>
  </protectedRanges>
  <conditionalFormatting sqref="E11:P11">
    <cfRule type="cellIs" dxfId="541" priority="8" operator="greaterThanOrEqual">
      <formula>200</formula>
    </cfRule>
  </conditionalFormatting>
  <conditionalFormatting sqref="E11">
    <cfRule type="top10" dxfId="540" priority="9" rank="1"/>
  </conditionalFormatting>
  <conditionalFormatting sqref="G11">
    <cfRule type="top10" dxfId="539" priority="10" rank="1"/>
  </conditionalFormatting>
  <conditionalFormatting sqref="I11">
    <cfRule type="top10" dxfId="538" priority="11" rank="1"/>
  </conditionalFormatting>
  <conditionalFormatting sqref="K11">
    <cfRule type="top10" dxfId="537" priority="12" rank="1"/>
  </conditionalFormatting>
  <conditionalFormatting sqref="M11">
    <cfRule type="top10" dxfId="536" priority="13" rank="1"/>
  </conditionalFormatting>
  <conditionalFormatting sqref="O11">
    <cfRule type="top10" dxfId="535" priority="14" rank="1"/>
  </conditionalFormatting>
  <conditionalFormatting sqref="E23">
    <cfRule type="top10" dxfId="534" priority="7" rank="1"/>
  </conditionalFormatting>
  <conditionalFormatting sqref="G23">
    <cfRule type="top10" dxfId="533" priority="6" rank="1"/>
  </conditionalFormatting>
  <conditionalFormatting sqref="I23">
    <cfRule type="top10" dxfId="532" priority="5" rank="1"/>
  </conditionalFormatting>
  <conditionalFormatting sqref="K23">
    <cfRule type="top10" dxfId="531" priority="4" rank="1"/>
  </conditionalFormatting>
  <conditionalFormatting sqref="M23">
    <cfRule type="top10" dxfId="530" priority="3" rank="1"/>
  </conditionalFormatting>
  <conditionalFormatting sqref="O23">
    <cfRule type="top10" dxfId="529" priority="2" rank="1"/>
  </conditionalFormatting>
  <conditionalFormatting sqref="E23:P23">
    <cfRule type="cellIs" dxfId="528" priority="1" operator="greaterThanOrEqual">
      <formula>200</formula>
    </cfRule>
  </conditionalFormatting>
  <hyperlinks>
    <hyperlink ref="X1" location="'Indoor 2025'!A1" display="Return to Rankings" xr:uid="{B1FF2C01-8753-4AB0-B59B-FAEDD9C23EF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D11 D23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B11 B23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F104-DD57-4B3C-850E-688289BD0F57}">
  <sheetPr codeName="Sheet1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94</v>
      </c>
      <c r="B2" s="2" t="s">
        <v>163</v>
      </c>
      <c r="C2" s="3">
        <v>45905</v>
      </c>
      <c r="D2" s="4" t="s">
        <v>130</v>
      </c>
      <c r="E2" s="5">
        <v>181</v>
      </c>
      <c r="F2" s="22">
        <v>0</v>
      </c>
      <c r="G2" s="5">
        <v>174</v>
      </c>
      <c r="H2" s="22">
        <v>1</v>
      </c>
      <c r="I2" s="5">
        <v>182</v>
      </c>
      <c r="J2" s="22"/>
      <c r="K2" s="5"/>
      <c r="L2" s="22"/>
      <c r="M2" s="5"/>
      <c r="N2" s="22"/>
      <c r="O2" s="5"/>
      <c r="P2" s="22"/>
      <c r="Q2" s="6">
        <v>3</v>
      </c>
      <c r="R2" s="6">
        <v>537</v>
      </c>
      <c r="S2" s="7">
        <v>179</v>
      </c>
      <c r="T2" s="44">
        <v>1</v>
      </c>
      <c r="U2" s="8">
        <v>9</v>
      </c>
      <c r="V2" s="9">
        <v>188</v>
      </c>
    </row>
    <row r="3" spans="1:24" x14ac:dyDescent="0.25">
      <c r="A3" s="55" t="s">
        <v>94</v>
      </c>
      <c r="B3" s="2" t="s">
        <v>163</v>
      </c>
      <c r="C3" s="3">
        <v>45933</v>
      </c>
      <c r="D3" s="54" t="s">
        <v>130</v>
      </c>
      <c r="E3" s="5">
        <v>168</v>
      </c>
      <c r="F3" s="22">
        <v>0</v>
      </c>
      <c r="G3" s="5">
        <v>180</v>
      </c>
      <c r="H3" s="22">
        <v>0</v>
      </c>
      <c r="I3" s="5">
        <v>180</v>
      </c>
      <c r="J3" s="22">
        <v>2</v>
      </c>
      <c r="K3" s="5">
        <v>171</v>
      </c>
      <c r="L3" s="22">
        <v>0</v>
      </c>
      <c r="M3" s="5"/>
      <c r="N3" s="22"/>
      <c r="O3" s="5"/>
      <c r="P3" s="22"/>
      <c r="Q3" s="8">
        <v>4</v>
      </c>
      <c r="R3" s="8">
        <v>699</v>
      </c>
      <c r="S3" s="7">
        <v>174.75</v>
      </c>
      <c r="T3" s="44">
        <v>2</v>
      </c>
      <c r="U3" s="8">
        <v>6</v>
      </c>
      <c r="V3" s="7">
        <v>180.75</v>
      </c>
    </row>
    <row r="5" spans="1:24" x14ac:dyDescent="0.25">
      <c r="Q5" s="39">
        <f>SUM(Q2:Q4)</f>
        <v>7</v>
      </c>
      <c r="R5" s="39">
        <f>SUM(R2:R4)</f>
        <v>1236</v>
      </c>
      <c r="S5" s="40">
        <f>SUM(R5/Q5)</f>
        <v>176.57142857142858</v>
      </c>
      <c r="T5" s="39">
        <f>SUM(T2:T4)</f>
        <v>3</v>
      </c>
      <c r="U5" s="39">
        <f>SUM(U2:U4)</f>
        <v>15</v>
      </c>
      <c r="V5" s="41">
        <f>SUM(S5+U5)</f>
        <v>191.57142857142858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E2">
    <cfRule type="top10" dxfId="527" priority="14" rank="1"/>
  </conditionalFormatting>
  <conditionalFormatting sqref="E2:O2">
    <cfRule type="cellIs" dxfId="526" priority="8" operator="greaterThanOrEqual">
      <formula>193</formula>
    </cfRule>
  </conditionalFormatting>
  <conditionalFormatting sqref="G2">
    <cfRule type="top10" dxfId="525" priority="13" rank="1"/>
  </conditionalFormatting>
  <conditionalFormatting sqref="I2">
    <cfRule type="top10" dxfId="524" priority="12" rank="1"/>
  </conditionalFormatting>
  <conditionalFormatting sqref="K2">
    <cfRule type="top10" dxfId="523" priority="11" rank="1"/>
  </conditionalFormatting>
  <conditionalFormatting sqref="M2">
    <cfRule type="top10" dxfId="522" priority="10" rank="1"/>
  </conditionalFormatting>
  <conditionalFormatting sqref="O2">
    <cfRule type="top10" dxfId="521" priority="9" rank="1"/>
  </conditionalFormatting>
  <conditionalFormatting sqref="E3">
    <cfRule type="top10" dxfId="520" priority="7" rank="1"/>
  </conditionalFormatting>
  <conditionalFormatting sqref="E3:P3">
    <cfRule type="cellIs" dxfId="519" priority="1" operator="greaterThanOrEqual">
      <formula>200</formula>
    </cfRule>
  </conditionalFormatting>
  <conditionalFormatting sqref="G3">
    <cfRule type="top10" dxfId="518" priority="6" rank="1"/>
  </conditionalFormatting>
  <conditionalFormatting sqref="I3">
    <cfRule type="top10" dxfId="517" priority="5" rank="1"/>
  </conditionalFormatting>
  <conditionalFormatting sqref="K3">
    <cfRule type="top10" dxfId="516" priority="4" rank="1"/>
  </conditionalFormatting>
  <conditionalFormatting sqref="M3">
    <cfRule type="top10" dxfId="515" priority="3" rank="1"/>
  </conditionalFormatting>
  <conditionalFormatting sqref="O3">
    <cfRule type="top10" dxfId="514" priority="2" rank="1"/>
  </conditionalFormatting>
  <hyperlinks>
    <hyperlink ref="X1" location="'Indoor 2025'!A1" display="Return to Rankings" xr:uid="{87081BA6-5615-4F1A-A41F-D1ECB03345E9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C50A-1F2C-415B-B19B-4CCE166FE10F}">
  <dimension ref="A1:X4"/>
  <sheetViews>
    <sheetView workbookViewId="0">
      <selection activeCell="B8" sqref="B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204</v>
      </c>
      <c r="C2" s="3">
        <v>45997</v>
      </c>
      <c r="D2" s="54" t="s">
        <v>186</v>
      </c>
      <c r="E2" s="5">
        <v>197</v>
      </c>
      <c r="F2" s="22">
        <v>2</v>
      </c>
      <c r="G2" s="5">
        <v>199</v>
      </c>
      <c r="H2" s="22">
        <v>2</v>
      </c>
      <c r="I2" s="5">
        <v>197</v>
      </c>
      <c r="J2" s="22">
        <v>1</v>
      </c>
      <c r="K2" s="5">
        <v>199</v>
      </c>
      <c r="L2" s="22">
        <v>5</v>
      </c>
      <c r="M2" s="5">
        <v>198</v>
      </c>
      <c r="N2" s="22">
        <v>4</v>
      </c>
      <c r="O2" s="5">
        <v>199</v>
      </c>
      <c r="P2" s="22">
        <v>1</v>
      </c>
      <c r="Q2" s="8">
        <v>6</v>
      </c>
      <c r="R2" s="8">
        <v>1189</v>
      </c>
      <c r="S2" s="7">
        <v>198.16666666666666</v>
      </c>
      <c r="T2" s="44">
        <v>15</v>
      </c>
      <c r="U2" s="8">
        <v>8</v>
      </c>
      <c r="V2" s="7">
        <v>206.16666666666666</v>
      </c>
    </row>
    <row r="4" spans="1:24" x14ac:dyDescent="0.25">
      <c r="Q4" s="39">
        <f>SUM(Q2:Q3)</f>
        <v>6</v>
      </c>
      <c r="R4" s="39">
        <f>SUM(R2:R3)</f>
        <v>1189</v>
      </c>
      <c r="S4" s="40">
        <f>SUM(R4/Q4)</f>
        <v>198.16666666666666</v>
      </c>
      <c r="T4" s="39">
        <f>SUM(T2:T3)</f>
        <v>15</v>
      </c>
      <c r="U4" s="39">
        <f>SUM(U2:U3)</f>
        <v>8</v>
      </c>
      <c r="V4" s="41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 E2:P2" name="Range1_3_5_1_2"/>
  </protectedRanges>
  <conditionalFormatting sqref="E2">
    <cfRule type="top10" dxfId="513" priority="7" rank="1"/>
  </conditionalFormatting>
  <conditionalFormatting sqref="G2">
    <cfRule type="top10" dxfId="512" priority="6" rank="1"/>
  </conditionalFormatting>
  <conditionalFormatting sqref="E2:P2">
    <cfRule type="cellIs" dxfId="511" priority="5" operator="greaterThanOrEqual">
      <formula>200</formula>
    </cfRule>
  </conditionalFormatting>
  <conditionalFormatting sqref="I2">
    <cfRule type="top10" dxfId="510" priority="4" rank="1"/>
  </conditionalFormatting>
  <conditionalFormatting sqref="K2">
    <cfRule type="top10" dxfId="509" priority="3" rank="1"/>
  </conditionalFormatting>
  <conditionalFormatting sqref="M2">
    <cfRule type="top10" dxfId="508" priority="2" rank="1"/>
  </conditionalFormatting>
  <conditionalFormatting sqref="O2">
    <cfRule type="top10" dxfId="507" priority="1" rank="1"/>
  </conditionalFormatting>
  <hyperlinks>
    <hyperlink ref="X1" location="'Virginia 2025'!A1" display="Return to Rankings" xr:uid="{A071DBAB-FA29-4BF1-A298-69AE37C4741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F57588-357A-4911-A452-5FC71AEB152E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45D2-4F49-46F9-AE0E-585BC5D9F3A1}">
  <sheetPr codeName="Sheet75"/>
  <dimension ref="A1:X12"/>
  <sheetViews>
    <sheetView workbookViewId="0">
      <selection activeCell="D20" sqref="D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78</v>
      </c>
      <c r="C2" s="3">
        <v>45710</v>
      </c>
      <c r="D2" s="4" t="s">
        <v>38</v>
      </c>
      <c r="E2" s="5">
        <v>199</v>
      </c>
      <c r="F2" s="22">
        <v>7</v>
      </c>
      <c r="G2" s="5">
        <v>199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13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78</v>
      </c>
      <c r="C3" s="3">
        <v>45745</v>
      </c>
      <c r="D3" s="4" t="s">
        <v>38</v>
      </c>
      <c r="E3" s="5">
        <v>196</v>
      </c>
      <c r="F3" s="22">
        <v>3</v>
      </c>
      <c r="G3" s="5">
        <v>194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390</v>
      </c>
      <c r="S3" s="7">
        <v>195</v>
      </c>
      <c r="T3" s="44">
        <v>4</v>
      </c>
      <c r="U3" s="8">
        <v>2</v>
      </c>
      <c r="V3" s="9">
        <v>197</v>
      </c>
    </row>
    <row r="4" spans="1:24" x14ac:dyDescent="0.25">
      <c r="A4" s="55" t="s">
        <v>15</v>
      </c>
      <c r="B4" s="2" t="s">
        <v>78</v>
      </c>
      <c r="C4" s="3">
        <v>45997</v>
      </c>
      <c r="D4" s="54" t="s">
        <v>38</v>
      </c>
      <c r="E4" s="5">
        <v>198</v>
      </c>
      <c r="F4" s="22">
        <v>3</v>
      </c>
      <c r="G4" s="5">
        <v>197</v>
      </c>
      <c r="H4" s="22">
        <v>3</v>
      </c>
      <c r="I4" s="5">
        <v>198</v>
      </c>
      <c r="J4" s="22">
        <v>3</v>
      </c>
      <c r="K4" s="5">
        <v>198</v>
      </c>
      <c r="L4" s="22">
        <v>4</v>
      </c>
      <c r="M4" s="5">
        <v>198</v>
      </c>
      <c r="N4" s="22">
        <v>2</v>
      </c>
      <c r="O4" s="5">
        <v>200</v>
      </c>
      <c r="P4" s="22">
        <v>8</v>
      </c>
      <c r="Q4" s="8">
        <v>6</v>
      </c>
      <c r="R4" s="8">
        <v>1189</v>
      </c>
      <c r="S4" s="7">
        <v>198.16666666666666</v>
      </c>
      <c r="T4" s="44">
        <v>23</v>
      </c>
      <c r="U4" s="8">
        <v>4</v>
      </c>
      <c r="V4" s="7">
        <v>202.16666666666666</v>
      </c>
    </row>
    <row r="6" spans="1:24" x14ac:dyDescent="0.25">
      <c r="Q6" s="39">
        <f>SUM(Q2:Q5)</f>
        <v>11</v>
      </c>
      <c r="R6" s="39">
        <f>SUM(R2:R5)</f>
        <v>2174</v>
      </c>
      <c r="S6" s="40">
        <f>SUM(R6/Q6)</f>
        <v>197.63636363636363</v>
      </c>
      <c r="T6" s="39">
        <f>SUM(T2:T5)</f>
        <v>40</v>
      </c>
      <c r="U6" s="39">
        <f>SUM(U2:U5)</f>
        <v>8</v>
      </c>
      <c r="V6" s="41">
        <f>SUM(S6+U6)</f>
        <v>205.63636363636363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55" t="s">
        <v>11</v>
      </c>
      <c r="B10" s="2" t="s">
        <v>78</v>
      </c>
      <c r="C10" s="3">
        <v>45997</v>
      </c>
      <c r="D10" s="54" t="s">
        <v>38</v>
      </c>
      <c r="E10" s="36">
        <v>197</v>
      </c>
      <c r="F10" s="22">
        <v>6</v>
      </c>
      <c r="G10" s="36">
        <v>197</v>
      </c>
      <c r="H10" s="22">
        <v>2</v>
      </c>
      <c r="I10" s="5">
        <v>196</v>
      </c>
      <c r="J10" s="22">
        <v>4</v>
      </c>
      <c r="K10" s="36">
        <v>197</v>
      </c>
      <c r="L10" s="22">
        <v>2</v>
      </c>
      <c r="M10" s="38">
        <v>197</v>
      </c>
      <c r="N10" s="22">
        <v>2</v>
      </c>
      <c r="O10" s="5">
        <v>198</v>
      </c>
      <c r="P10" s="22">
        <v>7</v>
      </c>
      <c r="Q10" s="8">
        <v>6</v>
      </c>
      <c r="R10" s="8">
        <v>1182</v>
      </c>
      <c r="S10" s="7">
        <v>197</v>
      </c>
      <c r="T10" s="44">
        <v>23</v>
      </c>
      <c r="U10" s="8">
        <v>4</v>
      </c>
      <c r="V10" s="7">
        <v>201</v>
      </c>
    </row>
    <row r="12" spans="1:24" x14ac:dyDescent="0.25">
      <c r="Q12" s="39">
        <f>SUM(Q10:Q11)</f>
        <v>6</v>
      </c>
      <c r="R12" s="39">
        <f>SUM(R10:R11)</f>
        <v>1182</v>
      </c>
      <c r="S12" s="40">
        <f>SUM(R12/Q12)</f>
        <v>197</v>
      </c>
      <c r="T12" s="39">
        <f>SUM(T10:T11)</f>
        <v>23</v>
      </c>
      <c r="U12" s="39">
        <f>SUM(U10:U11)</f>
        <v>4</v>
      </c>
      <c r="V12" s="41">
        <f>SUM(S12+U12)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10:C10 B4:C4" name="Range1_13_3"/>
    <protectedRange algorithmName="SHA-512" hashValue="ON39YdpmFHfN9f47KpiRvqrKx0V9+erV1CNkpWzYhW/Qyc6aT8rEyCrvauWSYGZK2ia3o7vd3akF07acHAFpOA==" saltValue="yVW9XmDwTqEnmpSGai0KYg==" spinCount="100000" sqref="D10 D4" name="Range1_1_1_2"/>
    <protectedRange algorithmName="SHA-512" hashValue="ON39YdpmFHfN9f47KpiRvqrKx0V9+erV1CNkpWzYhW/Qyc6aT8rEyCrvauWSYGZK2ia3o7vd3akF07acHAFpOA==" saltValue="yVW9XmDwTqEnmpSGai0KYg==" spinCount="100000" sqref="T4 T10 E10:P10 E4:P4" name="Range1_3_5_1_2"/>
  </protectedRanges>
  <conditionalFormatting sqref="E4:P4 E10:P10">
    <cfRule type="cellIs" dxfId="506" priority="12" operator="greaterThanOrEqual">
      <formula>200</formula>
    </cfRule>
  </conditionalFormatting>
  <conditionalFormatting sqref="E10">
    <cfRule type="top10" dxfId="505" priority="57" rank="1"/>
  </conditionalFormatting>
  <conditionalFormatting sqref="G10">
    <cfRule type="top10" dxfId="504" priority="58" rank="1"/>
  </conditionalFormatting>
  <conditionalFormatting sqref="I10">
    <cfRule type="top10" dxfId="503" priority="60" rank="1"/>
  </conditionalFormatting>
  <conditionalFormatting sqref="K10">
    <cfRule type="top10" dxfId="502" priority="61" rank="1"/>
  </conditionalFormatting>
  <conditionalFormatting sqref="M10">
    <cfRule type="top10" dxfId="501" priority="62" rank="1"/>
  </conditionalFormatting>
  <conditionalFormatting sqref="O10">
    <cfRule type="top10" dxfId="500" priority="63" rank="1"/>
  </conditionalFormatting>
  <conditionalFormatting sqref="E4">
    <cfRule type="top10" dxfId="499" priority="64" rank="1"/>
  </conditionalFormatting>
  <conditionalFormatting sqref="G4">
    <cfRule type="top10" dxfId="498" priority="65" rank="1"/>
  </conditionalFormatting>
  <conditionalFormatting sqref="I4">
    <cfRule type="top10" dxfId="497" priority="66" rank="1"/>
  </conditionalFormatting>
  <conditionalFormatting sqref="K4">
    <cfRule type="top10" dxfId="496" priority="67" rank="1"/>
  </conditionalFormatting>
  <conditionalFormatting sqref="M4">
    <cfRule type="top10" dxfId="495" priority="68" rank="1"/>
  </conditionalFormatting>
  <conditionalFormatting sqref="O4">
    <cfRule type="top10" dxfId="494" priority="69" rank="1"/>
  </conditionalFormatting>
  <hyperlinks>
    <hyperlink ref="X1" location="'Virginia 2025'!A1" display="Return to Rankings" xr:uid="{C4E50DA2-3238-4066-9BDE-16C64BC8005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D4 B4 B10 D10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5E69-79AB-4108-9E19-2A5FD67ABE91}">
  <sheetPr codeName="Sheet76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132</v>
      </c>
      <c r="C2" s="3">
        <v>45814</v>
      </c>
      <c r="D2" s="4" t="s">
        <v>130</v>
      </c>
      <c r="E2" s="5">
        <v>184</v>
      </c>
      <c r="F2" s="22">
        <v>2</v>
      </c>
      <c r="G2" s="36">
        <v>187</v>
      </c>
      <c r="H2" s="22">
        <v>1</v>
      </c>
      <c r="I2" s="5">
        <v>196.01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567.01</v>
      </c>
      <c r="S2" s="7">
        <v>189.00333333333333</v>
      </c>
      <c r="T2" s="44">
        <v>7</v>
      </c>
      <c r="U2" s="8">
        <v>5</v>
      </c>
      <c r="V2" s="9">
        <v>194.00333333333333</v>
      </c>
    </row>
    <row r="4" spans="1:24" x14ac:dyDescent="0.25">
      <c r="Q4" s="39">
        <f>SUM(Q2:Q3)</f>
        <v>3</v>
      </c>
      <c r="R4" s="39">
        <f>SUM(R2:R3)</f>
        <v>567.01</v>
      </c>
      <c r="S4" s="40">
        <f>SUM(R4/Q4)</f>
        <v>189.00333333333333</v>
      </c>
      <c r="T4" s="39">
        <f>SUM(T2:T3)</f>
        <v>7</v>
      </c>
      <c r="U4" s="39">
        <f>SUM(U2:U3)</f>
        <v>5</v>
      </c>
      <c r="V4" s="41">
        <f>SUM(S4+U4)</f>
        <v>194.00333333333333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52B419E5-A213-4AF3-B4B3-923834AD6830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9F52-AE50-4DBD-8FE9-AED09834BA78}">
  <sheetPr codeName="Sheet11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70</v>
      </c>
      <c r="C2" s="3">
        <v>45696</v>
      </c>
      <c r="D2" s="4" t="s">
        <v>38</v>
      </c>
      <c r="E2" s="36">
        <v>188</v>
      </c>
      <c r="F2" s="22">
        <v>0</v>
      </c>
      <c r="G2" s="36">
        <v>192</v>
      </c>
      <c r="H2" s="22">
        <v>1</v>
      </c>
      <c r="I2" s="43">
        <v>194</v>
      </c>
      <c r="J2" s="22">
        <v>1</v>
      </c>
      <c r="K2" s="38">
        <v>188</v>
      </c>
      <c r="L2" s="22">
        <v>2</v>
      </c>
      <c r="M2" s="38">
        <v>189</v>
      </c>
      <c r="N2" s="22">
        <v>0</v>
      </c>
      <c r="O2" s="5"/>
      <c r="P2" s="22"/>
      <c r="Q2" s="6">
        <v>5</v>
      </c>
      <c r="R2" s="6">
        <v>951</v>
      </c>
      <c r="S2" s="7">
        <v>190.2</v>
      </c>
      <c r="T2" s="44">
        <v>4</v>
      </c>
      <c r="U2" s="8">
        <v>5</v>
      </c>
      <c r="V2" s="9">
        <v>195.2</v>
      </c>
    </row>
    <row r="4" spans="1:24" x14ac:dyDescent="0.25">
      <c r="Q4" s="39">
        <f>SUM(Q2:Q3)</f>
        <v>5</v>
      </c>
      <c r="R4" s="39">
        <f>SUM(R2:R3)</f>
        <v>951</v>
      </c>
      <c r="S4" s="40">
        <f>SUM(R4/Q4)</f>
        <v>190.2</v>
      </c>
      <c r="T4" s="39">
        <f>SUM(T2:T3)</f>
        <v>4</v>
      </c>
      <c r="U4" s="39">
        <f>SUM(U2:U3)</f>
        <v>5</v>
      </c>
      <c r="V4" s="41">
        <f>SUM(S4+U4)</f>
        <v>195.2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4E8DCE3B-56E1-4352-8D44-ED985311B14E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7E0C-58A3-4462-AA15-BCA891DBD081}">
  <sheetPr codeName="Sheet3"/>
  <dimension ref="A1:X4"/>
  <sheetViews>
    <sheetView workbookViewId="0">
      <selection activeCell="V3" sqref="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160</v>
      </c>
      <c r="C2" s="3">
        <v>45905</v>
      </c>
      <c r="D2" s="4" t="s">
        <v>130</v>
      </c>
      <c r="E2" s="36">
        <v>194</v>
      </c>
      <c r="F2" s="22">
        <v>1</v>
      </c>
      <c r="G2" s="36">
        <v>196</v>
      </c>
      <c r="H2" s="22">
        <v>1</v>
      </c>
      <c r="I2" s="5">
        <v>195</v>
      </c>
      <c r="J2" s="22">
        <v>1</v>
      </c>
      <c r="K2" s="38"/>
      <c r="L2" s="22"/>
      <c r="M2" s="5"/>
      <c r="N2" s="22"/>
      <c r="O2" s="5"/>
      <c r="P2" s="22"/>
      <c r="Q2" s="6">
        <v>3</v>
      </c>
      <c r="R2" s="6">
        <f>SUM(E2+G2+I2+K2+M2+O2)</f>
        <v>585</v>
      </c>
      <c r="S2" s="7">
        <f>+R2/Q2</f>
        <v>195</v>
      </c>
      <c r="T2" s="44">
        <f>SUM(F2+H2+J2)</f>
        <v>3</v>
      </c>
      <c r="U2" s="8">
        <v>11</v>
      </c>
      <c r="V2" s="9">
        <f>+S2+U2</f>
        <v>206</v>
      </c>
    </row>
    <row r="4" spans="1:24" x14ac:dyDescent="0.25">
      <c r="Q4" s="39">
        <f>SUM(Q2:Q3)</f>
        <v>3</v>
      </c>
      <c r="R4" s="39">
        <f>SUM(R2:R3)</f>
        <v>585</v>
      </c>
      <c r="S4" s="40">
        <f>SUM(R4/Q4)</f>
        <v>195</v>
      </c>
      <c r="T4" s="39">
        <f>SUM(T2:T3)</f>
        <v>3</v>
      </c>
      <c r="U4" s="39">
        <f>SUM(U2:U3)</f>
        <v>11</v>
      </c>
      <c r="V4" s="41">
        <f>SUM(S4+U4)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T2 L2:P2" name="Range1_3_5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3"/>
  </protectedRanges>
  <conditionalFormatting sqref="L2:P2">
    <cfRule type="cellIs" dxfId="493" priority="10" operator="greaterThanOrEqual">
      <formula>200</formula>
    </cfRule>
  </conditionalFormatting>
  <conditionalFormatting sqref="M2">
    <cfRule type="top10" dxfId="492" priority="7" rank="1"/>
  </conditionalFormatting>
  <conditionalFormatting sqref="O2">
    <cfRule type="top10" dxfId="491" priority="6" rank="1"/>
  </conditionalFormatting>
  <conditionalFormatting sqref="E2">
    <cfRule type="top10" dxfId="490" priority="5" rank="1"/>
  </conditionalFormatting>
  <conditionalFormatting sqref="E2:K2">
    <cfRule type="cellIs" dxfId="489" priority="1" operator="greaterThanOrEqual">
      <formula>200</formula>
    </cfRule>
  </conditionalFormatting>
  <conditionalFormatting sqref="G2">
    <cfRule type="top10" dxfId="488" priority="4" rank="1"/>
  </conditionalFormatting>
  <conditionalFormatting sqref="I2">
    <cfRule type="top10" dxfId="487" priority="3" rank="1"/>
  </conditionalFormatting>
  <conditionalFormatting sqref="K2">
    <cfRule type="top10" dxfId="486" priority="2" rank="1"/>
  </conditionalFormatting>
  <hyperlinks>
    <hyperlink ref="X1" location="'Virginia 2025'!A1" display="Return to Rankings" xr:uid="{B9E74158-708E-4FCF-A093-7408B94D6C9D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D6EF-3B38-440F-8736-143254B21A07}">
  <sheetPr codeName="Sheet77"/>
  <dimension ref="A1:X6"/>
  <sheetViews>
    <sheetView workbookViewId="0">
      <selection activeCell="Q7" sqref="Q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104</v>
      </c>
      <c r="C2" s="3">
        <v>45766</v>
      </c>
      <c r="D2" s="4" t="s">
        <v>102</v>
      </c>
      <c r="E2" s="5">
        <v>194</v>
      </c>
      <c r="F2" s="22">
        <v>1</v>
      </c>
      <c r="G2" s="5">
        <v>194</v>
      </c>
      <c r="H2" s="22">
        <v>6</v>
      </c>
      <c r="I2" s="5">
        <v>188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44">
        <v>7</v>
      </c>
      <c r="U2" s="8">
        <v>3</v>
      </c>
      <c r="V2" s="9">
        <v>195</v>
      </c>
    </row>
    <row r="3" spans="1:24" x14ac:dyDescent="0.25">
      <c r="A3" s="1" t="s">
        <v>15</v>
      </c>
      <c r="B3" s="2" t="s">
        <v>104</v>
      </c>
      <c r="C3" s="3">
        <v>45857</v>
      </c>
      <c r="D3" s="4" t="s">
        <v>102</v>
      </c>
      <c r="E3" s="5">
        <v>193</v>
      </c>
      <c r="F3" s="22">
        <v>2</v>
      </c>
      <c r="G3" s="5">
        <v>191</v>
      </c>
      <c r="H3" s="22">
        <v>1</v>
      </c>
      <c r="I3" s="5">
        <v>194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578</v>
      </c>
      <c r="S3" s="7">
        <v>192.66666666666666</v>
      </c>
      <c r="T3" s="44">
        <v>4</v>
      </c>
      <c r="U3" s="8">
        <v>2</v>
      </c>
      <c r="V3" s="9">
        <v>194.66666666666666</v>
      </c>
    </row>
    <row r="4" spans="1:24" x14ac:dyDescent="0.25">
      <c r="A4" s="1" t="s">
        <v>15</v>
      </c>
      <c r="B4" s="2" t="s">
        <v>104</v>
      </c>
      <c r="C4" s="3">
        <v>45899</v>
      </c>
      <c r="D4" s="4" t="s">
        <v>102</v>
      </c>
      <c r="E4" s="5">
        <v>196</v>
      </c>
      <c r="F4" s="22">
        <v>2</v>
      </c>
      <c r="G4" s="5">
        <v>194</v>
      </c>
      <c r="H4" s="22">
        <v>3</v>
      </c>
      <c r="I4" s="5">
        <v>190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7</v>
      </c>
      <c r="U4" s="8">
        <v>4</v>
      </c>
      <c r="V4" s="9">
        <v>197.33333333333334</v>
      </c>
    </row>
    <row r="6" spans="1:24" x14ac:dyDescent="0.25">
      <c r="Q6" s="39">
        <f>SUM(Q2:Q5)</f>
        <v>9</v>
      </c>
      <c r="R6" s="39">
        <f>SUM(R2:R5)</f>
        <v>1734</v>
      </c>
      <c r="S6" s="40">
        <f>SUM(R6/Q6)</f>
        <v>192.66666666666666</v>
      </c>
      <c r="T6" s="39">
        <f>SUM(T2:T5)</f>
        <v>18</v>
      </c>
      <c r="U6" s="39">
        <f>SUM(U2:U5)</f>
        <v>9</v>
      </c>
      <c r="V6" s="41">
        <f>SUM(S6+U6)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</protectedRanges>
  <hyperlinks>
    <hyperlink ref="X1" location="'Virginia 2025'!A1" display="Return to Rankings" xr:uid="{9870919B-1D89-450C-B55C-0A07F6C6F2CE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6D7F-D6B7-460B-B05B-D4E6159DB62D}">
  <sheetPr codeName="Sheet78"/>
  <dimension ref="A1:X10"/>
  <sheetViews>
    <sheetView workbookViewId="0">
      <selection activeCell="B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138</v>
      </c>
      <c r="C2" s="3">
        <v>45814</v>
      </c>
      <c r="D2" s="4" t="s">
        <v>130</v>
      </c>
      <c r="E2" s="36">
        <v>170</v>
      </c>
      <c r="F2" s="22">
        <v>0</v>
      </c>
      <c r="G2" s="36">
        <v>191</v>
      </c>
      <c r="H2" s="22">
        <v>0</v>
      </c>
      <c r="I2" s="5">
        <v>184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545</v>
      </c>
      <c r="S2" s="7">
        <v>181.66666666666666</v>
      </c>
      <c r="T2" s="44">
        <v>0</v>
      </c>
      <c r="U2" s="8">
        <v>8</v>
      </c>
      <c r="V2" s="9">
        <v>189.66666666666666</v>
      </c>
    </row>
    <row r="4" spans="1:24" x14ac:dyDescent="0.25">
      <c r="Q4" s="39">
        <f>SUM(Q2:Q3)</f>
        <v>3</v>
      </c>
      <c r="R4" s="39">
        <f>SUM(R2:R3)</f>
        <v>545</v>
      </c>
      <c r="S4" s="40">
        <f>SUM(R4/Q4)</f>
        <v>181.66666666666666</v>
      </c>
      <c r="T4" s="39">
        <f>SUM(T2:T3)</f>
        <v>0</v>
      </c>
      <c r="U4" s="39">
        <f>SUM(U2:U3)</f>
        <v>8</v>
      </c>
      <c r="V4" s="41">
        <f>SUM(S4+U4)</f>
        <v>189.66666666666666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55" t="s">
        <v>11</v>
      </c>
      <c r="B8" s="2" t="s">
        <v>138</v>
      </c>
      <c r="C8" s="3">
        <v>45997</v>
      </c>
      <c r="D8" s="54" t="s">
        <v>186</v>
      </c>
      <c r="E8" s="36">
        <v>198</v>
      </c>
      <c r="F8" s="22">
        <v>2</v>
      </c>
      <c r="G8" s="36">
        <v>198</v>
      </c>
      <c r="H8" s="22">
        <v>3</v>
      </c>
      <c r="I8" s="5">
        <v>197</v>
      </c>
      <c r="J8" s="22">
        <v>2</v>
      </c>
      <c r="K8" s="38">
        <v>199</v>
      </c>
      <c r="L8" s="22">
        <v>4</v>
      </c>
      <c r="M8" s="38">
        <v>198</v>
      </c>
      <c r="N8" s="22">
        <v>2</v>
      </c>
      <c r="O8" s="5">
        <v>197</v>
      </c>
      <c r="P8" s="22">
        <v>6</v>
      </c>
      <c r="Q8" s="8">
        <v>6</v>
      </c>
      <c r="R8" s="8">
        <v>1187</v>
      </c>
      <c r="S8" s="7">
        <v>197.83333333333334</v>
      </c>
      <c r="T8" s="44">
        <v>19</v>
      </c>
      <c r="U8" s="8">
        <v>10</v>
      </c>
      <c r="V8" s="7">
        <v>207.83333333333334</v>
      </c>
    </row>
    <row r="10" spans="1:24" x14ac:dyDescent="0.25">
      <c r="Q10" s="39">
        <f>SUM(Q8:Q9)</f>
        <v>6</v>
      </c>
      <c r="R10" s="39">
        <f>SUM(R8:R9)</f>
        <v>1187</v>
      </c>
      <c r="S10" s="40">
        <f>SUM(R10/Q10)</f>
        <v>197.83333333333334</v>
      </c>
      <c r="T10" s="39">
        <f>SUM(T8:T9)</f>
        <v>19</v>
      </c>
      <c r="U10" s="39">
        <f>SUM(U8:U9)</f>
        <v>10</v>
      </c>
      <c r="V10" s="41">
        <f>SUM(S10+U10)</f>
        <v>207.83333333333334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8:C8" name="Range1_14_3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T8" name="Range1_3_5_3_3"/>
  </protectedRanges>
  <conditionalFormatting sqref="E8:P8">
    <cfRule type="cellIs" dxfId="485" priority="7" operator="greaterThanOrEqual">
      <formula>200</formula>
    </cfRule>
  </conditionalFormatting>
  <conditionalFormatting sqref="E8">
    <cfRule type="top10" dxfId="484" priority="6" rank="1"/>
  </conditionalFormatting>
  <conditionalFormatting sqref="G8">
    <cfRule type="top10" dxfId="483" priority="5" rank="1"/>
  </conditionalFormatting>
  <conditionalFormatting sqref="I8">
    <cfRule type="top10" dxfId="482" priority="4" rank="1"/>
  </conditionalFormatting>
  <conditionalFormatting sqref="K8">
    <cfRule type="top10" dxfId="481" priority="3" rank="1"/>
  </conditionalFormatting>
  <conditionalFormatting sqref="M8">
    <cfRule type="top10" dxfId="480" priority="2" rank="1"/>
  </conditionalFormatting>
  <conditionalFormatting sqref="O8">
    <cfRule type="top10" dxfId="479" priority="1" rank="1"/>
  </conditionalFormatting>
  <hyperlinks>
    <hyperlink ref="X1" location="'Virginia 2025'!A1" display="Return to Rankings" xr:uid="{A9E4D402-6CED-4C66-97CE-C0D4DC1BF60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D8 B8</xm:sqref>
        </x14:dataValidation>
      </x14:dataValidation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287B-3E88-4BFB-A9CD-09F41867D15D}">
  <dimension ref="A1:X5"/>
  <sheetViews>
    <sheetView workbookViewId="0">
      <selection activeCell="D14" sqref="D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205</v>
      </c>
      <c r="C2" s="3">
        <v>45983</v>
      </c>
      <c r="D2" s="54" t="s">
        <v>38</v>
      </c>
      <c r="E2" s="5">
        <v>197</v>
      </c>
      <c r="F2" s="22">
        <v>2</v>
      </c>
      <c r="G2" s="5">
        <v>199</v>
      </c>
      <c r="H2" s="22">
        <v>4</v>
      </c>
      <c r="I2" s="5">
        <v>197</v>
      </c>
      <c r="J2" s="22">
        <v>3</v>
      </c>
      <c r="K2" s="5">
        <v>198</v>
      </c>
      <c r="L2" s="22">
        <v>3</v>
      </c>
      <c r="M2" s="5">
        <v>198</v>
      </c>
      <c r="N2" s="22">
        <v>5</v>
      </c>
      <c r="O2" s="5">
        <v>195</v>
      </c>
      <c r="P2" s="22">
        <v>4</v>
      </c>
      <c r="Q2" s="8">
        <v>6</v>
      </c>
      <c r="R2" s="8">
        <v>1184</v>
      </c>
      <c r="S2" s="7">
        <v>197.33333333333334</v>
      </c>
      <c r="T2" s="44">
        <v>21</v>
      </c>
      <c r="U2" s="8">
        <v>4</v>
      </c>
      <c r="V2" s="7">
        <v>201.33333333333334</v>
      </c>
    </row>
    <row r="3" spans="1:24" x14ac:dyDescent="0.25">
      <c r="A3" s="55" t="s">
        <v>15</v>
      </c>
      <c r="B3" s="2" t="s">
        <v>206</v>
      </c>
      <c r="C3" s="3">
        <v>45997</v>
      </c>
      <c r="D3" s="54" t="s">
        <v>38</v>
      </c>
      <c r="E3" s="5">
        <v>197</v>
      </c>
      <c r="F3" s="22">
        <v>6</v>
      </c>
      <c r="G3" s="5">
        <v>197</v>
      </c>
      <c r="H3" s="22">
        <v>3</v>
      </c>
      <c r="I3" s="5">
        <v>199</v>
      </c>
      <c r="J3" s="22">
        <v>6</v>
      </c>
      <c r="K3" s="5">
        <v>196</v>
      </c>
      <c r="L3" s="22">
        <v>2</v>
      </c>
      <c r="M3" s="5">
        <v>198</v>
      </c>
      <c r="N3" s="22">
        <v>4</v>
      </c>
      <c r="O3" s="5">
        <v>199</v>
      </c>
      <c r="P3" s="22">
        <v>5</v>
      </c>
      <c r="Q3" s="8">
        <v>6</v>
      </c>
      <c r="R3" s="8">
        <v>1186</v>
      </c>
      <c r="S3" s="7">
        <v>197.66666666666666</v>
      </c>
      <c r="T3" s="44">
        <v>26</v>
      </c>
      <c r="U3" s="8">
        <v>4</v>
      </c>
      <c r="V3" s="7">
        <v>201.66666666666666</v>
      </c>
    </row>
    <row r="5" spans="1:24" x14ac:dyDescent="0.25">
      <c r="Q5" s="39">
        <f>SUM(Q2:Q4)</f>
        <v>12</v>
      </c>
      <c r="R5" s="39">
        <f>SUM(R2:R4)</f>
        <v>2370</v>
      </c>
      <c r="S5" s="40">
        <f>SUM(R5/Q5)</f>
        <v>197.5</v>
      </c>
      <c r="T5" s="39">
        <f>SUM(T2:T4)</f>
        <v>47</v>
      </c>
      <c r="U5" s="39">
        <f>SUM(U2:U4)</f>
        <v>8</v>
      </c>
      <c r="V5" s="41">
        <f>SUM(S5+U5)</f>
        <v>205.5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:P2 T2" name="Range1_3_5_1_2"/>
    <protectedRange algorithmName="SHA-512" hashValue="ON39YdpmFHfN9f47KpiRvqrKx0V9+erV1CNkpWzYhW/Qyc6aT8rEyCrvauWSYGZK2ia3o7vd3akF07acHAFpOA==" saltValue="yVW9XmDwTqEnmpSGai0KYg==" spinCount="100000" sqref="B3:C3" name="Range1_14_3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 G3 I3 K3 M3 O3" name="Range1_33_1_2"/>
    <protectedRange algorithmName="SHA-512" hashValue="ON39YdpmFHfN9f47KpiRvqrKx0V9+erV1CNkpWzYhW/Qyc6aT8rEyCrvauWSYGZK2ia3o7vd3akF07acHAFpOA==" saltValue="yVW9XmDwTqEnmpSGai0KYg==" spinCount="100000" sqref="T3" name="Range1_3_5_3_3"/>
  </protectedRanges>
  <conditionalFormatting sqref="E2">
    <cfRule type="top10" dxfId="478" priority="15" rank="1"/>
  </conditionalFormatting>
  <conditionalFormatting sqref="G2">
    <cfRule type="top10" dxfId="477" priority="14" rank="1"/>
  </conditionalFormatting>
  <conditionalFormatting sqref="E2:P2">
    <cfRule type="cellIs" dxfId="476" priority="13" operator="greaterThanOrEqual">
      <formula>200</formula>
    </cfRule>
  </conditionalFormatting>
  <conditionalFormatting sqref="I2">
    <cfRule type="top10" dxfId="475" priority="12" rank="1"/>
  </conditionalFormatting>
  <conditionalFormatting sqref="K2">
    <cfRule type="top10" dxfId="474" priority="11" rank="1"/>
  </conditionalFormatting>
  <conditionalFormatting sqref="M2">
    <cfRule type="top10" dxfId="473" priority="10" rank="1"/>
  </conditionalFormatting>
  <conditionalFormatting sqref="O2">
    <cfRule type="top10" dxfId="472" priority="9" rank="1"/>
  </conditionalFormatting>
  <conditionalFormatting sqref="E3:P3">
    <cfRule type="cellIs" dxfId="471" priority="8" operator="greaterThanOrEqual">
      <formula>200</formula>
    </cfRule>
  </conditionalFormatting>
  <conditionalFormatting sqref="E3:P3">
    <cfRule type="cellIs" dxfId="470" priority="7" operator="greaterThanOrEqual">
      <formula>200</formula>
    </cfRule>
  </conditionalFormatting>
  <conditionalFormatting sqref="E3">
    <cfRule type="top10" dxfId="469" priority="6" rank="1"/>
  </conditionalFormatting>
  <conditionalFormatting sqref="G3">
    <cfRule type="top10" dxfId="468" priority="5" rank="1"/>
  </conditionalFormatting>
  <conditionalFormatting sqref="I3">
    <cfRule type="top10" dxfId="467" priority="4" rank="1"/>
  </conditionalFormatting>
  <conditionalFormatting sqref="K3">
    <cfRule type="top10" dxfId="466" priority="3" rank="1"/>
  </conditionalFormatting>
  <conditionalFormatting sqref="M3">
    <cfRule type="top10" dxfId="465" priority="2" rank="1"/>
  </conditionalFormatting>
  <conditionalFormatting sqref="O3">
    <cfRule type="top10" dxfId="464" priority="1" rank="1"/>
  </conditionalFormatting>
  <hyperlinks>
    <hyperlink ref="X1" location="'Indoor 2025'!A1" display="Return to Rankings" xr:uid="{23565161-D2EC-48CC-AA00-2610F295FA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D2:D3 B2:B3</xm:sqref>
        </x14:dataValidation>
      </x14:dataValidation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D92-95DC-4AFF-BF25-816A9CC1E771}">
  <sheetPr codeName="Sheet79"/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94</v>
      </c>
      <c r="B2" s="2" t="s">
        <v>95</v>
      </c>
      <c r="C2" s="3">
        <v>45738</v>
      </c>
      <c r="D2" s="4" t="s">
        <v>38</v>
      </c>
      <c r="E2" s="5">
        <v>166</v>
      </c>
      <c r="F2" s="22">
        <v>0</v>
      </c>
      <c r="G2" s="5">
        <v>158</v>
      </c>
      <c r="H2" s="22">
        <v>0</v>
      </c>
      <c r="I2" s="5">
        <v>172</v>
      </c>
      <c r="J2" s="22">
        <v>1</v>
      </c>
      <c r="K2" s="5">
        <v>175</v>
      </c>
      <c r="L2" s="22">
        <v>0</v>
      </c>
      <c r="M2" s="5">
        <v>163</v>
      </c>
      <c r="N2" s="22">
        <v>0</v>
      </c>
      <c r="O2" s="5">
        <v>165</v>
      </c>
      <c r="P2" s="22">
        <v>0</v>
      </c>
      <c r="Q2" s="6">
        <v>6</v>
      </c>
      <c r="R2" s="6">
        <v>999</v>
      </c>
      <c r="S2" s="7">
        <v>166.5</v>
      </c>
      <c r="T2" s="44">
        <v>1</v>
      </c>
      <c r="U2" s="8">
        <v>8</v>
      </c>
      <c r="V2" s="9">
        <v>174.5</v>
      </c>
    </row>
    <row r="4" spans="1:24" x14ac:dyDescent="0.25">
      <c r="Q4" s="39">
        <f>SUM(Q2:Q3)</f>
        <v>6</v>
      </c>
      <c r="R4" s="39">
        <f>SUM(R2:R3)</f>
        <v>999</v>
      </c>
      <c r="S4" s="40">
        <f>SUM(R4/Q4)</f>
        <v>166.5</v>
      </c>
      <c r="T4" s="39">
        <f>SUM(T2:T3)</f>
        <v>1</v>
      </c>
      <c r="U4" s="39">
        <f>SUM(U2:U3)</f>
        <v>8</v>
      </c>
      <c r="V4" s="41">
        <f>SUM(S4+U4)</f>
        <v>174.5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55" t="s">
        <v>35</v>
      </c>
      <c r="B8" s="2" t="s">
        <v>95</v>
      </c>
      <c r="C8" s="3">
        <v>45997</v>
      </c>
      <c r="D8" s="54" t="s">
        <v>38</v>
      </c>
      <c r="E8" s="36">
        <v>182</v>
      </c>
      <c r="F8" s="22">
        <v>1</v>
      </c>
      <c r="G8" s="36">
        <v>186</v>
      </c>
      <c r="H8" s="22">
        <v>1</v>
      </c>
      <c r="I8" s="5">
        <v>189</v>
      </c>
      <c r="J8" s="22">
        <v>2</v>
      </c>
      <c r="K8" s="5">
        <v>177</v>
      </c>
      <c r="L8" s="22">
        <v>0</v>
      </c>
      <c r="M8" s="5">
        <v>185</v>
      </c>
      <c r="N8" s="22">
        <v>2</v>
      </c>
      <c r="O8" s="5">
        <v>182</v>
      </c>
      <c r="P8" s="22">
        <v>2</v>
      </c>
      <c r="Q8" s="8">
        <v>6</v>
      </c>
      <c r="R8" s="8">
        <v>1101</v>
      </c>
      <c r="S8" s="7">
        <v>183.5</v>
      </c>
      <c r="T8" s="44">
        <v>8</v>
      </c>
      <c r="U8" s="8">
        <v>6</v>
      </c>
      <c r="V8" s="7">
        <v>189.5</v>
      </c>
    </row>
    <row r="10" spans="1:24" x14ac:dyDescent="0.25">
      <c r="Q10" s="39">
        <f>SUM(Q8:Q9)</f>
        <v>6</v>
      </c>
      <c r="R10" s="39">
        <f>SUM(R8:R9)</f>
        <v>1101</v>
      </c>
      <c r="S10" s="40">
        <f>SUM(R10/Q10)</f>
        <v>183.5</v>
      </c>
      <c r="T10" s="39">
        <f>SUM(T8:T9)</f>
        <v>8</v>
      </c>
      <c r="U10" s="39">
        <f>SUM(U8:U9)</f>
        <v>6</v>
      </c>
      <c r="V10" s="41">
        <f>SUM(S10+U10)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8:P8 B8:C8" name="Range1_15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" name="Range1_3_5_4"/>
  </protectedRanges>
  <conditionalFormatting sqref="E8:P8">
    <cfRule type="cellIs" dxfId="463" priority="1" operator="greaterThanOrEqual">
      <formula>200</formula>
    </cfRule>
  </conditionalFormatting>
  <conditionalFormatting sqref="E8">
    <cfRule type="top10" dxfId="462" priority="2" rank="1"/>
  </conditionalFormatting>
  <conditionalFormatting sqref="G8">
    <cfRule type="top10" dxfId="461" priority="3" rank="1"/>
  </conditionalFormatting>
  <conditionalFormatting sqref="I8">
    <cfRule type="top10" dxfId="460" priority="4" rank="1"/>
  </conditionalFormatting>
  <conditionalFormatting sqref="K8">
    <cfRule type="top10" dxfId="459" priority="5" rank="1"/>
  </conditionalFormatting>
  <conditionalFormatting sqref="M8">
    <cfRule type="top10" dxfId="458" priority="6" rank="1"/>
  </conditionalFormatting>
  <conditionalFormatting sqref="O8">
    <cfRule type="top10" dxfId="457" priority="7" rank="1"/>
  </conditionalFormatting>
  <hyperlinks>
    <hyperlink ref="X1" location="'Virginia 2025'!A1" display="Return to Rankings" xr:uid="{A330427C-A223-4CE5-AF79-DDBDF94F4F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6E98C1-9E11-415A-B439-A24165317E7B}">
          <x14:formula1>
            <xm:f>'[11-22-25 ABRA .xlsm]DATA'!#REF!</xm:f>
          </x14:formula1>
          <xm:sqref>D8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B8</xm:sqref>
        </x14:dataValidation>
      </x14:dataValidation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6F103-0888-4EDB-8B8D-1FB73E84B43D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188</v>
      </c>
      <c r="C2" s="3">
        <v>45993</v>
      </c>
      <c r="D2" s="54" t="s">
        <v>38</v>
      </c>
      <c r="E2" s="36">
        <v>180</v>
      </c>
      <c r="F2" s="22">
        <v>1</v>
      </c>
      <c r="G2" s="36">
        <v>180</v>
      </c>
      <c r="H2" s="22">
        <v>0</v>
      </c>
      <c r="I2" s="5">
        <v>182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542</v>
      </c>
      <c r="S2" s="7">
        <v>180.66666666666666</v>
      </c>
      <c r="T2" s="44">
        <v>1</v>
      </c>
      <c r="U2" s="8">
        <v>2</v>
      </c>
      <c r="V2" s="7">
        <v>182.66666666666666</v>
      </c>
    </row>
    <row r="4" spans="1:24" x14ac:dyDescent="0.25">
      <c r="Q4" s="39">
        <f>SUM(Q2:Q3)</f>
        <v>3</v>
      </c>
      <c r="R4" s="39">
        <f>SUM(R2:R3)</f>
        <v>542</v>
      </c>
      <c r="S4" s="40">
        <f>SUM(R4/Q4)</f>
        <v>180.66666666666666</v>
      </c>
      <c r="T4" s="39">
        <f>SUM(T2:T3)</f>
        <v>1</v>
      </c>
      <c r="U4" s="39">
        <f>SUM(U2:U3)</f>
        <v>2</v>
      </c>
      <c r="V4" s="41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456" priority="1" operator="greaterThanOrEqual">
      <formula>200</formula>
    </cfRule>
  </conditionalFormatting>
  <conditionalFormatting sqref="E2">
    <cfRule type="top10" dxfId="455" priority="2" rank="1"/>
  </conditionalFormatting>
  <conditionalFormatting sqref="G2">
    <cfRule type="top10" dxfId="454" priority="3" rank="1"/>
  </conditionalFormatting>
  <conditionalFormatting sqref="I2">
    <cfRule type="top10" dxfId="453" priority="4" rank="1"/>
  </conditionalFormatting>
  <conditionalFormatting sqref="K2">
    <cfRule type="top10" dxfId="452" priority="5" rank="1"/>
  </conditionalFormatting>
  <conditionalFormatting sqref="M2">
    <cfRule type="top10" dxfId="451" priority="6" rank="1"/>
  </conditionalFormatting>
  <conditionalFormatting sqref="O2">
    <cfRule type="top10" dxfId="450" priority="7" rank="1"/>
  </conditionalFormatting>
  <hyperlinks>
    <hyperlink ref="X1" location="'Indoor 2025'!A1" display="Return to Rankings" xr:uid="{94ACDD2B-FAF0-45CD-9BDF-773ABF6672B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6E98C1-9E11-415A-B439-A24165317E7B}">
          <x14:formula1>
            <xm:f>'[11-22-25 ABRA .xlsm]DATA'!#REF!</xm:f>
          </x14:formula1>
          <xm:sqref>D2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B2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E19-8D7A-4682-90A7-943905FDFE33}">
  <sheetPr codeName="Sheet80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49</v>
      </c>
      <c r="C2" s="3">
        <v>45678</v>
      </c>
      <c r="D2" s="4" t="s">
        <v>38</v>
      </c>
      <c r="E2" s="5">
        <v>186</v>
      </c>
      <c r="F2" s="22">
        <v>1</v>
      </c>
      <c r="G2" s="5">
        <v>185</v>
      </c>
      <c r="H2" s="22">
        <v>1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550</v>
      </c>
      <c r="S2" s="7">
        <v>183.33333333333334</v>
      </c>
      <c r="T2" s="23">
        <v>2</v>
      </c>
      <c r="U2" s="8">
        <v>3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550</v>
      </c>
      <c r="S4" s="40">
        <f>SUM(R4/Q4)</f>
        <v>183.33333333333334</v>
      </c>
      <c r="T4" s="39">
        <f>SUM(T2:T3)</f>
        <v>2</v>
      </c>
      <c r="U4" s="39">
        <f>SUM(U2:U3)</f>
        <v>3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D2A3A1E4-6223-4834-8B45-C0938C513C51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43AE2-57F7-4F24-915A-4A609005276C}">
  <dimension ref="A1:X4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208</v>
      </c>
      <c r="C2" s="3">
        <v>45997</v>
      </c>
      <c r="D2" s="54" t="s">
        <v>38</v>
      </c>
      <c r="E2" s="5">
        <v>199</v>
      </c>
      <c r="F2" s="22">
        <v>3</v>
      </c>
      <c r="G2" s="5">
        <v>196</v>
      </c>
      <c r="H2" s="22">
        <v>5</v>
      </c>
      <c r="I2" s="5">
        <v>199</v>
      </c>
      <c r="J2" s="22">
        <v>5</v>
      </c>
      <c r="K2" s="5">
        <v>199</v>
      </c>
      <c r="L2" s="22">
        <v>5</v>
      </c>
      <c r="M2" s="5">
        <v>200</v>
      </c>
      <c r="N2" s="22">
        <v>4</v>
      </c>
      <c r="O2" s="5">
        <v>200</v>
      </c>
      <c r="P2" s="22">
        <v>6</v>
      </c>
      <c r="Q2" s="8">
        <v>6</v>
      </c>
      <c r="R2" s="8">
        <v>1193</v>
      </c>
      <c r="S2" s="7">
        <v>198.83333333333334</v>
      </c>
      <c r="T2" s="44">
        <v>28</v>
      </c>
      <c r="U2" s="8">
        <v>4</v>
      </c>
      <c r="V2" s="7">
        <v>202.83333333333334</v>
      </c>
    </row>
    <row r="4" spans="1:24" x14ac:dyDescent="0.25">
      <c r="Q4" s="39">
        <f>SUM(Q2:Q3)</f>
        <v>6</v>
      </c>
      <c r="R4" s="39">
        <f>SUM(R2:R3)</f>
        <v>1193</v>
      </c>
      <c r="S4" s="40">
        <f>SUM(R4/Q4)</f>
        <v>198.83333333333334</v>
      </c>
      <c r="T4" s="39">
        <f>SUM(T2:T3)</f>
        <v>28</v>
      </c>
      <c r="U4" s="39">
        <f>SUM(U2:U3)</f>
        <v>4</v>
      </c>
      <c r="V4" s="41">
        <f>SUM(S4+U4)</f>
        <v>202.83333333333334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I2 K2" name="Range1_1_2_19_1_2"/>
    <protectedRange algorithmName="SHA-512" hashValue="ON39YdpmFHfN9f47KpiRvqrKx0V9+erV1CNkpWzYhW/Qyc6aT8rEyCrvauWSYGZK2ia3o7vd3akF07acHAFpOA==" saltValue="yVW9XmDwTqEnmpSGai0KYg==" spinCount="100000" sqref="T2" name="Range1_3_5_3_3"/>
  </protectedRanges>
  <conditionalFormatting sqref="E2:P2">
    <cfRule type="cellIs" dxfId="449" priority="7" operator="greaterThanOrEqual">
      <formula>200</formula>
    </cfRule>
  </conditionalFormatting>
  <conditionalFormatting sqref="E2">
    <cfRule type="top10" dxfId="448" priority="6" rank="1"/>
  </conditionalFormatting>
  <conditionalFormatting sqref="G2">
    <cfRule type="top10" dxfId="447" priority="5" rank="1"/>
  </conditionalFormatting>
  <conditionalFormatting sqref="I2">
    <cfRule type="top10" dxfId="446" priority="4" rank="1"/>
  </conditionalFormatting>
  <conditionalFormatting sqref="K2">
    <cfRule type="top10" dxfId="445" priority="3" rank="1"/>
  </conditionalFormatting>
  <conditionalFormatting sqref="M2">
    <cfRule type="top10" dxfId="444" priority="2" rank="1"/>
  </conditionalFormatting>
  <conditionalFormatting sqref="O2">
    <cfRule type="top10" dxfId="443" priority="1" rank="1"/>
  </conditionalFormatting>
  <hyperlinks>
    <hyperlink ref="X1" location="'Indoor 2025'!A1" display="Return to Rankings" xr:uid="{2AFC364A-14DD-4D85-9138-13C1EEDB2A0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CAD2-A32F-4D30-B110-0A0037835CDE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178</v>
      </c>
      <c r="C2" s="3">
        <v>45961</v>
      </c>
      <c r="D2" s="54" t="s">
        <v>130</v>
      </c>
      <c r="E2" s="5">
        <v>174</v>
      </c>
      <c r="F2" s="22">
        <v>0</v>
      </c>
      <c r="G2" s="36">
        <v>182</v>
      </c>
      <c r="H2" s="22">
        <v>3</v>
      </c>
      <c r="I2" s="5">
        <v>182</v>
      </c>
      <c r="J2" s="22">
        <v>0</v>
      </c>
      <c r="K2" s="5">
        <v>181</v>
      </c>
      <c r="L2" s="22">
        <v>0</v>
      </c>
      <c r="M2" s="5"/>
      <c r="N2" s="22"/>
      <c r="O2" s="5"/>
      <c r="P2" s="22"/>
      <c r="Q2" s="8">
        <v>4</v>
      </c>
      <c r="R2" s="8">
        <v>719</v>
      </c>
      <c r="S2" s="7">
        <v>179.75</v>
      </c>
      <c r="T2" s="44">
        <v>3</v>
      </c>
      <c r="U2" s="8">
        <v>2</v>
      </c>
      <c r="V2" s="7">
        <v>181.75</v>
      </c>
    </row>
    <row r="4" spans="1:24" x14ac:dyDescent="0.25">
      <c r="Q4" s="39">
        <f>SUM(Q2:Q3)</f>
        <v>4</v>
      </c>
      <c r="R4" s="39">
        <f>SUM(R2:R3)</f>
        <v>719</v>
      </c>
      <c r="S4" s="40">
        <f>SUM(R4/Q4)</f>
        <v>179.75</v>
      </c>
      <c r="T4" s="39">
        <f>SUM(T2:T3)</f>
        <v>3</v>
      </c>
      <c r="U4" s="39">
        <f>SUM(U2:U3)</f>
        <v>2</v>
      </c>
      <c r="V4" s="41">
        <f>SUM(S4+U4)</f>
        <v>181.75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442" priority="7" rank="1"/>
  </conditionalFormatting>
  <conditionalFormatting sqref="G2">
    <cfRule type="top10" dxfId="441" priority="6" rank="1"/>
  </conditionalFormatting>
  <conditionalFormatting sqref="I2">
    <cfRule type="top10" dxfId="440" priority="5" rank="1"/>
  </conditionalFormatting>
  <conditionalFormatting sqref="K2">
    <cfRule type="top10" dxfId="439" priority="4" rank="1"/>
  </conditionalFormatting>
  <conditionalFormatting sqref="M2">
    <cfRule type="top10" dxfId="438" priority="3" rank="1"/>
  </conditionalFormatting>
  <conditionalFormatting sqref="O2">
    <cfRule type="top10" dxfId="437" priority="2" rank="1"/>
  </conditionalFormatting>
  <conditionalFormatting sqref="E2:P2">
    <cfRule type="cellIs" dxfId="436" priority="1" operator="greaterThanOrEqual">
      <formula>200</formula>
    </cfRule>
  </conditionalFormatting>
  <hyperlinks>
    <hyperlink ref="X1" location="'Indoor 2025'!A1" display="Return to Rankings" xr:uid="{24D0B5C4-C615-4B5A-B486-4ED913F7D8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2C31-B38F-4413-9C71-3EC7F0C0184C}">
  <sheetPr codeName="Sheet81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156</v>
      </c>
      <c r="C2" s="3">
        <v>45899</v>
      </c>
      <c r="D2" s="4" t="s">
        <v>102</v>
      </c>
      <c r="E2" s="5">
        <v>196</v>
      </c>
      <c r="F2" s="22">
        <v>1</v>
      </c>
      <c r="G2" s="5">
        <v>198</v>
      </c>
      <c r="H2" s="22">
        <v>1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5</v>
      </c>
      <c r="U2" s="8">
        <v>6</v>
      </c>
      <c r="V2" s="9">
        <v>203.66666666666666</v>
      </c>
    </row>
    <row r="4" spans="1:24" x14ac:dyDescent="0.25">
      <c r="Q4" s="39">
        <f>SUM(Q2:Q3)</f>
        <v>3</v>
      </c>
      <c r="R4" s="39">
        <f>SUM(R2:R3)</f>
        <v>593</v>
      </c>
      <c r="S4" s="40">
        <f>SUM(R4/Q4)</f>
        <v>197.66666666666666</v>
      </c>
      <c r="T4" s="39">
        <f>SUM(T2:T3)</f>
        <v>5</v>
      </c>
      <c r="U4" s="39">
        <f>SUM(U2:U3)</f>
        <v>6</v>
      </c>
      <c r="V4" s="41">
        <f>SUM(S4+U4)</f>
        <v>203.66666666666666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1"/>
  </protectedRanges>
  <hyperlinks>
    <hyperlink ref="X1" location="'Virginia 2025'!A1" display="Return to Rankings" xr:uid="{DD71BD08-0330-435D-8805-C73F77BC1158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41E9-5F09-47EE-8811-A6078FEDC6AA}">
  <dimension ref="A1:X4"/>
  <sheetViews>
    <sheetView workbookViewId="0">
      <selection activeCell="B14" sqref="B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189</v>
      </c>
      <c r="C2" s="3">
        <v>45997</v>
      </c>
      <c r="D2" s="54" t="s">
        <v>38</v>
      </c>
      <c r="E2" s="5">
        <v>199</v>
      </c>
      <c r="F2" s="22">
        <v>7</v>
      </c>
      <c r="G2" s="5">
        <v>199</v>
      </c>
      <c r="H2" s="22">
        <v>6</v>
      </c>
      <c r="I2" s="5">
        <v>198</v>
      </c>
      <c r="J2" s="22">
        <v>5</v>
      </c>
      <c r="K2" s="5">
        <v>195</v>
      </c>
      <c r="L2" s="22">
        <v>2</v>
      </c>
      <c r="M2" s="5">
        <v>197</v>
      </c>
      <c r="N2" s="22">
        <v>5</v>
      </c>
      <c r="O2" s="5">
        <v>200</v>
      </c>
      <c r="P2" s="22">
        <v>5</v>
      </c>
      <c r="Q2" s="8">
        <v>6</v>
      </c>
      <c r="R2" s="8">
        <v>1188</v>
      </c>
      <c r="S2" s="7">
        <v>198</v>
      </c>
      <c r="T2" s="44">
        <v>30</v>
      </c>
      <c r="U2" s="8">
        <v>4</v>
      </c>
      <c r="V2" s="7">
        <v>202</v>
      </c>
    </row>
    <row r="4" spans="1:24" x14ac:dyDescent="0.25">
      <c r="Q4" s="39">
        <f>SUM(Q2:Q3)</f>
        <v>6</v>
      </c>
      <c r="R4" s="39">
        <f>SUM(R2:R3)</f>
        <v>1188</v>
      </c>
      <c r="S4" s="40">
        <f>SUM(R4/Q4)</f>
        <v>198</v>
      </c>
      <c r="T4" s="39">
        <f>SUM(T2:T3)</f>
        <v>30</v>
      </c>
      <c r="U4" s="39">
        <f>SUM(U2:U3)</f>
        <v>4</v>
      </c>
      <c r="V4" s="41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I2 K2" name="Range1_14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G2 E2 O2 M2" name="Range1_33_1_1"/>
    <protectedRange algorithmName="SHA-512" hashValue="ON39YdpmFHfN9f47KpiRvqrKx0V9+erV1CNkpWzYhW/Qyc6aT8rEyCrvauWSYGZK2ia3o7vd3akF07acHAFpOA==" saltValue="yVW9XmDwTqEnmpSGai0KYg==" spinCount="100000" sqref="T2" name="Range1_3_5_3_1"/>
  </protectedRanges>
  <conditionalFormatting sqref="E2">
    <cfRule type="top10" dxfId="1431" priority="7" rank="1"/>
  </conditionalFormatting>
  <conditionalFormatting sqref="G2">
    <cfRule type="top10" dxfId="1430" priority="6" rank="1"/>
  </conditionalFormatting>
  <conditionalFormatting sqref="I2">
    <cfRule type="top10" dxfId="1429" priority="5" rank="1"/>
  </conditionalFormatting>
  <conditionalFormatting sqref="K2">
    <cfRule type="top10" dxfId="1428" priority="4" rank="1"/>
  </conditionalFormatting>
  <conditionalFormatting sqref="M2">
    <cfRule type="top10" dxfId="1427" priority="3" rank="1"/>
  </conditionalFormatting>
  <conditionalFormatting sqref="O2">
    <cfRule type="top10" dxfId="1426" priority="2" rank="1"/>
  </conditionalFormatting>
  <conditionalFormatting sqref="E2:P2">
    <cfRule type="cellIs" dxfId="1425" priority="1" operator="greaterThanOrEqual">
      <formula>200</formula>
    </cfRule>
  </conditionalFormatting>
  <hyperlinks>
    <hyperlink ref="X1" location="'Indoor 2025'!A1" display="Return to Rankings" xr:uid="{571DE935-7EE7-457E-9532-319AA1A92CE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F856CE-5336-4FBE-9F6F-1746F2AAA005}">
          <x14:formula1>
            <xm:f>'C:\Users\jmfg1\Downloads\[ABRA 12-2-25 Indoor.xlsm]DATA'!#REF!</xm:f>
          </x14:formula1>
          <xm:sqref>D2 B2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D25D-B714-4796-97A3-9EBFCBE7C79A}">
  <sheetPr codeName="Sheet82"/>
  <dimension ref="A1:X22"/>
  <sheetViews>
    <sheetView topLeftCell="A4" workbookViewId="0">
      <selection activeCell="A13" sqref="A13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37</v>
      </c>
      <c r="C2" s="3">
        <v>45664</v>
      </c>
      <c r="D2" s="4" t="s">
        <v>38</v>
      </c>
      <c r="E2" s="5">
        <v>195</v>
      </c>
      <c r="F2" s="22">
        <v>1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23">
        <v>7</v>
      </c>
      <c r="U2" s="8">
        <v>3</v>
      </c>
      <c r="V2" s="9">
        <v>197.66666666666666</v>
      </c>
    </row>
    <row r="3" spans="1:24" x14ac:dyDescent="0.25">
      <c r="A3" s="1" t="s">
        <v>15</v>
      </c>
      <c r="B3" s="2" t="s">
        <v>37</v>
      </c>
      <c r="C3" s="3">
        <v>45682</v>
      </c>
      <c r="D3" s="4" t="s">
        <v>38</v>
      </c>
      <c r="E3" s="5">
        <v>192</v>
      </c>
      <c r="F3" s="22">
        <v>0</v>
      </c>
      <c r="G3" s="5">
        <v>192</v>
      </c>
      <c r="H3" s="22">
        <v>4</v>
      </c>
      <c r="I3" s="5">
        <v>193</v>
      </c>
      <c r="J3" s="22">
        <v>3</v>
      </c>
      <c r="K3" s="5">
        <v>193</v>
      </c>
      <c r="L3" s="22">
        <v>0</v>
      </c>
      <c r="M3" s="5">
        <v>195</v>
      </c>
      <c r="N3" s="22">
        <v>3</v>
      </c>
      <c r="O3" s="5"/>
      <c r="P3" s="22"/>
      <c r="Q3" s="6">
        <v>5</v>
      </c>
      <c r="R3" s="6">
        <v>965</v>
      </c>
      <c r="S3" s="7">
        <v>193</v>
      </c>
      <c r="T3" s="44">
        <v>10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37</v>
      </c>
      <c r="C4" s="3">
        <v>45692</v>
      </c>
      <c r="D4" s="4" t="s">
        <v>38</v>
      </c>
      <c r="E4" s="5">
        <v>199</v>
      </c>
      <c r="F4" s="22">
        <v>0</v>
      </c>
      <c r="G4" s="5">
        <v>195</v>
      </c>
      <c r="H4" s="22">
        <v>2</v>
      </c>
      <c r="I4" s="5">
        <v>194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3</v>
      </c>
      <c r="U4" s="8">
        <v>2</v>
      </c>
      <c r="V4" s="9">
        <v>198</v>
      </c>
    </row>
    <row r="5" spans="1:24" x14ac:dyDescent="0.25">
      <c r="A5" s="1" t="s">
        <v>15</v>
      </c>
      <c r="B5" s="2" t="s">
        <v>37</v>
      </c>
      <c r="C5" s="3">
        <v>45706</v>
      </c>
      <c r="D5" s="4" t="s">
        <v>38</v>
      </c>
      <c r="E5" s="5">
        <v>194</v>
      </c>
      <c r="F5" s="22">
        <v>1</v>
      </c>
      <c r="G5" s="5">
        <v>190</v>
      </c>
      <c r="H5" s="22">
        <v>1</v>
      </c>
      <c r="I5" s="5">
        <v>193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577</v>
      </c>
      <c r="S5" s="7">
        <v>192.33333333333334</v>
      </c>
      <c r="T5" s="44">
        <v>2</v>
      </c>
      <c r="U5" s="8">
        <v>3</v>
      </c>
      <c r="V5" s="9">
        <v>195.33333333333334</v>
      </c>
    </row>
    <row r="6" spans="1:24" x14ac:dyDescent="0.25">
      <c r="A6" s="1" t="s">
        <v>15</v>
      </c>
      <c r="B6" s="2" t="s">
        <v>37</v>
      </c>
      <c r="C6" s="3">
        <v>45720</v>
      </c>
      <c r="D6" s="4" t="s">
        <v>38</v>
      </c>
      <c r="E6" s="5">
        <v>197</v>
      </c>
      <c r="F6" s="22">
        <v>3</v>
      </c>
      <c r="G6" s="5">
        <v>196</v>
      </c>
      <c r="H6" s="22">
        <v>5</v>
      </c>
      <c r="I6" s="5">
        <v>196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589</v>
      </c>
      <c r="S6" s="7">
        <v>196.33333333333334</v>
      </c>
      <c r="T6" s="44">
        <v>9</v>
      </c>
      <c r="U6" s="8">
        <v>2</v>
      </c>
      <c r="V6" s="9">
        <v>198.33333333333334</v>
      </c>
    </row>
    <row r="7" spans="1:24" x14ac:dyDescent="0.25">
      <c r="A7" s="1" t="s">
        <v>15</v>
      </c>
      <c r="B7" s="2" t="s">
        <v>37</v>
      </c>
      <c r="C7" s="3">
        <v>45734</v>
      </c>
      <c r="D7" s="4" t="s">
        <v>38</v>
      </c>
      <c r="E7" s="5">
        <v>196</v>
      </c>
      <c r="F7" s="22">
        <v>3</v>
      </c>
      <c r="G7" s="5">
        <v>187</v>
      </c>
      <c r="H7" s="22">
        <v>2</v>
      </c>
      <c r="I7" s="5">
        <v>196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579</v>
      </c>
      <c r="S7" s="7">
        <v>193</v>
      </c>
      <c r="T7" s="44">
        <v>7</v>
      </c>
      <c r="U7" s="8">
        <v>2</v>
      </c>
      <c r="V7" s="9">
        <v>195</v>
      </c>
    </row>
    <row r="8" spans="1:24" x14ac:dyDescent="0.25">
      <c r="A8" s="1" t="s">
        <v>15</v>
      </c>
      <c r="B8" s="2" t="s">
        <v>37</v>
      </c>
      <c r="C8" s="3">
        <v>45755</v>
      </c>
      <c r="D8" s="4" t="s">
        <v>38</v>
      </c>
      <c r="E8" s="5">
        <v>196</v>
      </c>
      <c r="F8" s="22">
        <v>2</v>
      </c>
      <c r="G8" s="5">
        <v>195</v>
      </c>
      <c r="H8" s="22">
        <v>4</v>
      </c>
      <c r="I8" s="5">
        <v>195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586</v>
      </c>
      <c r="S8" s="7">
        <v>195.33333333333334</v>
      </c>
      <c r="T8" s="44">
        <v>8</v>
      </c>
      <c r="U8" s="8">
        <v>2</v>
      </c>
      <c r="V8" s="9">
        <v>197.33333333333334</v>
      </c>
    </row>
    <row r="9" spans="1:24" x14ac:dyDescent="0.25">
      <c r="A9" s="55" t="s">
        <v>15</v>
      </c>
      <c r="B9" s="2" t="s">
        <v>37</v>
      </c>
      <c r="C9" s="3">
        <v>45937</v>
      </c>
      <c r="D9" s="54" t="s">
        <v>38</v>
      </c>
      <c r="E9" s="5">
        <v>194</v>
      </c>
      <c r="F9" s="22">
        <v>1</v>
      </c>
      <c r="G9" s="5">
        <v>195</v>
      </c>
      <c r="H9" s="22">
        <v>4</v>
      </c>
      <c r="I9" s="5">
        <v>194</v>
      </c>
      <c r="J9" s="22">
        <v>3</v>
      </c>
      <c r="K9" s="5"/>
      <c r="L9" s="22"/>
      <c r="M9" s="5"/>
      <c r="N9" s="22"/>
      <c r="O9" s="5"/>
      <c r="P9" s="22"/>
      <c r="Q9" s="8">
        <v>3</v>
      </c>
      <c r="R9" s="8">
        <v>583</v>
      </c>
      <c r="S9" s="7">
        <v>194.33333333333334</v>
      </c>
      <c r="T9" s="44">
        <v>8</v>
      </c>
      <c r="U9" s="8">
        <v>2</v>
      </c>
      <c r="V9" s="7">
        <v>196.33333333333334</v>
      </c>
    </row>
    <row r="10" spans="1:24" x14ac:dyDescent="0.25">
      <c r="A10" s="1" t="s">
        <v>15</v>
      </c>
      <c r="B10" s="2" t="s">
        <v>37</v>
      </c>
      <c r="C10" s="3">
        <v>45951</v>
      </c>
      <c r="D10" s="4" t="s">
        <v>38</v>
      </c>
      <c r="E10" s="5">
        <v>196</v>
      </c>
      <c r="F10" s="22">
        <v>5</v>
      </c>
      <c r="G10" s="5">
        <v>196</v>
      </c>
      <c r="H10" s="22">
        <v>2</v>
      </c>
      <c r="I10" s="5">
        <v>199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8</v>
      </c>
      <c r="U10" s="8">
        <v>6</v>
      </c>
      <c r="V10" s="9">
        <v>203</v>
      </c>
    </row>
    <row r="11" spans="1:24" x14ac:dyDescent="0.25">
      <c r="A11" s="55" t="s">
        <v>15</v>
      </c>
      <c r="B11" s="2" t="s">
        <v>37</v>
      </c>
      <c r="C11" s="3">
        <v>45969</v>
      </c>
      <c r="D11" s="54" t="s">
        <v>38</v>
      </c>
      <c r="E11" s="5">
        <v>197</v>
      </c>
      <c r="F11" s="22">
        <v>2</v>
      </c>
      <c r="G11" s="5">
        <v>195</v>
      </c>
      <c r="H11" s="22">
        <v>1</v>
      </c>
      <c r="I11" s="5">
        <v>197</v>
      </c>
      <c r="J11" s="22">
        <v>1</v>
      </c>
      <c r="K11" s="5">
        <v>191</v>
      </c>
      <c r="L11" s="22">
        <v>1</v>
      </c>
      <c r="M11" s="5">
        <v>197</v>
      </c>
      <c r="N11" s="22">
        <v>2</v>
      </c>
      <c r="O11" s="5"/>
      <c r="P11" s="22"/>
      <c r="Q11" s="8">
        <v>5</v>
      </c>
      <c r="R11" s="8">
        <v>977</v>
      </c>
      <c r="S11" s="7">
        <v>195.4</v>
      </c>
      <c r="T11" s="44">
        <v>7</v>
      </c>
      <c r="U11" s="8">
        <v>2</v>
      </c>
      <c r="V11" s="7">
        <v>197.4</v>
      </c>
    </row>
    <row r="12" spans="1:24" x14ac:dyDescent="0.25">
      <c r="A12" s="55" t="s">
        <v>15</v>
      </c>
      <c r="B12" s="2" t="s">
        <v>37</v>
      </c>
      <c r="C12" s="3">
        <v>45979</v>
      </c>
      <c r="D12" s="54" t="s">
        <v>38</v>
      </c>
      <c r="E12" s="5">
        <v>194</v>
      </c>
      <c r="F12" s="22">
        <v>5</v>
      </c>
      <c r="G12" s="5">
        <v>197</v>
      </c>
      <c r="H12" s="22">
        <v>0</v>
      </c>
      <c r="I12" s="5">
        <v>197</v>
      </c>
      <c r="J12" s="22">
        <v>3</v>
      </c>
      <c r="K12" s="5"/>
      <c r="L12" s="22"/>
      <c r="M12" s="5"/>
      <c r="N12" s="22"/>
      <c r="O12" s="5"/>
      <c r="P12" s="22"/>
      <c r="Q12" s="8">
        <v>3</v>
      </c>
      <c r="R12" s="8">
        <v>588</v>
      </c>
      <c r="S12" s="7">
        <v>196</v>
      </c>
      <c r="T12" s="44">
        <v>8</v>
      </c>
      <c r="U12" s="8">
        <v>2</v>
      </c>
      <c r="V12" s="7">
        <v>198</v>
      </c>
    </row>
    <row r="13" spans="1:24" x14ac:dyDescent="0.25">
      <c r="A13" s="55" t="s">
        <v>15</v>
      </c>
      <c r="B13" s="2" t="s">
        <v>37</v>
      </c>
      <c r="C13" s="3">
        <v>45993</v>
      </c>
      <c r="D13" s="54" t="s">
        <v>38</v>
      </c>
      <c r="E13" s="5">
        <v>196</v>
      </c>
      <c r="F13" s="22">
        <v>1</v>
      </c>
      <c r="G13" s="5">
        <v>196</v>
      </c>
      <c r="H13" s="22">
        <v>3</v>
      </c>
      <c r="I13" s="5">
        <v>199</v>
      </c>
      <c r="J13" s="22">
        <v>4</v>
      </c>
      <c r="K13" s="5"/>
      <c r="L13" s="22"/>
      <c r="M13" s="5"/>
      <c r="N13" s="22"/>
      <c r="O13" s="5"/>
      <c r="P13" s="22"/>
      <c r="Q13" s="8">
        <v>3</v>
      </c>
      <c r="R13" s="8">
        <v>591</v>
      </c>
      <c r="S13" s="7">
        <v>197</v>
      </c>
      <c r="T13" s="44">
        <v>8</v>
      </c>
      <c r="U13" s="8">
        <v>6</v>
      </c>
      <c r="V13" s="7">
        <v>203</v>
      </c>
    </row>
    <row r="14" spans="1:24" x14ac:dyDescent="0.25">
      <c r="A14" s="55" t="s">
        <v>15</v>
      </c>
      <c r="B14" s="2" t="s">
        <v>37</v>
      </c>
      <c r="C14" s="3">
        <v>45997</v>
      </c>
      <c r="D14" s="54" t="s">
        <v>38</v>
      </c>
      <c r="E14" s="5">
        <v>193</v>
      </c>
      <c r="F14" s="22">
        <v>1</v>
      </c>
      <c r="G14" s="5">
        <v>196</v>
      </c>
      <c r="H14" s="22">
        <v>2</v>
      </c>
      <c r="I14" s="5">
        <v>196</v>
      </c>
      <c r="J14" s="22">
        <v>1</v>
      </c>
      <c r="K14" s="5">
        <v>196</v>
      </c>
      <c r="L14" s="22">
        <v>2</v>
      </c>
      <c r="M14" s="5">
        <v>196</v>
      </c>
      <c r="N14" s="22">
        <v>4</v>
      </c>
      <c r="O14" s="5">
        <v>198</v>
      </c>
      <c r="P14" s="22">
        <v>2</v>
      </c>
      <c r="Q14" s="8">
        <v>6</v>
      </c>
      <c r="R14" s="8">
        <v>1175</v>
      </c>
      <c r="S14" s="7">
        <v>195.83333333333334</v>
      </c>
      <c r="T14" s="44">
        <v>12</v>
      </c>
      <c r="U14" s="8">
        <v>4</v>
      </c>
      <c r="V14" s="7">
        <v>199.83333333333334</v>
      </c>
    </row>
    <row r="16" spans="1:24" x14ac:dyDescent="0.25">
      <c r="Q16" s="39">
        <f>SUM(Q2:Q15)</f>
        <v>46</v>
      </c>
      <c r="R16" s="39">
        <f>SUM(R2:R15)</f>
        <v>8973</v>
      </c>
      <c r="S16" s="40">
        <f>SUM(R16/Q16)</f>
        <v>195.06521739130434</v>
      </c>
      <c r="T16" s="39">
        <f>SUM(T2:T15)</f>
        <v>97</v>
      </c>
      <c r="U16" s="39">
        <f>SUM(U2:U15)</f>
        <v>38</v>
      </c>
      <c r="V16" s="41">
        <f>SUM(S16+U16)</f>
        <v>233.06521739130434</v>
      </c>
    </row>
    <row r="19" spans="1:22" x14ac:dyDescent="0.25">
      <c r="A19" s="26" t="s">
        <v>1</v>
      </c>
      <c r="B19" s="27" t="s">
        <v>2</v>
      </c>
      <c r="C19" s="25" t="s">
        <v>3</v>
      </c>
      <c r="D19" s="28" t="s">
        <v>4</v>
      </c>
      <c r="E19" s="29" t="s">
        <v>21</v>
      </c>
      <c r="F19" s="29" t="s">
        <v>22</v>
      </c>
      <c r="G19" s="29" t="s">
        <v>23</v>
      </c>
      <c r="H19" s="29" t="s">
        <v>22</v>
      </c>
      <c r="I19" s="29" t="s">
        <v>24</v>
      </c>
      <c r="J19" s="29" t="s">
        <v>22</v>
      </c>
      <c r="K19" s="29" t="s">
        <v>25</v>
      </c>
      <c r="L19" s="29" t="s">
        <v>22</v>
      </c>
      <c r="M19" s="29" t="s">
        <v>26</v>
      </c>
      <c r="N19" s="29" t="s">
        <v>22</v>
      </c>
      <c r="O19" s="29" t="s">
        <v>27</v>
      </c>
      <c r="P19" s="29" t="s">
        <v>22</v>
      </c>
      <c r="Q19" s="30" t="s">
        <v>28</v>
      </c>
      <c r="R19" s="31" t="s">
        <v>29</v>
      </c>
      <c r="S19" s="32" t="s">
        <v>5</v>
      </c>
      <c r="T19" s="32" t="s">
        <v>30</v>
      </c>
      <c r="U19" s="31" t="s">
        <v>6</v>
      </c>
      <c r="V19" s="32" t="s">
        <v>31</v>
      </c>
    </row>
    <row r="20" spans="1:22" x14ac:dyDescent="0.25">
      <c r="A20" s="1" t="s">
        <v>35</v>
      </c>
      <c r="B20" s="2" t="s">
        <v>37</v>
      </c>
      <c r="C20" s="3">
        <v>45769</v>
      </c>
      <c r="D20" s="4" t="s">
        <v>38</v>
      </c>
      <c r="E20" s="5">
        <v>188</v>
      </c>
      <c r="F20" s="22">
        <v>2</v>
      </c>
      <c r="G20" s="36">
        <v>187</v>
      </c>
      <c r="H20" s="22">
        <v>1</v>
      </c>
      <c r="I20" s="5">
        <v>180</v>
      </c>
      <c r="J20" s="22">
        <v>2</v>
      </c>
      <c r="K20" s="5"/>
      <c r="L20" s="22"/>
      <c r="M20" s="5"/>
      <c r="N20" s="22"/>
      <c r="O20" s="5"/>
      <c r="P20" s="22"/>
      <c r="Q20" s="6">
        <v>3</v>
      </c>
      <c r="R20" s="6">
        <v>555</v>
      </c>
      <c r="S20" s="7">
        <v>185</v>
      </c>
      <c r="T20" s="44">
        <v>5</v>
      </c>
      <c r="U20" s="8">
        <v>3</v>
      </c>
      <c r="V20" s="9">
        <v>188</v>
      </c>
    </row>
    <row r="22" spans="1:22" x14ac:dyDescent="0.25">
      <c r="Q22" s="39">
        <f>SUM(Q20:Q21)</f>
        <v>3</v>
      </c>
      <c r="R22" s="39">
        <f>SUM(R20:R21)</f>
        <v>555</v>
      </c>
      <c r="S22" s="40">
        <f>SUM(R22/Q22)</f>
        <v>185</v>
      </c>
      <c r="T22" s="39">
        <f>SUM(T20:T21)</f>
        <v>5</v>
      </c>
      <c r="U22" s="39">
        <f>SUM(U20:U21)</f>
        <v>3</v>
      </c>
      <c r="V22" s="41">
        <f>SUM(S22+U22)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 B2:C5 B19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1_2"/>
    <protectedRange algorithmName="SHA-512" hashValue="ON39YdpmFHfN9f47KpiRvqrKx0V9+erV1CNkpWzYhW/Qyc6aT8rEyCrvauWSYGZK2ia3o7vd3akF07acHAFpOA==" saltValue="yVW9XmDwTqEnmpSGai0KYg==" spinCount="100000" sqref="T9 E9:P9" name="Range1_3_5_1_2"/>
    <protectedRange algorithmName="SHA-512" hashValue="ON39YdpmFHfN9f47KpiRvqrKx0V9+erV1CNkpWzYhW/Qyc6aT8rEyCrvauWSYGZK2ia3o7vd3akF07acHAFpOA==" saltValue="yVW9XmDwTqEnmpSGai0KYg==" spinCount="100000" sqref="E10:P10 B10:C10" name="Range1_15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T10" name="Range1_3_5_4_1"/>
    <protectedRange algorithmName="SHA-512" hashValue="ON39YdpmFHfN9f47KpiRvqrKx0V9+erV1CNkpWzYhW/Qyc6aT8rEyCrvauWSYGZK2ia3o7vd3akF07acHAFpOA==" saltValue="yVW9XmDwTqEnmpSGai0KYg==" spinCount="100000" sqref="B11:C11" name="Range1_13_1_1"/>
    <protectedRange algorithmName="SHA-512" hashValue="ON39YdpmFHfN9f47KpiRvqrKx0V9+erV1CNkpWzYhW/Qyc6aT8rEyCrvauWSYGZK2ia3o7vd3akF07acHAFpOA==" saltValue="yVW9XmDwTqEnmpSGai0KYg==" spinCount="100000" sqref="D11" name="Range1_1_1_1"/>
    <protectedRange algorithmName="SHA-512" hashValue="ON39YdpmFHfN9f47KpiRvqrKx0V9+erV1CNkpWzYhW/Qyc6aT8rEyCrvauWSYGZK2ia3o7vd3akF07acHAFpOA==" saltValue="yVW9XmDwTqEnmpSGai0KYg==" spinCount="100000" sqref="T11 E11:P11" name="Range1_3_5_1_1"/>
    <protectedRange algorithmName="SHA-512" hashValue="ON39YdpmFHfN9f47KpiRvqrKx0V9+erV1CNkpWzYhW/Qyc6aT8rEyCrvauWSYGZK2ia3o7vd3akF07acHAFpOA==" saltValue="yVW9XmDwTqEnmpSGai0KYg==" spinCount="100000" sqref="B12:C12" name="Range1_3"/>
    <protectedRange algorithmName="SHA-512" hashValue="ON39YdpmFHfN9f47KpiRvqrKx0V9+erV1CNkpWzYhW/Qyc6aT8rEyCrvauWSYGZK2ia3o7vd3akF07acHAFpOA==" saltValue="yVW9XmDwTqEnmpSGai0KYg==" spinCount="100000" sqref="D12" name="Range1_1_7"/>
    <protectedRange algorithmName="SHA-512" hashValue="ON39YdpmFHfN9f47KpiRvqrKx0V9+erV1CNkpWzYhW/Qyc6aT8rEyCrvauWSYGZK2ia3o7vd3akF07acHAFpOA==" saltValue="yVW9XmDwTqEnmpSGai0KYg==" spinCount="100000" sqref="T12" name="Range1_3_5_6"/>
    <protectedRange algorithmName="SHA-512" hashValue="ON39YdpmFHfN9f47KpiRvqrKx0V9+erV1CNkpWzYhW/Qyc6aT8rEyCrvauWSYGZK2ia3o7vd3akF07acHAFpOA==" saltValue="yVW9XmDwTqEnmpSGai0KYg==" spinCount="100000" sqref="I13:I14 K13:K14 B13:C14" name="Range1_14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G13 E13 M13 O13" name="Range1_33_1_2"/>
    <protectedRange algorithmName="SHA-512" hashValue="ON39YdpmFHfN9f47KpiRvqrKx0V9+erV1CNkpWzYhW/Qyc6aT8rEyCrvauWSYGZK2ia3o7vd3akF07acHAFpOA==" saltValue="yVW9XmDwTqEnmpSGai0KYg==" spinCount="100000" sqref="T13:T14" name="Range1_3_5_3_3"/>
  </protectedRanges>
  <conditionalFormatting sqref="E9:P9">
    <cfRule type="cellIs" dxfId="435" priority="35" operator="greaterThanOrEqual">
      <formula>200</formula>
    </cfRule>
  </conditionalFormatting>
  <conditionalFormatting sqref="E9">
    <cfRule type="top10" dxfId="434" priority="29" rank="1"/>
  </conditionalFormatting>
  <conditionalFormatting sqref="G9">
    <cfRule type="top10" dxfId="433" priority="30" rank="1"/>
  </conditionalFormatting>
  <conditionalFormatting sqref="I9">
    <cfRule type="top10" dxfId="432" priority="31" rank="1"/>
  </conditionalFormatting>
  <conditionalFormatting sqref="K9">
    <cfRule type="top10" dxfId="431" priority="32" rank="1"/>
  </conditionalFormatting>
  <conditionalFormatting sqref="M9">
    <cfRule type="top10" dxfId="430" priority="33" rank="1"/>
  </conditionalFormatting>
  <conditionalFormatting sqref="O9">
    <cfRule type="top10" dxfId="429" priority="34" rank="1"/>
  </conditionalFormatting>
  <conditionalFormatting sqref="E10:P10">
    <cfRule type="cellIs" dxfId="428" priority="22" operator="greaterThanOrEqual">
      <formula>200</formula>
    </cfRule>
  </conditionalFormatting>
  <conditionalFormatting sqref="E10">
    <cfRule type="top10" dxfId="427" priority="23" rank="1"/>
  </conditionalFormatting>
  <conditionalFormatting sqref="G10">
    <cfRule type="top10" dxfId="426" priority="24" rank="1"/>
  </conditionalFormatting>
  <conditionalFormatting sqref="I10">
    <cfRule type="top10" dxfId="425" priority="25" rank="1"/>
  </conditionalFormatting>
  <conditionalFormatting sqref="K10">
    <cfRule type="top10" dxfId="424" priority="26" rank="1"/>
  </conditionalFormatting>
  <conditionalFormatting sqref="M10">
    <cfRule type="top10" dxfId="423" priority="27" rank="1"/>
  </conditionalFormatting>
  <conditionalFormatting sqref="O10">
    <cfRule type="top10" dxfId="422" priority="28" rank="1"/>
  </conditionalFormatting>
  <conditionalFormatting sqref="E11:P11">
    <cfRule type="cellIs" dxfId="421" priority="21" operator="greaterThanOrEqual">
      <formula>200</formula>
    </cfRule>
  </conditionalFormatting>
  <conditionalFormatting sqref="E11">
    <cfRule type="top10" dxfId="420" priority="20" rank="1"/>
  </conditionalFormatting>
  <conditionalFormatting sqref="G11">
    <cfRule type="top10" dxfId="419" priority="19" rank="1"/>
  </conditionalFormatting>
  <conditionalFormatting sqref="I11">
    <cfRule type="top10" dxfId="418" priority="18" rank="1"/>
  </conditionalFormatting>
  <conditionalFormatting sqref="K11">
    <cfRule type="top10" dxfId="417" priority="17" rank="1"/>
  </conditionalFormatting>
  <conditionalFormatting sqref="M11">
    <cfRule type="top10" dxfId="416" priority="16" rank="1"/>
  </conditionalFormatting>
  <conditionalFormatting sqref="O11">
    <cfRule type="top10" dxfId="415" priority="15" rank="1"/>
  </conditionalFormatting>
  <conditionalFormatting sqref="E12">
    <cfRule type="top10" dxfId="414" priority="14" rank="1"/>
  </conditionalFormatting>
  <conditionalFormatting sqref="G12">
    <cfRule type="top10" dxfId="413" priority="13" rank="1"/>
  </conditionalFormatting>
  <conditionalFormatting sqref="I12">
    <cfRule type="top10" dxfId="412" priority="12" rank="1"/>
  </conditionalFormatting>
  <conditionalFormatting sqref="K12">
    <cfRule type="top10" dxfId="411" priority="11" rank="1"/>
  </conditionalFormatting>
  <conditionalFormatting sqref="M12">
    <cfRule type="top10" dxfId="410" priority="10" rank="1"/>
  </conditionalFormatting>
  <conditionalFormatting sqref="O12">
    <cfRule type="top10" dxfId="409" priority="9" rank="1"/>
  </conditionalFormatting>
  <conditionalFormatting sqref="E12:P12">
    <cfRule type="cellIs" dxfId="408" priority="8" operator="greaterThanOrEqual">
      <formula>200</formula>
    </cfRule>
  </conditionalFormatting>
  <conditionalFormatting sqref="E13:P14">
    <cfRule type="cellIs" dxfId="407" priority="7" operator="greaterThanOrEqual">
      <formula>200</formula>
    </cfRule>
  </conditionalFormatting>
  <conditionalFormatting sqref="E13:E14">
    <cfRule type="top10" dxfId="406" priority="6" rank="1"/>
  </conditionalFormatting>
  <conditionalFormatting sqref="G13:G14">
    <cfRule type="top10" dxfId="405" priority="5" rank="1"/>
  </conditionalFormatting>
  <conditionalFormatting sqref="I13:I14">
    <cfRule type="top10" dxfId="404" priority="4" rank="1"/>
  </conditionalFormatting>
  <conditionalFormatting sqref="K13:K14">
    <cfRule type="top10" dxfId="403" priority="3" rank="1"/>
  </conditionalFormatting>
  <conditionalFormatting sqref="M13:M14">
    <cfRule type="top10" dxfId="402" priority="2" rank="1"/>
  </conditionalFormatting>
  <conditionalFormatting sqref="O13:O14">
    <cfRule type="top10" dxfId="401" priority="1" rank="1"/>
  </conditionalFormatting>
  <hyperlinks>
    <hyperlink ref="X1" location="'Indoor 2025'!A1" display="Return to Rankings" xr:uid="{2A6F888B-9A82-47F9-89DD-A9B5554E447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D10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B10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B11 D11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D12 B12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D13:D14 B13:B14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CF4C-6700-44C9-A035-52301706248A}">
  <sheetPr codeName="Sheet83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94</v>
      </c>
      <c r="B2" s="2" t="s">
        <v>153</v>
      </c>
      <c r="C2" s="3">
        <v>45835</v>
      </c>
      <c r="D2" s="4" t="s">
        <v>130</v>
      </c>
      <c r="E2" s="5">
        <v>158</v>
      </c>
      <c r="F2" s="22">
        <v>0</v>
      </c>
      <c r="G2" s="5">
        <v>145</v>
      </c>
      <c r="H2" s="22">
        <v>0</v>
      </c>
      <c r="I2" s="5">
        <v>140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443</v>
      </c>
      <c r="S2" s="7">
        <v>147.66666666666666</v>
      </c>
      <c r="T2" s="44">
        <v>0</v>
      </c>
      <c r="U2" s="8">
        <v>5</v>
      </c>
      <c r="V2" s="9">
        <v>152.66666666666666</v>
      </c>
    </row>
    <row r="4" spans="1:24" x14ac:dyDescent="0.25">
      <c r="Q4" s="39">
        <f>SUM(Q2:Q3)</f>
        <v>3</v>
      </c>
      <c r="R4" s="39">
        <f>SUM(R2:R3)</f>
        <v>443</v>
      </c>
      <c r="S4" s="40">
        <f>SUM(R4/Q4)</f>
        <v>147.66666666666666</v>
      </c>
      <c r="T4" s="39">
        <f>SUM(T2:T3)</f>
        <v>0</v>
      </c>
      <c r="U4" s="39">
        <f>SUM(U2:U3)</f>
        <v>5</v>
      </c>
      <c r="V4" s="41">
        <f>SUM(S4+U4)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8335BA49-2D96-44F5-BC50-496860FA9D7A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D65E-0C02-4C21-B219-7B9DD63A4114}">
  <sheetPr codeName="Sheet84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54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4</v>
      </c>
      <c r="I2" s="5">
        <v>198</v>
      </c>
      <c r="J2" s="22">
        <v>3</v>
      </c>
      <c r="K2" s="5">
        <v>197</v>
      </c>
      <c r="L2" s="22">
        <v>7</v>
      </c>
      <c r="M2" s="5">
        <v>198</v>
      </c>
      <c r="N2" s="22">
        <v>5</v>
      </c>
      <c r="O2" s="5"/>
      <c r="P2" s="22"/>
      <c r="Q2" s="6">
        <v>5</v>
      </c>
      <c r="R2" s="6">
        <v>989</v>
      </c>
      <c r="S2" s="7">
        <v>197.8</v>
      </c>
      <c r="T2" s="44">
        <v>24</v>
      </c>
      <c r="U2" s="8">
        <v>2</v>
      </c>
      <c r="V2" s="9">
        <v>199.8</v>
      </c>
    </row>
    <row r="3" spans="1:24" x14ac:dyDescent="0.25">
      <c r="A3" s="1" t="s">
        <v>15</v>
      </c>
      <c r="B3" s="2" t="s">
        <v>54</v>
      </c>
      <c r="C3" s="3">
        <v>45710</v>
      </c>
      <c r="D3" s="4" t="s">
        <v>38</v>
      </c>
      <c r="E3" s="5">
        <v>199</v>
      </c>
      <c r="F3" s="22">
        <v>5</v>
      </c>
      <c r="G3" s="5">
        <v>199</v>
      </c>
      <c r="H3" s="22">
        <v>5</v>
      </c>
      <c r="I3" s="5">
        <v>197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14</v>
      </c>
      <c r="U3" s="8">
        <v>2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1584</v>
      </c>
      <c r="S5" s="40">
        <f>SUM(R5/Q5)</f>
        <v>198</v>
      </c>
      <c r="T5" s="39">
        <f>SUM(T2:T4)</f>
        <v>38</v>
      </c>
      <c r="U5" s="39">
        <f>SUM(U2:U4)</f>
        <v>4</v>
      </c>
      <c r="V5" s="41">
        <f>SUM(S5+U5)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F61D2BFF-B559-4E43-8557-331056AAEE2B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AA66-2069-4D37-89AB-030243E08017}">
  <sheetPr codeName="Sheet85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36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158</v>
      </c>
      <c r="C2" s="3">
        <v>45899</v>
      </c>
      <c r="D2" s="4" t="s">
        <v>102</v>
      </c>
      <c r="E2" s="36">
        <v>154</v>
      </c>
      <c r="F2" s="22">
        <v>1</v>
      </c>
      <c r="G2" s="36">
        <v>162</v>
      </c>
      <c r="H2" s="22">
        <v>0</v>
      </c>
      <c r="I2" s="5">
        <v>163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479</v>
      </c>
      <c r="S2" s="7">
        <v>159.66666666666666</v>
      </c>
      <c r="T2" s="44">
        <v>1</v>
      </c>
      <c r="U2" s="8">
        <v>4</v>
      </c>
      <c r="V2" s="9">
        <v>163.66666666666666</v>
      </c>
    </row>
    <row r="4" spans="1:24" x14ac:dyDescent="0.25">
      <c r="Q4" s="39">
        <f>SUM(Q2:Q3)</f>
        <v>3</v>
      </c>
      <c r="R4" s="39">
        <f>SUM(R2:R3)</f>
        <v>479</v>
      </c>
      <c r="S4" s="40">
        <f>SUM(R4/Q4)</f>
        <v>159.66666666666666</v>
      </c>
      <c r="T4" s="39">
        <f>SUM(T2:T3)</f>
        <v>1</v>
      </c>
      <c r="U4" s="39">
        <f>SUM(U2:U3)</f>
        <v>4</v>
      </c>
      <c r="V4" s="41">
        <f>SUM(S4+U4)</f>
        <v>163.66666666666666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</protectedRanges>
  <hyperlinks>
    <hyperlink ref="X1" location="'Virginia 2025'!A1" display="Return to Rankings" xr:uid="{2E24F162-943C-4775-ACF6-0DA40C31E598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120A-5802-4C78-BFC3-1682E9485806}">
  <dimension ref="A1:X4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94</v>
      </c>
      <c r="B2" s="24" t="s">
        <v>176</v>
      </c>
      <c r="C2" s="3">
        <v>45927</v>
      </c>
      <c r="D2" s="4" t="s">
        <v>170</v>
      </c>
      <c r="E2" s="5">
        <v>168</v>
      </c>
      <c r="F2" s="22">
        <v>0</v>
      </c>
      <c r="G2" s="5">
        <v>162</v>
      </c>
      <c r="H2" s="22">
        <v>1</v>
      </c>
      <c r="I2" s="5">
        <v>170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500</v>
      </c>
      <c r="S2" s="7">
        <v>166.66666666666666</v>
      </c>
      <c r="T2" s="44">
        <v>2</v>
      </c>
      <c r="U2" s="8">
        <v>3</v>
      </c>
      <c r="V2" s="9">
        <v>169.66666666666666</v>
      </c>
    </row>
    <row r="4" spans="1:24" x14ac:dyDescent="0.25">
      <c r="Q4" s="39">
        <f>SUM(Q2:Q3)</f>
        <v>3</v>
      </c>
      <c r="R4" s="39">
        <f>SUM(R2:R3)</f>
        <v>500</v>
      </c>
      <c r="S4" s="40">
        <f>SUM(R4/Q4)</f>
        <v>166.66666666666666</v>
      </c>
      <c r="T4" s="39">
        <f>SUM(T2:T3)</f>
        <v>2</v>
      </c>
      <c r="U4" s="39">
        <f>SUM(U2:U3)</f>
        <v>3</v>
      </c>
      <c r="V4" s="41">
        <f>SUM(S4+U4)</f>
        <v>169.66666666666666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G2">
    <cfRule type="top10" dxfId="400" priority="8" rank="1"/>
  </conditionalFormatting>
  <conditionalFormatting sqref="I2">
    <cfRule type="top10" dxfId="399" priority="7" rank="1"/>
  </conditionalFormatting>
  <conditionalFormatting sqref="E2">
    <cfRule type="top10" dxfId="398" priority="6" rank="1"/>
  </conditionalFormatting>
  <conditionalFormatting sqref="M2">
    <cfRule type="top10" dxfId="397" priority="5" rank="1"/>
  </conditionalFormatting>
  <conditionalFormatting sqref="O2">
    <cfRule type="top10" dxfId="396" priority="4" rank="1"/>
  </conditionalFormatting>
  <conditionalFormatting sqref="E2:O2">
    <cfRule type="cellIs" dxfId="395" priority="3" operator="greaterThanOrEqual">
      <formula>200</formula>
    </cfRule>
  </conditionalFormatting>
  <conditionalFormatting sqref="K2">
    <cfRule type="top10" dxfId="394" priority="2" rank="1"/>
  </conditionalFormatting>
  <conditionalFormatting sqref="P2">
    <cfRule type="cellIs" dxfId="393" priority="1" operator="greaterThanOrEqual">
      <formula>200</formula>
    </cfRule>
  </conditionalFormatting>
  <hyperlinks>
    <hyperlink ref="X1" location="'Indoor 2025'!A1" display="Return to Rankings" xr:uid="{AA75933A-1BF8-4F87-AD88-D5FDDBA488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B2</xm:sqref>
        </x14:dataValidation>
      </x14:dataValidations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6C5C-ED14-4F1A-96BC-F69C7364152D}">
  <sheetPr codeName="Sheet86"/>
  <dimension ref="A1:X11"/>
  <sheetViews>
    <sheetView workbookViewId="0">
      <selection activeCell="Q12" sqref="Q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8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81</v>
      </c>
      <c r="C2" s="3">
        <v>45710</v>
      </c>
      <c r="D2" s="4" t="s">
        <v>38</v>
      </c>
      <c r="E2" s="5">
        <v>198</v>
      </c>
      <c r="F2" s="22">
        <v>2</v>
      </c>
      <c r="G2" s="5">
        <v>196</v>
      </c>
      <c r="H2" s="22">
        <v>3</v>
      </c>
      <c r="I2" s="5">
        <v>197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25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11</v>
      </c>
      <c r="B8" s="2" t="s">
        <v>81</v>
      </c>
      <c r="C8" s="3">
        <v>45755</v>
      </c>
      <c r="D8" s="4" t="s">
        <v>102</v>
      </c>
      <c r="E8" s="36">
        <v>182</v>
      </c>
      <c r="F8" s="22">
        <v>1</v>
      </c>
      <c r="G8" s="36">
        <v>192</v>
      </c>
      <c r="H8" s="22">
        <v>3</v>
      </c>
      <c r="I8" s="5"/>
      <c r="J8" s="22"/>
      <c r="K8" s="38"/>
      <c r="L8" s="22"/>
      <c r="M8" s="38"/>
      <c r="N8" s="22"/>
      <c r="O8" s="5"/>
      <c r="P8" s="22"/>
      <c r="Q8" s="6">
        <v>2</v>
      </c>
      <c r="R8" s="6">
        <v>374</v>
      </c>
      <c r="S8" s="7">
        <v>187</v>
      </c>
      <c r="T8" s="44">
        <v>4</v>
      </c>
      <c r="U8" s="8">
        <v>5</v>
      </c>
      <c r="V8" s="9">
        <v>192</v>
      </c>
    </row>
    <row r="9" spans="1:24" x14ac:dyDescent="0.25">
      <c r="A9" s="1" t="s">
        <v>11</v>
      </c>
      <c r="B9" s="2" t="s">
        <v>155</v>
      </c>
      <c r="C9" s="3">
        <v>45857</v>
      </c>
      <c r="D9" s="4" t="s">
        <v>102</v>
      </c>
      <c r="E9" s="5">
        <v>195</v>
      </c>
      <c r="F9" s="22">
        <v>2</v>
      </c>
      <c r="G9" s="36">
        <v>196</v>
      </c>
      <c r="H9" s="22">
        <v>2</v>
      </c>
      <c r="I9" s="5">
        <v>191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7</v>
      </c>
      <c r="U9" s="8">
        <v>4</v>
      </c>
      <c r="V9" s="9">
        <v>198</v>
      </c>
    </row>
    <row r="11" spans="1:24" x14ac:dyDescent="0.25">
      <c r="Q11" s="39">
        <f>SUM(Q8:Q10)</f>
        <v>5</v>
      </c>
      <c r="R11" s="39">
        <f>SUM(R8:R10)</f>
        <v>956</v>
      </c>
      <c r="S11" s="40">
        <f>SUM(R11/Q11)</f>
        <v>191.2</v>
      </c>
      <c r="T11" s="39">
        <f>SUM(T8:T10)</f>
        <v>11</v>
      </c>
      <c r="U11" s="39">
        <f>SUM(U8:U10)</f>
        <v>9</v>
      </c>
      <c r="V11" s="41">
        <f>SUM(S11+U11)</f>
        <v>200.2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9:C9" name="Range1_30"/>
    <protectedRange algorithmName="SHA-512" hashValue="ON39YdpmFHfN9f47KpiRvqrKx0V9+erV1CNkpWzYhW/Qyc6aT8rEyCrvauWSYGZK2ia3o7vd3akF07acHAFpOA==" saltValue="yVW9XmDwTqEnmpSGai0KYg==" spinCount="100000" sqref="D9" name="Range1_1_21"/>
    <protectedRange algorithmName="SHA-512" hashValue="ON39YdpmFHfN9f47KpiRvqrKx0V9+erV1CNkpWzYhW/Qyc6aT8rEyCrvauWSYGZK2ia3o7vd3akF07acHAFpOA==" saltValue="yVW9XmDwTqEnmpSGai0KYg==" spinCount="100000" sqref="E9 G9:O9" name="Range1_33_1_7"/>
    <protectedRange algorithmName="SHA-512" hashValue="ON39YdpmFHfN9f47KpiRvqrKx0V9+erV1CNkpWzYhW/Qyc6aT8rEyCrvauWSYGZK2ia3o7vd3akF07acHAFpOA==" saltValue="yVW9XmDwTqEnmpSGai0KYg==" spinCount="100000" sqref="T9" name="Range1_3_5_23"/>
  </protectedRanges>
  <hyperlinks>
    <hyperlink ref="X1" location="'Virginia 2025'!A1" display="Return to Rankings" xr:uid="{20A3830D-047E-427C-BB03-B58DC9979A9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C7A-C548-43CE-902F-7CDEBC58C3D3}">
  <sheetPr codeName="Sheet87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82</v>
      </c>
      <c r="C2" s="3">
        <v>45710</v>
      </c>
      <c r="D2" s="4" t="s">
        <v>38</v>
      </c>
      <c r="E2" s="5">
        <v>196</v>
      </c>
      <c r="F2" s="22">
        <v>4</v>
      </c>
      <c r="G2" s="5">
        <v>198</v>
      </c>
      <c r="H2" s="22">
        <v>2</v>
      </c>
      <c r="I2" s="5">
        <v>196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4" spans="1:24" x14ac:dyDescent="0.25">
      <c r="Q4" s="39">
        <f>SUM(Q2:Q3)</f>
        <v>3</v>
      </c>
      <c r="R4" s="39">
        <f>SUM(R2:R3)</f>
        <v>590</v>
      </c>
      <c r="S4" s="40">
        <f>SUM(R4/Q4)</f>
        <v>196.66666666666666</v>
      </c>
      <c r="T4" s="39">
        <f>SUM(T2:T3)</f>
        <v>6</v>
      </c>
      <c r="U4" s="39">
        <f>SUM(U2:U3)</f>
        <v>2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651B456E-EE49-4595-8417-A88F3DCB4FA3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15B1-5B56-44C6-B12F-929524D7C60E}">
  <sheetPr codeName="Sheet88"/>
  <dimension ref="A1:X23"/>
  <sheetViews>
    <sheetView workbookViewId="0">
      <selection activeCell="A20" sqref="A20:V2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11</v>
      </c>
      <c r="B2" s="2" t="s">
        <v>40</v>
      </c>
      <c r="C2" s="3">
        <v>45664</v>
      </c>
      <c r="D2" s="4" t="s">
        <v>38</v>
      </c>
      <c r="E2" s="5">
        <v>187</v>
      </c>
      <c r="F2" s="22">
        <v>1</v>
      </c>
      <c r="G2" s="36">
        <v>198</v>
      </c>
      <c r="H2" s="22">
        <v>5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23">
        <v>9</v>
      </c>
      <c r="U2" s="8">
        <v>9</v>
      </c>
      <c r="V2" s="9">
        <v>202.66666666666666</v>
      </c>
    </row>
    <row r="3" spans="1:24" x14ac:dyDescent="0.25">
      <c r="A3" s="1" t="s">
        <v>11</v>
      </c>
      <c r="B3" s="2" t="s">
        <v>40</v>
      </c>
      <c r="C3" s="3">
        <v>45678</v>
      </c>
      <c r="D3" s="4" t="s">
        <v>38</v>
      </c>
      <c r="E3" s="5">
        <v>191</v>
      </c>
      <c r="F3" s="22">
        <v>0</v>
      </c>
      <c r="G3" s="36">
        <v>194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23">
        <v>3</v>
      </c>
      <c r="U3" s="8">
        <v>5</v>
      </c>
      <c r="V3" s="9">
        <v>197</v>
      </c>
    </row>
    <row r="4" spans="1:24" x14ac:dyDescent="0.25">
      <c r="A4" s="1" t="s">
        <v>11</v>
      </c>
      <c r="B4" s="2" t="s">
        <v>40</v>
      </c>
      <c r="C4" s="3">
        <v>45692</v>
      </c>
      <c r="D4" s="4" t="s">
        <v>38</v>
      </c>
      <c r="E4" s="36">
        <v>195</v>
      </c>
      <c r="F4" s="22">
        <v>2</v>
      </c>
      <c r="G4" s="36">
        <v>197</v>
      </c>
      <c r="H4" s="22">
        <v>3</v>
      </c>
      <c r="I4" s="5">
        <v>195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6</v>
      </c>
      <c r="U4" s="8">
        <v>11</v>
      </c>
      <c r="V4" s="9">
        <v>206.66666666666666</v>
      </c>
    </row>
    <row r="5" spans="1:24" x14ac:dyDescent="0.25">
      <c r="A5" s="1" t="s">
        <v>11</v>
      </c>
      <c r="B5" s="2" t="s">
        <v>40</v>
      </c>
      <c r="C5" s="3">
        <v>45696</v>
      </c>
      <c r="D5" s="4" t="s">
        <v>38</v>
      </c>
      <c r="E5" s="5">
        <v>196</v>
      </c>
      <c r="F5" s="22">
        <v>0</v>
      </c>
      <c r="G5" s="36">
        <v>192</v>
      </c>
      <c r="H5" s="22">
        <v>0</v>
      </c>
      <c r="I5" s="5">
        <v>194</v>
      </c>
      <c r="J5" s="22">
        <v>2</v>
      </c>
      <c r="K5" s="5">
        <v>188</v>
      </c>
      <c r="L5" s="22">
        <v>3</v>
      </c>
      <c r="M5" s="5">
        <v>195</v>
      </c>
      <c r="N5" s="22">
        <v>5</v>
      </c>
      <c r="O5" s="5"/>
      <c r="P5" s="22"/>
      <c r="Q5" s="6">
        <v>5</v>
      </c>
      <c r="R5" s="6">
        <v>965</v>
      </c>
      <c r="S5" s="7">
        <v>193</v>
      </c>
      <c r="T5" s="44">
        <v>10</v>
      </c>
      <c r="U5" s="8">
        <v>6</v>
      </c>
      <c r="V5" s="9">
        <v>199</v>
      </c>
    </row>
    <row r="6" spans="1:24" x14ac:dyDescent="0.25">
      <c r="A6" s="1" t="s">
        <v>11</v>
      </c>
      <c r="B6" s="2" t="s">
        <v>40</v>
      </c>
      <c r="C6" s="3">
        <v>45706</v>
      </c>
      <c r="D6" s="4" t="s">
        <v>38</v>
      </c>
      <c r="E6" s="36">
        <v>198</v>
      </c>
      <c r="F6" s="22">
        <v>1</v>
      </c>
      <c r="G6" s="36">
        <v>197</v>
      </c>
      <c r="H6" s="22">
        <v>3</v>
      </c>
      <c r="I6" s="5">
        <v>198</v>
      </c>
      <c r="J6" s="22">
        <v>4</v>
      </c>
      <c r="K6" s="38"/>
      <c r="L6" s="22"/>
      <c r="M6" s="38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11</v>
      </c>
      <c r="V6" s="9">
        <v>208.66666666666666</v>
      </c>
    </row>
    <row r="7" spans="1:24" x14ac:dyDescent="0.25">
      <c r="A7" s="1" t="s">
        <v>11</v>
      </c>
      <c r="B7" s="2" t="s">
        <v>40</v>
      </c>
      <c r="C7" s="3">
        <v>45720</v>
      </c>
      <c r="D7" s="4" t="s">
        <v>38</v>
      </c>
      <c r="E7" s="5">
        <v>194</v>
      </c>
      <c r="F7" s="22">
        <v>0</v>
      </c>
      <c r="G7" s="36">
        <v>190</v>
      </c>
      <c r="H7" s="22">
        <v>2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44">
        <v>2</v>
      </c>
      <c r="U7" s="8">
        <v>3</v>
      </c>
      <c r="V7" s="9">
        <v>195.33333333333334</v>
      </c>
    </row>
    <row r="8" spans="1:24" x14ac:dyDescent="0.25">
      <c r="A8" s="1" t="s">
        <v>11</v>
      </c>
      <c r="B8" s="2" t="s">
        <v>40</v>
      </c>
      <c r="C8" s="3">
        <v>45734</v>
      </c>
      <c r="D8" s="4" t="s">
        <v>38</v>
      </c>
      <c r="E8" s="36">
        <v>191</v>
      </c>
      <c r="F8" s="22">
        <v>1</v>
      </c>
      <c r="G8" s="36">
        <v>189</v>
      </c>
      <c r="H8" s="22">
        <v>1</v>
      </c>
      <c r="I8" s="5">
        <v>199</v>
      </c>
      <c r="J8" s="22">
        <v>3</v>
      </c>
      <c r="K8" s="38"/>
      <c r="L8" s="22"/>
      <c r="M8" s="38"/>
      <c r="N8" s="22"/>
      <c r="O8" s="5"/>
      <c r="P8" s="22"/>
      <c r="Q8" s="6">
        <v>3</v>
      </c>
      <c r="R8" s="6">
        <v>579</v>
      </c>
      <c r="S8" s="7">
        <v>193</v>
      </c>
      <c r="T8" s="44">
        <v>5</v>
      </c>
      <c r="U8" s="8">
        <v>6</v>
      </c>
      <c r="V8" s="9">
        <v>199</v>
      </c>
    </row>
    <row r="9" spans="1:24" x14ac:dyDescent="0.25">
      <c r="A9" s="55" t="s">
        <v>11</v>
      </c>
      <c r="B9" s="2" t="s">
        <v>40</v>
      </c>
      <c r="C9" s="3">
        <v>45937</v>
      </c>
      <c r="D9" s="54" t="s">
        <v>38</v>
      </c>
      <c r="E9" s="36">
        <v>195</v>
      </c>
      <c r="F9" s="22">
        <v>1</v>
      </c>
      <c r="G9" s="36">
        <v>196</v>
      </c>
      <c r="H9" s="22">
        <v>5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8">
        <v>3</v>
      </c>
      <c r="R9" s="8">
        <v>586</v>
      </c>
      <c r="S9" s="7">
        <v>195.33333333333334</v>
      </c>
      <c r="T9" s="44">
        <v>8</v>
      </c>
      <c r="U9" s="8">
        <v>6</v>
      </c>
      <c r="V9" s="7">
        <v>201.33333333333334</v>
      </c>
    </row>
    <row r="10" spans="1:24" x14ac:dyDescent="0.25">
      <c r="A10" s="1" t="s">
        <v>11</v>
      </c>
      <c r="B10" s="2" t="s">
        <v>40</v>
      </c>
      <c r="C10" s="3">
        <v>45941</v>
      </c>
      <c r="D10" s="4" t="s">
        <v>38</v>
      </c>
      <c r="E10" s="36">
        <v>193</v>
      </c>
      <c r="F10" s="22">
        <v>2</v>
      </c>
      <c r="G10" s="36">
        <v>194</v>
      </c>
      <c r="H10" s="22">
        <v>1</v>
      </c>
      <c r="I10" s="5">
        <v>193</v>
      </c>
      <c r="J10" s="22">
        <v>3</v>
      </c>
      <c r="K10" s="5">
        <v>194</v>
      </c>
      <c r="L10" s="22">
        <v>2</v>
      </c>
      <c r="M10" s="5">
        <v>194</v>
      </c>
      <c r="N10" s="22">
        <v>2</v>
      </c>
      <c r="O10" s="5"/>
      <c r="P10" s="22"/>
      <c r="Q10" s="6">
        <v>5</v>
      </c>
      <c r="R10" s="6">
        <v>968</v>
      </c>
      <c r="S10" s="7">
        <v>193.6</v>
      </c>
      <c r="T10" s="44">
        <v>10</v>
      </c>
      <c r="U10" s="8">
        <v>4</v>
      </c>
      <c r="V10" s="9">
        <v>197.6</v>
      </c>
    </row>
    <row r="11" spans="1:24" x14ac:dyDescent="0.25">
      <c r="A11" s="1" t="s">
        <v>11</v>
      </c>
      <c r="B11" s="2" t="s">
        <v>40</v>
      </c>
      <c r="C11" s="3">
        <v>45951</v>
      </c>
      <c r="D11" s="4" t="s">
        <v>38</v>
      </c>
      <c r="E11" s="5">
        <v>194</v>
      </c>
      <c r="F11" s="22">
        <v>2</v>
      </c>
      <c r="G11" s="36">
        <v>197.001</v>
      </c>
      <c r="H11" s="22">
        <v>5</v>
      </c>
      <c r="I11" s="5">
        <v>194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585.00099999999998</v>
      </c>
      <c r="S11" s="7">
        <v>195.00033333333332</v>
      </c>
      <c r="T11" s="44">
        <v>8</v>
      </c>
      <c r="U11" s="8">
        <v>6</v>
      </c>
      <c r="V11" s="9">
        <v>201.00033333333332</v>
      </c>
    </row>
    <row r="12" spans="1:24" x14ac:dyDescent="0.25">
      <c r="A12" s="55" t="s">
        <v>11</v>
      </c>
      <c r="B12" s="2" t="s">
        <v>40</v>
      </c>
      <c r="C12" s="3">
        <v>45979</v>
      </c>
      <c r="D12" s="54" t="s">
        <v>38</v>
      </c>
      <c r="E12" s="36">
        <v>188</v>
      </c>
      <c r="F12" s="22">
        <v>0</v>
      </c>
      <c r="G12" s="36">
        <v>194</v>
      </c>
      <c r="H12" s="22">
        <v>1</v>
      </c>
      <c r="I12" s="5">
        <v>194</v>
      </c>
      <c r="J12" s="22">
        <v>1</v>
      </c>
      <c r="K12" s="5"/>
      <c r="L12" s="22"/>
      <c r="M12" s="5"/>
      <c r="N12" s="22"/>
      <c r="O12" s="5"/>
      <c r="P12" s="22"/>
      <c r="Q12" s="8">
        <v>3</v>
      </c>
      <c r="R12" s="8">
        <v>576</v>
      </c>
      <c r="S12" s="7">
        <v>192</v>
      </c>
      <c r="T12" s="44">
        <v>2</v>
      </c>
      <c r="U12" s="8">
        <v>2</v>
      </c>
      <c r="V12" s="7">
        <v>194</v>
      </c>
    </row>
    <row r="13" spans="1:24" x14ac:dyDescent="0.25">
      <c r="A13" s="55" t="s">
        <v>11</v>
      </c>
      <c r="B13" s="2" t="s">
        <v>40</v>
      </c>
      <c r="C13" s="3">
        <v>45993</v>
      </c>
      <c r="D13" s="54" t="s">
        <v>38</v>
      </c>
      <c r="E13" s="36">
        <v>196</v>
      </c>
      <c r="F13" s="22">
        <v>1</v>
      </c>
      <c r="G13" s="36">
        <v>192</v>
      </c>
      <c r="H13" s="22">
        <v>0</v>
      </c>
      <c r="I13" s="5">
        <v>191</v>
      </c>
      <c r="J13" s="22">
        <v>2</v>
      </c>
      <c r="K13" s="5"/>
      <c r="L13" s="22"/>
      <c r="M13" s="5"/>
      <c r="N13" s="22"/>
      <c r="O13" s="5"/>
      <c r="P13" s="22"/>
      <c r="Q13" s="8">
        <v>3</v>
      </c>
      <c r="R13" s="8">
        <v>579</v>
      </c>
      <c r="S13" s="7">
        <v>193</v>
      </c>
      <c r="T13" s="44">
        <v>3</v>
      </c>
      <c r="U13" s="8">
        <v>2</v>
      </c>
      <c r="V13" s="7">
        <v>195</v>
      </c>
    </row>
    <row r="15" spans="1:24" x14ac:dyDescent="0.25">
      <c r="Q15" s="39">
        <f>SUM(Q2:Q14)</f>
        <v>40</v>
      </c>
      <c r="R15" s="39">
        <f>SUM(R2:R14)</f>
        <v>7752.0010000000002</v>
      </c>
      <c r="S15" s="40">
        <f>SUM(R15/Q15)</f>
        <v>193.80002500000001</v>
      </c>
      <c r="T15" s="39">
        <f>SUM(T2:T14)</f>
        <v>74</v>
      </c>
      <c r="U15" s="39">
        <f>SUM(U2:U14)</f>
        <v>71</v>
      </c>
      <c r="V15" s="41">
        <f>SUM(S15+U15)</f>
        <v>264.80002500000001</v>
      </c>
    </row>
    <row r="18" spans="1:22" x14ac:dyDescent="0.25">
      <c r="A18" s="26" t="s">
        <v>1</v>
      </c>
      <c r="B18" s="27" t="s">
        <v>2</v>
      </c>
      <c r="C18" s="25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55" t="s">
        <v>35</v>
      </c>
      <c r="B19" s="2" t="s">
        <v>40</v>
      </c>
      <c r="C19" s="3">
        <v>45965</v>
      </c>
      <c r="D19" s="54" t="s">
        <v>38</v>
      </c>
      <c r="E19" s="36">
        <v>185</v>
      </c>
      <c r="F19" s="22">
        <v>0</v>
      </c>
      <c r="G19" s="36">
        <v>178</v>
      </c>
      <c r="H19" s="22">
        <v>1</v>
      </c>
      <c r="I19" s="5">
        <v>183</v>
      </c>
      <c r="J19" s="22">
        <v>1</v>
      </c>
      <c r="K19" s="5"/>
      <c r="L19" s="22"/>
      <c r="M19" s="5"/>
      <c r="N19" s="22"/>
      <c r="O19" s="5"/>
      <c r="P19" s="22"/>
      <c r="Q19" s="8">
        <v>3</v>
      </c>
      <c r="R19" s="8">
        <v>546</v>
      </c>
      <c r="S19" s="7">
        <v>182</v>
      </c>
      <c r="T19" s="44">
        <v>2</v>
      </c>
      <c r="U19" s="8">
        <v>4</v>
      </c>
      <c r="V19" s="7">
        <v>186</v>
      </c>
    </row>
    <row r="20" spans="1:22" x14ac:dyDescent="0.25">
      <c r="A20" s="55" t="s">
        <v>35</v>
      </c>
      <c r="B20" s="2" t="s">
        <v>40</v>
      </c>
      <c r="C20" s="3">
        <v>46007</v>
      </c>
      <c r="D20" s="54" t="s">
        <v>38</v>
      </c>
      <c r="E20" s="36">
        <v>190</v>
      </c>
      <c r="F20" s="22">
        <v>2</v>
      </c>
      <c r="G20" s="36">
        <v>191</v>
      </c>
      <c r="H20" s="22">
        <v>0</v>
      </c>
      <c r="I20" s="5">
        <v>189</v>
      </c>
      <c r="J20" s="22">
        <v>0</v>
      </c>
      <c r="K20" s="5"/>
      <c r="L20" s="22"/>
      <c r="M20" s="5"/>
      <c r="N20" s="22"/>
      <c r="O20" s="5"/>
      <c r="P20" s="22"/>
      <c r="Q20" s="8">
        <v>3</v>
      </c>
      <c r="R20" s="8">
        <v>570</v>
      </c>
      <c r="S20" s="7">
        <v>190</v>
      </c>
      <c r="T20" s="44">
        <v>2</v>
      </c>
      <c r="U20" s="8">
        <v>4</v>
      </c>
      <c r="V20" s="7">
        <v>194</v>
      </c>
    </row>
    <row r="21" spans="1:22" x14ac:dyDescent="0.25">
      <c r="A21" s="55" t="s">
        <v>35</v>
      </c>
      <c r="B21" s="2" t="s">
        <v>40</v>
      </c>
      <c r="C21" s="3">
        <v>46011</v>
      </c>
      <c r="D21" s="54" t="s">
        <v>38</v>
      </c>
      <c r="E21" s="36">
        <v>188</v>
      </c>
      <c r="F21" s="22">
        <v>1</v>
      </c>
      <c r="G21" s="36">
        <v>189</v>
      </c>
      <c r="H21" s="22">
        <v>0</v>
      </c>
      <c r="I21" s="5">
        <v>186</v>
      </c>
      <c r="J21" s="22">
        <v>1</v>
      </c>
      <c r="K21" s="5">
        <v>187</v>
      </c>
      <c r="L21" s="22">
        <v>0</v>
      </c>
      <c r="M21" s="5">
        <v>185</v>
      </c>
      <c r="N21" s="22">
        <v>1</v>
      </c>
      <c r="O21" s="5"/>
      <c r="P21" s="22"/>
      <c r="Q21" s="8">
        <v>5</v>
      </c>
      <c r="R21" s="8">
        <v>935</v>
      </c>
      <c r="S21" s="7">
        <v>187</v>
      </c>
      <c r="T21" s="44">
        <v>3</v>
      </c>
      <c r="U21" s="8">
        <v>2</v>
      </c>
      <c r="V21" s="7">
        <v>189</v>
      </c>
    </row>
    <row r="23" spans="1:22" x14ac:dyDescent="0.25">
      <c r="Q23" s="39">
        <f>SUM(Q19:Q22)</f>
        <v>11</v>
      </c>
      <c r="R23" s="39">
        <f>SUM(R19:R22)</f>
        <v>2051</v>
      </c>
      <c r="S23" s="40">
        <f>SUM(R23/Q23)</f>
        <v>186.45454545454547</v>
      </c>
      <c r="T23" s="39">
        <f>SUM(T19:T22)</f>
        <v>7</v>
      </c>
      <c r="U23" s="39">
        <f>SUM(U19:U22)</f>
        <v>10</v>
      </c>
      <c r="V23" s="41">
        <f>SUM(S23+U23)</f>
        <v>196.45454545454547</v>
      </c>
    </row>
  </sheetData>
  <protectedRanges>
    <protectedRange algorithmName="SHA-512" hashValue="ON39YdpmFHfN9f47KpiRvqrKx0V9+erV1CNkpWzYhW/Qyc6aT8rEyCrvauWSYGZK2ia3o7vd3akF07acHAFpOA==" saltValue="yVW9XmDwTqEnmpSGai0KYg==" spinCount="100000" sqref="B1 B2:C6 B18" name="Range1_2_1_1"/>
    <protectedRange algorithmName="SHA-512" hashValue="ON39YdpmFHfN9f47KpiRvqrKx0V9+erV1CNkpWzYhW/Qyc6aT8rEyCrvauWSYGZK2ia3o7vd3akF07acHAFpOA==" saltValue="yVW9XmDwTqEnmpSGai0KYg==" spinCount="100000" sqref="D2:D6" name="Range1_1_8_1_1"/>
    <protectedRange algorithmName="SHA-512" hashValue="ON39YdpmFHfN9f47KpiRvqrKx0V9+erV1CNkpWzYhW/Qyc6aT8rEyCrvauWSYGZK2ia3o7vd3akF07acHAFpOA==" saltValue="yVW9XmDwTqEnmpSGai0KYg==" spinCount="100000" sqref="P2:P6" name="Range1_3_3_1_1"/>
    <protectedRange algorithmName="SHA-512" hashValue="ON39YdpmFHfN9f47KpiRvqrKx0V9+erV1CNkpWzYhW/Qyc6aT8rEyCrvauWSYGZK2ia3o7vd3akF07acHAFpOA==" saltValue="yVW9XmDwTqEnmpSGai0KYg==" spinCount="100000" sqref="E2:O6 T2:T6" name="Range1_3_5_12_1_1"/>
    <protectedRange algorithmName="SHA-512" hashValue="ON39YdpmFHfN9f47KpiRvqrKx0V9+erV1CNkpWzYhW/Qyc6aT8rEyCrvauWSYGZK2ia3o7vd3akF07acHAFpOA==" saltValue="yVW9XmDwTqEnmpSGai0KYg==" spinCount="100000" sqref="B9:C9" name="Range1_14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B10:C11" name="Range1_3_9"/>
    <protectedRange algorithmName="SHA-512" hashValue="ON39YdpmFHfN9f47KpiRvqrKx0V9+erV1CNkpWzYhW/Qyc6aT8rEyCrvauWSYGZK2ia3o7vd3akF07acHAFpOA==" saltValue="yVW9XmDwTqEnmpSGai0KYg==" spinCount="100000" sqref="D10:D11" name="Range1_1_6_7"/>
    <protectedRange algorithmName="SHA-512" hashValue="ON39YdpmFHfN9f47KpiRvqrKx0V9+erV1CNkpWzYhW/Qyc6aT8rEyCrvauWSYGZK2ia3o7vd3akF07acHAFpOA==" saltValue="yVW9XmDwTqEnmpSGai0KYg==" spinCount="100000" sqref="T10:T11 E10:P11" name="Range1_3_5_5_7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1_1"/>
    <protectedRange algorithmName="SHA-512" hashValue="ON39YdpmFHfN9f47KpiRvqrKx0V9+erV1CNkpWzYhW/Qyc6aT8rEyCrvauWSYGZK2ia3o7vd3akF07acHAFpOA==" saltValue="yVW9XmDwTqEnmpSGai0KYg==" spinCount="100000" sqref="E19:P19 T19" name="Range1_3_5_1_1"/>
    <protectedRange algorithmName="SHA-512" hashValue="ON39YdpmFHfN9f47KpiRvqrKx0V9+erV1CNkpWzYhW/Qyc6aT8rEyCrvauWSYGZK2ia3o7vd3akF07acHAFpOA==" saltValue="yVW9XmDwTqEnmpSGai0KYg==" spinCount="100000" sqref="B12:C12 E12:P12" name="Range1_5"/>
    <protectedRange algorithmName="SHA-512" hashValue="ON39YdpmFHfN9f47KpiRvqrKx0V9+erV1CNkpWzYhW/Qyc6aT8rEyCrvauWSYGZK2ia3o7vd3akF07acHAFpOA==" saltValue="yVW9XmDwTqEnmpSGai0KYg==" spinCount="100000" sqref="D12" name="Range1_1_8"/>
    <protectedRange algorithmName="SHA-512" hashValue="ON39YdpmFHfN9f47KpiRvqrKx0V9+erV1CNkpWzYhW/Qyc6aT8rEyCrvauWSYGZK2ia3o7vd3akF07acHAFpOA==" saltValue="yVW9XmDwTqEnmpSGai0KYg==" spinCount="100000" sqref="T12" name="Range1_3_5_7"/>
    <protectedRange algorithmName="SHA-512" hashValue="ON39YdpmFHfN9f47KpiRvqrKx0V9+erV1CNkpWzYhW/Qyc6aT8rEyCrvauWSYGZK2ia3o7vd3akF07acHAFpOA==" saltValue="yVW9XmDwTqEnmpSGai0KYg==" spinCount="100000" sqref="K13 B13:C13 I13" name="Range1_14_3"/>
    <protectedRange algorithmName="SHA-512" hashValue="ON39YdpmFHfN9f47KpiRvqrKx0V9+erV1CNkpWzYhW/Qyc6aT8rEyCrvauWSYGZK2ia3o7vd3akF07acHAFpOA==" saltValue="yVW9XmDwTqEnmpSGai0KYg==" spinCount="100000" sqref="D13" name="Range1_1_3_3"/>
    <protectedRange algorithmName="SHA-512" hashValue="ON39YdpmFHfN9f47KpiRvqrKx0V9+erV1CNkpWzYhW/Qyc6aT8rEyCrvauWSYGZK2ia3o7vd3akF07acHAFpOA==" saltValue="yVW9XmDwTqEnmpSGai0KYg==" spinCount="100000" sqref="G13 E13 O13 M13" name="Range1_33_1_2"/>
    <protectedRange algorithmName="SHA-512" hashValue="ON39YdpmFHfN9f47KpiRvqrKx0V9+erV1CNkpWzYhW/Qyc6aT8rEyCrvauWSYGZK2ia3o7vd3akF07acHAFpOA==" saltValue="yVW9XmDwTqEnmpSGai0KYg==" spinCount="100000" sqref="T13" name="Range1_3_5_3_3"/>
    <protectedRange algorithmName="SHA-512" hashValue="ON39YdpmFHfN9f47KpiRvqrKx0V9+erV1CNkpWzYhW/Qyc6aT8rEyCrvauWSYGZK2ia3o7vd3akF07acHAFpOA==" saltValue="yVW9XmDwTqEnmpSGai0KYg==" spinCount="100000" sqref="B20:C21" name="Range1_13"/>
    <protectedRange algorithmName="SHA-512" hashValue="ON39YdpmFHfN9f47KpiRvqrKx0V9+erV1CNkpWzYhW/Qyc6aT8rEyCrvauWSYGZK2ia3o7vd3akF07acHAFpOA==" saltValue="yVW9XmDwTqEnmpSGai0KYg==" spinCount="100000" sqref="D20:D21" name="Range1_1_1_1_1"/>
    <protectedRange algorithmName="SHA-512" hashValue="ON39YdpmFHfN9f47KpiRvqrKx0V9+erV1CNkpWzYhW/Qyc6aT8rEyCrvauWSYGZK2ia3o7vd3akF07acHAFpOA==" saltValue="yVW9XmDwTqEnmpSGai0KYg==" spinCount="100000" sqref="T20:T21 E20:P21" name="Range1_3_5_1_1_1"/>
  </protectedRanges>
  <conditionalFormatting sqref="E9">
    <cfRule type="top10" dxfId="392" priority="56" rank="1"/>
  </conditionalFormatting>
  <conditionalFormatting sqref="E9:P9">
    <cfRule type="cellIs" dxfId="391" priority="50" operator="greaterThanOrEqual">
      <formula>200</formula>
    </cfRule>
  </conditionalFormatting>
  <conditionalFormatting sqref="G9">
    <cfRule type="top10" dxfId="390" priority="55" rank="1"/>
  </conditionalFormatting>
  <conditionalFormatting sqref="I9">
    <cfRule type="top10" dxfId="389" priority="54" rank="1"/>
  </conditionalFormatting>
  <conditionalFormatting sqref="K9">
    <cfRule type="top10" dxfId="388" priority="53" rank="1"/>
  </conditionalFormatting>
  <conditionalFormatting sqref="M9">
    <cfRule type="top10" dxfId="387" priority="52" rank="1"/>
  </conditionalFormatting>
  <conditionalFormatting sqref="O9">
    <cfRule type="top10" dxfId="386" priority="51" rank="1"/>
  </conditionalFormatting>
  <conditionalFormatting sqref="E10:P11">
    <cfRule type="cellIs" dxfId="385" priority="43" operator="greaterThanOrEqual">
      <formula>200</formula>
    </cfRule>
  </conditionalFormatting>
  <conditionalFormatting sqref="E10:E11">
    <cfRule type="top10" dxfId="384" priority="44" rank="1"/>
  </conditionalFormatting>
  <conditionalFormatting sqref="G10:G11">
    <cfRule type="top10" dxfId="383" priority="45" rank="1"/>
  </conditionalFormatting>
  <conditionalFormatting sqref="I10:I11">
    <cfRule type="top10" dxfId="382" priority="46" rank="1"/>
  </conditionalFormatting>
  <conditionalFormatting sqref="K10:K11">
    <cfRule type="top10" dxfId="381" priority="47" rank="1"/>
  </conditionalFormatting>
  <conditionalFormatting sqref="M10:M11">
    <cfRule type="top10" dxfId="380" priority="48" rank="1"/>
  </conditionalFormatting>
  <conditionalFormatting sqref="O10:O11">
    <cfRule type="top10" dxfId="379" priority="49" rank="1"/>
  </conditionalFormatting>
  <conditionalFormatting sqref="E19:P19">
    <cfRule type="cellIs" dxfId="378" priority="28" operator="greaterThanOrEqual">
      <formula>200</formula>
    </cfRule>
  </conditionalFormatting>
  <conditionalFormatting sqref="E19">
    <cfRule type="top10" dxfId="377" priority="27" rank="1"/>
  </conditionalFormatting>
  <conditionalFormatting sqref="G19">
    <cfRule type="top10" dxfId="376" priority="26" rank="1"/>
  </conditionalFormatting>
  <conditionalFormatting sqref="I19">
    <cfRule type="top10" dxfId="375" priority="25" rank="1"/>
  </conditionalFormatting>
  <conditionalFormatting sqref="K19">
    <cfRule type="top10" dxfId="374" priority="24" rank="1"/>
  </conditionalFormatting>
  <conditionalFormatting sqref="M19">
    <cfRule type="top10" dxfId="373" priority="23" rank="1"/>
  </conditionalFormatting>
  <conditionalFormatting sqref="O19">
    <cfRule type="top10" dxfId="372" priority="22" rank="1"/>
  </conditionalFormatting>
  <conditionalFormatting sqref="E12:P12">
    <cfRule type="cellIs" dxfId="371" priority="15" operator="greaterThanOrEqual">
      <formula>200</formula>
    </cfRule>
  </conditionalFormatting>
  <conditionalFormatting sqref="E12">
    <cfRule type="top10" dxfId="370" priority="16" rank="1"/>
  </conditionalFormatting>
  <conditionalFormatting sqref="G12">
    <cfRule type="top10" dxfId="369" priority="17" rank="1"/>
  </conditionalFormatting>
  <conditionalFormatting sqref="I12">
    <cfRule type="top10" dxfId="368" priority="18" rank="1"/>
  </conditionalFormatting>
  <conditionalFormatting sqref="K12">
    <cfRule type="top10" dxfId="367" priority="19" rank="1"/>
  </conditionalFormatting>
  <conditionalFormatting sqref="M12">
    <cfRule type="top10" dxfId="366" priority="20" rank="1"/>
  </conditionalFormatting>
  <conditionalFormatting sqref="O12">
    <cfRule type="top10" dxfId="365" priority="21" rank="1"/>
  </conditionalFormatting>
  <conditionalFormatting sqref="E13:P13">
    <cfRule type="cellIs" dxfId="364" priority="14" operator="greaterThanOrEqual">
      <formula>200</formula>
    </cfRule>
  </conditionalFormatting>
  <conditionalFormatting sqref="E13">
    <cfRule type="top10" dxfId="363" priority="13" rank="1"/>
  </conditionalFormatting>
  <conditionalFormatting sqref="G13">
    <cfRule type="top10" dxfId="362" priority="12" rank="1"/>
  </conditionalFormatting>
  <conditionalFormatting sqref="I13">
    <cfRule type="top10" dxfId="361" priority="11" rank="1"/>
  </conditionalFormatting>
  <conditionalFormatting sqref="K13">
    <cfRule type="top10" dxfId="360" priority="10" rank="1"/>
  </conditionalFormatting>
  <conditionalFormatting sqref="M13">
    <cfRule type="top10" dxfId="359" priority="9" rank="1"/>
  </conditionalFormatting>
  <conditionalFormatting sqref="O13">
    <cfRule type="top10" dxfId="358" priority="8" rank="1"/>
  </conditionalFormatting>
  <conditionalFormatting sqref="E20:E21">
    <cfRule type="top10" dxfId="357" priority="7" rank="1"/>
  </conditionalFormatting>
  <conditionalFormatting sqref="G20:G21">
    <cfRule type="top10" dxfId="356" priority="6" rank="1"/>
  </conditionalFormatting>
  <conditionalFormatting sqref="E20:P21">
    <cfRule type="cellIs" dxfId="355" priority="5" operator="greaterThanOrEqual">
      <formula>200</formula>
    </cfRule>
  </conditionalFormatting>
  <conditionalFormatting sqref="I20:I21">
    <cfRule type="top10" dxfId="354" priority="4" rank="1"/>
  </conditionalFormatting>
  <conditionalFormatting sqref="K20:K21">
    <cfRule type="top10" dxfId="353" priority="3" rank="1"/>
  </conditionalFormatting>
  <conditionalFormatting sqref="M20:M21">
    <cfRule type="top10" dxfId="352" priority="2" rank="1"/>
  </conditionalFormatting>
  <conditionalFormatting sqref="O20:O21">
    <cfRule type="top10" dxfId="351" priority="1" rank="1"/>
  </conditionalFormatting>
  <hyperlinks>
    <hyperlink ref="X1" location="'Indoor 2025'!A1" display="Return to Rankings" xr:uid="{E69E1CDA-A019-46F8-AEFC-CEF490A71A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B10:B11 D10:D11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D19 B19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D12 B12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D13 B13</xm:sqref>
        </x14:dataValidation>
        <x14:dataValidation type="list" allowBlank="1" showInputMessage="1" showErrorMessage="1" xr:uid="{135A2AB3-A5B5-44A0-9640-9303BFCC9F28}">
          <x14:formula1>
            <xm:f>'C:\Users\jmfg1\Downloads\[ABRA 12-20-25.xlsm]DATA'!#REF!</xm:f>
          </x14:formula1>
          <xm:sqref>D20:D21</xm:sqref>
        </x14:dataValidation>
        <x14:dataValidation type="list" allowBlank="1" showInputMessage="1" showErrorMessage="1" xr:uid="{BA08513F-4BFD-473A-9E81-D4282C24D621}">
          <x14:formula1>
            <xm:f>'C:\Users\jmfg1\Downloads\[ABRA 12-20-25.xlsm]DATA'!#REF!</xm:f>
          </x14:formula1>
          <xm:sqref>B20:B21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3C1B-C21E-4B07-8367-E737C6B20192}">
  <sheetPr codeName="Sheet89"/>
  <dimension ref="A1:X13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64</v>
      </c>
      <c r="C2" s="3">
        <v>45692</v>
      </c>
      <c r="D2" s="4" t="s">
        <v>38</v>
      </c>
      <c r="E2" s="36">
        <v>185</v>
      </c>
      <c r="F2" s="22">
        <v>0</v>
      </c>
      <c r="G2" s="36">
        <v>184</v>
      </c>
      <c r="H2" s="22">
        <v>0</v>
      </c>
      <c r="I2" s="5">
        <v>187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1</v>
      </c>
      <c r="U2" s="8">
        <v>2</v>
      </c>
      <c r="V2" s="9">
        <v>187.33333333333334</v>
      </c>
    </row>
    <row r="3" spans="1:24" x14ac:dyDescent="0.25">
      <c r="A3" s="1" t="s">
        <v>35</v>
      </c>
      <c r="B3" s="2" t="s">
        <v>64</v>
      </c>
      <c r="C3" s="3">
        <v>45720</v>
      </c>
      <c r="D3" s="4" t="s">
        <v>38</v>
      </c>
      <c r="E3" s="5">
        <v>185</v>
      </c>
      <c r="F3" s="22">
        <v>3</v>
      </c>
      <c r="G3" s="36">
        <v>186</v>
      </c>
      <c r="H3" s="22">
        <v>1</v>
      </c>
      <c r="I3" s="5">
        <v>180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551</v>
      </c>
      <c r="S3" s="7">
        <v>183.66666666666666</v>
      </c>
      <c r="T3" s="44">
        <v>4</v>
      </c>
      <c r="U3" s="8">
        <v>4</v>
      </c>
      <c r="V3" s="9">
        <v>187.66666666666666</v>
      </c>
    </row>
    <row r="4" spans="1:24" x14ac:dyDescent="0.25">
      <c r="A4" s="1" t="s">
        <v>35</v>
      </c>
      <c r="B4" s="2" t="s">
        <v>64</v>
      </c>
      <c r="C4" s="3">
        <v>45755</v>
      </c>
      <c r="D4" s="4" t="s">
        <v>38</v>
      </c>
      <c r="E4" s="36">
        <v>184</v>
      </c>
      <c r="F4" s="22">
        <v>0</v>
      </c>
      <c r="G4" s="36">
        <v>189</v>
      </c>
      <c r="H4" s="22">
        <v>0</v>
      </c>
      <c r="I4" s="5">
        <v>191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564</v>
      </c>
      <c r="S4" s="7">
        <v>188</v>
      </c>
      <c r="T4" s="44">
        <v>1</v>
      </c>
      <c r="U4" s="8">
        <v>3</v>
      </c>
      <c r="V4" s="9">
        <v>191</v>
      </c>
    </row>
    <row r="5" spans="1:24" x14ac:dyDescent="0.25">
      <c r="A5" s="1" t="s">
        <v>35</v>
      </c>
      <c r="B5" s="2" t="s">
        <v>64</v>
      </c>
      <c r="C5" s="3">
        <v>45769</v>
      </c>
      <c r="D5" s="4" t="s">
        <v>38</v>
      </c>
      <c r="E5" s="5">
        <v>180</v>
      </c>
      <c r="F5" s="22">
        <v>1</v>
      </c>
      <c r="G5" s="36">
        <v>179</v>
      </c>
      <c r="H5" s="22">
        <v>0</v>
      </c>
      <c r="I5" s="5">
        <v>180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539</v>
      </c>
      <c r="S5" s="7">
        <v>179.66666666666666</v>
      </c>
      <c r="T5" s="44">
        <v>3</v>
      </c>
      <c r="U5" s="8">
        <v>2</v>
      </c>
      <c r="V5" s="9">
        <v>181.66666666666666</v>
      </c>
    </row>
    <row r="7" spans="1:24" x14ac:dyDescent="0.25">
      <c r="Q7" s="39">
        <f>SUM(Q2:Q6)</f>
        <v>12</v>
      </c>
      <c r="R7" s="39">
        <f>SUM(R2:R6)</f>
        <v>2210</v>
      </c>
      <c r="S7" s="40">
        <f>SUM(R7/Q7)</f>
        <v>184.16666666666666</v>
      </c>
      <c r="T7" s="39">
        <f>SUM(T2:T6)</f>
        <v>9</v>
      </c>
      <c r="U7" s="39">
        <f>SUM(U2:U6)</f>
        <v>11</v>
      </c>
      <c r="V7" s="41">
        <f>SUM(S7+U7)</f>
        <v>195.16666666666666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11</v>
      </c>
      <c r="B11" s="2" t="s">
        <v>64</v>
      </c>
      <c r="C11" s="3">
        <v>45706</v>
      </c>
      <c r="D11" s="4" t="s">
        <v>38</v>
      </c>
      <c r="E11" s="36">
        <v>186</v>
      </c>
      <c r="F11" s="22">
        <v>2</v>
      </c>
      <c r="G11" s="36">
        <v>187</v>
      </c>
      <c r="H11" s="22">
        <v>1</v>
      </c>
      <c r="I11" s="5">
        <v>190</v>
      </c>
      <c r="J11" s="22">
        <v>2</v>
      </c>
      <c r="K11" s="38"/>
      <c r="L11" s="22"/>
      <c r="M11" s="38"/>
      <c r="N11" s="22"/>
      <c r="O11" s="5"/>
      <c r="P11" s="22"/>
      <c r="Q11" s="6">
        <v>3</v>
      </c>
      <c r="R11" s="6">
        <v>563</v>
      </c>
      <c r="S11" s="7">
        <v>187.66666666666666</v>
      </c>
      <c r="T11" s="44">
        <v>5</v>
      </c>
      <c r="U11" s="8">
        <v>2</v>
      </c>
      <c r="V11" s="9">
        <v>189.66666666666666</v>
      </c>
    </row>
    <row r="13" spans="1:24" x14ac:dyDescent="0.25">
      <c r="Q13" s="39">
        <f>SUM(Q11:Q12)</f>
        <v>3</v>
      </c>
      <c r="R13" s="39">
        <f>SUM(R11:R12)</f>
        <v>563</v>
      </c>
      <c r="S13" s="40">
        <f>SUM(R13/Q13)</f>
        <v>187.66666666666666</v>
      </c>
      <c r="T13" s="39">
        <f>SUM(T11:T12)</f>
        <v>5</v>
      </c>
      <c r="U13" s="39">
        <f>SUM(U11:U12)</f>
        <v>2</v>
      </c>
      <c r="V13" s="41">
        <f>SUM(S13+U13)</f>
        <v>189.66666666666666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0 B11:C11" name="Range1_2_1_1"/>
    <protectedRange algorithmName="SHA-512" hashValue="ON39YdpmFHfN9f47KpiRvqrKx0V9+erV1CNkpWzYhW/Qyc6aT8rEyCrvauWSYGZK2ia3o7vd3akF07acHAFpOA==" saltValue="yVW9XmDwTqEnmpSGai0KYg==" spinCount="100000" sqref="D2 D11" name="Range1_1_8_1_1"/>
    <protectedRange algorithmName="SHA-512" hashValue="ON39YdpmFHfN9f47KpiRvqrKx0V9+erV1CNkpWzYhW/Qyc6aT8rEyCrvauWSYGZK2ia3o7vd3akF07acHAFpOA==" saltValue="yVW9XmDwTqEnmpSGai0KYg==" spinCount="100000" sqref="P2 P11" name="Range1_3_3_1_1"/>
    <protectedRange algorithmName="SHA-512" hashValue="ON39YdpmFHfN9f47KpiRvqrKx0V9+erV1CNkpWzYhW/Qyc6aT8rEyCrvauWSYGZK2ia3o7vd3akF07acHAFpOA==" saltValue="yVW9XmDwTqEnmpSGai0KYg==" spinCount="100000" sqref="E2:O2 T2 E11:O11 T11" name="Range1_3_5_12_1_1"/>
  </protectedRanges>
  <hyperlinks>
    <hyperlink ref="X1" location="'Virginia 2025'!A1" display="Return to Rankings" xr:uid="{2BD3BA87-2550-4E5B-A883-1A5DC20A9D77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05AE-D932-432F-8209-729DB2253D68}">
  <sheetPr codeName="Sheet90"/>
  <dimension ref="A1:X8"/>
  <sheetViews>
    <sheetView workbookViewId="0">
      <selection activeCell="B18" sqref="B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112</v>
      </c>
      <c r="C2" s="3">
        <v>45808</v>
      </c>
      <c r="D2" s="4" t="s">
        <v>102</v>
      </c>
      <c r="E2" s="5">
        <v>198</v>
      </c>
      <c r="F2" s="22">
        <v>6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597</v>
      </c>
      <c r="S2" s="7">
        <v>199</v>
      </c>
      <c r="T2" s="44">
        <v>18</v>
      </c>
      <c r="U2" s="8">
        <v>7</v>
      </c>
      <c r="V2" s="9">
        <v>206</v>
      </c>
    </row>
    <row r="3" spans="1:24" x14ac:dyDescent="0.25">
      <c r="A3" s="1" t="s">
        <v>15</v>
      </c>
      <c r="B3" s="2" t="s">
        <v>112</v>
      </c>
      <c r="C3" s="3">
        <v>45857</v>
      </c>
      <c r="D3" s="4" t="s">
        <v>102</v>
      </c>
      <c r="E3" s="5">
        <v>196</v>
      </c>
      <c r="F3" s="22">
        <v>2</v>
      </c>
      <c r="G3" s="5">
        <v>196</v>
      </c>
      <c r="H3" s="22">
        <v>5</v>
      </c>
      <c r="I3" s="5">
        <v>197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44">
        <v>10</v>
      </c>
      <c r="U3" s="8">
        <v>2</v>
      </c>
      <c r="V3" s="9">
        <v>198.33333333333334</v>
      </c>
    </row>
    <row r="4" spans="1:24" x14ac:dyDescent="0.25">
      <c r="A4" s="1" t="s">
        <v>15</v>
      </c>
      <c r="B4" s="2" t="s">
        <v>112</v>
      </c>
      <c r="C4" s="3">
        <v>45899</v>
      </c>
      <c r="D4" s="4" t="s">
        <v>102</v>
      </c>
      <c r="E4" s="5">
        <v>190</v>
      </c>
      <c r="F4" s="22">
        <v>2</v>
      </c>
      <c r="G4" s="5">
        <v>196</v>
      </c>
      <c r="H4" s="22">
        <v>0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4</v>
      </c>
      <c r="U4" s="8">
        <v>4</v>
      </c>
      <c r="V4" s="9">
        <v>197</v>
      </c>
    </row>
    <row r="5" spans="1:24" x14ac:dyDescent="0.25">
      <c r="A5" s="1" t="s">
        <v>15</v>
      </c>
      <c r="B5" s="24" t="s">
        <v>112</v>
      </c>
      <c r="C5" s="3">
        <v>45927</v>
      </c>
      <c r="D5" s="4" t="s">
        <v>170</v>
      </c>
      <c r="E5" s="5">
        <v>196</v>
      </c>
      <c r="F5" s="22">
        <v>3</v>
      </c>
      <c r="G5" s="5">
        <v>195</v>
      </c>
      <c r="H5" s="22">
        <v>0</v>
      </c>
      <c r="I5" s="5">
        <v>198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589</v>
      </c>
      <c r="S5" s="7">
        <v>196.33333333333334</v>
      </c>
      <c r="T5" s="44">
        <v>5</v>
      </c>
      <c r="U5" s="8">
        <v>2</v>
      </c>
      <c r="V5" s="9">
        <v>198.33333333333334</v>
      </c>
    </row>
    <row r="6" spans="1:24" x14ac:dyDescent="0.25">
      <c r="A6" s="1" t="s">
        <v>15</v>
      </c>
      <c r="B6" s="2" t="s">
        <v>112</v>
      </c>
      <c r="C6" s="3">
        <v>45948</v>
      </c>
      <c r="D6" s="4" t="s">
        <v>170</v>
      </c>
      <c r="E6" s="5">
        <v>200</v>
      </c>
      <c r="F6" s="22">
        <v>4</v>
      </c>
      <c r="G6" s="5">
        <v>196</v>
      </c>
      <c r="H6" s="22">
        <v>3</v>
      </c>
      <c r="I6" s="5">
        <v>195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591</v>
      </c>
      <c r="S6" s="7">
        <v>197</v>
      </c>
      <c r="T6" s="44">
        <v>12</v>
      </c>
      <c r="U6" s="8">
        <v>4</v>
      </c>
      <c r="V6" s="9">
        <v>201</v>
      </c>
    </row>
    <row r="8" spans="1:24" x14ac:dyDescent="0.25">
      <c r="Q8" s="39">
        <f>SUM(Q2:Q7)</f>
        <v>15</v>
      </c>
      <c r="R8" s="39">
        <f>SUM(R2:R7)</f>
        <v>2945</v>
      </c>
      <c r="S8" s="40">
        <f>SUM(R8/Q8)</f>
        <v>196.33333333333334</v>
      </c>
      <c r="T8" s="39">
        <f>SUM(T2:T7)</f>
        <v>49</v>
      </c>
      <c r="U8" s="39">
        <f>SUM(U2:U7)</f>
        <v>19</v>
      </c>
      <c r="V8" s="41">
        <f>SUM(S8+U8)</f>
        <v>215.33333333333334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6" name="Range1_3_9"/>
    <protectedRange algorithmName="SHA-512" hashValue="ON39YdpmFHfN9f47KpiRvqrKx0V9+erV1CNkpWzYhW/Qyc6aT8rEyCrvauWSYGZK2ia3o7vd3akF07acHAFpOA==" saltValue="yVW9XmDwTqEnmpSGai0KYg==" spinCount="100000" sqref="D5:D6" name="Range1_1_6_7"/>
    <protectedRange algorithmName="SHA-512" hashValue="ON39YdpmFHfN9f47KpiRvqrKx0V9+erV1CNkpWzYhW/Qyc6aT8rEyCrvauWSYGZK2ia3o7vd3akF07acHAFpOA==" saltValue="yVW9XmDwTqEnmpSGai0KYg==" spinCount="100000" sqref="E5:P6 T5:T6" name="Range1_3_5_5_7"/>
  </protectedRanges>
  <conditionalFormatting sqref="E5:P6">
    <cfRule type="cellIs" dxfId="350" priority="1" operator="greaterThanOrEqual">
      <formula>200</formula>
    </cfRule>
  </conditionalFormatting>
  <conditionalFormatting sqref="E5:E6">
    <cfRule type="top10" dxfId="349" priority="2" rank="1"/>
  </conditionalFormatting>
  <conditionalFormatting sqref="G5:G6">
    <cfRule type="top10" dxfId="348" priority="3" rank="1"/>
  </conditionalFormatting>
  <conditionalFormatting sqref="I5:I6">
    <cfRule type="top10" dxfId="347" priority="4" rank="1"/>
  </conditionalFormatting>
  <conditionalFormatting sqref="K5:K6">
    <cfRule type="top10" dxfId="346" priority="5" rank="1"/>
  </conditionalFormatting>
  <conditionalFormatting sqref="M5:M6">
    <cfRule type="top10" dxfId="345" priority="6" rank="1"/>
  </conditionalFormatting>
  <conditionalFormatting sqref="O5:O6">
    <cfRule type="top10" dxfId="344" priority="7" rank="1"/>
  </conditionalFormatting>
  <hyperlinks>
    <hyperlink ref="X1" location="'Virginia 2025'!A1" display="Return to Rankings" xr:uid="{6327BC70-5731-4BD7-A23E-84B0747B55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D5:D6 B5:B6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BB51-0713-4906-9AB5-F3D8BEC7DD2A}"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11</v>
      </c>
      <c r="B2" s="2" t="s">
        <v>182</v>
      </c>
      <c r="C2" s="3">
        <v>45965</v>
      </c>
      <c r="D2" s="54" t="s">
        <v>38</v>
      </c>
      <c r="E2" s="36">
        <v>182</v>
      </c>
      <c r="F2" s="22">
        <v>0</v>
      </c>
      <c r="G2" s="36">
        <v>188</v>
      </c>
      <c r="H2" s="22">
        <v>1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559</v>
      </c>
      <c r="S2" s="7">
        <v>186.33333333333334</v>
      </c>
      <c r="T2" s="44">
        <v>3</v>
      </c>
      <c r="U2" s="8">
        <v>3</v>
      </c>
      <c r="V2" s="7">
        <v>189.33333333333334</v>
      </c>
    </row>
    <row r="3" spans="1:24" x14ac:dyDescent="0.25">
      <c r="A3" s="55" t="s">
        <v>11</v>
      </c>
      <c r="B3" s="2" t="s">
        <v>182</v>
      </c>
      <c r="C3" s="3">
        <v>45979</v>
      </c>
      <c r="D3" s="54" t="s">
        <v>38</v>
      </c>
      <c r="E3" s="5">
        <v>189</v>
      </c>
      <c r="F3" s="22">
        <v>2</v>
      </c>
      <c r="G3" s="36">
        <v>181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8">
        <v>3</v>
      </c>
      <c r="R3" s="8">
        <v>552</v>
      </c>
      <c r="S3" s="7">
        <v>184</v>
      </c>
      <c r="T3" s="44">
        <v>3</v>
      </c>
      <c r="U3" s="8">
        <v>2</v>
      </c>
      <c r="V3" s="7">
        <v>186</v>
      </c>
    </row>
    <row r="4" spans="1:24" x14ac:dyDescent="0.25">
      <c r="A4" s="55" t="s">
        <v>11</v>
      </c>
      <c r="B4" s="2" t="s">
        <v>182</v>
      </c>
      <c r="C4" s="3">
        <v>45993</v>
      </c>
      <c r="D4" s="54" t="s">
        <v>38</v>
      </c>
      <c r="E4" s="5">
        <v>186</v>
      </c>
      <c r="F4" s="22">
        <v>1</v>
      </c>
      <c r="G4" s="36">
        <v>183</v>
      </c>
      <c r="H4" s="22">
        <v>1</v>
      </c>
      <c r="I4" s="5">
        <v>181</v>
      </c>
      <c r="J4" s="22">
        <v>0</v>
      </c>
      <c r="K4" s="38"/>
      <c r="L4" s="22"/>
      <c r="M4" s="38"/>
      <c r="N4" s="22"/>
      <c r="O4" s="5"/>
      <c r="P4" s="22"/>
      <c r="Q4" s="8">
        <v>3</v>
      </c>
      <c r="R4" s="8">
        <v>550</v>
      </c>
      <c r="S4" s="7">
        <v>183.33333333333334</v>
      </c>
      <c r="T4" s="44">
        <v>2</v>
      </c>
      <c r="U4" s="8">
        <v>2</v>
      </c>
      <c r="V4" s="7">
        <v>185.33333333333334</v>
      </c>
    </row>
    <row r="6" spans="1:24" x14ac:dyDescent="0.25">
      <c r="Q6" s="39">
        <f>SUM(Q2:Q5)</f>
        <v>9</v>
      </c>
      <c r="R6" s="39">
        <f>SUM(R2:R5)</f>
        <v>1661</v>
      </c>
      <c r="S6" s="40">
        <f>SUM(R6/Q6)</f>
        <v>184.55555555555554</v>
      </c>
      <c r="T6" s="39">
        <f>SUM(T2:T5)</f>
        <v>8</v>
      </c>
      <c r="U6" s="39">
        <f>SUM(U2:U5)</f>
        <v>7</v>
      </c>
      <c r="V6" s="41">
        <f>SUM(S6+U6)</f>
        <v>191.55555555555554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I3 K3" name="Range1_1_2_19_1_2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2:P2">
    <cfRule type="cellIs" dxfId="1424" priority="15" operator="greaterThanOrEqual">
      <formula>200</formula>
    </cfRule>
  </conditionalFormatting>
  <conditionalFormatting sqref="E2">
    <cfRule type="top10" dxfId="1423" priority="16" rank="1"/>
  </conditionalFormatting>
  <conditionalFormatting sqref="G2">
    <cfRule type="top10" dxfId="1422" priority="17" rank="1"/>
  </conditionalFormatting>
  <conditionalFormatting sqref="I2">
    <cfRule type="top10" dxfId="1421" priority="18" rank="1"/>
  </conditionalFormatting>
  <conditionalFormatting sqref="K2">
    <cfRule type="top10" dxfId="1420" priority="19" rank="1"/>
  </conditionalFormatting>
  <conditionalFormatting sqref="M2">
    <cfRule type="top10" dxfId="1419" priority="20" rank="1"/>
  </conditionalFormatting>
  <conditionalFormatting sqref="O2">
    <cfRule type="top10" dxfId="1418" priority="21" rank="1"/>
  </conditionalFormatting>
  <conditionalFormatting sqref="E3">
    <cfRule type="top10" dxfId="1417" priority="14" rank="1"/>
  </conditionalFormatting>
  <conditionalFormatting sqref="G3">
    <cfRule type="top10" dxfId="1416" priority="13" rank="1"/>
  </conditionalFormatting>
  <conditionalFormatting sqref="I3">
    <cfRule type="top10" dxfId="1415" priority="12" rank="1"/>
  </conditionalFormatting>
  <conditionalFormatting sqref="K3">
    <cfRule type="top10" dxfId="1414" priority="11" rank="1"/>
  </conditionalFormatting>
  <conditionalFormatting sqref="M3">
    <cfRule type="top10" dxfId="1413" priority="10" rank="1"/>
  </conditionalFormatting>
  <conditionalFormatting sqref="O3">
    <cfRule type="top10" dxfId="1412" priority="9" rank="1"/>
  </conditionalFormatting>
  <conditionalFormatting sqref="E3:P3">
    <cfRule type="cellIs" dxfId="1411" priority="8" operator="greaterThanOrEqual">
      <formula>200</formula>
    </cfRule>
  </conditionalFormatting>
  <conditionalFormatting sqref="E4">
    <cfRule type="top10" dxfId="1410" priority="7" rank="1"/>
  </conditionalFormatting>
  <conditionalFormatting sqref="G4">
    <cfRule type="top10" dxfId="1409" priority="6" rank="1"/>
  </conditionalFormatting>
  <conditionalFormatting sqref="I4">
    <cfRule type="top10" dxfId="1408" priority="5" rank="1"/>
  </conditionalFormatting>
  <conditionalFormatting sqref="K4">
    <cfRule type="top10" dxfId="1407" priority="4" rank="1"/>
  </conditionalFormatting>
  <conditionalFormatting sqref="M4">
    <cfRule type="top10" dxfId="1406" priority="3" rank="1"/>
  </conditionalFormatting>
  <conditionalFormatting sqref="O4">
    <cfRule type="top10" dxfId="1405" priority="2" rank="1"/>
  </conditionalFormatting>
  <conditionalFormatting sqref="E4:O4">
    <cfRule type="cellIs" dxfId="1404" priority="1" operator="greaterThanOrEqual">
      <formula>193</formula>
    </cfRule>
  </conditionalFormatting>
  <hyperlinks>
    <hyperlink ref="X1" location="'Indoor 2025'!A1" display="Return to Rankings" xr:uid="{C267D6F1-E316-4B95-8958-E7F49C7F07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D2</xm:sqref>
        </x14:dataValidation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B2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D3 B3</xm:sqref>
        </x14:dataValidation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D4 B4</xm:sqref>
        </x14:dataValidation>
      </x14:dataValidations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5B-8802-47F7-8D3E-7140BA9CBB80}">
  <sheetPr codeName="Sheet91"/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113</v>
      </c>
      <c r="C2" s="3">
        <v>45808</v>
      </c>
      <c r="D2" s="4" t="s">
        <v>102</v>
      </c>
      <c r="E2" s="5">
        <v>192</v>
      </c>
      <c r="F2" s="22">
        <v>4</v>
      </c>
      <c r="G2" s="5">
        <v>197</v>
      </c>
      <c r="H2" s="22">
        <v>5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4">
        <v>12</v>
      </c>
      <c r="U2" s="8">
        <v>2</v>
      </c>
      <c r="V2" s="9">
        <v>197.33333333333334</v>
      </c>
    </row>
    <row r="4" spans="1:24" x14ac:dyDescent="0.25">
      <c r="Q4" s="39">
        <f>SUM(Q2:Q3)</f>
        <v>3</v>
      </c>
      <c r="R4" s="39">
        <f>SUM(R2:R3)</f>
        <v>586</v>
      </c>
      <c r="S4" s="40">
        <f>SUM(R4/Q4)</f>
        <v>195.33333333333334</v>
      </c>
      <c r="T4" s="39">
        <f>SUM(T2:T3)</f>
        <v>12</v>
      </c>
      <c r="U4" s="39">
        <f>SUM(U2:U3)</f>
        <v>2</v>
      </c>
      <c r="V4" s="41">
        <f>SUM(S4+U4)</f>
        <v>197.33333333333334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46</v>
      </c>
      <c r="B8" s="2" t="s">
        <v>113</v>
      </c>
      <c r="C8" s="3">
        <v>45808</v>
      </c>
      <c r="D8" s="4" t="s">
        <v>102</v>
      </c>
      <c r="E8" s="5">
        <v>194</v>
      </c>
      <c r="F8" s="22">
        <v>2</v>
      </c>
      <c r="G8" s="5">
        <v>190.001</v>
      </c>
      <c r="H8" s="22">
        <v>1</v>
      </c>
      <c r="I8" s="5">
        <v>194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5</v>
      </c>
      <c r="U8" s="8">
        <v>11</v>
      </c>
      <c r="V8" s="9">
        <v>203.667</v>
      </c>
    </row>
    <row r="10" spans="1:24" x14ac:dyDescent="0.25">
      <c r="Q10" s="39">
        <f>SUM(Q8:Q9)</f>
        <v>3</v>
      </c>
      <c r="R10" s="39">
        <f>SUM(R8:R9)</f>
        <v>578.00099999999998</v>
      </c>
      <c r="S10" s="40">
        <f>SUM(R10/Q10)</f>
        <v>192.667</v>
      </c>
      <c r="T10" s="39">
        <f>SUM(T8:T9)</f>
        <v>5</v>
      </c>
      <c r="U10" s="39">
        <f>SUM(U8:U9)</f>
        <v>11</v>
      </c>
      <c r="V10" s="41">
        <f>SUM(S10+U10)</f>
        <v>203.667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7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" name="Range1_3_5_6"/>
  </protectedRanges>
  <hyperlinks>
    <hyperlink ref="X1" location="'Virginia 2025'!A1" display="Return to Rankings" xr:uid="{B7F57EAE-B9E3-4ABE-ADF3-827D8F79EDB2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E173-073A-4595-91FA-5DBFBC5E835D}">
  <sheetPr codeName="Sheet92"/>
  <dimension ref="A1:X16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11</v>
      </c>
      <c r="B2" s="2" t="s">
        <v>118</v>
      </c>
      <c r="C2" s="3">
        <v>45808</v>
      </c>
      <c r="D2" s="4" t="s">
        <v>102</v>
      </c>
      <c r="E2" s="5">
        <v>196</v>
      </c>
      <c r="F2" s="22">
        <v>2</v>
      </c>
      <c r="G2" s="36">
        <v>199</v>
      </c>
      <c r="H2" s="22">
        <v>0</v>
      </c>
      <c r="I2" s="5">
        <v>194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3</v>
      </c>
      <c r="U2" s="8">
        <v>11</v>
      </c>
      <c r="V2" s="9">
        <v>207.33333333333334</v>
      </c>
    </row>
    <row r="3" spans="1:24" ht="15" customHeight="1" x14ac:dyDescent="0.25">
      <c r="A3" s="1" t="s">
        <v>11</v>
      </c>
      <c r="B3" s="2" t="s">
        <v>118</v>
      </c>
      <c r="C3" s="3">
        <v>45836</v>
      </c>
      <c r="D3" s="4" t="s">
        <v>102</v>
      </c>
      <c r="E3" s="5">
        <v>195</v>
      </c>
      <c r="F3" s="22">
        <v>0</v>
      </c>
      <c r="G3" s="36">
        <v>190</v>
      </c>
      <c r="H3" s="22">
        <v>0</v>
      </c>
      <c r="I3" s="5">
        <v>190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575</v>
      </c>
      <c r="S3" s="7">
        <v>191.66666666666666</v>
      </c>
      <c r="T3" s="44">
        <v>5</v>
      </c>
      <c r="U3" s="8">
        <v>10</v>
      </c>
      <c r="V3" s="9">
        <v>201.66666666666666</v>
      </c>
    </row>
    <row r="4" spans="1:24" x14ac:dyDescent="0.25">
      <c r="A4" s="1" t="s">
        <v>11</v>
      </c>
      <c r="B4" s="2" t="s">
        <v>118</v>
      </c>
      <c r="C4" s="3">
        <v>45857</v>
      </c>
      <c r="D4" s="4" t="s">
        <v>102</v>
      </c>
      <c r="E4" s="5">
        <v>192</v>
      </c>
      <c r="F4" s="22">
        <v>0</v>
      </c>
      <c r="G4" s="36">
        <v>190</v>
      </c>
      <c r="H4" s="22">
        <v>0</v>
      </c>
      <c r="I4" s="5">
        <v>193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575</v>
      </c>
      <c r="S4" s="7">
        <v>191.66666666666666</v>
      </c>
      <c r="T4" s="44">
        <v>1</v>
      </c>
      <c r="U4" s="8">
        <v>3</v>
      </c>
      <c r="V4" s="9">
        <v>194.66666666666666</v>
      </c>
    </row>
    <row r="5" spans="1:24" x14ac:dyDescent="0.25">
      <c r="A5" s="1" t="s">
        <v>11</v>
      </c>
      <c r="B5" s="2" t="s">
        <v>118</v>
      </c>
      <c r="C5" s="3">
        <v>45948</v>
      </c>
      <c r="D5" s="4" t="s">
        <v>170</v>
      </c>
      <c r="E5" s="36">
        <v>189</v>
      </c>
      <c r="F5" s="22">
        <v>1</v>
      </c>
      <c r="G5" s="36">
        <v>188</v>
      </c>
      <c r="H5" s="22">
        <v>1</v>
      </c>
      <c r="I5" s="5">
        <v>195</v>
      </c>
      <c r="J5" s="22">
        <v>2</v>
      </c>
      <c r="K5" s="38"/>
      <c r="L5" s="22"/>
      <c r="M5" s="38"/>
      <c r="N5" s="22"/>
      <c r="O5" s="5"/>
      <c r="P5" s="22"/>
      <c r="Q5" s="6">
        <v>3</v>
      </c>
      <c r="R5" s="6">
        <v>572</v>
      </c>
      <c r="S5" s="7">
        <v>190.66666666666666</v>
      </c>
      <c r="T5" s="44">
        <v>4</v>
      </c>
      <c r="U5" s="8">
        <v>5</v>
      </c>
      <c r="V5" s="9">
        <v>195.66666666666666</v>
      </c>
    </row>
    <row r="7" spans="1:24" x14ac:dyDescent="0.25">
      <c r="Q7" s="39">
        <f>SUM(Q2:Q6)</f>
        <v>12</v>
      </c>
      <c r="R7" s="39">
        <f>SUM(R2:R6)</f>
        <v>2311</v>
      </c>
      <c r="S7" s="40">
        <f>SUM(R7/Q7)</f>
        <v>192.58333333333334</v>
      </c>
      <c r="T7" s="39">
        <f>SUM(T2:T6)</f>
        <v>13</v>
      </c>
      <c r="U7" s="39">
        <f>SUM(U2:U6)</f>
        <v>29</v>
      </c>
      <c r="V7" s="41">
        <f>SUM(S7+U7)</f>
        <v>221.58333333333334</v>
      </c>
    </row>
    <row r="8" spans="1:24" ht="15" customHeight="1" x14ac:dyDescent="0.25"/>
    <row r="9" spans="1:24" ht="15" customHeight="1" x14ac:dyDescent="0.25"/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35</v>
      </c>
      <c r="B11" s="2" t="s">
        <v>118</v>
      </c>
      <c r="C11" s="3">
        <v>45808</v>
      </c>
      <c r="D11" s="4" t="s">
        <v>102</v>
      </c>
      <c r="E11" s="36">
        <v>193</v>
      </c>
      <c r="F11" s="22">
        <v>0</v>
      </c>
      <c r="G11" s="36">
        <v>191</v>
      </c>
      <c r="H11" s="22">
        <v>4</v>
      </c>
      <c r="I11" s="5">
        <v>189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573</v>
      </c>
      <c r="S11" s="7">
        <v>191</v>
      </c>
      <c r="T11" s="44">
        <v>5</v>
      </c>
      <c r="U11" s="8">
        <v>7</v>
      </c>
      <c r="V11" s="9">
        <v>198</v>
      </c>
    </row>
    <row r="12" spans="1:24" x14ac:dyDescent="0.25">
      <c r="A12" s="1" t="s">
        <v>35</v>
      </c>
      <c r="B12" s="2" t="s">
        <v>118</v>
      </c>
      <c r="C12" s="3">
        <v>45836</v>
      </c>
      <c r="D12" s="4" t="s">
        <v>102</v>
      </c>
      <c r="E12" s="36">
        <v>192</v>
      </c>
      <c r="F12" s="22">
        <v>0</v>
      </c>
      <c r="G12" s="36">
        <v>189</v>
      </c>
      <c r="H12" s="22">
        <v>3</v>
      </c>
      <c r="I12" s="5">
        <v>191</v>
      </c>
      <c r="J12" s="22">
        <v>4</v>
      </c>
      <c r="K12" s="36"/>
      <c r="L12" s="22"/>
      <c r="M12" s="38"/>
      <c r="N12" s="22"/>
      <c r="O12" s="5"/>
      <c r="P12" s="22"/>
      <c r="Q12" s="6">
        <v>3</v>
      </c>
      <c r="R12" s="6">
        <v>572</v>
      </c>
      <c r="S12" s="7">
        <v>190.66666666666666</v>
      </c>
      <c r="T12" s="44">
        <v>7</v>
      </c>
      <c r="U12" s="8">
        <v>8</v>
      </c>
      <c r="V12" s="9">
        <v>198.66666666666666</v>
      </c>
    </row>
    <row r="13" spans="1:24" x14ac:dyDescent="0.25">
      <c r="A13" s="1" t="s">
        <v>35</v>
      </c>
      <c r="B13" s="2" t="s">
        <v>118</v>
      </c>
      <c r="C13" s="3">
        <v>45857</v>
      </c>
      <c r="D13" s="4" t="s">
        <v>102</v>
      </c>
      <c r="E13" s="36">
        <v>188</v>
      </c>
      <c r="F13" s="22">
        <v>2</v>
      </c>
      <c r="G13" s="36">
        <v>190</v>
      </c>
      <c r="H13" s="22">
        <v>2</v>
      </c>
      <c r="I13" s="5">
        <v>185</v>
      </c>
      <c r="J13" s="22">
        <v>2</v>
      </c>
      <c r="K13" s="36"/>
      <c r="L13" s="22"/>
      <c r="M13" s="38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6</v>
      </c>
      <c r="U13" s="8">
        <v>9</v>
      </c>
      <c r="V13" s="9">
        <v>196.66666666666666</v>
      </c>
    </row>
    <row r="14" spans="1:24" x14ac:dyDescent="0.25">
      <c r="A14" s="1" t="s">
        <v>35</v>
      </c>
      <c r="B14" s="2" t="s">
        <v>118</v>
      </c>
      <c r="C14" s="3">
        <v>45948</v>
      </c>
      <c r="D14" s="4" t="s">
        <v>170</v>
      </c>
      <c r="E14" s="5">
        <v>190.001</v>
      </c>
      <c r="F14" s="22">
        <v>2</v>
      </c>
      <c r="G14" s="36">
        <v>187</v>
      </c>
      <c r="H14" s="22">
        <v>2</v>
      </c>
      <c r="I14" s="5">
        <v>193</v>
      </c>
      <c r="J14" s="22">
        <v>3</v>
      </c>
      <c r="K14" s="5"/>
      <c r="L14" s="22"/>
      <c r="M14" s="5"/>
      <c r="N14" s="22"/>
      <c r="O14" s="5"/>
      <c r="P14" s="22"/>
      <c r="Q14" s="6">
        <v>3</v>
      </c>
      <c r="R14" s="6">
        <v>570.00099999999998</v>
      </c>
      <c r="S14" s="7">
        <v>190.00033333333332</v>
      </c>
      <c r="T14" s="44">
        <v>7</v>
      </c>
      <c r="U14" s="8">
        <v>8</v>
      </c>
      <c r="V14" s="9">
        <v>198.00033333333332</v>
      </c>
    </row>
    <row r="16" spans="1:24" x14ac:dyDescent="0.25">
      <c r="Q16" s="39">
        <f>SUM(Q11:Q15)</f>
        <v>12</v>
      </c>
      <c r="R16" s="39">
        <f>SUM(R11:R15)</f>
        <v>2278.0010000000002</v>
      </c>
      <c r="S16" s="40">
        <f>SUM(R16/Q16)</f>
        <v>189.83341666666669</v>
      </c>
      <c r="T16" s="39">
        <f>SUM(T11:T15)</f>
        <v>25</v>
      </c>
      <c r="U16" s="39">
        <f>SUM(U11:U15)</f>
        <v>32</v>
      </c>
      <c r="V16" s="41">
        <f>SUM(S16+U16)</f>
        <v>221.83341666666669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11:C11 E11:P11" name="Range1_6_1"/>
    <protectedRange algorithmName="SHA-512" hashValue="ON39YdpmFHfN9f47KpiRvqrKx0V9+erV1CNkpWzYhW/Qyc6aT8rEyCrvauWSYGZK2ia3o7vd3akF07acHAFpOA==" saltValue="yVW9XmDwTqEnmpSGai0KYg==" spinCount="100000" sqref="D11" name="Range1_1_5_1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E12:P12 B12:C12" name="Range1_10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T12" name="Range1_3_5_9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 H4:L4 N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E13:P13 B13:C13" name="Range1_31"/>
    <protectedRange algorithmName="SHA-512" hashValue="ON39YdpmFHfN9f47KpiRvqrKx0V9+erV1CNkpWzYhW/Qyc6aT8rEyCrvauWSYGZK2ia3o7vd3akF07acHAFpOA==" saltValue="yVW9XmDwTqEnmpSGai0KYg==" spinCount="100000" sqref="D13" name="Range1_1_22"/>
    <protectedRange algorithmName="SHA-512" hashValue="ON39YdpmFHfN9f47KpiRvqrKx0V9+erV1CNkpWzYhW/Qyc6aT8rEyCrvauWSYGZK2ia3o7vd3akF07acHAFpOA==" saltValue="yVW9XmDwTqEnmpSGai0KYg==" spinCount="100000" sqref="T13" name="Range1_3_5_24"/>
    <protectedRange algorithmName="SHA-512" hashValue="ON39YdpmFHfN9f47KpiRvqrKx0V9+erV1CNkpWzYhW/Qyc6aT8rEyCrvauWSYGZK2ia3o7vd3akF07acHAFpOA==" saltValue="yVW9XmDwTqEnmpSGai0KYg==" spinCount="100000" sqref="B14:C14" name="Range1_3_9"/>
    <protectedRange algorithmName="SHA-512" hashValue="ON39YdpmFHfN9f47KpiRvqrKx0V9+erV1CNkpWzYhW/Qyc6aT8rEyCrvauWSYGZK2ia3o7vd3akF07acHAFpOA==" saltValue="yVW9XmDwTqEnmpSGai0KYg==" spinCount="100000" sqref="D14" name="Range1_1_6_7"/>
    <protectedRange algorithmName="SHA-512" hashValue="ON39YdpmFHfN9f47KpiRvqrKx0V9+erV1CNkpWzYhW/Qyc6aT8rEyCrvauWSYGZK2ia3o7vd3akF07acHAFpOA==" saltValue="yVW9XmDwTqEnmpSGai0KYg==" spinCount="100000" sqref="T14 E14:P14" name="Range1_3_5_5_7"/>
    <protectedRange algorithmName="SHA-512" hashValue="ON39YdpmFHfN9f47KpiRvqrKx0V9+erV1CNkpWzYhW/Qyc6aT8rEyCrvauWSYGZK2ia3o7vd3akF07acHAFpOA==" saltValue="yVW9XmDwTqEnmpSGai0KYg==" spinCount="100000" sqref="B5:C5" name="Range1_3_9_1"/>
    <protectedRange algorithmName="SHA-512" hashValue="ON39YdpmFHfN9f47KpiRvqrKx0V9+erV1CNkpWzYhW/Qyc6aT8rEyCrvauWSYGZK2ia3o7vd3akF07acHAFpOA==" saltValue="yVW9XmDwTqEnmpSGai0KYg==" spinCount="100000" sqref="D5" name="Range1_1_6_7_1"/>
    <protectedRange algorithmName="SHA-512" hashValue="ON39YdpmFHfN9f47KpiRvqrKx0V9+erV1CNkpWzYhW/Qyc6aT8rEyCrvauWSYGZK2ia3o7vd3akF07acHAFpOA==" saltValue="yVW9XmDwTqEnmpSGai0KYg==" spinCount="100000" sqref="E5:P5 T5" name="Range1_3_5_5_7_1"/>
  </protectedRanges>
  <conditionalFormatting sqref="E14:P14">
    <cfRule type="cellIs" dxfId="343" priority="8" operator="greaterThanOrEqual">
      <formula>200</formula>
    </cfRule>
  </conditionalFormatting>
  <conditionalFormatting sqref="E14">
    <cfRule type="top10" dxfId="342" priority="9" rank="1"/>
  </conditionalFormatting>
  <conditionalFormatting sqref="G14">
    <cfRule type="top10" dxfId="341" priority="10" rank="1"/>
  </conditionalFormatting>
  <conditionalFormatting sqref="I14">
    <cfRule type="top10" dxfId="340" priority="11" rank="1"/>
  </conditionalFormatting>
  <conditionalFormatting sqref="K14">
    <cfRule type="top10" dxfId="339" priority="12" rank="1"/>
  </conditionalFormatting>
  <conditionalFormatting sqref="M14">
    <cfRule type="top10" dxfId="338" priority="13" rank="1"/>
  </conditionalFormatting>
  <conditionalFormatting sqref="O14">
    <cfRule type="top10" dxfId="337" priority="14" rank="1"/>
  </conditionalFormatting>
  <conditionalFormatting sqref="E5:P5">
    <cfRule type="cellIs" dxfId="336" priority="1" operator="greaterThanOrEqual">
      <formula>200</formula>
    </cfRule>
  </conditionalFormatting>
  <conditionalFormatting sqref="E5">
    <cfRule type="top10" dxfId="335" priority="2" rank="1"/>
  </conditionalFormatting>
  <conditionalFormatting sqref="G5">
    <cfRule type="top10" dxfId="334" priority="3" rank="1"/>
  </conditionalFormatting>
  <conditionalFormatting sqref="I5">
    <cfRule type="top10" dxfId="333" priority="4" rank="1"/>
  </conditionalFormatting>
  <conditionalFormatting sqref="K5">
    <cfRule type="top10" dxfId="332" priority="5" rank="1"/>
  </conditionalFormatting>
  <conditionalFormatting sqref="M5">
    <cfRule type="top10" dxfId="331" priority="6" rank="1"/>
  </conditionalFormatting>
  <conditionalFormatting sqref="O5">
    <cfRule type="top10" dxfId="330" priority="7" rank="1"/>
  </conditionalFormatting>
  <hyperlinks>
    <hyperlink ref="X1" location="'Virginia 2025'!A1" display="Return to Rankings" xr:uid="{5D53DFEB-4B2F-4ECE-ADE0-8224BCBBFC9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D14 B14 D5 B5</xm:sqref>
        </x14:dataValidation>
      </x14:dataValidations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615C-4679-4B7B-B6E0-B0853F62D6F8}">
  <sheetPr codeName="Sheet93"/>
  <dimension ref="A1:X16"/>
  <sheetViews>
    <sheetView workbookViewId="0">
      <selection activeCell="A7" sqref="A7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24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105</v>
      </c>
      <c r="C2" s="3">
        <v>45766</v>
      </c>
      <c r="D2" s="4" t="s">
        <v>102</v>
      </c>
      <c r="E2" s="36">
        <v>190</v>
      </c>
      <c r="F2" s="22">
        <v>0</v>
      </c>
      <c r="G2" s="36">
        <v>177</v>
      </c>
      <c r="H2" s="22">
        <v>0</v>
      </c>
      <c r="I2" s="5">
        <v>194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561</v>
      </c>
      <c r="S2" s="7">
        <v>187</v>
      </c>
      <c r="T2" s="44">
        <v>2</v>
      </c>
      <c r="U2" s="8">
        <v>6</v>
      </c>
      <c r="V2" s="9">
        <v>193</v>
      </c>
    </row>
    <row r="3" spans="1:24" ht="15" customHeight="1" x14ac:dyDescent="0.25">
      <c r="A3" s="1" t="s">
        <v>35</v>
      </c>
      <c r="B3" s="2" t="s">
        <v>105</v>
      </c>
      <c r="C3" s="3">
        <v>45808</v>
      </c>
      <c r="D3" s="4" t="s">
        <v>102</v>
      </c>
      <c r="E3" s="36">
        <v>188</v>
      </c>
      <c r="F3" s="22">
        <v>0</v>
      </c>
      <c r="G3" s="36">
        <v>184</v>
      </c>
      <c r="H3" s="22">
        <v>1</v>
      </c>
      <c r="I3" s="5">
        <v>192</v>
      </c>
      <c r="J3" s="22">
        <v>2</v>
      </c>
      <c r="K3" s="36"/>
      <c r="L3" s="22"/>
      <c r="M3" s="38"/>
      <c r="N3" s="22"/>
      <c r="O3" s="5"/>
      <c r="P3" s="22"/>
      <c r="Q3" s="6">
        <v>3</v>
      </c>
      <c r="R3" s="6">
        <v>564</v>
      </c>
      <c r="S3" s="7">
        <v>188</v>
      </c>
      <c r="T3" s="44">
        <v>3</v>
      </c>
      <c r="U3" s="8">
        <v>4</v>
      </c>
      <c r="V3" s="9">
        <v>192</v>
      </c>
    </row>
    <row r="4" spans="1:24" ht="15" customHeight="1" x14ac:dyDescent="0.25">
      <c r="A4" s="1" t="s">
        <v>35</v>
      </c>
      <c r="B4" s="2" t="s">
        <v>105</v>
      </c>
      <c r="C4" s="3">
        <v>45836</v>
      </c>
      <c r="D4" s="4" t="s">
        <v>102</v>
      </c>
      <c r="E4" s="36">
        <v>185</v>
      </c>
      <c r="F4" s="22">
        <v>3</v>
      </c>
      <c r="G4" s="36">
        <v>193</v>
      </c>
      <c r="H4" s="22">
        <v>1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571</v>
      </c>
      <c r="S4" s="7">
        <v>190.33333333333334</v>
      </c>
      <c r="T4" s="44">
        <v>4</v>
      </c>
      <c r="U4" s="8">
        <v>10</v>
      </c>
      <c r="V4" s="9">
        <v>200.33333333333334</v>
      </c>
    </row>
    <row r="5" spans="1:24" x14ac:dyDescent="0.25">
      <c r="A5" s="1" t="s">
        <v>35</v>
      </c>
      <c r="B5" s="2" t="s">
        <v>105</v>
      </c>
      <c r="C5" s="3">
        <v>45857</v>
      </c>
      <c r="D5" s="4" t="s">
        <v>102</v>
      </c>
      <c r="E5" s="5">
        <v>185</v>
      </c>
      <c r="F5" s="22">
        <v>1</v>
      </c>
      <c r="G5" s="36">
        <v>183</v>
      </c>
      <c r="H5" s="22">
        <v>0</v>
      </c>
      <c r="I5" s="5">
        <v>184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552</v>
      </c>
      <c r="S5" s="7">
        <v>184</v>
      </c>
      <c r="T5" s="44">
        <v>3</v>
      </c>
      <c r="U5" s="8">
        <v>3</v>
      </c>
      <c r="V5" s="9">
        <v>187</v>
      </c>
    </row>
    <row r="6" spans="1:24" x14ac:dyDescent="0.25">
      <c r="A6" s="1" t="s">
        <v>35</v>
      </c>
      <c r="B6" s="2" t="s">
        <v>105</v>
      </c>
      <c r="C6" s="3">
        <v>45899</v>
      </c>
      <c r="D6" s="4" t="s">
        <v>102</v>
      </c>
      <c r="E6" s="36">
        <v>191</v>
      </c>
      <c r="F6" s="22">
        <v>1</v>
      </c>
      <c r="G6" s="36">
        <v>189</v>
      </c>
      <c r="H6" s="22">
        <v>1</v>
      </c>
      <c r="I6" s="5">
        <v>189</v>
      </c>
      <c r="J6" s="22">
        <v>2</v>
      </c>
      <c r="K6" s="38"/>
      <c r="L6" s="22"/>
      <c r="M6" s="38"/>
      <c r="N6" s="22"/>
      <c r="O6" s="5"/>
      <c r="P6" s="22"/>
      <c r="Q6" s="6">
        <v>3</v>
      </c>
      <c r="R6" s="6">
        <v>569</v>
      </c>
      <c r="S6" s="7">
        <v>189.66666666666666</v>
      </c>
      <c r="T6" s="44">
        <v>4</v>
      </c>
      <c r="U6" s="8">
        <v>22</v>
      </c>
      <c r="V6" s="9">
        <v>211.66666666666666</v>
      </c>
    </row>
    <row r="7" spans="1:24" x14ac:dyDescent="0.25">
      <c r="A7" s="1" t="s">
        <v>35</v>
      </c>
      <c r="B7" s="24" t="s">
        <v>105</v>
      </c>
      <c r="C7" s="3">
        <v>45927</v>
      </c>
      <c r="D7" s="4" t="s">
        <v>170</v>
      </c>
      <c r="E7" s="36">
        <v>183</v>
      </c>
      <c r="F7" s="22">
        <v>1</v>
      </c>
      <c r="G7" s="36">
        <v>182</v>
      </c>
      <c r="H7" s="22">
        <v>1</v>
      </c>
      <c r="I7" s="5">
        <v>182</v>
      </c>
      <c r="J7" s="22">
        <v>1</v>
      </c>
      <c r="K7" s="38"/>
      <c r="L7" s="22"/>
      <c r="M7" s="38"/>
      <c r="N7" s="22"/>
      <c r="O7" s="5"/>
      <c r="P7" s="22"/>
      <c r="Q7" s="6">
        <v>3</v>
      </c>
      <c r="R7" s="6">
        <v>547</v>
      </c>
      <c r="S7" s="7">
        <v>182.33333333333334</v>
      </c>
      <c r="T7" s="44">
        <v>3</v>
      </c>
      <c r="U7" s="8">
        <v>9</v>
      </c>
      <c r="V7" s="9">
        <v>191.33333333333334</v>
      </c>
    </row>
    <row r="8" spans="1:24" x14ac:dyDescent="0.25">
      <c r="A8" s="1" t="s">
        <v>35</v>
      </c>
      <c r="B8" s="2" t="s">
        <v>105</v>
      </c>
      <c r="C8" s="3">
        <v>45948</v>
      </c>
      <c r="D8" s="4" t="s">
        <v>170</v>
      </c>
      <c r="E8" s="36">
        <v>189</v>
      </c>
      <c r="F8" s="22">
        <v>2</v>
      </c>
      <c r="G8" s="36">
        <v>186</v>
      </c>
      <c r="H8" s="22">
        <v>0</v>
      </c>
      <c r="I8" s="5">
        <v>185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560</v>
      </c>
      <c r="S8" s="7">
        <v>186.66666666666666</v>
      </c>
      <c r="T8" s="44">
        <v>3</v>
      </c>
      <c r="U8" s="8">
        <v>3</v>
      </c>
      <c r="V8" s="9">
        <v>189.66666666666666</v>
      </c>
    </row>
    <row r="10" spans="1:24" x14ac:dyDescent="0.25">
      <c r="Q10" s="39">
        <f>SUM(Q2:Q9)</f>
        <v>21</v>
      </c>
      <c r="R10" s="39">
        <f>SUM(R2:R9)</f>
        <v>3924</v>
      </c>
      <c r="S10" s="40">
        <f>SUM(R10/Q10)</f>
        <v>186.85714285714286</v>
      </c>
      <c r="T10" s="39">
        <f>SUM(T2:T9)</f>
        <v>22</v>
      </c>
      <c r="U10" s="39">
        <f>SUM(U2:U9)</f>
        <v>57</v>
      </c>
      <c r="V10" s="41">
        <f>SUM(S10+U10)</f>
        <v>243.85714285714286</v>
      </c>
    </row>
    <row r="13" spans="1:24" x14ac:dyDescent="0.25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25">
      <c r="A14" s="1" t="s">
        <v>46</v>
      </c>
      <c r="B14" s="2" t="s">
        <v>105</v>
      </c>
      <c r="C14" s="3">
        <v>45836</v>
      </c>
      <c r="D14" s="4" t="s">
        <v>102</v>
      </c>
      <c r="E14" s="5">
        <v>185</v>
      </c>
      <c r="F14" s="22">
        <v>1</v>
      </c>
      <c r="G14" s="5">
        <v>182</v>
      </c>
      <c r="H14" s="22">
        <v>0</v>
      </c>
      <c r="I14" s="5">
        <v>167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534</v>
      </c>
      <c r="S14" s="7">
        <v>178</v>
      </c>
      <c r="T14" s="44">
        <v>2</v>
      </c>
      <c r="U14" s="8">
        <v>8</v>
      </c>
      <c r="V14" s="9">
        <v>186</v>
      </c>
    </row>
    <row r="16" spans="1:24" x14ac:dyDescent="0.25">
      <c r="Q16" s="39">
        <f>SUM(Q14:Q15)</f>
        <v>3</v>
      </c>
      <c r="R16" s="39">
        <f>SUM(R14:R15)</f>
        <v>534</v>
      </c>
      <c r="S16" s="40">
        <f>SUM(R16/Q16)</f>
        <v>178</v>
      </c>
      <c r="T16" s="39">
        <f>SUM(T14:T15)</f>
        <v>2</v>
      </c>
      <c r="U16" s="39">
        <f>SUM(U14:U15)</f>
        <v>8</v>
      </c>
      <c r="V16" s="41">
        <f>SUM(S16+U16)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E5:P5 B5:C5" name="Range1_31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4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C7:C8" name="Range1_3_9"/>
    <protectedRange algorithmName="SHA-512" hashValue="ON39YdpmFHfN9f47KpiRvqrKx0V9+erV1CNkpWzYhW/Qyc6aT8rEyCrvauWSYGZK2ia3o7vd3akF07acHAFpOA==" saltValue="yVW9XmDwTqEnmpSGai0KYg==" spinCount="100000" sqref="B7" name="Range1_9_8"/>
    <protectedRange algorithmName="SHA-512" hashValue="ON39YdpmFHfN9f47KpiRvqrKx0V9+erV1CNkpWzYhW/Qyc6aT8rEyCrvauWSYGZK2ia3o7vd3akF07acHAFpOA==" saltValue="yVW9XmDwTqEnmpSGai0KYg==" spinCount="100000" sqref="D7" name="Range1_1_14_5"/>
    <protectedRange algorithmName="SHA-512" hashValue="ON39YdpmFHfN9f47KpiRvqrKx0V9+erV1CNkpWzYhW/Qyc6aT8rEyCrvauWSYGZK2ia3o7vd3akF07acHAFpOA==" saltValue="yVW9XmDwTqEnmpSGai0KYg==" spinCount="100000" sqref="T7" name="Range1_3_5_6_7"/>
    <protectedRange algorithmName="SHA-512" hashValue="ON39YdpmFHfN9f47KpiRvqrKx0V9+erV1CNkpWzYhW/Qyc6aT8rEyCrvauWSYGZK2ia3o7vd3akF07acHAFpOA==" saltValue="yVW9XmDwTqEnmpSGai0KYg==" spinCount="100000" sqref="E8:P8 B8" name="Range1_10_8"/>
    <protectedRange algorithmName="SHA-512" hashValue="ON39YdpmFHfN9f47KpiRvqrKx0V9+erV1CNkpWzYhW/Qyc6aT8rEyCrvauWSYGZK2ia3o7vd3akF07acHAFpOA==" saltValue="yVW9XmDwTqEnmpSGai0KYg==" spinCount="100000" sqref="D8" name="Range1_1_15_4"/>
    <protectedRange algorithmName="SHA-512" hashValue="ON39YdpmFHfN9f47KpiRvqrKx0V9+erV1CNkpWzYhW/Qyc6aT8rEyCrvauWSYGZK2ia3o7vd3akF07acHAFpOA==" saltValue="yVW9XmDwTqEnmpSGai0KYg==" spinCount="100000" sqref="T8" name="Range1_3_5_10_5"/>
  </protectedRanges>
  <conditionalFormatting sqref="E7">
    <cfRule type="top10" dxfId="329" priority="14" rank="1"/>
  </conditionalFormatting>
  <conditionalFormatting sqref="G7">
    <cfRule type="top10" dxfId="328" priority="13" rank="1"/>
  </conditionalFormatting>
  <conditionalFormatting sqref="I7">
    <cfRule type="top10" dxfId="327" priority="12" rank="1"/>
  </conditionalFormatting>
  <conditionalFormatting sqref="K7">
    <cfRule type="top10" dxfId="326" priority="11" rank="1"/>
  </conditionalFormatting>
  <conditionalFormatting sqref="M7">
    <cfRule type="top10" dxfId="325" priority="10" rank="1"/>
  </conditionalFormatting>
  <conditionalFormatting sqref="O7">
    <cfRule type="top10" dxfId="324" priority="9" rank="1"/>
  </conditionalFormatting>
  <conditionalFormatting sqref="E7:P7">
    <cfRule type="cellIs" dxfId="323" priority="8" operator="greaterThanOrEqual">
      <formula>200</formula>
    </cfRule>
  </conditionalFormatting>
  <conditionalFormatting sqref="E8">
    <cfRule type="top10" dxfId="322" priority="7" rank="1"/>
  </conditionalFormatting>
  <conditionalFormatting sqref="G8">
    <cfRule type="top10" dxfId="321" priority="6" rank="1"/>
  </conditionalFormatting>
  <conditionalFormatting sqref="I8">
    <cfRule type="top10" dxfId="320" priority="5" rank="1"/>
  </conditionalFormatting>
  <conditionalFormatting sqref="K8">
    <cfRule type="top10" dxfId="319" priority="4" rank="1"/>
  </conditionalFormatting>
  <conditionalFormatting sqref="M8">
    <cfRule type="top10" dxfId="318" priority="3" rank="1"/>
  </conditionalFormatting>
  <conditionalFormatting sqref="O8">
    <cfRule type="top10" dxfId="317" priority="2" rank="1"/>
  </conditionalFormatting>
  <conditionalFormatting sqref="E8:P8">
    <cfRule type="cellIs" dxfId="316" priority="1" operator="greaterThanOrEqual">
      <formula>200</formula>
    </cfRule>
  </conditionalFormatting>
  <hyperlinks>
    <hyperlink ref="X1" location="'Virginia 2025'!A1" display="Return to Rankings" xr:uid="{CDFA8917-4084-473C-AD00-FCCD1E8DA43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D7:D8 B7:B8</xm:sqref>
        </x14:dataValidation>
      </x14:dataValidations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1FC6-0350-403A-8209-B35B33D93852}">
  <sheetPr codeName="Sheet94"/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4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149</v>
      </c>
      <c r="C2" s="3">
        <v>45836</v>
      </c>
      <c r="D2" s="4" t="s">
        <v>102</v>
      </c>
      <c r="E2" s="36">
        <v>188</v>
      </c>
      <c r="F2" s="22">
        <v>1</v>
      </c>
      <c r="G2" s="36">
        <v>185</v>
      </c>
      <c r="H2" s="22">
        <v>2</v>
      </c>
      <c r="I2" s="5">
        <v>179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552</v>
      </c>
      <c r="S2" s="7">
        <v>184</v>
      </c>
      <c r="T2" s="44">
        <v>3</v>
      </c>
      <c r="U2" s="8">
        <v>4</v>
      </c>
      <c r="V2" s="9">
        <v>188</v>
      </c>
    </row>
    <row r="4" spans="1:24" x14ac:dyDescent="0.25">
      <c r="Q4" s="39">
        <f>SUM(Q2:Q3)</f>
        <v>3</v>
      </c>
      <c r="R4" s="39">
        <f>SUM(R2:R3)</f>
        <v>552</v>
      </c>
      <c r="S4" s="40">
        <f>SUM(R4/Q4)</f>
        <v>184</v>
      </c>
      <c r="T4" s="39">
        <f>SUM(T2:T3)</f>
        <v>3</v>
      </c>
      <c r="U4" s="39">
        <f>SUM(U2:U3)</f>
        <v>4</v>
      </c>
      <c r="V4" s="41">
        <f>SUM(S4+U4)</f>
        <v>188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46</v>
      </c>
      <c r="B8" s="2" t="s">
        <v>149</v>
      </c>
      <c r="C8" s="3">
        <v>45836</v>
      </c>
      <c r="D8" s="4" t="s">
        <v>102</v>
      </c>
      <c r="E8" s="5">
        <v>188</v>
      </c>
      <c r="F8" s="22">
        <v>2</v>
      </c>
      <c r="G8" s="5">
        <v>182.001</v>
      </c>
      <c r="H8" s="22">
        <v>1</v>
      </c>
      <c r="I8" s="5">
        <v>184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554.00099999999998</v>
      </c>
      <c r="S8" s="7">
        <v>184.667</v>
      </c>
      <c r="T8" s="44">
        <v>3</v>
      </c>
      <c r="U8" s="8">
        <v>22</v>
      </c>
      <c r="V8" s="9">
        <v>206.667</v>
      </c>
    </row>
    <row r="10" spans="1:24" x14ac:dyDescent="0.25">
      <c r="Q10" s="39">
        <f>SUM(Q8:Q9)</f>
        <v>3</v>
      </c>
      <c r="R10" s="39">
        <f>SUM(R8:R9)</f>
        <v>554.00099999999998</v>
      </c>
      <c r="S10" s="40">
        <f>SUM(R10/Q10)</f>
        <v>184.667</v>
      </c>
      <c r="T10" s="39">
        <f>SUM(T8:T9)</f>
        <v>3</v>
      </c>
      <c r="U10" s="39">
        <f>SUM(U8:U9)</f>
        <v>22</v>
      </c>
      <c r="V10" s="41">
        <f>SUM(S10+U10)</f>
        <v>206.667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Virginia 2025'!A1" display="Return to Rankings" xr:uid="{B8777ACF-0EB8-4BBB-AB2A-DA4AF843E25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5918-2320-49D7-9A36-C1A5BD52C35B}">
  <sheetPr codeName="Sheet95"/>
  <dimension ref="A1:X23"/>
  <sheetViews>
    <sheetView workbookViewId="0">
      <selection activeCell="A20" sqref="A20:V2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59</v>
      </c>
      <c r="C2" s="3">
        <v>45682</v>
      </c>
      <c r="D2" s="4" t="s">
        <v>38</v>
      </c>
      <c r="E2" s="36">
        <v>186</v>
      </c>
      <c r="F2" s="22">
        <v>1</v>
      </c>
      <c r="G2" s="36">
        <v>192</v>
      </c>
      <c r="H2" s="22">
        <v>4</v>
      </c>
      <c r="I2" s="5">
        <v>189</v>
      </c>
      <c r="J2" s="22">
        <v>1</v>
      </c>
      <c r="K2" s="38">
        <v>194</v>
      </c>
      <c r="L2" s="22">
        <v>4</v>
      </c>
      <c r="M2" s="38">
        <v>193</v>
      </c>
      <c r="N2" s="22">
        <v>2</v>
      </c>
      <c r="O2" s="5"/>
      <c r="P2" s="22"/>
      <c r="Q2" s="6">
        <v>5</v>
      </c>
      <c r="R2" s="6">
        <v>954</v>
      </c>
      <c r="S2" s="7">
        <v>190.8</v>
      </c>
      <c r="T2" s="44">
        <v>12</v>
      </c>
      <c r="U2" s="8">
        <v>13</v>
      </c>
      <c r="V2" s="9">
        <v>203.8</v>
      </c>
    </row>
    <row r="3" spans="1:24" x14ac:dyDescent="0.25">
      <c r="A3" s="1" t="s">
        <v>35</v>
      </c>
      <c r="B3" s="2" t="s">
        <v>59</v>
      </c>
      <c r="C3" s="3">
        <v>45692</v>
      </c>
      <c r="D3" s="4" t="s">
        <v>38</v>
      </c>
      <c r="E3" s="36">
        <v>194</v>
      </c>
      <c r="F3" s="22">
        <v>2</v>
      </c>
      <c r="G3" s="36">
        <v>192</v>
      </c>
      <c r="H3" s="22">
        <v>0</v>
      </c>
      <c r="I3" s="38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4</v>
      </c>
      <c r="V3" s="9">
        <v>197.33333333333334</v>
      </c>
    </row>
    <row r="4" spans="1:24" x14ac:dyDescent="0.25">
      <c r="A4" s="1" t="s">
        <v>35</v>
      </c>
      <c r="B4" s="2" t="s">
        <v>59</v>
      </c>
      <c r="C4" s="3">
        <v>45706</v>
      </c>
      <c r="D4" s="4" t="s">
        <v>38</v>
      </c>
      <c r="E4" s="5">
        <v>192</v>
      </c>
      <c r="F4" s="22">
        <v>3</v>
      </c>
      <c r="G4" s="36">
        <v>184</v>
      </c>
      <c r="H4" s="22">
        <v>0</v>
      </c>
      <c r="I4" s="5">
        <v>196.001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572.00099999999998</v>
      </c>
      <c r="S4" s="7">
        <v>190.667</v>
      </c>
      <c r="T4" s="44">
        <v>7</v>
      </c>
      <c r="U4" s="8">
        <v>5</v>
      </c>
      <c r="V4" s="9">
        <v>195.667</v>
      </c>
    </row>
    <row r="5" spans="1:24" x14ac:dyDescent="0.25">
      <c r="A5" s="1" t="s">
        <v>35</v>
      </c>
      <c r="B5" s="2" t="s">
        <v>59</v>
      </c>
      <c r="C5" s="3">
        <v>45710</v>
      </c>
      <c r="D5" s="4" t="s">
        <v>38</v>
      </c>
      <c r="E5" s="5">
        <v>191</v>
      </c>
      <c r="F5" s="22">
        <v>0</v>
      </c>
      <c r="G5" s="36">
        <v>191</v>
      </c>
      <c r="H5" s="22">
        <v>1</v>
      </c>
      <c r="I5" s="5">
        <v>193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575</v>
      </c>
      <c r="S5" s="7">
        <v>191.66666666666666</v>
      </c>
      <c r="T5" s="44">
        <v>3</v>
      </c>
      <c r="U5" s="8">
        <v>2</v>
      </c>
      <c r="V5" s="9">
        <v>193.66666666666666</v>
      </c>
    </row>
    <row r="6" spans="1:24" x14ac:dyDescent="0.25">
      <c r="A6" s="1" t="s">
        <v>35</v>
      </c>
      <c r="B6" s="2" t="s">
        <v>59</v>
      </c>
      <c r="C6" s="3">
        <v>45734</v>
      </c>
      <c r="D6" s="4" t="s">
        <v>38</v>
      </c>
      <c r="E6" s="36">
        <v>194</v>
      </c>
      <c r="F6" s="22">
        <v>3</v>
      </c>
      <c r="G6" s="36">
        <v>194</v>
      </c>
      <c r="H6" s="22">
        <v>1</v>
      </c>
      <c r="I6" s="5">
        <v>193</v>
      </c>
      <c r="J6" s="22">
        <v>1</v>
      </c>
      <c r="K6" s="38"/>
      <c r="L6" s="22"/>
      <c r="M6" s="38"/>
      <c r="N6" s="22"/>
      <c r="O6" s="5"/>
      <c r="P6" s="22"/>
      <c r="Q6" s="6">
        <v>3</v>
      </c>
      <c r="R6" s="6">
        <v>581</v>
      </c>
      <c r="S6" s="7">
        <v>193.66666666666666</v>
      </c>
      <c r="T6" s="44">
        <v>5</v>
      </c>
      <c r="U6" s="8">
        <v>9</v>
      </c>
      <c r="V6" s="9">
        <v>202.66666666666666</v>
      </c>
    </row>
    <row r="7" spans="1:24" x14ac:dyDescent="0.25">
      <c r="A7" s="1" t="s">
        <v>35</v>
      </c>
      <c r="B7" s="2" t="s">
        <v>59</v>
      </c>
      <c r="C7" s="3">
        <v>45738</v>
      </c>
      <c r="D7" s="4" t="s">
        <v>38</v>
      </c>
      <c r="E7" s="36">
        <v>195</v>
      </c>
      <c r="F7" s="22">
        <v>4</v>
      </c>
      <c r="G7" s="36">
        <v>194</v>
      </c>
      <c r="H7" s="22">
        <v>0</v>
      </c>
      <c r="I7" s="5">
        <v>192</v>
      </c>
      <c r="J7" s="22">
        <v>1</v>
      </c>
      <c r="K7" s="38">
        <v>193</v>
      </c>
      <c r="L7" s="22">
        <v>2</v>
      </c>
      <c r="M7" s="38">
        <v>189</v>
      </c>
      <c r="N7" s="22">
        <v>3</v>
      </c>
      <c r="O7" s="5">
        <v>192</v>
      </c>
      <c r="P7" s="22">
        <v>1</v>
      </c>
      <c r="Q7" s="6">
        <v>6</v>
      </c>
      <c r="R7" s="6">
        <v>1155</v>
      </c>
      <c r="S7" s="7">
        <v>192.5</v>
      </c>
      <c r="T7" s="44">
        <v>11</v>
      </c>
      <c r="U7" s="8">
        <v>16</v>
      </c>
      <c r="V7" s="9">
        <v>208.5</v>
      </c>
    </row>
    <row r="8" spans="1:24" x14ac:dyDescent="0.25">
      <c r="A8" s="1" t="s">
        <v>35</v>
      </c>
      <c r="B8" s="2" t="s">
        <v>59</v>
      </c>
      <c r="C8" s="3">
        <v>45755</v>
      </c>
      <c r="D8" s="4" t="s">
        <v>38</v>
      </c>
      <c r="E8" s="5">
        <v>192</v>
      </c>
      <c r="F8" s="22">
        <v>1</v>
      </c>
      <c r="G8" s="36">
        <v>189.001</v>
      </c>
      <c r="H8" s="22">
        <v>1</v>
      </c>
      <c r="I8" s="5">
        <v>197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3</v>
      </c>
      <c r="U8" s="8">
        <v>9</v>
      </c>
      <c r="V8" s="9">
        <v>201.667</v>
      </c>
    </row>
    <row r="9" spans="1:24" x14ac:dyDescent="0.25">
      <c r="A9" s="1" t="s">
        <v>35</v>
      </c>
      <c r="B9" s="2" t="s">
        <v>59</v>
      </c>
      <c r="C9" s="3">
        <v>45769</v>
      </c>
      <c r="D9" s="4" t="s">
        <v>38</v>
      </c>
      <c r="E9" s="36">
        <v>191</v>
      </c>
      <c r="F9" s="22">
        <v>1</v>
      </c>
      <c r="G9" s="36">
        <v>193</v>
      </c>
      <c r="H9" s="22">
        <v>3</v>
      </c>
      <c r="I9" s="5">
        <v>190</v>
      </c>
      <c r="J9" s="22">
        <v>1</v>
      </c>
      <c r="K9" s="38"/>
      <c r="L9" s="22"/>
      <c r="M9" s="38"/>
      <c r="N9" s="22"/>
      <c r="O9" s="5"/>
      <c r="P9" s="22"/>
      <c r="Q9" s="6">
        <v>3</v>
      </c>
      <c r="R9" s="6">
        <v>574</v>
      </c>
      <c r="S9" s="7">
        <v>191.33333333333334</v>
      </c>
      <c r="T9" s="44">
        <v>5</v>
      </c>
      <c r="U9" s="8">
        <v>9</v>
      </c>
      <c r="V9" s="9">
        <v>200.33333333333334</v>
      </c>
    </row>
    <row r="10" spans="1:24" x14ac:dyDescent="0.25">
      <c r="A10" s="1" t="s">
        <v>35</v>
      </c>
      <c r="B10" s="2" t="s">
        <v>59</v>
      </c>
      <c r="C10" s="3">
        <v>45773</v>
      </c>
      <c r="D10" s="4" t="s">
        <v>38</v>
      </c>
      <c r="E10" s="36">
        <v>195</v>
      </c>
      <c r="F10" s="22">
        <v>3</v>
      </c>
      <c r="G10" s="36">
        <v>191</v>
      </c>
      <c r="H10" s="22">
        <v>1</v>
      </c>
      <c r="I10" s="5">
        <v>199</v>
      </c>
      <c r="J10" s="22">
        <v>1</v>
      </c>
      <c r="K10" s="38">
        <v>193</v>
      </c>
      <c r="L10" s="22">
        <v>3</v>
      </c>
      <c r="M10" s="38">
        <v>195</v>
      </c>
      <c r="N10" s="22">
        <v>1</v>
      </c>
      <c r="O10" s="5">
        <v>192</v>
      </c>
      <c r="P10" s="22">
        <v>2</v>
      </c>
      <c r="Q10" s="6">
        <v>6</v>
      </c>
      <c r="R10" s="6">
        <v>1165</v>
      </c>
      <c r="S10" s="7">
        <v>194.16666666666666</v>
      </c>
      <c r="T10" s="44">
        <v>11</v>
      </c>
      <c r="U10" s="8">
        <v>10</v>
      </c>
      <c r="V10" s="9">
        <v>204.16666666666666</v>
      </c>
    </row>
    <row r="11" spans="1:24" x14ac:dyDescent="0.25">
      <c r="A11" s="55" t="s">
        <v>35</v>
      </c>
      <c r="B11" s="2" t="s">
        <v>59</v>
      </c>
      <c r="C11" s="3">
        <v>45937</v>
      </c>
      <c r="D11" s="54" t="s">
        <v>38</v>
      </c>
      <c r="E11" s="36">
        <v>191</v>
      </c>
      <c r="F11" s="22">
        <v>2</v>
      </c>
      <c r="G11" s="36">
        <v>194</v>
      </c>
      <c r="H11" s="22">
        <v>3</v>
      </c>
      <c r="I11" s="5">
        <v>190</v>
      </c>
      <c r="J11" s="22">
        <v>1</v>
      </c>
      <c r="K11" s="5"/>
      <c r="L11" s="22"/>
      <c r="M11" s="5"/>
      <c r="N11" s="22"/>
      <c r="O11" s="5"/>
      <c r="P11" s="22"/>
      <c r="Q11" s="8">
        <v>3</v>
      </c>
      <c r="R11" s="8">
        <v>575</v>
      </c>
      <c r="S11" s="7">
        <v>191.66666666666666</v>
      </c>
      <c r="T11" s="44">
        <v>6</v>
      </c>
      <c r="U11" s="8">
        <v>9</v>
      </c>
      <c r="V11" s="7">
        <v>200.66666666666666</v>
      </c>
    </row>
    <row r="12" spans="1:24" x14ac:dyDescent="0.25">
      <c r="A12" s="1" t="s">
        <v>35</v>
      </c>
      <c r="B12" s="2" t="s">
        <v>59</v>
      </c>
      <c r="C12" s="3">
        <v>45941</v>
      </c>
      <c r="D12" s="4" t="s">
        <v>38</v>
      </c>
      <c r="E12" s="36">
        <v>190</v>
      </c>
      <c r="F12" s="22">
        <v>2</v>
      </c>
      <c r="G12" s="36">
        <v>194</v>
      </c>
      <c r="H12" s="22">
        <v>4</v>
      </c>
      <c r="I12" s="5">
        <v>196</v>
      </c>
      <c r="J12" s="22">
        <v>2</v>
      </c>
      <c r="K12" s="5">
        <v>191</v>
      </c>
      <c r="L12" s="22">
        <v>1</v>
      </c>
      <c r="M12" s="5">
        <v>193</v>
      </c>
      <c r="N12" s="22">
        <v>3</v>
      </c>
      <c r="O12" s="5"/>
      <c r="P12" s="22"/>
      <c r="Q12" s="6">
        <v>5</v>
      </c>
      <c r="R12" s="6">
        <v>964</v>
      </c>
      <c r="S12" s="7">
        <v>192.8</v>
      </c>
      <c r="T12" s="44">
        <v>12</v>
      </c>
      <c r="U12" s="8">
        <v>15</v>
      </c>
      <c r="V12" s="9">
        <v>207.8</v>
      </c>
    </row>
    <row r="13" spans="1:24" x14ac:dyDescent="0.25">
      <c r="A13" s="1" t="s">
        <v>35</v>
      </c>
      <c r="B13" s="2" t="s">
        <v>59</v>
      </c>
      <c r="C13" s="3">
        <v>45951</v>
      </c>
      <c r="D13" s="4" t="s">
        <v>38</v>
      </c>
      <c r="E13" s="36">
        <v>188</v>
      </c>
      <c r="F13" s="22">
        <v>0</v>
      </c>
      <c r="G13" s="36">
        <v>187</v>
      </c>
      <c r="H13" s="22">
        <v>0</v>
      </c>
      <c r="I13" s="5">
        <v>188</v>
      </c>
      <c r="J13" s="22">
        <v>1</v>
      </c>
      <c r="K13" s="5"/>
      <c r="L13" s="22"/>
      <c r="M13" s="5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1</v>
      </c>
      <c r="U13" s="8">
        <v>4</v>
      </c>
      <c r="V13" s="9">
        <v>191.66666666666666</v>
      </c>
    </row>
    <row r="14" spans="1:24" x14ac:dyDescent="0.25">
      <c r="A14" s="55" t="s">
        <v>35</v>
      </c>
      <c r="B14" s="2" t="s">
        <v>59</v>
      </c>
      <c r="C14" s="3">
        <v>45955</v>
      </c>
      <c r="D14" s="54" t="s">
        <v>38</v>
      </c>
      <c r="E14" s="36">
        <v>193</v>
      </c>
      <c r="F14" s="22">
        <v>1</v>
      </c>
      <c r="G14" s="36">
        <v>189</v>
      </c>
      <c r="H14" s="22">
        <v>0</v>
      </c>
      <c r="I14" s="5">
        <v>196</v>
      </c>
      <c r="J14" s="22">
        <v>2</v>
      </c>
      <c r="K14" s="5">
        <v>194</v>
      </c>
      <c r="L14" s="22">
        <v>4</v>
      </c>
      <c r="M14" s="5">
        <v>194</v>
      </c>
      <c r="N14" s="22">
        <v>1</v>
      </c>
      <c r="O14" s="5"/>
      <c r="P14" s="22"/>
      <c r="Q14" s="8">
        <v>5</v>
      </c>
      <c r="R14" s="8">
        <v>966</v>
      </c>
      <c r="S14" s="7">
        <v>193.2</v>
      </c>
      <c r="T14" s="44">
        <v>8</v>
      </c>
      <c r="U14" s="8">
        <v>5</v>
      </c>
      <c r="V14" s="7">
        <v>198.2</v>
      </c>
    </row>
    <row r="15" spans="1:24" x14ac:dyDescent="0.25">
      <c r="A15" s="55" t="s">
        <v>35</v>
      </c>
      <c r="B15" s="2" t="s">
        <v>59</v>
      </c>
      <c r="C15" s="3">
        <v>45965</v>
      </c>
      <c r="D15" s="54" t="s">
        <v>38</v>
      </c>
      <c r="E15" s="36">
        <v>189</v>
      </c>
      <c r="F15" s="22">
        <v>1</v>
      </c>
      <c r="G15" s="36">
        <v>190</v>
      </c>
      <c r="H15" s="22">
        <v>2</v>
      </c>
      <c r="I15" s="5">
        <v>190</v>
      </c>
      <c r="J15" s="22">
        <v>3</v>
      </c>
      <c r="K15" s="5"/>
      <c r="L15" s="22"/>
      <c r="M15" s="5"/>
      <c r="N15" s="22"/>
      <c r="O15" s="5"/>
      <c r="P15" s="22"/>
      <c r="Q15" s="8">
        <v>3</v>
      </c>
      <c r="R15" s="8">
        <v>569</v>
      </c>
      <c r="S15" s="7">
        <v>189.66666666666666</v>
      </c>
      <c r="T15" s="44">
        <v>6</v>
      </c>
      <c r="U15" s="8">
        <v>11</v>
      </c>
      <c r="V15" s="7">
        <v>200.66666666666666</v>
      </c>
    </row>
    <row r="16" spans="1:24" x14ac:dyDescent="0.25">
      <c r="A16" s="55" t="s">
        <v>35</v>
      </c>
      <c r="B16" s="2" t="s">
        <v>59</v>
      </c>
      <c r="C16" s="3">
        <v>45979</v>
      </c>
      <c r="D16" s="54" t="s">
        <v>38</v>
      </c>
      <c r="E16" s="36">
        <v>191</v>
      </c>
      <c r="F16" s="22">
        <v>2</v>
      </c>
      <c r="G16" s="36">
        <v>186</v>
      </c>
      <c r="H16" s="22">
        <v>2</v>
      </c>
      <c r="I16" s="5">
        <v>193</v>
      </c>
      <c r="J16" s="22">
        <v>1</v>
      </c>
      <c r="K16" s="5"/>
      <c r="L16" s="22"/>
      <c r="M16" s="5"/>
      <c r="N16" s="22"/>
      <c r="O16" s="5"/>
      <c r="P16" s="22"/>
      <c r="Q16" s="8">
        <v>3</v>
      </c>
      <c r="R16" s="8">
        <v>570</v>
      </c>
      <c r="S16" s="7">
        <v>190</v>
      </c>
      <c r="T16" s="44">
        <v>5</v>
      </c>
      <c r="U16" s="8">
        <v>11</v>
      </c>
      <c r="V16" s="7">
        <v>201</v>
      </c>
    </row>
    <row r="17" spans="1:22" x14ac:dyDescent="0.25">
      <c r="A17" s="55" t="s">
        <v>35</v>
      </c>
      <c r="B17" s="2" t="s">
        <v>59</v>
      </c>
      <c r="C17" s="3">
        <v>45983</v>
      </c>
      <c r="D17" s="54" t="s">
        <v>38</v>
      </c>
      <c r="E17" s="36">
        <v>194</v>
      </c>
      <c r="F17" s="22">
        <v>1</v>
      </c>
      <c r="G17" s="36">
        <v>192</v>
      </c>
      <c r="H17" s="22">
        <v>1</v>
      </c>
      <c r="I17" s="5">
        <v>194</v>
      </c>
      <c r="J17" s="22">
        <v>2</v>
      </c>
      <c r="K17" s="5">
        <v>191.001</v>
      </c>
      <c r="L17" s="22">
        <v>2</v>
      </c>
      <c r="M17" s="5">
        <v>193</v>
      </c>
      <c r="N17" s="22">
        <v>0</v>
      </c>
      <c r="O17" s="5">
        <v>189</v>
      </c>
      <c r="P17" s="22">
        <v>1</v>
      </c>
      <c r="Q17" s="8">
        <v>6</v>
      </c>
      <c r="R17" s="8">
        <v>1153.001</v>
      </c>
      <c r="S17" s="7">
        <v>192.16683333333333</v>
      </c>
      <c r="T17" s="44">
        <v>7</v>
      </c>
      <c r="U17" s="8">
        <v>26</v>
      </c>
      <c r="V17" s="7">
        <v>218.16683333333333</v>
      </c>
    </row>
    <row r="18" spans="1:22" x14ac:dyDescent="0.25">
      <c r="A18" s="55" t="s">
        <v>35</v>
      </c>
      <c r="B18" s="2" t="s">
        <v>59</v>
      </c>
      <c r="C18" s="3">
        <v>45993</v>
      </c>
      <c r="D18" s="54" t="s">
        <v>38</v>
      </c>
      <c r="E18" s="36">
        <v>195</v>
      </c>
      <c r="F18" s="22">
        <v>3</v>
      </c>
      <c r="G18" s="36">
        <v>190</v>
      </c>
      <c r="H18" s="22">
        <v>0</v>
      </c>
      <c r="I18" s="5">
        <v>192</v>
      </c>
      <c r="J18" s="22">
        <v>2</v>
      </c>
      <c r="K18" s="5"/>
      <c r="L18" s="22"/>
      <c r="M18" s="5"/>
      <c r="N18" s="22"/>
      <c r="O18" s="5"/>
      <c r="P18" s="22"/>
      <c r="Q18" s="8">
        <v>3</v>
      </c>
      <c r="R18" s="8">
        <v>577</v>
      </c>
      <c r="S18" s="7">
        <v>192.33333333333334</v>
      </c>
      <c r="T18" s="44">
        <v>5</v>
      </c>
      <c r="U18" s="8">
        <v>9</v>
      </c>
      <c r="V18" s="7">
        <v>201.33333333333334</v>
      </c>
    </row>
    <row r="19" spans="1:22" x14ac:dyDescent="0.25">
      <c r="A19" s="55" t="s">
        <v>35</v>
      </c>
      <c r="B19" s="2" t="s">
        <v>59</v>
      </c>
      <c r="C19" s="3">
        <v>45997</v>
      </c>
      <c r="D19" s="54" t="s">
        <v>38</v>
      </c>
      <c r="E19" s="36">
        <v>190.001</v>
      </c>
      <c r="F19" s="22">
        <v>5</v>
      </c>
      <c r="G19" s="36">
        <v>195</v>
      </c>
      <c r="H19" s="22">
        <v>2</v>
      </c>
      <c r="I19" s="5">
        <v>190</v>
      </c>
      <c r="J19" s="22">
        <v>1</v>
      </c>
      <c r="K19" s="5">
        <v>189</v>
      </c>
      <c r="L19" s="22">
        <v>4</v>
      </c>
      <c r="M19" s="5">
        <v>189</v>
      </c>
      <c r="N19" s="22">
        <v>1</v>
      </c>
      <c r="O19" s="5">
        <v>189</v>
      </c>
      <c r="P19" s="22">
        <v>2</v>
      </c>
      <c r="Q19" s="8">
        <v>6</v>
      </c>
      <c r="R19" s="8">
        <v>1142.001</v>
      </c>
      <c r="S19" s="7">
        <v>190.33349999999999</v>
      </c>
      <c r="T19" s="44">
        <v>15</v>
      </c>
      <c r="U19" s="8">
        <v>16</v>
      </c>
      <c r="V19" s="7">
        <v>206.33349999999999</v>
      </c>
    </row>
    <row r="20" spans="1:22" x14ac:dyDescent="0.25">
      <c r="A20" s="55" t="s">
        <v>35</v>
      </c>
      <c r="B20" s="2" t="s">
        <v>59</v>
      </c>
      <c r="C20" s="3">
        <v>46007</v>
      </c>
      <c r="D20" s="54" t="s">
        <v>38</v>
      </c>
      <c r="E20" s="36">
        <v>192</v>
      </c>
      <c r="F20" s="22">
        <v>4</v>
      </c>
      <c r="G20" s="36">
        <v>192</v>
      </c>
      <c r="H20" s="22">
        <v>2</v>
      </c>
      <c r="I20" s="5">
        <v>191.001</v>
      </c>
      <c r="J20" s="22">
        <v>2</v>
      </c>
      <c r="K20" s="5"/>
      <c r="L20" s="22"/>
      <c r="M20" s="5"/>
      <c r="N20" s="22"/>
      <c r="O20" s="5"/>
      <c r="P20" s="22"/>
      <c r="Q20" s="8">
        <v>3</v>
      </c>
      <c r="R20" s="8">
        <v>575.00099999999998</v>
      </c>
      <c r="S20" s="7">
        <v>191.667</v>
      </c>
      <c r="T20" s="44">
        <v>8</v>
      </c>
      <c r="U20" s="8">
        <v>9</v>
      </c>
      <c r="V20" s="7">
        <v>200.667</v>
      </c>
    </row>
    <row r="21" spans="1:22" x14ac:dyDescent="0.25">
      <c r="A21" s="55" t="s">
        <v>35</v>
      </c>
      <c r="B21" s="2" t="s">
        <v>59</v>
      </c>
      <c r="C21" s="3">
        <v>46011</v>
      </c>
      <c r="D21" s="54" t="s">
        <v>38</v>
      </c>
      <c r="E21" s="36">
        <v>193</v>
      </c>
      <c r="F21" s="22">
        <v>3</v>
      </c>
      <c r="G21" s="36">
        <v>191</v>
      </c>
      <c r="H21" s="22">
        <v>0</v>
      </c>
      <c r="I21" s="5">
        <v>192</v>
      </c>
      <c r="J21" s="22">
        <v>1</v>
      </c>
      <c r="K21" s="5">
        <v>195</v>
      </c>
      <c r="L21" s="22">
        <v>1</v>
      </c>
      <c r="M21" s="5">
        <v>196</v>
      </c>
      <c r="N21" s="22">
        <v>2</v>
      </c>
      <c r="O21" s="5"/>
      <c r="P21" s="22"/>
      <c r="Q21" s="8">
        <v>5</v>
      </c>
      <c r="R21" s="8">
        <v>967</v>
      </c>
      <c r="S21" s="7">
        <v>193.4</v>
      </c>
      <c r="T21" s="44">
        <v>7</v>
      </c>
      <c r="U21" s="8">
        <v>6</v>
      </c>
      <c r="V21" s="7">
        <v>199.4</v>
      </c>
    </row>
    <row r="23" spans="1:22" x14ac:dyDescent="0.25">
      <c r="Q23" s="39">
        <f>SUM(Q2:Q22)</f>
        <v>80</v>
      </c>
      <c r="R23" s="39">
        <f>SUM(R2:R22)</f>
        <v>15355.005000000001</v>
      </c>
      <c r="S23" s="40">
        <f>SUM(R23/Q23)</f>
        <v>191.93756250000001</v>
      </c>
      <c r="T23" s="39">
        <f>SUM(T2:T22)</f>
        <v>142</v>
      </c>
      <c r="U23" s="39">
        <f>SUM(U2:U22)</f>
        <v>198</v>
      </c>
      <c r="V23" s="41">
        <f>SUM(S23+U23)</f>
        <v>389.93756250000001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H11:P11 E11:F11 B11:C11" name="Range1_8"/>
    <protectedRange algorithmName="SHA-512" hashValue="ON39YdpmFHfN9f47KpiRvqrKx0V9+erV1CNkpWzYhW/Qyc6aT8rEyCrvauWSYGZK2ia3o7vd3akF07acHAFpOA==" saltValue="yVW9XmDwTqEnmpSGai0KYg==" spinCount="100000" sqref="D11" name="Range1_1_7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C12:C13" name="Range1_3_9"/>
    <protectedRange algorithmName="SHA-512" hashValue="ON39YdpmFHfN9f47KpiRvqrKx0V9+erV1CNkpWzYhW/Qyc6aT8rEyCrvauWSYGZK2ia3o7vd3akF07acHAFpOA==" saltValue="yVW9XmDwTqEnmpSGai0KYg==" spinCount="100000" sqref="B12:B13 E12:P13" name="Range1_10_8"/>
    <protectedRange algorithmName="SHA-512" hashValue="ON39YdpmFHfN9f47KpiRvqrKx0V9+erV1CNkpWzYhW/Qyc6aT8rEyCrvauWSYGZK2ia3o7vd3akF07acHAFpOA==" saltValue="yVW9XmDwTqEnmpSGai0KYg==" spinCount="100000" sqref="D12:D13" name="Range1_1_15_4"/>
    <protectedRange algorithmName="SHA-512" hashValue="ON39YdpmFHfN9f47KpiRvqrKx0V9+erV1CNkpWzYhW/Qyc6aT8rEyCrvauWSYGZK2ia3o7vd3akF07acHAFpOA==" saltValue="yVW9XmDwTqEnmpSGai0KYg==" spinCount="100000" sqref="T12:T13" name="Range1_3_5_10_5"/>
    <protectedRange algorithmName="SHA-512" hashValue="ON39YdpmFHfN9f47KpiRvqrKx0V9+erV1CNkpWzYhW/Qyc6aT8rEyCrvauWSYGZK2ia3o7vd3akF07acHAFpOA==" saltValue="yVW9XmDwTqEnmpSGai0KYg==" spinCount="100000" sqref="B14:C14" name="Range1_14"/>
    <protectedRange algorithmName="SHA-512" hashValue="ON39YdpmFHfN9f47KpiRvqrKx0V9+erV1CNkpWzYhW/Qyc6aT8rEyCrvauWSYGZK2ia3o7vd3akF07acHAFpOA==" saltValue="yVW9XmDwTqEnmpSGai0KYg==" spinCount="100000" sqref="D14" name="Range1_1_3"/>
    <protectedRange algorithmName="SHA-512" hashValue="ON39YdpmFHfN9f47KpiRvqrKx0V9+erV1CNkpWzYhW/Qyc6aT8rEyCrvauWSYGZK2ia3o7vd3akF07acHAFpOA==" saltValue="yVW9XmDwTqEnmpSGai0KYg==" spinCount="100000" sqref="T14" name="Range1_3_5_3"/>
    <protectedRange algorithmName="SHA-512" hashValue="ON39YdpmFHfN9f47KpiRvqrKx0V9+erV1CNkpWzYhW/Qyc6aT8rEyCrvauWSYGZK2ia3o7vd3akF07acHAFpOA==" saltValue="yVW9XmDwTqEnmpSGai0KYg==" spinCount="100000" sqref="B15:C15" name="Range1_14_1"/>
    <protectedRange algorithmName="SHA-512" hashValue="ON39YdpmFHfN9f47KpiRvqrKx0V9+erV1CNkpWzYhW/Qyc6aT8rEyCrvauWSYGZK2ia3o7vd3akF07acHAFpOA==" saltValue="yVW9XmDwTqEnmpSGai0KYg==" spinCount="100000" sqref="D15" name="Range1_1_3_1"/>
    <protectedRange algorithmName="SHA-512" hashValue="ON39YdpmFHfN9f47KpiRvqrKx0V9+erV1CNkpWzYhW/Qyc6aT8rEyCrvauWSYGZK2ia3o7vd3akF07acHAFpOA==" saltValue="yVW9XmDwTqEnmpSGai0KYg==" spinCount="100000" sqref="T15" name="Range1_3_5_3_1"/>
    <protectedRange algorithmName="SHA-512" hashValue="ON39YdpmFHfN9f47KpiRvqrKx0V9+erV1CNkpWzYhW/Qyc6aT8rEyCrvauWSYGZK2ia3o7vd3akF07acHAFpOA==" saltValue="yVW9XmDwTqEnmpSGai0KYg==" spinCount="100000" sqref="B16:C16" name="Range1_2"/>
    <protectedRange algorithmName="SHA-512" hashValue="ON39YdpmFHfN9f47KpiRvqrKx0V9+erV1CNkpWzYhW/Qyc6aT8rEyCrvauWSYGZK2ia3o7vd3akF07acHAFpOA==" saltValue="yVW9XmDwTqEnmpSGai0KYg==" spinCount="100000" sqref="D16" name="Range1_1_6"/>
    <protectedRange algorithmName="SHA-512" hashValue="ON39YdpmFHfN9f47KpiRvqrKx0V9+erV1CNkpWzYhW/Qyc6aT8rEyCrvauWSYGZK2ia3o7vd3akF07acHAFpOA==" saltValue="yVW9XmDwTqEnmpSGai0KYg==" spinCount="100000" sqref="T16 E16:P16" name="Range1_3_5_5"/>
    <protectedRange algorithmName="SHA-512" hashValue="ON39YdpmFHfN9f47KpiRvqrKx0V9+erV1CNkpWzYhW/Qyc6aT8rEyCrvauWSYGZK2ia3o7vd3akF07acHAFpOA==" saltValue="yVW9XmDwTqEnmpSGai0KYg==" spinCount="100000" sqref="B17:C19" name="Range1_13_1"/>
    <protectedRange algorithmName="SHA-512" hashValue="ON39YdpmFHfN9f47KpiRvqrKx0V9+erV1CNkpWzYhW/Qyc6aT8rEyCrvauWSYGZK2ia3o7vd3akF07acHAFpOA==" saltValue="yVW9XmDwTqEnmpSGai0KYg==" spinCount="100000" sqref="D17:D19" name="Range1_1_1_1"/>
    <protectedRange algorithmName="SHA-512" hashValue="ON39YdpmFHfN9f47KpiRvqrKx0V9+erV1CNkpWzYhW/Qyc6aT8rEyCrvauWSYGZK2ia3o7vd3akF07acHAFpOA==" saltValue="yVW9XmDwTqEnmpSGai0KYg==" spinCount="100000" sqref="T17:T19 E17:P19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_1_1"/>
    <protectedRange algorithmName="SHA-512" hashValue="ON39YdpmFHfN9f47KpiRvqrKx0V9+erV1CNkpWzYhW/Qyc6aT8rEyCrvauWSYGZK2ia3o7vd3akF07acHAFpOA==" saltValue="yVW9XmDwTqEnmpSGai0KYg==" spinCount="100000" sqref="E20:P20 T20" name="Range1_3_5_1_1_1"/>
    <protectedRange algorithmName="SHA-512" hashValue="ON39YdpmFHfN9f47KpiRvqrKx0V9+erV1CNkpWzYhW/Qyc6aT8rEyCrvauWSYGZK2ia3o7vd3akF07acHAFpOA==" saltValue="yVW9XmDwTqEnmpSGai0KYg==" spinCount="100000" sqref="B21:C21" name="Range1_14_1_1"/>
    <protectedRange algorithmName="SHA-512" hashValue="ON39YdpmFHfN9f47KpiRvqrKx0V9+erV1CNkpWzYhW/Qyc6aT8rEyCrvauWSYGZK2ia3o7vd3akF07acHAFpOA==" saltValue="yVW9XmDwTqEnmpSGai0KYg==" spinCount="100000" sqref="D21" name="Range1_1_3_1_1"/>
    <protectedRange algorithmName="SHA-512" hashValue="ON39YdpmFHfN9f47KpiRvqrKx0V9+erV1CNkpWzYhW/Qyc6aT8rEyCrvauWSYGZK2ia3o7vd3akF07acHAFpOA==" saltValue="yVW9XmDwTqEnmpSGai0KYg==" spinCount="100000" sqref="T21" name="Range1_3_5_3_1_1"/>
  </protectedRanges>
  <conditionalFormatting sqref="E11">
    <cfRule type="top10" dxfId="315" priority="56" rank="1"/>
  </conditionalFormatting>
  <conditionalFormatting sqref="E11:O11">
    <cfRule type="cellIs" dxfId="314" priority="50" operator="greaterThanOrEqual">
      <formula>193</formula>
    </cfRule>
  </conditionalFormatting>
  <conditionalFormatting sqref="G11">
    <cfRule type="top10" dxfId="313" priority="55" rank="1"/>
  </conditionalFormatting>
  <conditionalFormatting sqref="I11">
    <cfRule type="top10" dxfId="312" priority="54" rank="1"/>
  </conditionalFormatting>
  <conditionalFormatting sqref="K11">
    <cfRule type="top10" dxfId="311" priority="53" rank="1"/>
  </conditionalFormatting>
  <conditionalFormatting sqref="M11">
    <cfRule type="top10" dxfId="310" priority="52" rank="1"/>
  </conditionalFormatting>
  <conditionalFormatting sqref="O11">
    <cfRule type="top10" dxfId="309" priority="51" rank="1"/>
  </conditionalFormatting>
  <conditionalFormatting sqref="E12:E13">
    <cfRule type="top10" dxfId="308" priority="49" rank="1"/>
  </conditionalFormatting>
  <conditionalFormatting sqref="G12:G13">
    <cfRule type="top10" dxfId="307" priority="48" rank="1"/>
  </conditionalFormatting>
  <conditionalFormatting sqref="I12:I13">
    <cfRule type="top10" dxfId="306" priority="47" rank="1"/>
  </conditionalFormatting>
  <conditionalFormatting sqref="K12:K13">
    <cfRule type="top10" dxfId="305" priority="46" rank="1"/>
  </conditionalFormatting>
  <conditionalFormatting sqref="M12:M13">
    <cfRule type="top10" dxfId="304" priority="45" rank="1"/>
  </conditionalFormatting>
  <conditionalFormatting sqref="O12:O13">
    <cfRule type="top10" dxfId="303" priority="44" rank="1"/>
  </conditionalFormatting>
  <conditionalFormatting sqref="E12:P13">
    <cfRule type="cellIs" dxfId="302" priority="43" operator="greaterThanOrEqual">
      <formula>200</formula>
    </cfRule>
  </conditionalFormatting>
  <conditionalFormatting sqref="E14">
    <cfRule type="top10" dxfId="301" priority="42" rank="1"/>
  </conditionalFormatting>
  <conditionalFormatting sqref="G14">
    <cfRule type="top10" dxfId="300" priority="41" rank="1"/>
  </conditionalFormatting>
  <conditionalFormatting sqref="I14">
    <cfRule type="top10" dxfId="299" priority="40" rank="1"/>
  </conditionalFormatting>
  <conditionalFormatting sqref="K14">
    <cfRule type="top10" dxfId="298" priority="39" rank="1"/>
  </conditionalFormatting>
  <conditionalFormatting sqref="M14">
    <cfRule type="top10" dxfId="297" priority="38" rank="1"/>
  </conditionalFormatting>
  <conditionalFormatting sqref="O14">
    <cfRule type="top10" dxfId="296" priority="37" rank="1"/>
  </conditionalFormatting>
  <conditionalFormatting sqref="E14:P14">
    <cfRule type="cellIs" dxfId="295" priority="36" operator="greaterThanOrEqual">
      <formula>200</formula>
    </cfRule>
  </conditionalFormatting>
  <conditionalFormatting sqref="E15">
    <cfRule type="top10" dxfId="294" priority="35" rank="1"/>
  </conditionalFormatting>
  <conditionalFormatting sqref="G15">
    <cfRule type="top10" dxfId="293" priority="34" rank="1"/>
  </conditionalFormatting>
  <conditionalFormatting sqref="I15">
    <cfRule type="top10" dxfId="292" priority="33" rank="1"/>
  </conditionalFormatting>
  <conditionalFormatting sqref="K15">
    <cfRule type="top10" dxfId="291" priority="32" rank="1"/>
  </conditionalFormatting>
  <conditionalFormatting sqref="M15">
    <cfRule type="top10" dxfId="290" priority="31" rank="1"/>
  </conditionalFormatting>
  <conditionalFormatting sqref="O15">
    <cfRule type="top10" dxfId="289" priority="30" rank="1"/>
  </conditionalFormatting>
  <conditionalFormatting sqref="E15:P15">
    <cfRule type="cellIs" dxfId="288" priority="29" operator="greaterThanOrEqual">
      <formula>200</formula>
    </cfRule>
  </conditionalFormatting>
  <conditionalFormatting sqref="E16">
    <cfRule type="top10" dxfId="287" priority="28" rank="1"/>
  </conditionalFormatting>
  <conditionalFormatting sqref="G16">
    <cfRule type="top10" dxfId="286" priority="27" rank="1"/>
  </conditionalFormatting>
  <conditionalFormatting sqref="E16:P16">
    <cfRule type="cellIs" dxfId="285" priority="26" operator="greaterThanOrEqual">
      <formula>200</formula>
    </cfRule>
  </conditionalFormatting>
  <conditionalFormatting sqref="I16">
    <cfRule type="top10" dxfId="284" priority="25" rank="1"/>
  </conditionalFormatting>
  <conditionalFormatting sqref="K16">
    <cfRule type="top10" dxfId="283" priority="24" rank="1"/>
  </conditionalFormatting>
  <conditionalFormatting sqref="M16">
    <cfRule type="top10" dxfId="282" priority="23" rank="1"/>
  </conditionalFormatting>
  <conditionalFormatting sqref="O16">
    <cfRule type="top10" dxfId="281" priority="22" rank="1"/>
  </conditionalFormatting>
  <conditionalFormatting sqref="E17:E19">
    <cfRule type="top10" dxfId="280" priority="21" rank="1"/>
  </conditionalFormatting>
  <conditionalFormatting sqref="G17:G19">
    <cfRule type="top10" dxfId="279" priority="20" rank="1"/>
  </conditionalFormatting>
  <conditionalFormatting sqref="E17:P19">
    <cfRule type="cellIs" dxfId="278" priority="19" operator="greaterThanOrEqual">
      <formula>200</formula>
    </cfRule>
  </conditionalFormatting>
  <conditionalFormatting sqref="I17:I19">
    <cfRule type="top10" dxfId="277" priority="18" rank="1"/>
  </conditionalFormatting>
  <conditionalFormatting sqref="K17:K19">
    <cfRule type="top10" dxfId="276" priority="17" rank="1"/>
  </conditionalFormatting>
  <conditionalFormatting sqref="M17:M19">
    <cfRule type="top10" dxfId="275" priority="16" rank="1"/>
  </conditionalFormatting>
  <conditionalFormatting sqref="O17:O19">
    <cfRule type="top10" dxfId="274" priority="15" rank="1"/>
  </conditionalFormatting>
  <conditionalFormatting sqref="E20">
    <cfRule type="top10" dxfId="273" priority="14" rank="1"/>
  </conditionalFormatting>
  <conditionalFormatting sqref="G20">
    <cfRule type="top10" dxfId="272" priority="13" rank="1"/>
  </conditionalFormatting>
  <conditionalFormatting sqref="E20:P20">
    <cfRule type="cellIs" dxfId="271" priority="12" operator="greaterThanOrEqual">
      <formula>200</formula>
    </cfRule>
  </conditionalFormatting>
  <conditionalFormatting sqref="I20">
    <cfRule type="top10" dxfId="270" priority="11" rank="1"/>
  </conditionalFormatting>
  <conditionalFormatting sqref="K20">
    <cfRule type="top10" dxfId="269" priority="10" rank="1"/>
  </conditionalFormatting>
  <conditionalFormatting sqref="M20">
    <cfRule type="top10" dxfId="268" priority="9" rank="1"/>
  </conditionalFormatting>
  <conditionalFormatting sqref="O20">
    <cfRule type="top10" dxfId="267" priority="8" rank="1"/>
  </conditionalFormatting>
  <conditionalFormatting sqref="E21">
    <cfRule type="top10" dxfId="266" priority="7" rank="1"/>
  </conditionalFormatting>
  <conditionalFormatting sqref="G21">
    <cfRule type="top10" dxfId="265" priority="6" rank="1"/>
  </conditionalFormatting>
  <conditionalFormatting sqref="I21">
    <cfRule type="top10" dxfId="264" priority="5" rank="1"/>
  </conditionalFormatting>
  <conditionalFormatting sqref="K21">
    <cfRule type="top10" dxfId="263" priority="4" rank="1"/>
  </conditionalFormatting>
  <conditionalFormatting sqref="M21">
    <cfRule type="top10" dxfId="262" priority="3" rank="1"/>
  </conditionalFormatting>
  <conditionalFormatting sqref="O21">
    <cfRule type="top10" dxfId="261" priority="2" rank="1"/>
  </conditionalFormatting>
  <conditionalFormatting sqref="E21:P21">
    <cfRule type="cellIs" dxfId="260" priority="1" operator="greaterThanOrEqual">
      <formula>200</formula>
    </cfRule>
  </conditionalFormatting>
  <hyperlinks>
    <hyperlink ref="X1" location="'Virginia 2025'!A1" display="Return to Rankings" xr:uid="{4E4B167F-BB06-44D4-9298-DA60BDF9F68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B12:B13 D12:D13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D14 B14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B15 D15</xm:sqref>
        </x14:dataValidation>
        <x14:dataValidation type="list" allowBlank="1" showInputMessage="1" showErrorMessage="1" xr:uid="{E8A18832-5B70-469B-AC28-23FE780D9B91}">
          <x14:formula1>
            <xm:f>'C:\Users\jmfg1\Downloads\[11-18-25 abra.xlsm]DATA'!#REF!</xm:f>
          </x14:formula1>
          <xm:sqref>B16 D16</xm:sqref>
        </x14:dataValidation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B17:B19 D17:D19</xm:sqref>
        </x14:dataValidation>
        <x14:dataValidation type="list" allowBlank="1" showInputMessage="1" showErrorMessage="1" xr:uid="{135A2AB3-A5B5-44A0-9640-9303BFCC9F28}">
          <x14:formula1>
            <xm:f>'C:\Users\jmfg1\Downloads\[ABRA 12-20-25.xlsm]DATA'!#REF!</xm:f>
          </x14:formula1>
          <xm:sqref>D20:D21</xm:sqref>
        </x14:dataValidation>
        <x14:dataValidation type="list" allowBlank="1" showInputMessage="1" showErrorMessage="1" xr:uid="{BA08513F-4BFD-473A-9E81-D4282C24D621}">
          <x14:formula1>
            <xm:f>'C:\Users\jmfg1\Downloads\[ABRA 12-20-25.xlsm]DATA'!#REF!</xm:f>
          </x14:formula1>
          <xm:sqref>B20:B21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1829-2066-4EED-B924-44B314ABF454}">
  <dimension ref="A1:X4"/>
  <sheetViews>
    <sheetView workbookViewId="0">
      <selection activeCell="A2" sqref="A2:W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209</v>
      </c>
      <c r="C2" s="3">
        <v>45997</v>
      </c>
      <c r="D2" s="54" t="s">
        <v>38</v>
      </c>
      <c r="E2" s="5">
        <v>195</v>
      </c>
      <c r="F2" s="22">
        <v>3</v>
      </c>
      <c r="G2" s="5">
        <v>199</v>
      </c>
      <c r="H2" s="22">
        <v>7</v>
      </c>
      <c r="I2" s="5">
        <v>199</v>
      </c>
      <c r="J2" s="22">
        <v>6</v>
      </c>
      <c r="K2" s="5">
        <v>199</v>
      </c>
      <c r="L2" s="22">
        <v>4</v>
      </c>
      <c r="M2" s="5">
        <v>198</v>
      </c>
      <c r="N2" s="22">
        <v>5</v>
      </c>
      <c r="O2" s="5">
        <v>200</v>
      </c>
      <c r="P2" s="22">
        <v>7</v>
      </c>
      <c r="Q2" s="8">
        <v>6</v>
      </c>
      <c r="R2" s="8">
        <v>1190</v>
      </c>
      <c r="S2" s="7">
        <v>198.33333333333334</v>
      </c>
      <c r="T2" s="44">
        <v>32</v>
      </c>
      <c r="U2" s="8">
        <v>4</v>
      </c>
      <c r="V2" s="7">
        <v>202.33333333333334</v>
      </c>
      <c r="W2" s="59"/>
    </row>
    <row r="4" spans="1:24" x14ac:dyDescent="0.25">
      <c r="Q4" s="39">
        <f>SUM(Q2:Q3)</f>
        <v>6</v>
      </c>
      <c r="R4" s="39">
        <f>SUM(R2:R3)</f>
        <v>1190</v>
      </c>
      <c r="S4" s="40">
        <f>SUM(R4/Q4)</f>
        <v>198.33333333333334</v>
      </c>
      <c r="T4" s="39">
        <f>SUM(T2:T3)</f>
        <v>32</v>
      </c>
      <c r="U4" s="39">
        <f>SUM(U2:U3)</f>
        <v>4</v>
      </c>
      <c r="V4" s="41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I2 O2 K2" name="Range1_14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" name="Range1_3_5_3_3"/>
  </protectedRanges>
  <conditionalFormatting sqref="E2:P2">
    <cfRule type="cellIs" dxfId="259" priority="7" operator="greaterThanOrEqual">
      <formula>200</formula>
    </cfRule>
  </conditionalFormatting>
  <conditionalFormatting sqref="E2">
    <cfRule type="top10" dxfId="258" priority="6" rank="1"/>
  </conditionalFormatting>
  <conditionalFormatting sqref="G2">
    <cfRule type="top10" dxfId="257" priority="5" rank="1"/>
  </conditionalFormatting>
  <conditionalFormatting sqref="I2">
    <cfRule type="top10" dxfId="256" priority="4" rank="1"/>
  </conditionalFormatting>
  <conditionalFormatting sqref="K2">
    <cfRule type="top10" dxfId="255" priority="3" rank="1"/>
  </conditionalFormatting>
  <conditionalFormatting sqref="M2">
    <cfRule type="top10" dxfId="254" priority="2" rank="1"/>
  </conditionalFormatting>
  <conditionalFormatting sqref="O2">
    <cfRule type="top10" dxfId="253" priority="1" rank="1"/>
  </conditionalFormatting>
  <hyperlinks>
    <hyperlink ref="X1" location="'Virginia 2025'!A1" display="Return to Rankings" xr:uid="{86878EF0-9797-4690-98ED-E1486042623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5E4D-0770-4160-BB53-83DDF092C83E}">
  <sheetPr codeName="Sheet96"/>
  <dimension ref="A1:X35"/>
  <sheetViews>
    <sheetView topLeftCell="A16" workbookViewId="0">
      <selection activeCell="A33" sqref="A33:V3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45</v>
      </c>
      <c r="C2" s="3">
        <v>45664</v>
      </c>
      <c r="D2" s="4" t="s">
        <v>38</v>
      </c>
      <c r="E2" s="37">
        <v>188</v>
      </c>
      <c r="F2" s="42">
        <v>2</v>
      </c>
      <c r="G2" s="37">
        <v>193</v>
      </c>
      <c r="H2" s="42">
        <v>4</v>
      </c>
      <c r="I2" s="37">
        <v>194</v>
      </c>
      <c r="J2" s="42">
        <v>0</v>
      </c>
      <c r="K2" s="24"/>
      <c r="L2" s="35"/>
      <c r="M2" s="24"/>
      <c r="N2" s="35"/>
      <c r="O2" s="24"/>
      <c r="P2" s="35"/>
      <c r="Q2" s="6">
        <v>3</v>
      </c>
      <c r="R2" s="6">
        <v>575</v>
      </c>
      <c r="S2" s="7">
        <v>191.66666666666666</v>
      </c>
      <c r="T2" s="23">
        <v>6</v>
      </c>
      <c r="U2" s="8">
        <v>6</v>
      </c>
      <c r="V2" s="9">
        <v>197.66666666666666</v>
      </c>
    </row>
    <row r="3" spans="1:24" x14ac:dyDescent="0.25">
      <c r="A3" s="1" t="s">
        <v>46</v>
      </c>
      <c r="B3" s="2" t="s">
        <v>45</v>
      </c>
      <c r="C3" s="3">
        <v>45678</v>
      </c>
      <c r="D3" s="4" t="s">
        <v>38</v>
      </c>
      <c r="E3" s="24">
        <v>195</v>
      </c>
      <c r="F3" s="35">
        <v>4</v>
      </c>
      <c r="G3" s="24">
        <v>192</v>
      </c>
      <c r="H3" s="35">
        <v>3</v>
      </c>
      <c r="I3" s="24">
        <v>194</v>
      </c>
      <c r="J3" s="35">
        <v>3</v>
      </c>
      <c r="K3" s="24"/>
      <c r="L3" s="35"/>
      <c r="M3" s="24"/>
      <c r="N3" s="35"/>
      <c r="O3" s="24"/>
      <c r="P3" s="35"/>
      <c r="Q3" s="6">
        <v>3</v>
      </c>
      <c r="R3" s="6">
        <v>581</v>
      </c>
      <c r="S3" s="7">
        <v>193.66666666666666</v>
      </c>
      <c r="T3" s="23">
        <v>10</v>
      </c>
      <c r="U3" s="8">
        <v>11</v>
      </c>
      <c r="V3" s="9">
        <v>204.66666666666666</v>
      </c>
    </row>
    <row r="4" spans="1:24" x14ac:dyDescent="0.25">
      <c r="A4" s="1" t="s">
        <v>46</v>
      </c>
      <c r="B4" s="2" t="s">
        <v>45</v>
      </c>
      <c r="C4" s="3">
        <v>45692</v>
      </c>
      <c r="D4" s="4" t="s">
        <v>38</v>
      </c>
      <c r="E4" s="5">
        <v>190</v>
      </c>
      <c r="F4" s="22">
        <v>1</v>
      </c>
      <c r="G4" s="5">
        <v>193</v>
      </c>
      <c r="H4" s="22">
        <v>3</v>
      </c>
      <c r="I4" s="5">
        <v>197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8</v>
      </c>
      <c r="U4" s="8">
        <v>5</v>
      </c>
      <c r="V4" s="9">
        <v>198.33333333333334</v>
      </c>
    </row>
    <row r="5" spans="1:24" x14ac:dyDescent="0.25">
      <c r="A5" s="1" t="s">
        <v>46</v>
      </c>
      <c r="B5" s="2" t="s">
        <v>45</v>
      </c>
      <c r="C5" s="3">
        <v>45706</v>
      </c>
      <c r="D5" s="4" t="s">
        <v>38</v>
      </c>
      <c r="E5" s="5">
        <v>196</v>
      </c>
      <c r="F5" s="22">
        <v>2</v>
      </c>
      <c r="G5" s="5">
        <v>194</v>
      </c>
      <c r="H5" s="22">
        <v>1</v>
      </c>
      <c r="I5" s="5">
        <v>195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585</v>
      </c>
      <c r="S5" s="7">
        <v>195</v>
      </c>
      <c r="T5" s="44">
        <v>4</v>
      </c>
      <c r="U5" s="8">
        <v>6</v>
      </c>
      <c r="V5" s="9">
        <v>201</v>
      </c>
    </row>
    <row r="6" spans="1:24" x14ac:dyDescent="0.25">
      <c r="A6" s="1" t="s">
        <v>46</v>
      </c>
      <c r="B6" s="2" t="s">
        <v>45</v>
      </c>
      <c r="C6" s="3">
        <v>45724</v>
      </c>
      <c r="D6" s="4" t="s">
        <v>38</v>
      </c>
      <c r="E6" s="5">
        <v>191</v>
      </c>
      <c r="F6" s="22">
        <v>0</v>
      </c>
      <c r="G6" s="5">
        <v>195</v>
      </c>
      <c r="H6" s="22">
        <v>6</v>
      </c>
      <c r="I6" s="5">
        <v>194</v>
      </c>
      <c r="J6" s="22">
        <v>1</v>
      </c>
      <c r="K6" s="5">
        <v>191</v>
      </c>
      <c r="L6" s="22">
        <v>3</v>
      </c>
      <c r="M6" s="5">
        <v>195</v>
      </c>
      <c r="N6" s="22">
        <v>2</v>
      </c>
      <c r="O6" s="5"/>
      <c r="P6" s="22"/>
      <c r="Q6" s="6">
        <v>5</v>
      </c>
      <c r="R6" s="6">
        <v>966</v>
      </c>
      <c r="S6" s="7">
        <v>193.2</v>
      </c>
      <c r="T6" s="44">
        <v>12</v>
      </c>
      <c r="U6" s="8">
        <v>4</v>
      </c>
      <c r="V6" s="9">
        <v>197.2</v>
      </c>
    </row>
    <row r="8" spans="1:24" x14ac:dyDescent="0.25">
      <c r="Q8" s="39">
        <f>SUM(Q2:Q7)</f>
        <v>17</v>
      </c>
      <c r="R8" s="39">
        <f>SUM(R2:R7)</f>
        <v>3287</v>
      </c>
      <c r="S8" s="40">
        <f>SUM(R8/Q8)</f>
        <v>193.35294117647058</v>
      </c>
      <c r="T8" s="39">
        <f>SUM(T2:T7)</f>
        <v>40</v>
      </c>
      <c r="U8" s="39">
        <f>SUM(U2:U7)</f>
        <v>32</v>
      </c>
      <c r="V8" s="41">
        <f>SUM(S8+U8)</f>
        <v>225.35294117647058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15</v>
      </c>
      <c r="B12" s="2" t="s">
        <v>45</v>
      </c>
      <c r="C12" s="3">
        <v>45696</v>
      </c>
      <c r="D12" s="4" t="s">
        <v>38</v>
      </c>
      <c r="E12" s="5">
        <v>199</v>
      </c>
      <c r="F12" s="22">
        <v>3</v>
      </c>
      <c r="G12" s="5">
        <v>186</v>
      </c>
      <c r="H12" s="22">
        <v>4</v>
      </c>
      <c r="I12" s="5">
        <v>196</v>
      </c>
      <c r="J12" s="22">
        <v>0</v>
      </c>
      <c r="K12" s="5">
        <v>198</v>
      </c>
      <c r="L12" s="22">
        <v>2</v>
      </c>
      <c r="M12" s="5">
        <v>196</v>
      </c>
      <c r="N12" s="22">
        <v>2</v>
      </c>
      <c r="O12" s="5"/>
      <c r="P12" s="22"/>
      <c r="Q12" s="6">
        <v>5</v>
      </c>
      <c r="R12" s="6">
        <v>975</v>
      </c>
      <c r="S12" s="7">
        <v>195</v>
      </c>
      <c r="T12" s="44">
        <v>11</v>
      </c>
      <c r="U12" s="8">
        <v>2</v>
      </c>
      <c r="V12" s="9">
        <v>197</v>
      </c>
    </row>
    <row r="13" spans="1:24" x14ac:dyDescent="0.25">
      <c r="A13" s="1" t="s">
        <v>15</v>
      </c>
      <c r="B13" s="2" t="s">
        <v>45</v>
      </c>
      <c r="C13" s="3">
        <v>45734</v>
      </c>
      <c r="D13" s="4" t="s">
        <v>38</v>
      </c>
      <c r="E13" s="43">
        <v>200.001</v>
      </c>
      <c r="F13" s="22">
        <v>5</v>
      </c>
      <c r="G13" s="5">
        <v>199</v>
      </c>
      <c r="H13" s="22">
        <v>5</v>
      </c>
      <c r="I13" s="5">
        <v>199</v>
      </c>
      <c r="J13" s="22">
        <v>7</v>
      </c>
      <c r="K13" s="5"/>
      <c r="L13" s="22"/>
      <c r="M13" s="5"/>
      <c r="N13" s="22"/>
      <c r="O13" s="5"/>
      <c r="P13" s="22"/>
      <c r="Q13" s="6">
        <v>3</v>
      </c>
      <c r="R13" s="6">
        <v>598.00099999999998</v>
      </c>
      <c r="S13" s="7">
        <v>199.33366666666666</v>
      </c>
      <c r="T13" s="44">
        <v>17</v>
      </c>
      <c r="U13" s="8">
        <v>7</v>
      </c>
      <c r="V13" s="9">
        <v>206.33366666666666</v>
      </c>
    </row>
    <row r="14" spans="1:24" x14ac:dyDescent="0.25">
      <c r="A14" s="1" t="s">
        <v>15</v>
      </c>
      <c r="B14" s="2" t="s">
        <v>45</v>
      </c>
      <c r="C14" s="3">
        <v>45738</v>
      </c>
      <c r="D14" s="4" t="s">
        <v>38</v>
      </c>
      <c r="E14" s="43">
        <v>200</v>
      </c>
      <c r="F14" s="22">
        <v>1</v>
      </c>
      <c r="G14" s="43">
        <v>200.001</v>
      </c>
      <c r="H14" s="22">
        <v>7</v>
      </c>
      <c r="I14" s="5">
        <v>199</v>
      </c>
      <c r="J14" s="22">
        <v>3</v>
      </c>
      <c r="K14" s="5">
        <v>199</v>
      </c>
      <c r="L14" s="22">
        <v>4</v>
      </c>
      <c r="M14" s="5">
        <v>199</v>
      </c>
      <c r="N14" s="22">
        <v>3</v>
      </c>
      <c r="O14" s="43">
        <v>200</v>
      </c>
      <c r="P14" s="22">
        <v>7</v>
      </c>
      <c r="Q14" s="6">
        <v>6</v>
      </c>
      <c r="R14" s="6">
        <v>1197.001</v>
      </c>
      <c r="S14" s="7">
        <v>199.50016666666667</v>
      </c>
      <c r="T14" s="44">
        <v>25</v>
      </c>
      <c r="U14" s="8">
        <v>18</v>
      </c>
      <c r="V14" s="9">
        <v>217.50016666666667</v>
      </c>
    </row>
    <row r="15" spans="1:24" x14ac:dyDescent="0.25">
      <c r="A15" s="1" t="s">
        <v>15</v>
      </c>
      <c r="B15" s="2" t="s">
        <v>45</v>
      </c>
      <c r="C15" s="3">
        <v>45745</v>
      </c>
      <c r="D15" s="4" t="s">
        <v>38</v>
      </c>
      <c r="E15" s="5">
        <v>199</v>
      </c>
      <c r="F15" s="22">
        <v>4</v>
      </c>
      <c r="G15" s="5">
        <v>198</v>
      </c>
      <c r="H15" s="22">
        <v>4</v>
      </c>
      <c r="I15" s="5"/>
      <c r="J15" s="22"/>
      <c r="K15" s="5"/>
      <c r="L15" s="22"/>
      <c r="M15" s="5"/>
      <c r="N15" s="22"/>
      <c r="O15" s="5"/>
      <c r="P15" s="22"/>
      <c r="Q15" s="6">
        <v>2</v>
      </c>
      <c r="R15" s="6">
        <v>397</v>
      </c>
      <c r="S15" s="7">
        <v>198.5</v>
      </c>
      <c r="T15" s="44">
        <v>8</v>
      </c>
      <c r="U15" s="8">
        <v>2</v>
      </c>
      <c r="V15" s="9">
        <v>200.5</v>
      </c>
    </row>
    <row r="16" spans="1:24" x14ac:dyDescent="0.25">
      <c r="A16" s="1" t="s">
        <v>15</v>
      </c>
      <c r="B16" s="2" t="s">
        <v>45</v>
      </c>
      <c r="C16" s="3">
        <v>45755</v>
      </c>
      <c r="D16" s="4" t="s">
        <v>38</v>
      </c>
      <c r="E16" s="5">
        <v>198</v>
      </c>
      <c r="F16" s="22">
        <v>4</v>
      </c>
      <c r="G16" s="5">
        <v>197</v>
      </c>
      <c r="H16" s="22">
        <v>2</v>
      </c>
      <c r="I16" s="5">
        <v>197</v>
      </c>
      <c r="J16" s="22">
        <v>0</v>
      </c>
      <c r="K16" s="5"/>
      <c r="L16" s="22"/>
      <c r="M16" s="5"/>
      <c r="N16" s="22"/>
      <c r="O16" s="5"/>
      <c r="P16" s="22"/>
      <c r="Q16" s="6">
        <v>3</v>
      </c>
      <c r="R16" s="6">
        <v>592</v>
      </c>
      <c r="S16" s="7">
        <v>197.33333333333334</v>
      </c>
      <c r="T16" s="44">
        <v>6</v>
      </c>
      <c r="U16" s="8">
        <v>4</v>
      </c>
      <c r="V16" s="9">
        <v>201.33333333333334</v>
      </c>
    </row>
    <row r="17" spans="1:22" x14ac:dyDescent="0.25">
      <c r="A17" s="1" t="s">
        <v>15</v>
      </c>
      <c r="B17" s="2" t="s">
        <v>45</v>
      </c>
      <c r="C17" s="3">
        <v>45769</v>
      </c>
      <c r="D17" s="4" t="s">
        <v>38</v>
      </c>
      <c r="E17" s="43">
        <v>200.001</v>
      </c>
      <c r="F17" s="22">
        <v>5</v>
      </c>
      <c r="G17" s="43">
        <v>200</v>
      </c>
      <c r="H17" s="22">
        <v>3</v>
      </c>
      <c r="I17" s="5">
        <v>199</v>
      </c>
      <c r="J17" s="22">
        <v>4</v>
      </c>
      <c r="K17" s="5"/>
      <c r="L17" s="22"/>
      <c r="M17" s="5"/>
      <c r="N17" s="22"/>
      <c r="O17" s="5"/>
      <c r="P17" s="22"/>
      <c r="Q17" s="6">
        <v>3</v>
      </c>
      <c r="R17" s="6">
        <v>599.00099999999998</v>
      </c>
      <c r="S17" s="7">
        <v>199.667</v>
      </c>
      <c r="T17" s="44">
        <v>12</v>
      </c>
      <c r="U17" s="8">
        <v>11</v>
      </c>
      <c r="V17" s="9">
        <v>210.667</v>
      </c>
    </row>
    <row r="18" spans="1:22" x14ac:dyDescent="0.25">
      <c r="A18" s="1" t="s">
        <v>15</v>
      </c>
      <c r="B18" s="2" t="s">
        <v>45</v>
      </c>
      <c r="C18" s="3">
        <v>45773</v>
      </c>
      <c r="D18" s="4" t="s">
        <v>38</v>
      </c>
      <c r="E18" s="5">
        <v>199</v>
      </c>
      <c r="F18" s="22">
        <v>2</v>
      </c>
      <c r="G18" s="5">
        <v>199</v>
      </c>
      <c r="H18" s="22">
        <v>1</v>
      </c>
      <c r="I18" s="5">
        <v>199</v>
      </c>
      <c r="J18" s="22">
        <v>4</v>
      </c>
      <c r="K18" s="5">
        <v>199</v>
      </c>
      <c r="L18" s="22">
        <v>2</v>
      </c>
      <c r="M18" s="5">
        <v>199</v>
      </c>
      <c r="N18" s="22">
        <v>2</v>
      </c>
      <c r="O18" s="5">
        <v>198</v>
      </c>
      <c r="P18" s="22">
        <v>1</v>
      </c>
      <c r="Q18" s="6">
        <v>6</v>
      </c>
      <c r="R18" s="6">
        <v>1193</v>
      </c>
      <c r="S18" s="7">
        <v>198.83333333333334</v>
      </c>
      <c r="T18" s="44">
        <v>12</v>
      </c>
      <c r="U18" s="8">
        <v>12</v>
      </c>
      <c r="V18" s="9">
        <v>210.83333333333334</v>
      </c>
    </row>
    <row r="19" spans="1:22" x14ac:dyDescent="0.25">
      <c r="A19" s="55" t="s">
        <v>15</v>
      </c>
      <c r="B19" s="2" t="s">
        <v>45</v>
      </c>
      <c r="C19" s="3">
        <v>45937</v>
      </c>
      <c r="D19" s="54" t="s">
        <v>38</v>
      </c>
      <c r="E19" s="5">
        <v>200</v>
      </c>
      <c r="F19" s="22">
        <v>2</v>
      </c>
      <c r="G19" s="5">
        <v>199</v>
      </c>
      <c r="H19" s="22">
        <v>2</v>
      </c>
      <c r="I19" s="5">
        <v>200</v>
      </c>
      <c r="J19" s="22">
        <v>7</v>
      </c>
      <c r="K19" s="5"/>
      <c r="L19" s="22"/>
      <c r="M19" s="5"/>
      <c r="N19" s="22"/>
      <c r="O19" s="5"/>
      <c r="P19" s="22"/>
      <c r="Q19" s="8">
        <v>3</v>
      </c>
      <c r="R19" s="8">
        <v>599</v>
      </c>
      <c r="S19" s="7">
        <v>199.66666666666666</v>
      </c>
      <c r="T19" s="44">
        <v>11</v>
      </c>
      <c r="U19" s="8">
        <v>9</v>
      </c>
      <c r="V19" s="7">
        <v>208.66666666666666</v>
      </c>
    </row>
    <row r="20" spans="1:22" x14ac:dyDescent="0.25">
      <c r="A20" s="1" t="s">
        <v>15</v>
      </c>
      <c r="B20" s="2" t="s">
        <v>45</v>
      </c>
      <c r="C20" s="3">
        <v>45941</v>
      </c>
      <c r="D20" s="4" t="s">
        <v>38</v>
      </c>
      <c r="E20" s="5">
        <v>199</v>
      </c>
      <c r="F20" s="22">
        <v>5</v>
      </c>
      <c r="G20" s="5">
        <v>199</v>
      </c>
      <c r="H20" s="22">
        <v>4</v>
      </c>
      <c r="I20" s="5">
        <v>199</v>
      </c>
      <c r="J20" s="22">
        <v>4</v>
      </c>
      <c r="K20" s="5">
        <v>199</v>
      </c>
      <c r="L20" s="22">
        <v>4</v>
      </c>
      <c r="M20" s="5">
        <v>199</v>
      </c>
      <c r="N20" s="22">
        <v>4</v>
      </c>
      <c r="O20" s="5"/>
      <c r="P20" s="22"/>
      <c r="Q20" s="6">
        <v>5</v>
      </c>
      <c r="R20" s="6">
        <v>995</v>
      </c>
      <c r="S20" s="7">
        <v>199</v>
      </c>
      <c r="T20" s="44">
        <v>21</v>
      </c>
      <c r="U20" s="8">
        <v>6</v>
      </c>
      <c r="V20" s="9">
        <v>205</v>
      </c>
    </row>
    <row r="21" spans="1:22" x14ac:dyDescent="0.25">
      <c r="A21" s="1" t="s">
        <v>15</v>
      </c>
      <c r="B21" s="2" t="s">
        <v>45</v>
      </c>
      <c r="C21" s="3">
        <v>45951</v>
      </c>
      <c r="D21" s="4" t="s">
        <v>38</v>
      </c>
      <c r="E21" s="5">
        <v>199</v>
      </c>
      <c r="F21" s="22">
        <v>6</v>
      </c>
      <c r="G21" s="5">
        <v>199</v>
      </c>
      <c r="H21" s="22">
        <v>5</v>
      </c>
      <c r="I21" s="5">
        <v>197</v>
      </c>
      <c r="J21" s="22">
        <v>3</v>
      </c>
      <c r="K21" s="5"/>
      <c r="L21" s="22"/>
      <c r="M21" s="5"/>
      <c r="N21" s="22"/>
      <c r="O21" s="5"/>
      <c r="P21" s="22"/>
      <c r="Q21" s="6">
        <v>3</v>
      </c>
      <c r="R21" s="6">
        <v>595</v>
      </c>
      <c r="S21" s="7">
        <v>198.33333333333334</v>
      </c>
      <c r="T21" s="44">
        <v>14</v>
      </c>
      <c r="U21" s="8">
        <v>9</v>
      </c>
      <c r="V21" s="9">
        <v>207.33333333333334</v>
      </c>
    </row>
    <row r="22" spans="1:22" x14ac:dyDescent="0.25">
      <c r="A22" s="55" t="s">
        <v>15</v>
      </c>
      <c r="B22" s="2" t="s">
        <v>45</v>
      </c>
      <c r="C22" s="3">
        <v>45955</v>
      </c>
      <c r="D22" s="54" t="s">
        <v>38</v>
      </c>
      <c r="E22" s="5">
        <v>200.001</v>
      </c>
      <c r="F22" s="22">
        <v>7</v>
      </c>
      <c r="G22" s="5">
        <v>200</v>
      </c>
      <c r="H22" s="22">
        <v>7</v>
      </c>
      <c r="I22" s="5">
        <v>199</v>
      </c>
      <c r="J22" s="22">
        <v>5</v>
      </c>
      <c r="K22" s="5">
        <v>200</v>
      </c>
      <c r="L22" s="22">
        <v>2</v>
      </c>
      <c r="M22" s="5">
        <v>199</v>
      </c>
      <c r="N22" s="22">
        <v>2</v>
      </c>
      <c r="O22" s="5"/>
      <c r="P22" s="22"/>
      <c r="Q22" s="8">
        <v>5</v>
      </c>
      <c r="R22" s="8">
        <v>998.00099999999998</v>
      </c>
      <c r="S22" s="7">
        <v>199.6002</v>
      </c>
      <c r="T22" s="44">
        <v>23</v>
      </c>
      <c r="U22" s="8">
        <v>11</v>
      </c>
      <c r="V22" s="7">
        <v>210.6002</v>
      </c>
    </row>
    <row r="23" spans="1:22" x14ac:dyDescent="0.25">
      <c r="A23" s="55" t="s">
        <v>15</v>
      </c>
      <c r="B23" s="2" t="s">
        <v>45</v>
      </c>
      <c r="C23" s="3">
        <v>45965</v>
      </c>
      <c r="D23" s="54" t="s">
        <v>38</v>
      </c>
      <c r="E23" s="5">
        <v>199</v>
      </c>
      <c r="F23" s="22">
        <v>5</v>
      </c>
      <c r="G23" s="5">
        <v>200</v>
      </c>
      <c r="H23" s="22">
        <v>2</v>
      </c>
      <c r="I23" s="5">
        <v>200</v>
      </c>
      <c r="J23" s="22">
        <v>4</v>
      </c>
      <c r="K23" s="5"/>
      <c r="L23" s="22"/>
      <c r="M23" s="5"/>
      <c r="N23" s="22"/>
      <c r="O23" s="5"/>
      <c r="P23" s="22"/>
      <c r="Q23" s="8">
        <v>3</v>
      </c>
      <c r="R23" s="8">
        <v>599</v>
      </c>
      <c r="S23" s="7">
        <v>199.66666666666666</v>
      </c>
      <c r="T23" s="44">
        <v>11</v>
      </c>
      <c r="U23" s="8">
        <v>9</v>
      </c>
      <c r="V23" s="7">
        <v>208.66666666666666</v>
      </c>
    </row>
    <row r="24" spans="1:22" x14ac:dyDescent="0.25">
      <c r="A24" s="55" t="s">
        <v>15</v>
      </c>
      <c r="B24" s="2" t="s">
        <v>45</v>
      </c>
      <c r="C24" s="3">
        <v>45969</v>
      </c>
      <c r="D24" s="54" t="s">
        <v>38</v>
      </c>
      <c r="E24" s="5">
        <v>200</v>
      </c>
      <c r="F24" s="22">
        <v>2</v>
      </c>
      <c r="G24" s="5">
        <v>200.001</v>
      </c>
      <c r="H24" s="22">
        <v>8</v>
      </c>
      <c r="I24" s="5">
        <v>199</v>
      </c>
      <c r="J24" s="22">
        <v>3</v>
      </c>
      <c r="K24" s="5">
        <v>199</v>
      </c>
      <c r="L24" s="22">
        <v>7</v>
      </c>
      <c r="M24" s="5">
        <v>199</v>
      </c>
      <c r="N24" s="22">
        <v>7</v>
      </c>
      <c r="O24" s="5"/>
      <c r="P24" s="22"/>
      <c r="Q24" s="8">
        <v>5</v>
      </c>
      <c r="R24" s="8">
        <v>997.00099999999998</v>
      </c>
      <c r="S24" s="7">
        <v>199.40019999999998</v>
      </c>
      <c r="T24" s="44">
        <v>27</v>
      </c>
      <c r="U24" s="8">
        <v>7</v>
      </c>
      <c r="V24" s="7">
        <v>206.40019999999998</v>
      </c>
    </row>
    <row r="25" spans="1:22" x14ac:dyDescent="0.25">
      <c r="A25" s="55" t="s">
        <v>15</v>
      </c>
      <c r="B25" s="2" t="s">
        <v>45</v>
      </c>
      <c r="C25" s="3">
        <v>45979</v>
      </c>
      <c r="D25" s="54" t="s">
        <v>38</v>
      </c>
      <c r="E25" s="5">
        <v>200</v>
      </c>
      <c r="F25" s="22">
        <v>6</v>
      </c>
      <c r="G25" s="5">
        <v>200</v>
      </c>
      <c r="H25" s="22">
        <v>4</v>
      </c>
      <c r="I25" s="5">
        <v>200.001</v>
      </c>
      <c r="J25" s="22">
        <v>5</v>
      </c>
      <c r="K25" s="5"/>
      <c r="L25" s="22"/>
      <c r="M25" s="5"/>
      <c r="N25" s="22"/>
      <c r="O25" s="5"/>
      <c r="P25" s="22"/>
      <c r="Q25" s="8">
        <v>3</v>
      </c>
      <c r="R25" s="8">
        <v>600.00099999999998</v>
      </c>
      <c r="S25" s="7">
        <v>200.00033333333332</v>
      </c>
      <c r="T25" s="44">
        <v>15</v>
      </c>
      <c r="U25" s="8">
        <v>11</v>
      </c>
      <c r="V25" s="7">
        <v>211.00033333333332</v>
      </c>
    </row>
    <row r="26" spans="1:22" x14ac:dyDescent="0.25">
      <c r="A26" s="55" t="s">
        <v>15</v>
      </c>
      <c r="B26" s="2" t="s">
        <v>45</v>
      </c>
      <c r="C26" s="3">
        <v>45993</v>
      </c>
      <c r="D26" s="54" t="s">
        <v>38</v>
      </c>
      <c r="E26" s="5">
        <v>199</v>
      </c>
      <c r="F26" s="22">
        <v>4</v>
      </c>
      <c r="G26" s="5">
        <v>198</v>
      </c>
      <c r="H26" s="22">
        <v>5</v>
      </c>
      <c r="I26" s="5">
        <v>198</v>
      </c>
      <c r="J26" s="22">
        <v>4</v>
      </c>
      <c r="K26" s="5"/>
      <c r="L26" s="22"/>
      <c r="M26" s="5"/>
      <c r="N26" s="22"/>
      <c r="O26" s="5"/>
      <c r="P26" s="22"/>
      <c r="Q26" s="8">
        <v>3</v>
      </c>
      <c r="R26" s="8">
        <v>595</v>
      </c>
      <c r="S26" s="7">
        <v>198.33333333333334</v>
      </c>
      <c r="T26" s="44">
        <v>13</v>
      </c>
      <c r="U26" s="8">
        <v>9</v>
      </c>
      <c r="V26" s="7">
        <v>207.33333333333334</v>
      </c>
    </row>
    <row r="27" spans="1:22" x14ac:dyDescent="0.25">
      <c r="A27" s="55" t="s">
        <v>15</v>
      </c>
      <c r="B27" s="2" t="s">
        <v>45</v>
      </c>
      <c r="C27" s="3">
        <v>45997</v>
      </c>
      <c r="D27" s="54" t="s">
        <v>38</v>
      </c>
      <c r="E27" s="5">
        <v>198</v>
      </c>
      <c r="F27" s="22">
        <v>7</v>
      </c>
      <c r="G27" s="5">
        <v>200.001</v>
      </c>
      <c r="H27" s="22">
        <v>8</v>
      </c>
      <c r="I27" s="5">
        <v>200.001</v>
      </c>
      <c r="J27" s="22">
        <v>7</v>
      </c>
      <c r="K27" s="5">
        <v>198</v>
      </c>
      <c r="L27" s="22">
        <v>8</v>
      </c>
      <c r="M27" s="5">
        <v>200</v>
      </c>
      <c r="N27" s="22">
        <v>2</v>
      </c>
      <c r="O27" s="5">
        <v>199</v>
      </c>
      <c r="P27" s="22">
        <v>7</v>
      </c>
      <c r="Q27" s="8">
        <v>6</v>
      </c>
      <c r="R27" s="8">
        <v>1195.002</v>
      </c>
      <c r="S27" s="7">
        <v>199.167</v>
      </c>
      <c r="T27" s="44">
        <v>39</v>
      </c>
      <c r="U27" s="8">
        <v>12</v>
      </c>
      <c r="V27" s="7">
        <v>211.167</v>
      </c>
    </row>
    <row r="28" spans="1:22" x14ac:dyDescent="0.25">
      <c r="A28" s="55" t="s">
        <v>15</v>
      </c>
      <c r="B28" s="2" t="s">
        <v>45</v>
      </c>
      <c r="C28" s="3">
        <v>46007</v>
      </c>
      <c r="D28" s="54" t="s">
        <v>38</v>
      </c>
      <c r="E28" s="5">
        <v>199</v>
      </c>
      <c r="F28" s="22">
        <v>4</v>
      </c>
      <c r="G28" s="5">
        <v>197</v>
      </c>
      <c r="H28" s="22">
        <v>2</v>
      </c>
      <c r="I28" s="5">
        <v>200</v>
      </c>
      <c r="J28" s="22">
        <v>6</v>
      </c>
      <c r="K28" s="5"/>
      <c r="L28" s="22"/>
      <c r="M28" s="5"/>
      <c r="N28" s="22"/>
      <c r="O28" s="5"/>
      <c r="P28" s="22"/>
      <c r="Q28" s="8">
        <v>3</v>
      </c>
      <c r="R28" s="8">
        <v>596</v>
      </c>
      <c r="S28" s="7">
        <v>198.66666666666666</v>
      </c>
      <c r="T28" s="44">
        <v>12</v>
      </c>
      <c r="U28" s="8">
        <v>11</v>
      </c>
      <c r="V28" s="7">
        <v>209.66666666666666</v>
      </c>
    </row>
    <row r="30" spans="1:22" x14ac:dyDescent="0.25">
      <c r="Q30" s="39">
        <f>SUM(Q12:Q29)</f>
        <v>67</v>
      </c>
      <c r="R30" s="39">
        <f>SUM(R12:R29)</f>
        <v>13320.008</v>
      </c>
      <c r="S30" s="40">
        <f>SUM(R30/Q30)</f>
        <v>198.8060895522388</v>
      </c>
      <c r="T30" s="39">
        <f>SUM(T12:T29)</f>
        <v>277</v>
      </c>
      <c r="U30" s="39">
        <f>SUM(U12:U29)</f>
        <v>150</v>
      </c>
      <c r="V30" s="41">
        <f>SUM(S30+U30)</f>
        <v>348.8060895522388</v>
      </c>
    </row>
    <row r="32" spans="1:22" x14ac:dyDescent="0.25">
      <c r="A32" s="26" t="s">
        <v>1</v>
      </c>
      <c r="B32" s="27" t="s">
        <v>2</v>
      </c>
      <c r="C32" s="25" t="s">
        <v>3</v>
      </c>
      <c r="D32" s="28" t="s">
        <v>4</v>
      </c>
      <c r="E32" s="29" t="s">
        <v>21</v>
      </c>
      <c r="F32" s="29" t="s">
        <v>22</v>
      </c>
      <c r="G32" s="29" t="s">
        <v>23</v>
      </c>
      <c r="H32" s="29" t="s">
        <v>22</v>
      </c>
      <c r="I32" s="29" t="s">
        <v>24</v>
      </c>
      <c r="J32" s="29" t="s">
        <v>22</v>
      </c>
      <c r="K32" s="29" t="s">
        <v>25</v>
      </c>
      <c r="L32" s="29" t="s">
        <v>22</v>
      </c>
      <c r="M32" s="29" t="s">
        <v>26</v>
      </c>
      <c r="N32" s="29" t="s">
        <v>22</v>
      </c>
      <c r="O32" s="29" t="s">
        <v>27</v>
      </c>
      <c r="P32" s="29" t="s">
        <v>22</v>
      </c>
      <c r="Q32" s="30" t="s">
        <v>28</v>
      </c>
      <c r="R32" s="31" t="s">
        <v>29</v>
      </c>
      <c r="S32" s="32" t="s">
        <v>5</v>
      </c>
      <c r="T32" s="32" t="s">
        <v>30</v>
      </c>
      <c r="U32" s="31" t="s">
        <v>6</v>
      </c>
      <c r="V32" s="32" t="s">
        <v>31</v>
      </c>
    </row>
    <row r="33" spans="1:22" x14ac:dyDescent="0.25">
      <c r="A33" s="55" t="s">
        <v>35</v>
      </c>
      <c r="B33" s="2" t="s">
        <v>45</v>
      </c>
      <c r="C33" s="3">
        <v>46011</v>
      </c>
      <c r="D33" s="54" t="s">
        <v>38</v>
      </c>
      <c r="E33" s="36">
        <v>197</v>
      </c>
      <c r="F33" s="22">
        <v>3</v>
      </c>
      <c r="G33" s="36">
        <v>192</v>
      </c>
      <c r="H33" s="22">
        <v>1</v>
      </c>
      <c r="I33" s="5">
        <v>196</v>
      </c>
      <c r="J33" s="22">
        <v>3</v>
      </c>
      <c r="K33" s="5">
        <v>188</v>
      </c>
      <c r="L33" s="22">
        <v>1</v>
      </c>
      <c r="M33" s="5">
        <v>198</v>
      </c>
      <c r="N33" s="22">
        <v>0</v>
      </c>
      <c r="O33" s="5"/>
      <c r="P33" s="22"/>
      <c r="Q33" s="8">
        <v>5</v>
      </c>
      <c r="R33" s="8">
        <v>971</v>
      </c>
      <c r="S33" s="7">
        <v>194.2</v>
      </c>
      <c r="T33" s="44">
        <v>8</v>
      </c>
      <c r="U33" s="8">
        <v>13</v>
      </c>
      <c r="V33" s="7">
        <v>207.2</v>
      </c>
    </row>
    <row r="35" spans="1:22" x14ac:dyDescent="0.25">
      <c r="Q35" s="39">
        <f>SUM(Q33:Q34)</f>
        <v>5</v>
      </c>
      <c r="R35" s="39">
        <f>SUM(R33:R34)</f>
        <v>971</v>
      </c>
      <c r="S35" s="40">
        <f>SUM(R35/Q35)</f>
        <v>194.2</v>
      </c>
      <c r="T35" s="39">
        <f>SUM(T33:T34)</f>
        <v>8</v>
      </c>
      <c r="U35" s="39">
        <f>SUM(U33:U34)</f>
        <v>13</v>
      </c>
      <c r="V35" s="41">
        <f>SUM(S35+U35)</f>
        <v>207.2</v>
      </c>
    </row>
  </sheetData>
  <protectedRanges>
    <protectedRange algorithmName="SHA-512" hashValue="ON39YdpmFHfN9f47KpiRvqrKx0V9+erV1CNkpWzYhW/Qyc6aT8rEyCrvauWSYGZK2ia3o7vd3akF07acHAFpOA==" saltValue="yVW9XmDwTqEnmpSGai0KYg==" spinCount="100000" sqref="B1 B11 B12:C12 B2:C5 B32" name="Range1_2_1_1"/>
    <protectedRange algorithmName="SHA-512" hashValue="ON39YdpmFHfN9f47KpiRvqrKx0V9+erV1CNkpWzYhW/Qyc6aT8rEyCrvauWSYGZK2ia3o7vd3akF07acHAFpOA==" saltValue="yVW9XmDwTqEnmpSGai0KYg==" spinCount="100000" sqref="D12 D2:D5" name="Range1_1_8_1_1"/>
    <protectedRange algorithmName="SHA-512" hashValue="ON39YdpmFHfN9f47KpiRvqrKx0V9+erV1CNkpWzYhW/Qyc6aT8rEyCrvauWSYGZK2ia3o7vd3akF07acHAFpOA==" saltValue="yVW9XmDwTqEnmpSGai0KYg==" spinCount="100000" sqref="P12 P2:P5" name="Range1_3_3_1_1"/>
    <protectedRange algorithmName="SHA-512" hashValue="ON39YdpmFHfN9f47KpiRvqrKx0V9+erV1CNkpWzYhW/Qyc6aT8rEyCrvauWSYGZK2ia3o7vd3akF07acHAFpOA==" saltValue="yVW9XmDwTqEnmpSGai0KYg==" spinCount="100000" sqref="E12:O12 T12 E2:O5 T2:T5" name="Range1_3_5_12_1_1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1_2"/>
    <protectedRange algorithmName="SHA-512" hashValue="ON39YdpmFHfN9f47KpiRvqrKx0V9+erV1CNkpWzYhW/Qyc6aT8rEyCrvauWSYGZK2ia3o7vd3akF07acHAFpOA==" saltValue="yVW9XmDwTqEnmpSGai0KYg==" spinCount="100000" sqref="E19:P19 T19" name="Range1_3_5_1_2"/>
    <protectedRange algorithmName="SHA-512" hashValue="ON39YdpmFHfN9f47KpiRvqrKx0V9+erV1CNkpWzYhW/Qyc6aT8rEyCrvauWSYGZK2ia3o7vd3akF07acHAFpOA==" saltValue="yVW9XmDwTqEnmpSGai0KYg==" spinCount="100000" sqref="C20:C21" name="Range1_3_9"/>
    <protectedRange algorithmName="SHA-512" hashValue="ON39YdpmFHfN9f47KpiRvqrKx0V9+erV1CNkpWzYhW/Qyc6aT8rEyCrvauWSYGZK2ia3o7vd3akF07acHAFpOA==" saltValue="yVW9XmDwTqEnmpSGai0KYg==" spinCount="100000" sqref="E20:P20 B20" name="Range1_10_8"/>
    <protectedRange algorithmName="SHA-512" hashValue="ON39YdpmFHfN9f47KpiRvqrKx0V9+erV1CNkpWzYhW/Qyc6aT8rEyCrvauWSYGZK2ia3o7vd3akF07acHAFpOA==" saltValue="yVW9XmDwTqEnmpSGai0KYg==" spinCount="100000" sqref="D20" name="Range1_1_15_4"/>
    <protectedRange algorithmName="SHA-512" hashValue="ON39YdpmFHfN9f47KpiRvqrKx0V9+erV1CNkpWzYhW/Qyc6aT8rEyCrvauWSYGZK2ia3o7vd3akF07acHAFpOA==" saltValue="yVW9XmDwTqEnmpSGai0KYg==" spinCount="100000" sqref="T20" name="Range1_3_5_10_5"/>
    <protectedRange algorithmName="SHA-512" hashValue="ON39YdpmFHfN9f47KpiRvqrKx0V9+erV1CNkpWzYhW/Qyc6aT8rEyCrvauWSYGZK2ia3o7vd3akF07acHAFpOA==" saltValue="yVW9XmDwTqEnmpSGai0KYg==" spinCount="100000" sqref="B21 E21:F21 H21:P21" name="Range1_15_2"/>
    <protectedRange algorithmName="SHA-512" hashValue="ON39YdpmFHfN9f47KpiRvqrKx0V9+erV1CNkpWzYhW/Qyc6aT8rEyCrvauWSYGZK2ia3o7vd3akF07acHAFpOA==" saltValue="yVW9XmDwTqEnmpSGai0KYg==" spinCount="100000" sqref="D21" name="Range1_1_16_3"/>
    <protectedRange algorithmName="SHA-512" hashValue="ON39YdpmFHfN9f47KpiRvqrKx0V9+erV1CNkpWzYhW/Qyc6aT8rEyCrvauWSYGZK2ia3o7vd3akF07acHAFpOA==" saltValue="yVW9XmDwTqEnmpSGai0KYg==" spinCount="100000" sqref="T21" name="Range1_3_5_11_3"/>
    <protectedRange algorithmName="SHA-512" hashValue="ON39YdpmFHfN9f47KpiRvqrKx0V9+erV1CNkpWzYhW/Qyc6aT8rEyCrvauWSYGZK2ia3o7vd3akF07acHAFpOA==" saltValue="yVW9XmDwTqEnmpSGai0KYg==" spinCount="100000" sqref="B22:C22" name="Range1_14"/>
    <protectedRange algorithmName="SHA-512" hashValue="ON39YdpmFHfN9f47KpiRvqrKx0V9+erV1CNkpWzYhW/Qyc6aT8rEyCrvauWSYGZK2ia3o7vd3akF07acHAFpOA==" saltValue="yVW9XmDwTqEnmpSGai0KYg==" spinCount="100000" sqref="D22" name="Range1_1_3"/>
    <protectedRange algorithmName="SHA-512" hashValue="ON39YdpmFHfN9f47KpiRvqrKx0V9+erV1CNkpWzYhW/Qyc6aT8rEyCrvauWSYGZK2ia3o7vd3akF07acHAFpOA==" saltValue="yVW9XmDwTqEnmpSGai0KYg==" spinCount="100000" sqref="E22 G22 I22 K22 M22 O22" name="Range1_33_1"/>
    <protectedRange algorithmName="SHA-512" hashValue="ON39YdpmFHfN9f47KpiRvqrKx0V9+erV1CNkpWzYhW/Qyc6aT8rEyCrvauWSYGZK2ia3o7vd3akF07acHAFpOA==" saltValue="yVW9XmDwTqEnmpSGai0KYg==" spinCount="100000" sqref="T22" name="Range1_3_5_3"/>
    <protectedRange algorithmName="SHA-512" hashValue="ON39YdpmFHfN9f47KpiRvqrKx0V9+erV1CNkpWzYhW/Qyc6aT8rEyCrvauWSYGZK2ia3o7vd3akF07acHAFpOA==" saltValue="yVW9XmDwTqEnmpSGai0KYg==" spinCount="100000" sqref="B23:C23" name="Range1_14_1"/>
    <protectedRange algorithmName="SHA-512" hashValue="ON39YdpmFHfN9f47KpiRvqrKx0V9+erV1CNkpWzYhW/Qyc6aT8rEyCrvauWSYGZK2ia3o7vd3akF07acHAFpOA==" saltValue="yVW9XmDwTqEnmpSGai0KYg==" spinCount="100000" sqref="D23" name="Range1_1_3_1"/>
    <protectedRange algorithmName="SHA-512" hashValue="ON39YdpmFHfN9f47KpiRvqrKx0V9+erV1CNkpWzYhW/Qyc6aT8rEyCrvauWSYGZK2ia3o7vd3akF07acHAFpOA==" saltValue="yVW9XmDwTqEnmpSGai0KYg==" spinCount="100000" sqref="E23 G23 I23 K23 M23 O23" name="Range1_33_1_1"/>
    <protectedRange algorithmName="SHA-512" hashValue="ON39YdpmFHfN9f47KpiRvqrKx0V9+erV1CNkpWzYhW/Qyc6aT8rEyCrvauWSYGZK2ia3o7vd3akF07acHAFpOA==" saltValue="yVW9XmDwTqEnmpSGai0KYg==" spinCount="100000" sqref="T23" name="Range1_3_5_3_1"/>
    <protectedRange algorithmName="SHA-512" hashValue="ON39YdpmFHfN9f47KpiRvqrKx0V9+erV1CNkpWzYhW/Qyc6aT8rEyCrvauWSYGZK2ia3o7vd3akF07acHAFpOA==" saltValue="yVW9XmDwTqEnmpSGai0KYg==" spinCount="100000" sqref="B24:C24 E24:P24" name="Range1_15_1"/>
    <protectedRange algorithmName="SHA-512" hashValue="ON39YdpmFHfN9f47KpiRvqrKx0V9+erV1CNkpWzYhW/Qyc6aT8rEyCrvauWSYGZK2ia3o7vd3akF07acHAFpOA==" saltValue="yVW9XmDwTqEnmpSGai0KYg==" spinCount="100000" sqref="D24" name="Range1_1_4_1"/>
    <protectedRange algorithmName="SHA-512" hashValue="ON39YdpmFHfN9f47KpiRvqrKx0V9+erV1CNkpWzYhW/Qyc6aT8rEyCrvauWSYGZK2ia3o7vd3akF07acHAFpOA==" saltValue="yVW9XmDwTqEnmpSGai0KYg==" spinCount="100000" sqref="T24" name="Range1_3_5_4_1"/>
    <protectedRange algorithmName="SHA-512" hashValue="ON39YdpmFHfN9f47KpiRvqrKx0V9+erV1CNkpWzYhW/Qyc6aT8rEyCrvauWSYGZK2ia3o7vd3akF07acHAFpOA==" saltValue="yVW9XmDwTqEnmpSGai0KYg==" spinCount="100000" sqref="B25:C25" name="Range1_3"/>
    <protectedRange algorithmName="SHA-512" hashValue="ON39YdpmFHfN9f47KpiRvqrKx0V9+erV1CNkpWzYhW/Qyc6aT8rEyCrvauWSYGZK2ia3o7vd3akF07acHAFpOA==" saltValue="yVW9XmDwTqEnmpSGai0KYg==" spinCount="100000" sqref="D25" name="Range1_1_7"/>
    <protectedRange algorithmName="SHA-512" hashValue="ON39YdpmFHfN9f47KpiRvqrKx0V9+erV1CNkpWzYhW/Qyc6aT8rEyCrvauWSYGZK2ia3o7vd3akF07acHAFpOA==" saltValue="yVW9XmDwTqEnmpSGai0KYg==" spinCount="100000" sqref="E25 G25 I25 K25 M25 O25" name="Range1_33_1_2"/>
    <protectedRange algorithmName="SHA-512" hashValue="ON39YdpmFHfN9f47KpiRvqrKx0V9+erV1CNkpWzYhW/Qyc6aT8rEyCrvauWSYGZK2ia3o7vd3akF07acHAFpOA==" saltValue="yVW9XmDwTqEnmpSGai0KYg==" spinCount="100000" sqref="T25" name="Range1_3_5_6"/>
    <protectedRange algorithmName="SHA-512" hashValue="ON39YdpmFHfN9f47KpiRvqrKx0V9+erV1CNkpWzYhW/Qyc6aT8rEyCrvauWSYGZK2ia3o7vd3akF07acHAFpOA==" saltValue="yVW9XmDwTqEnmpSGai0KYg==" spinCount="100000" sqref="I26 O26 K26 B26:C26" name="Range1_14_3"/>
    <protectedRange algorithmName="SHA-512" hashValue="ON39YdpmFHfN9f47KpiRvqrKx0V9+erV1CNkpWzYhW/Qyc6aT8rEyCrvauWSYGZK2ia3o7vd3akF07acHAFpOA==" saltValue="yVW9XmDwTqEnmpSGai0KYg==" spinCount="100000" sqref="D26" name="Range1_1_3_3"/>
    <protectedRange algorithmName="SHA-512" hashValue="ON39YdpmFHfN9f47KpiRvqrKx0V9+erV1CNkpWzYhW/Qyc6aT8rEyCrvauWSYGZK2ia3o7vd3akF07acHAFpOA==" saltValue="yVW9XmDwTqEnmpSGai0KYg==" spinCount="100000" sqref="M26 E26 G26" name="Range1_33_1_2_1"/>
    <protectedRange algorithmName="SHA-512" hashValue="ON39YdpmFHfN9f47KpiRvqrKx0V9+erV1CNkpWzYhW/Qyc6aT8rEyCrvauWSYGZK2ia3o7vd3akF07acHAFpOA==" saltValue="yVW9XmDwTqEnmpSGai0KYg==" spinCount="100000" sqref="T26" name="Range1_3_5_3_3"/>
    <protectedRange algorithmName="SHA-512" hashValue="ON39YdpmFHfN9f47KpiRvqrKx0V9+erV1CNkpWzYhW/Qyc6aT8rEyCrvauWSYGZK2ia3o7vd3akF07acHAFpOA==" saltValue="yVW9XmDwTqEnmpSGai0KYg==" spinCount="100000" sqref="E27:P27 B27:C27" name="Range1_15_3"/>
    <protectedRange algorithmName="SHA-512" hashValue="ON39YdpmFHfN9f47KpiRvqrKx0V9+erV1CNkpWzYhW/Qyc6aT8rEyCrvauWSYGZK2ia3o7vd3akF07acHAFpOA==" saltValue="yVW9XmDwTqEnmpSGai0KYg==" spinCount="100000" sqref="D27" name="Range1_1_4_3"/>
    <protectedRange algorithmName="SHA-512" hashValue="ON39YdpmFHfN9f47KpiRvqrKx0V9+erV1CNkpWzYhW/Qyc6aT8rEyCrvauWSYGZK2ia3o7vd3akF07acHAFpOA==" saltValue="yVW9XmDwTqEnmpSGai0KYg==" spinCount="100000" sqref="T27" name="Range1_3_5_4_3"/>
    <protectedRange algorithmName="SHA-512" hashValue="ON39YdpmFHfN9f47KpiRvqrKx0V9+erV1CNkpWzYhW/Qyc6aT8rEyCrvauWSYGZK2ia3o7vd3akF07acHAFpOA==" saltValue="yVW9XmDwTqEnmpSGai0KYg==" spinCount="100000" sqref="E28:P28 B28:C28" name="Range1_15_1_1"/>
    <protectedRange algorithmName="SHA-512" hashValue="ON39YdpmFHfN9f47KpiRvqrKx0V9+erV1CNkpWzYhW/Qyc6aT8rEyCrvauWSYGZK2ia3o7vd3akF07acHAFpOA==" saltValue="yVW9XmDwTqEnmpSGai0KYg==" spinCount="100000" sqref="D28" name="Range1_1_4_1_1"/>
    <protectedRange algorithmName="SHA-512" hashValue="ON39YdpmFHfN9f47KpiRvqrKx0V9+erV1CNkpWzYhW/Qyc6aT8rEyCrvauWSYGZK2ia3o7vd3akF07acHAFpOA==" saltValue="yVW9XmDwTqEnmpSGai0KYg==" spinCount="100000" sqref="T28" name="Range1_3_5_4_1_1"/>
    <protectedRange algorithmName="SHA-512" hashValue="ON39YdpmFHfN9f47KpiRvqrKx0V9+erV1CNkpWzYhW/Qyc6aT8rEyCrvauWSYGZK2ia3o7vd3akF07acHAFpOA==" saltValue="yVW9XmDwTqEnmpSGai0KYg==" spinCount="100000" sqref="B33:C33 E33:P33" name="Range1_15_1_2"/>
    <protectedRange algorithmName="SHA-512" hashValue="ON39YdpmFHfN9f47KpiRvqrKx0V9+erV1CNkpWzYhW/Qyc6aT8rEyCrvauWSYGZK2ia3o7vd3akF07acHAFpOA==" saltValue="yVW9XmDwTqEnmpSGai0KYg==" spinCount="100000" sqref="D33" name="Range1_1_4_1_2"/>
    <protectedRange algorithmName="SHA-512" hashValue="ON39YdpmFHfN9f47KpiRvqrKx0V9+erV1CNkpWzYhW/Qyc6aT8rEyCrvauWSYGZK2ia3o7vd3akF07acHAFpOA==" saltValue="yVW9XmDwTqEnmpSGai0KYg==" spinCount="100000" sqref="T33" name="Range1_3_5_4_1_2"/>
  </protectedRanges>
  <conditionalFormatting sqref="E19:P19">
    <cfRule type="cellIs" dxfId="252" priority="77" operator="greaterThanOrEqual">
      <formula>200</formula>
    </cfRule>
  </conditionalFormatting>
  <conditionalFormatting sqref="E19">
    <cfRule type="top10" dxfId="251" priority="71" rank="1"/>
  </conditionalFormatting>
  <conditionalFormatting sqref="G19">
    <cfRule type="top10" dxfId="250" priority="72" rank="1"/>
  </conditionalFormatting>
  <conditionalFormatting sqref="I19">
    <cfRule type="top10" dxfId="249" priority="73" rank="1"/>
  </conditionalFormatting>
  <conditionalFormatting sqref="K19">
    <cfRule type="top10" dxfId="248" priority="74" rank="1"/>
  </conditionalFormatting>
  <conditionalFormatting sqref="M19">
    <cfRule type="top10" dxfId="247" priority="75" rank="1"/>
  </conditionalFormatting>
  <conditionalFormatting sqref="O19">
    <cfRule type="top10" dxfId="246" priority="76" rank="1"/>
  </conditionalFormatting>
  <conditionalFormatting sqref="E21:O21">
    <cfRule type="cellIs" dxfId="245" priority="64" operator="greaterThanOrEqual">
      <formula>193</formula>
    </cfRule>
  </conditionalFormatting>
  <conditionalFormatting sqref="E20">
    <cfRule type="top10" dxfId="244" priority="63" rank="1"/>
  </conditionalFormatting>
  <conditionalFormatting sqref="G20">
    <cfRule type="top10" dxfId="243" priority="62" rank="1"/>
  </conditionalFormatting>
  <conditionalFormatting sqref="I20">
    <cfRule type="top10" dxfId="242" priority="61" rank="1"/>
  </conditionalFormatting>
  <conditionalFormatting sqref="K20">
    <cfRule type="top10" dxfId="241" priority="60" rank="1"/>
  </conditionalFormatting>
  <conditionalFormatting sqref="M20">
    <cfRule type="top10" dxfId="240" priority="59" rank="1"/>
  </conditionalFormatting>
  <conditionalFormatting sqref="O20">
    <cfRule type="top10" dxfId="239" priority="58" rank="1"/>
  </conditionalFormatting>
  <conditionalFormatting sqref="E20:P20">
    <cfRule type="cellIs" dxfId="238" priority="57" operator="greaterThanOrEqual">
      <formula>200</formula>
    </cfRule>
  </conditionalFormatting>
  <conditionalFormatting sqref="E21">
    <cfRule type="top10" dxfId="237" priority="65" rank="1"/>
  </conditionalFormatting>
  <conditionalFormatting sqref="G21">
    <cfRule type="top10" dxfId="236" priority="66" rank="1"/>
  </conditionalFormatting>
  <conditionalFormatting sqref="I21">
    <cfRule type="top10" dxfId="235" priority="67" rank="1"/>
  </conditionalFormatting>
  <conditionalFormatting sqref="K21">
    <cfRule type="top10" dxfId="234" priority="68" rank="1"/>
  </conditionalFormatting>
  <conditionalFormatting sqref="M21">
    <cfRule type="top10" dxfId="233" priority="69" rank="1"/>
  </conditionalFormatting>
  <conditionalFormatting sqref="O21">
    <cfRule type="top10" dxfId="232" priority="70" rank="1"/>
  </conditionalFormatting>
  <conditionalFormatting sqref="E22">
    <cfRule type="top10" dxfId="231" priority="56" rank="1"/>
  </conditionalFormatting>
  <conditionalFormatting sqref="G22">
    <cfRule type="top10" dxfId="230" priority="55" rank="1"/>
  </conditionalFormatting>
  <conditionalFormatting sqref="I22">
    <cfRule type="top10" dxfId="229" priority="54" rank="1"/>
  </conditionalFormatting>
  <conditionalFormatting sqref="K22">
    <cfRule type="top10" dxfId="228" priority="53" rank="1"/>
  </conditionalFormatting>
  <conditionalFormatting sqref="M22">
    <cfRule type="top10" dxfId="227" priority="52" rank="1"/>
  </conditionalFormatting>
  <conditionalFormatting sqref="O22">
    <cfRule type="top10" dxfId="226" priority="51" rank="1"/>
  </conditionalFormatting>
  <conditionalFormatting sqref="E22:P22">
    <cfRule type="cellIs" dxfId="225" priority="50" operator="greaterThanOrEqual">
      <formula>200</formula>
    </cfRule>
  </conditionalFormatting>
  <conditionalFormatting sqref="E23">
    <cfRule type="top10" dxfId="224" priority="49" rank="1"/>
  </conditionalFormatting>
  <conditionalFormatting sqref="G23">
    <cfRule type="top10" dxfId="223" priority="48" rank="1"/>
  </conditionalFormatting>
  <conditionalFormatting sqref="I23">
    <cfRule type="top10" dxfId="222" priority="47" rank="1"/>
  </conditionalFormatting>
  <conditionalFormatting sqref="K23">
    <cfRule type="top10" dxfId="221" priority="46" rank="1"/>
  </conditionalFormatting>
  <conditionalFormatting sqref="M23">
    <cfRule type="top10" dxfId="220" priority="45" rank="1"/>
  </conditionalFormatting>
  <conditionalFormatting sqref="O23">
    <cfRule type="top10" dxfId="219" priority="44" rank="1"/>
  </conditionalFormatting>
  <conditionalFormatting sqref="E23:P23">
    <cfRule type="cellIs" dxfId="218" priority="43" operator="greaterThanOrEqual">
      <formula>200</formula>
    </cfRule>
  </conditionalFormatting>
  <conditionalFormatting sqref="E24:P24">
    <cfRule type="cellIs" dxfId="217" priority="36" operator="greaterThanOrEqual">
      <formula>200</formula>
    </cfRule>
  </conditionalFormatting>
  <conditionalFormatting sqref="E24">
    <cfRule type="top10" dxfId="216" priority="37" rank="1"/>
  </conditionalFormatting>
  <conditionalFormatting sqref="G24">
    <cfRule type="top10" dxfId="215" priority="38" rank="1"/>
  </conditionalFormatting>
  <conditionalFormatting sqref="I24">
    <cfRule type="top10" dxfId="214" priority="39" rank="1"/>
  </conditionalFormatting>
  <conditionalFormatting sqref="K24">
    <cfRule type="top10" dxfId="213" priority="40" rank="1"/>
  </conditionalFormatting>
  <conditionalFormatting sqref="M24">
    <cfRule type="top10" dxfId="212" priority="41" rank="1"/>
  </conditionalFormatting>
  <conditionalFormatting sqref="O24">
    <cfRule type="top10" dxfId="211" priority="42" rank="1"/>
  </conditionalFormatting>
  <conditionalFormatting sqref="E25">
    <cfRule type="top10" dxfId="210" priority="35" rank="1"/>
  </conditionalFormatting>
  <conditionalFormatting sqref="G25">
    <cfRule type="top10" dxfId="209" priority="34" rank="1"/>
  </conditionalFormatting>
  <conditionalFormatting sqref="I25">
    <cfRule type="top10" dxfId="208" priority="33" rank="1"/>
  </conditionalFormatting>
  <conditionalFormatting sqref="K25">
    <cfRule type="top10" dxfId="207" priority="32" rank="1"/>
  </conditionalFormatting>
  <conditionalFormatting sqref="M25">
    <cfRule type="top10" dxfId="206" priority="31" rank="1"/>
  </conditionalFormatting>
  <conditionalFormatting sqref="O25">
    <cfRule type="top10" dxfId="205" priority="30" rank="1"/>
  </conditionalFormatting>
  <conditionalFormatting sqref="E25:P25">
    <cfRule type="cellIs" dxfId="204" priority="29" operator="greaterThanOrEqual">
      <formula>200</formula>
    </cfRule>
  </conditionalFormatting>
  <conditionalFormatting sqref="E26:P26">
    <cfRule type="cellIs" dxfId="203" priority="28" operator="greaterThanOrEqual">
      <formula>200</formula>
    </cfRule>
  </conditionalFormatting>
  <conditionalFormatting sqref="E26">
    <cfRule type="top10" dxfId="202" priority="27" rank="1"/>
  </conditionalFormatting>
  <conditionalFormatting sqref="G26">
    <cfRule type="top10" dxfId="201" priority="26" rank="1"/>
  </conditionalFormatting>
  <conditionalFormatting sqref="I26">
    <cfRule type="top10" dxfId="200" priority="25" rank="1"/>
  </conditionalFormatting>
  <conditionalFormatting sqref="K26">
    <cfRule type="top10" dxfId="199" priority="24" rank="1"/>
  </conditionalFormatting>
  <conditionalFormatting sqref="M26">
    <cfRule type="top10" dxfId="198" priority="23" rank="1"/>
  </conditionalFormatting>
  <conditionalFormatting sqref="O26">
    <cfRule type="top10" dxfId="197" priority="22" rank="1"/>
  </conditionalFormatting>
  <conditionalFormatting sqref="E27:P27">
    <cfRule type="cellIs" dxfId="196" priority="15" operator="greaterThanOrEqual">
      <formula>200</formula>
    </cfRule>
  </conditionalFormatting>
  <conditionalFormatting sqref="E27">
    <cfRule type="top10" dxfId="195" priority="16" rank="1"/>
  </conditionalFormatting>
  <conditionalFormatting sqref="G27">
    <cfRule type="top10" dxfId="194" priority="17" rank="1"/>
  </conditionalFormatting>
  <conditionalFormatting sqref="I27">
    <cfRule type="top10" dxfId="193" priority="18" rank="1"/>
  </conditionalFormatting>
  <conditionalFormatting sqref="K27">
    <cfRule type="top10" dxfId="192" priority="19" rank="1"/>
  </conditionalFormatting>
  <conditionalFormatting sqref="M27">
    <cfRule type="top10" dxfId="191" priority="20" rank="1"/>
  </conditionalFormatting>
  <conditionalFormatting sqref="O27">
    <cfRule type="top10" dxfId="190" priority="21" rank="1"/>
  </conditionalFormatting>
  <conditionalFormatting sqref="E28:P28">
    <cfRule type="cellIs" dxfId="189" priority="8" operator="greaterThanOrEqual">
      <formula>200</formula>
    </cfRule>
  </conditionalFormatting>
  <conditionalFormatting sqref="E28">
    <cfRule type="top10" dxfId="188" priority="9" rank="1"/>
  </conditionalFormatting>
  <conditionalFormatting sqref="G28">
    <cfRule type="top10" dxfId="187" priority="10" rank="1"/>
  </conditionalFormatting>
  <conditionalFormatting sqref="I28">
    <cfRule type="top10" dxfId="186" priority="11" rank="1"/>
  </conditionalFormatting>
  <conditionalFormatting sqref="K28">
    <cfRule type="top10" dxfId="185" priority="12" rank="1"/>
  </conditionalFormatting>
  <conditionalFormatting sqref="M28">
    <cfRule type="top10" dxfId="184" priority="13" rank="1"/>
  </conditionalFormatting>
  <conditionalFormatting sqref="O28">
    <cfRule type="top10" dxfId="183" priority="14" rank="1"/>
  </conditionalFormatting>
  <conditionalFormatting sqref="E33:P33">
    <cfRule type="cellIs" dxfId="182" priority="1" operator="greaterThanOrEqual">
      <formula>200</formula>
    </cfRule>
  </conditionalFormatting>
  <conditionalFormatting sqref="E33">
    <cfRule type="top10" dxfId="181" priority="2" rank="1"/>
  </conditionalFormatting>
  <conditionalFormatting sqref="G33">
    <cfRule type="top10" dxfId="180" priority="3" rank="1"/>
  </conditionalFormatting>
  <conditionalFormatting sqref="I33">
    <cfRule type="top10" dxfId="179" priority="4" rank="1"/>
  </conditionalFormatting>
  <conditionalFormatting sqref="K33">
    <cfRule type="top10" dxfId="178" priority="5" rank="1"/>
  </conditionalFormatting>
  <conditionalFormatting sqref="M33">
    <cfRule type="top10" dxfId="177" priority="6" rank="1"/>
  </conditionalFormatting>
  <conditionalFormatting sqref="O33">
    <cfRule type="top10" dxfId="176" priority="7" rank="1"/>
  </conditionalFormatting>
  <hyperlinks>
    <hyperlink ref="X1" location="'Virginia 2025'!A1" display="Return to Rankings" xr:uid="{D224162B-D618-4A64-A188-E63DBBB526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B20:B21 D20:D21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D22 B22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D23:D24 B23:B24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D25 B25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B26:B27 D26:D27</xm:sqref>
        </x14:dataValidation>
        <x14:dataValidation type="list" allowBlank="1" showInputMessage="1" showErrorMessage="1" xr:uid="{135A2AB3-A5B5-44A0-9640-9303BFCC9F28}">
          <x14:formula1>
            <xm:f>'C:\Users\jmfg1\Downloads\[ABRA 12-20-25.xlsm]DATA'!#REF!</xm:f>
          </x14:formula1>
          <xm:sqref>D28 D33</xm:sqref>
        </x14:dataValidation>
        <x14:dataValidation type="list" allowBlank="1" showInputMessage="1" showErrorMessage="1" xr:uid="{BA08513F-4BFD-473A-9E81-D4282C24D621}">
          <x14:formula1>
            <xm:f>'C:\Users\jmfg1\Downloads\[ABRA 12-20-25.xlsm]DATA'!#REF!</xm:f>
          </x14:formula1>
          <xm:sqref>B28 B33</xm:sqref>
        </x14:dataValidation>
      </x14:dataValidations>
    </ext>
  </extLst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1C8E-1E3A-42C4-AE9B-B3468047AC48}">
  <sheetPr codeName="Sheet97"/>
  <dimension ref="A1:X5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145</v>
      </c>
      <c r="C2" s="3">
        <v>45870</v>
      </c>
      <c r="D2" s="4" t="s">
        <v>130</v>
      </c>
      <c r="E2" s="5">
        <v>192</v>
      </c>
      <c r="F2" s="22">
        <v>4</v>
      </c>
      <c r="G2" s="5">
        <v>191</v>
      </c>
      <c r="H2" s="22">
        <v>1</v>
      </c>
      <c r="I2" s="5">
        <v>193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44">
        <v>8</v>
      </c>
      <c r="U2" s="8">
        <v>2</v>
      </c>
      <c r="V2" s="9">
        <v>194</v>
      </c>
    </row>
    <row r="3" spans="1:24" x14ac:dyDescent="0.25">
      <c r="A3" s="1" t="s">
        <v>15</v>
      </c>
      <c r="B3" s="2" t="s">
        <v>145</v>
      </c>
      <c r="C3" s="3">
        <v>45835</v>
      </c>
      <c r="D3" s="4" t="s">
        <v>130</v>
      </c>
      <c r="E3" s="5">
        <v>196</v>
      </c>
      <c r="F3" s="22">
        <v>0</v>
      </c>
      <c r="G3" s="5">
        <v>198</v>
      </c>
      <c r="H3" s="22">
        <v>3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5</v>
      </c>
      <c r="U3" s="8">
        <v>3</v>
      </c>
      <c r="V3" s="9">
        <v>199.66666666666666</v>
      </c>
    </row>
    <row r="5" spans="1:24" x14ac:dyDescent="0.25">
      <c r="Q5" s="39">
        <f>SUM(Q2:Q4)</f>
        <v>6</v>
      </c>
      <c r="R5" s="39">
        <f>SUM(R2:R4)</f>
        <v>1166</v>
      </c>
      <c r="S5" s="40">
        <f>SUM(R5/Q5)</f>
        <v>194.33333333333334</v>
      </c>
      <c r="T5" s="39">
        <f>SUM(T2:T4)</f>
        <v>13</v>
      </c>
      <c r="U5" s="39">
        <f>SUM(U2:U4)</f>
        <v>5</v>
      </c>
      <c r="V5" s="41">
        <f>SUM(S5+U5)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E3:P3 T3" name="Range1_3_5_7"/>
  </protectedRanges>
  <hyperlinks>
    <hyperlink ref="X1" location="'Virginia 2025'!A1" display="Return to Rankings" xr:uid="{BD12A8EA-DE38-45DE-B0C8-B7DF03E8279A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0DF-2542-448C-BB4E-B66CAAEA9EA9}">
  <sheetPr codeName="Sheet98"/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.425781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121</v>
      </c>
      <c r="C2" s="3">
        <v>45808</v>
      </c>
      <c r="D2" s="4" t="s">
        <v>102</v>
      </c>
      <c r="E2" s="36">
        <v>188</v>
      </c>
      <c r="F2" s="22">
        <v>2</v>
      </c>
      <c r="G2" s="36">
        <v>189</v>
      </c>
      <c r="H2" s="22">
        <v>6</v>
      </c>
      <c r="I2" s="5">
        <v>189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566</v>
      </c>
      <c r="S2" s="7">
        <v>188.66666666666666</v>
      </c>
      <c r="T2" s="44">
        <v>9</v>
      </c>
      <c r="U2" s="8">
        <v>3</v>
      </c>
      <c r="V2" s="9">
        <v>191.66666666666666</v>
      </c>
    </row>
    <row r="4" spans="1:24" x14ac:dyDescent="0.25">
      <c r="Q4" s="39">
        <f>SUM(Q2:Q3)</f>
        <v>3</v>
      </c>
      <c r="R4" s="39">
        <f>SUM(R2:R3)</f>
        <v>566</v>
      </c>
      <c r="S4" s="40">
        <f>SUM(R4/Q4)</f>
        <v>188.66666666666666</v>
      </c>
      <c r="T4" s="39">
        <f>SUM(T2:T3)</f>
        <v>9</v>
      </c>
      <c r="U4" s="39">
        <f>SUM(U2:U3)</f>
        <v>3</v>
      </c>
      <c r="V4" s="41">
        <f>SUM(S4+U4)</f>
        <v>191.66666666666666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25">
      <c r="A8" s="1" t="s">
        <v>15</v>
      </c>
      <c r="B8" s="2" t="s">
        <v>121</v>
      </c>
      <c r="C8" s="3">
        <v>45836</v>
      </c>
      <c r="D8" s="4" t="s">
        <v>102</v>
      </c>
      <c r="E8" s="5">
        <v>194</v>
      </c>
      <c r="F8" s="22">
        <v>2</v>
      </c>
      <c r="G8" s="5">
        <v>189</v>
      </c>
      <c r="H8" s="22">
        <v>1</v>
      </c>
      <c r="I8" s="5">
        <v>195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4</v>
      </c>
      <c r="V8" s="9">
        <v>196.66666666666666</v>
      </c>
    </row>
    <row r="9" spans="1:24" x14ac:dyDescent="0.25">
      <c r="A9" s="1" t="s">
        <v>15</v>
      </c>
      <c r="B9" s="2" t="s">
        <v>121</v>
      </c>
      <c r="C9" s="3">
        <v>45857</v>
      </c>
      <c r="D9" s="4" t="s">
        <v>102</v>
      </c>
      <c r="E9" s="5">
        <v>192</v>
      </c>
      <c r="F9" s="22">
        <v>1</v>
      </c>
      <c r="G9" s="5">
        <v>194</v>
      </c>
      <c r="H9" s="22">
        <v>1</v>
      </c>
      <c r="I9" s="5">
        <v>196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6</v>
      </c>
      <c r="U9" s="8">
        <v>2</v>
      </c>
      <c r="V9" s="9">
        <v>196</v>
      </c>
    </row>
    <row r="11" spans="1:24" x14ac:dyDescent="0.25">
      <c r="Q11" s="39">
        <f>SUM(Q8:Q10)</f>
        <v>6</v>
      </c>
      <c r="R11" s="39">
        <f>SUM(R8:R10)</f>
        <v>1160</v>
      </c>
      <c r="S11" s="40">
        <f>SUM(R11/Q11)</f>
        <v>193.33333333333334</v>
      </c>
      <c r="T11" s="39">
        <f>SUM(T8:T10)</f>
        <v>10</v>
      </c>
      <c r="U11" s="39">
        <f>SUM(U8:U10)</f>
        <v>6</v>
      </c>
      <c r="V11" s="41">
        <f>SUM(S11+U11)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8:C8" name="Range1_8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E8:P8 T8" name="Range1_3_5_7_2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E9:P9 T9" name="Range1_3_5_22"/>
  </protectedRanges>
  <hyperlinks>
    <hyperlink ref="X1" location="'Virginia 2025'!A1" display="Return to Rankings" xr:uid="{3B0686A5-7313-41CD-9646-E367F0420292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EC5-754F-4D22-AE71-BCF9A4C1476C}">
  <sheetPr codeName="Sheet99"/>
  <dimension ref="A1:X20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15</v>
      </c>
      <c r="B2" s="2" t="s">
        <v>66</v>
      </c>
      <c r="C2" s="3">
        <v>45696</v>
      </c>
      <c r="D2" s="4" t="s">
        <v>38</v>
      </c>
      <c r="E2" s="5">
        <v>199</v>
      </c>
      <c r="F2" s="22">
        <v>4</v>
      </c>
      <c r="G2" s="5">
        <v>198</v>
      </c>
      <c r="H2" s="22">
        <v>5</v>
      </c>
      <c r="I2" s="5">
        <v>199</v>
      </c>
      <c r="J2" s="22">
        <v>4</v>
      </c>
      <c r="K2" s="5">
        <v>196</v>
      </c>
      <c r="L2" s="22">
        <v>2</v>
      </c>
      <c r="M2" s="5">
        <v>199</v>
      </c>
      <c r="N2" s="22">
        <v>5</v>
      </c>
      <c r="O2" s="5"/>
      <c r="P2" s="22"/>
      <c r="Q2" s="6">
        <v>5</v>
      </c>
      <c r="R2" s="6">
        <v>991</v>
      </c>
      <c r="S2" s="7">
        <v>198.2</v>
      </c>
      <c r="T2" s="44">
        <v>20</v>
      </c>
      <c r="U2" s="8">
        <v>2</v>
      </c>
      <c r="V2" s="9">
        <v>200.2</v>
      </c>
    </row>
    <row r="3" spans="1:24" x14ac:dyDescent="0.25">
      <c r="A3" s="1" t="s">
        <v>15</v>
      </c>
      <c r="B3" s="2" t="s">
        <v>66</v>
      </c>
      <c r="C3" s="3">
        <v>45710</v>
      </c>
      <c r="D3" s="4" t="s">
        <v>38</v>
      </c>
      <c r="E3" s="5">
        <v>199</v>
      </c>
      <c r="F3" s="22">
        <v>7</v>
      </c>
      <c r="G3" s="43">
        <v>200</v>
      </c>
      <c r="H3" s="22">
        <v>5</v>
      </c>
      <c r="I3" s="5">
        <v>199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17</v>
      </c>
      <c r="U3" s="8">
        <v>5</v>
      </c>
      <c r="V3" s="9">
        <v>204.33333333333334</v>
      </c>
    </row>
    <row r="4" spans="1:24" x14ac:dyDescent="0.25">
      <c r="A4" s="1" t="s">
        <v>15</v>
      </c>
      <c r="B4" s="2" t="s">
        <v>66</v>
      </c>
      <c r="C4" s="3">
        <v>45720</v>
      </c>
      <c r="D4" s="4" t="s">
        <v>38</v>
      </c>
      <c r="E4" s="5">
        <v>199</v>
      </c>
      <c r="F4" s="22">
        <v>3</v>
      </c>
      <c r="G4" s="5">
        <v>198</v>
      </c>
      <c r="H4" s="22">
        <v>5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25">
      <c r="A5" s="1" t="s">
        <v>15</v>
      </c>
      <c r="B5" s="2" t="s">
        <v>66</v>
      </c>
      <c r="C5" s="3">
        <v>45724</v>
      </c>
      <c r="D5" s="4" t="s">
        <v>38</v>
      </c>
      <c r="E5" s="5">
        <v>198</v>
      </c>
      <c r="F5" s="22">
        <v>1</v>
      </c>
      <c r="G5" s="5">
        <v>199.001</v>
      </c>
      <c r="H5" s="22">
        <v>9</v>
      </c>
      <c r="I5" s="5">
        <v>199</v>
      </c>
      <c r="J5" s="22">
        <v>4</v>
      </c>
      <c r="K5" s="5">
        <v>199</v>
      </c>
      <c r="L5" s="22">
        <v>3</v>
      </c>
      <c r="M5" s="43">
        <v>200</v>
      </c>
      <c r="N5" s="22">
        <v>9</v>
      </c>
      <c r="O5" s="5"/>
      <c r="P5" s="22"/>
      <c r="Q5" s="6">
        <v>5</v>
      </c>
      <c r="R5" s="6">
        <v>995.00099999999998</v>
      </c>
      <c r="S5" s="7">
        <v>199.00020000000001</v>
      </c>
      <c r="T5" s="44">
        <v>26</v>
      </c>
      <c r="U5" s="8">
        <v>11</v>
      </c>
      <c r="V5" s="9">
        <v>210.00020000000001</v>
      </c>
    </row>
    <row r="6" spans="1:24" x14ac:dyDescent="0.25">
      <c r="A6" s="1" t="s">
        <v>15</v>
      </c>
      <c r="B6" s="2" t="s">
        <v>66</v>
      </c>
      <c r="C6" s="3">
        <v>45738</v>
      </c>
      <c r="D6" s="4" t="s">
        <v>38</v>
      </c>
      <c r="E6" s="5">
        <v>198</v>
      </c>
      <c r="F6" s="22">
        <v>4</v>
      </c>
      <c r="G6" s="5">
        <v>199</v>
      </c>
      <c r="H6" s="22">
        <v>2</v>
      </c>
      <c r="I6" s="5">
        <v>199</v>
      </c>
      <c r="J6" s="22">
        <v>9</v>
      </c>
      <c r="K6" s="5">
        <v>199</v>
      </c>
      <c r="L6" s="22">
        <v>6</v>
      </c>
      <c r="M6" s="5">
        <v>195</v>
      </c>
      <c r="N6" s="22">
        <v>4</v>
      </c>
      <c r="O6" s="5">
        <v>199</v>
      </c>
      <c r="P6" s="22">
        <v>4</v>
      </c>
      <c r="Q6" s="6">
        <v>6</v>
      </c>
      <c r="R6" s="6">
        <v>1189</v>
      </c>
      <c r="S6" s="7">
        <v>198.16666666666666</v>
      </c>
      <c r="T6" s="44">
        <v>29</v>
      </c>
      <c r="U6" s="8">
        <v>4</v>
      </c>
      <c r="V6" s="9">
        <v>202.16666666666666</v>
      </c>
    </row>
    <row r="7" spans="1:24" x14ac:dyDescent="0.25">
      <c r="A7" s="1" t="s">
        <v>15</v>
      </c>
      <c r="B7" s="2" t="s">
        <v>66</v>
      </c>
      <c r="C7" s="3">
        <v>45745</v>
      </c>
      <c r="D7" s="4" t="s">
        <v>38</v>
      </c>
      <c r="E7" s="43">
        <v>200</v>
      </c>
      <c r="F7" s="22">
        <v>4</v>
      </c>
      <c r="G7" s="5">
        <v>198</v>
      </c>
      <c r="H7" s="22">
        <v>4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398</v>
      </c>
      <c r="S7" s="7">
        <v>199</v>
      </c>
      <c r="T7" s="44">
        <v>8</v>
      </c>
      <c r="U7" s="8">
        <v>2</v>
      </c>
      <c r="V7" s="9">
        <v>201</v>
      </c>
    </row>
    <row r="8" spans="1:24" x14ac:dyDescent="0.25">
      <c r="A8" s="1" t="s">
        <v>15</v>
      </c>
      <c r="B8" s="2" t="s">
        <v>66</v>
      </c>
      <c r="C8" s="3">
        <v>45769</v>
      </c>
      <c r="D8" s="4" t="s">
        <v>38</v>
      </c>
      <c r="E8" s="5">
        <v>199</v>
      </c>
      <c r="F8" s="22">
        <v>5</v>
      </c>
      <c r="G8" s="5">
        <v>197</v>
      </c>
      <c r="H8" s="22">
        <v>4</v>
      </c>
      <c r="I8" s="5">
        <v>196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9" spans="1:24" x14ac:dyDescent="0.25">
      <c r="A9" s="1" t="s">
        <v>15</v>
      </c>
      <c r="B9" s="2" t="s">
        <v>66</v>
      </c>
      <c r="C9" s="3">
        <v>45941</v>
      </c>
      <c r="D9" s="4" t="s">
        <v>38</v>
      </c>
      <c r="E9" s="5">
        <v>198</v>
      </c>
      <c r="F9" s="22">
        <v>0</v>
      </c>
      <c r="G9" s="5">
        <v>197</v>
      </c>
      <c r="H9" s="22">
        <v>4</v>
      </c>
      <c r="I9" s="5">
        <v>198</v>
      </c>
      <c r="J9" s="22">
        <v>5</v>
      </c>
      <c r="K9" s="5">
        <v>198</v>
      </c>
      <c r="L9" s="22">
        <v>3</v>
      </c>
      <c r="M9" s="5">
        <v>198</v>
      </c>
      <c r="N9" s="22">
        <v>4</v>
      </c>
      <c r="O9" s="5"/>
      <c r="P9" s="22"/>
      <c r="Q9" s="6">
        <v>5</v>
      </c>
      <c r="R9" s="6">
        <v>989</v>
      </c>
      <c r="S9" s="7">
        <v>197.8</v>
      </c>
      <c r="T9" s="44">
        <v>16</v>
      </c>
      <c r="U9" s="8">
        <v>2</v>
      </c>
      <c r="V9" s="9">
        <v>199.8</v>
      </c>
    </row>
    <row r="10" spans="1:24" x14ac:dyDescent="0.25">
      <c r="A10" s="55" t="s">
        <v>15</v>
      </c>
      <c r="B10" s="2" t="s">
        <v>66</v>
      </c>
      <c r="C10" s="3">
        <v>46011</v>
      </c>
      <c r="D10" s="54" t="s">
        <v>38</v>
      </c>
      <c r="E10" s="5">
        <v>198</v>
      </c>
      <c r="F10" s="22">
        <v>5</v>
      </c>
      <c r="G10" s="5">
        <v>198</v>
      </c>
      <c r="H10" s="22">
        <v>3</v>
      </c>
      <c r="I10" s="5">
        <v>198</v>
      </c>
      <c r="J10" s="22">
        <v>2</v>
      </c>
      <c r="K10" s="5">
        <v>198</v>
      </c>
      <c r="L10" s="22">
        <v>2</v>
      </c>
      <c r="M10" s="5">
        <v>198</v>
      </c>
      <c r="N10" s="22">
        <v>1</v>
      </c>
      <c r="O10" s="5"/>
      <c r="P10" s="22"/>
      <c r="Q10" s="8">
        <v>5</v>
      </c>
      <c r="R10" s="8">
        <v>990</v>
      </c>
      <c r="S10" s="7">
        <v>198</v>
      </c>
      <c r="T10" s="44">
        <v>13</v>
      </c>
      <c r="U10" s="8">
        <v>5</v>
      </c>
      <c r="V10" s="7">
        <v>203</v>
      </c>
    </row>
    <row r="12" spans="1:24" x14ac:dyDescent="0.25">
      <c r="Q12" s="39">
        <f>SUM(Q2:Q11)</f>
        <v>37</v>
      </c>
      <c r="R12" s="39">
        <f>SUM(R2:R11)</f>
        <v>7336.0010000000002</v>
      </c>
      <c r="S12" s="40">
        <f>SUM(R12/Q12)</f>
        <v>198.2702972972973</v>
      </c>
      <c r="T12" s="39">
        <f>SUM(T2:T11)</f>
        <v>150</v>
      </c>
      <c r="U12" s="39">
        <f>SUM(U2:U11)</f>
        <v>36</v>
      </c>
      <c r="V12" s="41">
        <f>SUM(S12+U12)</f>
        <v>234.2702972972973</v>
      </c>
    </row>
    <row r="16" spans="1:24" x14ac:dyDescent="0.25">
      <c r="A16" s="26" t="s">
        <v>1</v>
      </c>
      <c r="B16" s="27" t="s">
        <v>2</v>
      </c>
      <c r="C16" s="25" t="s">
        <v>3</v>
      </c>
      <c r="D16" s="28" t="s">
        <v>4</v>
      </c>
      <c r="E16" s="29" t="s">
        <v>21</v>
      </c>
      <c r="F16" s="29" t="s">
        <v>22</v>
      </c>
      <c r="G16" s="29" t="s">
        <v>23</v>
      </c>
      <c r="H16" s="29" t="s">
        <v>22</v>
      </c>
      <c r="I16" s="29" t="s">
        <v>24</v>
      </c>
      <c r="J16" s="29" t="s">
        <v>22</v>
      </c>
      <c r="K16" s="29" t="s">
        <v>25</v>
      </c>
      <c r="L16" s="29" t="s">
        <v>22</v>
      </c>
      <c r="M16" s="29" t="s">
        <v>26</v>
      </c>
      <c r="N16" s="29" t="s">
        <v>22</v>
      </c>
      <c r="O16" s="29" t="s">
        <v>27</v>
      </c>
      <c r="P16" s="29" t="s">
        <v>22</v>
      </c>
      <c r="Q16" s="30" t="s">
        <v>28</v>
      </c>
      <c r="R16" s="31" t="s">
        <v>29</v>
      </c>
      <c r="S16" s="32" t="s">
        <v>5</v>
      </c>
      <c r="T16" s="32" t="s">
        <v>30</v>
      </c>
      <c r="U16" s="31" t="s">
        <v>6</v>
      </c>
      <c r="V16" s="32" t="s">
        <v>31</v>
      </c>
    </row>
    <row r="17" spans="1:22" x14ac:dyDescent="0.25">
      <c r="A17" s="55" t="s">
        <v>11</v>
      </c>
      <c r="B17" s="2" t="s">
        <v>66</v>
      </c>
      <c r="C17" s="3">
        <v>45983</v>
      </c>
      <c r="D17" s="54" t="s">
        <v>38</v>
      </c>
      <c r="E17" s="5">
        <v>195</v>
      </c>
      <c r="F17" s="22">
        <v>4</v>
      </c>
      <c r="G17" s="36">
        <v>196</v>
      </c>
      <c r="H17" s="22">
        <v>4</v>
      </c>
      <c r="I17" s="5">
        <v>197</v>
      </c>
      <c r="J17" s="22">
        <v>4</v>
      </c>
      <c r="K17" s="5">
        <v>194</v>
      </c>
      <c r="L17" s="22">
        <v>5</v>
      </c>
      <c r="M17" s="5">
        <v>197</v>
      </c>
      <c r="N17" s="22">
        <v>4</v>
      </c>
      <c r="O17" s="5">
        <v>194</v>
      </c>
      <c r="P17" s="22">
        <v>3</v>
      </c>
      <c r="Q17" s="8">
        <v>6</v>
      </c>
      <c r="R17" s="8">
        <v>1173</v>
      </c>
      <c r="S17" s="7">
        <v>195.5</v>
      </c>
      <c r="T17" s="44">
        <v>24</v>
      </c>
      <c r="U17" s="8">
        <v>8</v>
      </c>
      <c r="V17" s="7">
        <v>203.5</v>
      </c>
    </row>
    <row r="18" spans="1:22" x14ac:dyDescent="0.25">
      <c r="A18" s="55" t="s">
        <v>11</v>
      </c>
      <c r="B18" s="2" t="s">
        <v>66</v>
      </c>
      <c r="C18" s="3">
        <v>45997</v>
      </c>
      <c r="D18" s="54" t="s">
        <v>38</v>
      </c>
      <c r="E18" s="36">
        <v>195</v>
      </c>
      <c r="F18" s="22">
        <v>4</v>
      </c>
      <c r="G18" s="36">
        <v>192</v>
      </c>
      <c r="H18" s="22">
        <v>0</v>
      </c>
      <c r="I18" s="5">
        <v>191</v>
      </c>
      <c r="J18" s="22">
        <v>3</v>
      </c>
      <c r="K18" s="5">
        <v>200</v>
      </c>
      <c r="L18" s="22">
        <v>7</v>
      </c>
      <c r="M18" s="5">
        <v>198</v>
      </c>
      <c r="N18" s="22">
        <v>5</v>
      </c>
      <c r="O18" s="5">
        <v>192</v>
      </c>
      <c r="P18" s="22">
        <v>1</v>
      </c>
      <c r="Q18" s="8">
        <v>6</v>
      </c>
      <c r="R18" s="8">
        <v>1168</v>
      </c>
      <c r="S18" s="7">
        <v>194.66666666666666</v>
      </c>
      <c r="T18" s="44">
        <v>20</v>
      </c>
      <c r="U18" s="8">
        <v>8</v>
      </c>
      <c r="V18" s="7">
        <v>202.66666666666666</v>
      </c>
    </row>
    <row r="20" spans="1:22" x14ac:dyDescent="0.25">
      <c r="Q20" s="39">
        <f>SUM(Q17:Q19)</f>
        <v>12</v>
      </c>
      <c r="R20" s="39">
        <f>SUM(R17:R19)</f>
        <v>2341</v>
      </c>
      <c r="S20" s="40">
        <f>SUM(R20/Q20)</f>
        <v>195.08333333333334</v>
      </c>
      <c r="T20" s="39">
        <f>SUM(T17:T19)</f>
        <v>44</v>
      </c>
      <c r="U20" s="39">
        <f>SUM(U17:U19)</f>
        <v>16</v>
      </c>
      <c r="V20" s="41">
        <f>SUM(S20+U20)</f>
        <v>211.08333333333334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6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9" name="Range1_3_9"/>
    <protectedRange algorithmName="SHA-512" hashValue="ON39YdpmFHfN9f47KpiRvqrKx0V9+erV1CNkpWzYhW/Qyc6aT8rEyCrvauWSYGZK2ia3o7vd3akF07acHAFpOA==" saltValue="yVW9XmDwTqEnmpSGai0KYg==" spinCount="100000" sqref="E9:F9 H9:P9 B9" name="Range1_15_2"/>
    <protectedRange algorithmName="SHA-512" hashValue="ON39YdpmFHfN9f47KpiRvqrKx0V9+erV1CNkpWzYhW/Qyc6aT8rEyCrvauWSYGZK2ia3o7vd3akF07acHAFpOA==" saltValue="yVW9XmDwTqEnmpSGai0KYg==" spinCount="100000" sqref="D9" name="Range1_1_16_3"/>
    <protectedRange algorithmName="SHA-512" hashValue="ON39YdpmFHfN9f47KpiRvqrKx0V9+erV1CNkpWzYhW/Qyc6aT8rEyCrvauWSYGZK2ia3o7vd3akF07acHAFpOA==" saltValue="yVW9XmDwTqEnmpSGai0KYg==" spinCount="100000" sqref="T9" name="Range1_3_5_11_3"/>
    <protectedRange algorithmName="SHA-512" hashValue="ON39YdpmFHfN9f47KpiRvqrKx0V9+erV1CNkpWzYhW/Qyc6aT8rEyCrvauWSYGZK2ia3o7vd3akF07acHAFpOA==" saltValue="yVW9XmDwTqEnmpSGai0KYg==" spinCount="100000" sqref="B17:C18 E17:P18" name="Range1_15_3"/>
    <protectedRange algorithmName="SHA-512" hashValue="ON39YdpmFHfN9f47KpiRvqrKx0V9+erV1CNkpWzYhW/Qyc6aT8rEyCrvauWSYGZK2ia3o7vd3akF07acHAFpOA==" saltValue="yVW9XmDwTqEnmpSGai0KYg==" spinCount="100000" sqref="D17:D18" name="Range1_1_4_3"/>
    <protectedRange algorithmName="SHA-512" hashValue="ON39YdpmFHfN9f47KpiRvqrKx0V9+erV1CNkpWzYhW/Qyc6aT8rEyCrvauWSYGZK2ia3o7vd3akF07acHAFpOA==" saltValue="yVW9XmDwTqEnmpSGai0KYg==" spinCount="100000" sqref="T17:T18" name="Range1_3_5_4_3"/>
    <protectedRange algorithmName="SHA-512" hashValue="ON39YdpmFHfN9f47KpiRvqrKx0V9+erV1CNkpWzYhW/Qyc6aT8rEyCrvauWSYGZK2ia3o7vd3akF07acHAFpOA==" saltValue="yVW9XmDwTqEnmpSGai0KYg==" spinCount="100000" sqref="E10:P10 B10:C10" name="Range1_15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T10" name="Range1_3_5_4_1"/>
  </protectedRanges>
  <conditionalFormatting sqref="E9:O9">
    <cfRule type="cellIs" dxfId="175" priority="22" operator="greaterThanOrEqual">
      <formula>193</formula>
    </cfRule>
  </conditionalFormatting>
  <conditionalFormatting sqref="E9">
    <cfRule type="top10" dxfId="174" priority="23" rank="1"/>
  </conditionalFormatting>
  <conditionalFormatting sqref="G9">
    <cfRule type="top10" dxfId="173" priority="24" rank="1"/>
  </conditionalFormatting>
  <conditionalFormatting sqref="I9">
    <cfRule type="top10" dxfId="172" priority="25" rank="1"/>
  </conditionalFormatting>
  <conditionalFormatting sqref="K9">
    <cfRule type="top10" dxfId="171" priority="26" rank="1"/>
  </conditionalFormatting>
  <conditionalFormatting sqref="M9">
    <cfRule type="top10" dxfId="170" priority="27" rank="1"/>
  </conditionalFormatting>
  <conditionalFormatting sqref="O9">
    <cfRule type="top10" dxfId="169" priority="28" rank="1"/>
  </conditionalFormatting>
  <conditionalFormatting sqref="E17:P18">
    <cfRule type="cellIs" dxfId="168" priority="8" operator="greaterThanOrEqual">
      <formula>200</formula>
    </cfRule>
  </conditionalFormatting>
  <conditionalFormatting sqref="E17:E18">
    <cfRule type="top10" dxfId="167" priority="9" rank="1"/>
  </conditionalFormatting>
  <conditionalFormatting sqref="G17:G18">
    <cfRule type="top10" dxfId="166" priority="10" rank="1"/>
  </conditionalFormatting>
  <conditionalFormatting sqref="I17:I18">
    <cfRule type="top10" dxfId="165" priority="11" rank="1"/>
  </conditionalFormatting>
  <conditionalFormatting sqref="K17:K18">
    <cfRule type="top10" dxfId="164" priority="12" rank="1"/>
  </conditionalFormatting>
  <conditionalFormatting sqref="M17:M18">
    <cfRule type="top10" dxfId="163" priority="13" rank="1"/>
  </conditionalFormatting>
  <conditionalFormatting sqref="O17:O18">
    <cfRule type="top10" dxfId="162" priority="14" rank="1"/>
  </conditionalFormatting>
  <conditionalFormatting sqref="E10:P10">
    <cfRule type="cellIs" dxfId="161" priority="1" operator="greaterThanOrEqual">
      <formula>200</formula>
    </cfRule>
  </conditionalFormatting>
  <conditionalFormatting sqref="E10">
    <cfRule type="top10" dxfId="160" priority="2" rank="1"/>
  </conditionalFormatting>
  <conditionalFormatting sqref="G10">
    <cfRule type="top10" dxfId="159" priority="3" rank="1"/>
  </conditionalFormatting>
  <conditionalFormatting sqref="I10">
    <cfRule type="top10" dxfId="158" priority="4" rank="1"/>
  </conditionalFormatting>
  <conditionalFormatting sqref="K10">
    <cfRule type="top10" dxfId="157" priority="5" rank="1"/>
  </conditionalFormatting>
  <conditionalFormatting sqref="M10">
    <cfRule type="top10" dxfId="156" priority="6" rank="1"/>
  </conditionalFormatting>
  <conditionalFormatting sqref="O10">
    <cfRule type="top10" dxfId="155" priority="7" rank="1"/>
  </conditionalFormatting>
  <hyperlinks>
    <hyperlink ref="X1" location="'Indoor 2025'!A1" display="Return to Rankings" xr:uid="{70647EDB-C946-4BE7-A6A7-5CD5A885F6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B9 D9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D17:D18 B17:B18</xm:sqref>
        </x14:dataValidation>
        <x14:dataValidation type="list" allowBlank="1" showInputMessage="1" showErrorMessage="1" xr:uid="{135A2AB3-A5B5-44A0-9640-9303BFCC9F28}">
          <x14:formula1>
            <xm:f>'C:\Users\jmfg1\Downloads\[ABRA 12-20-25.xlsm]DATA'!#REF!</xm:f>
          </x14:formula1>
          <xm:sqref>D10</xm:sqref>
        </x14:dataValidation>
        <x14:dataValidation type="list" allowBlank="1" showInputMessage="1" showErrorMessage="1" xr:uid="{BA08513F-4BFD-473A-9E81-D4282C24D621}">
          <x14:formula1>
            <xm:f>'C:\Users\jmfg1\Downloads\[ABRA 12-20-25.xlsm]DATA'!#REF!</xm:f>
          </x14:formula1>
          <xm:sqref>B10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25B3E-3616-41AB-9E47-C8424CF8218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212</v>
      </c>
      <c r="C2" s="3">
        <v>45870</v>
      </c>
      <c r="D2" s="4" t="s">
        <v>130</v>
      </c>
      <c r="E2" s="5">
        <v>193</v>
      </c>
      <c r="F2" s="22">
        <v>3</v>
      </c>
      <c r="G2" s="5">
        <v>196</v>
      </c>
      <c r="H2" s="22">
        <v>4</v>
      </c>
      <c r="I2" s="5">
        <v>197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4">
        <v>8</v>
      </c>
      <c r="U2" s="8">
        <v>2</v>
      </c>
      <c r="V2" s="9">
        <v>197.33333333333334</v>
      </c>
    </row>
    <row r="4" spans="1:24" x14ac:dyDescent="0.25">
      <c r="Q4" s="39">
        <f>SUM(Q2:Q3)</f>
        <v>3</v>
      </c>
      <c r="R4" s="39">
        <f>SUM(R2:R3)</f>
        <v>586</v>
      </c>
      <c r="S4" s="40">
        <f>SUM(R4/Q4)</f>
        <v>195.33333333333334</v>
      </c>
      <c r="T4" s="39">
        <f>SUM(T2:T3)</f>
        <v>8</v>
      </c>
      <c r="U4" s="39">
        <f>SUM(U2:U3)</f>
        <v>2</v>
      </c>
      <c r="V4" s="41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2025'!A1" display="Return to Rankings" xr:uid="{C21804E2-F41E-41BE-9BCD-8B270E3B16F7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F8D-DC5E-4FCF-B5B8-D98646E10F41}">
  <sheetPr codeName="Sheet100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133</v>
      </c>
      <c r="C2" s="3">
        <v>45814</v>
      </c>
      <c r="D2" s="4" t="s">
        <v>130</v>
      </c>
      <c r="E2" s="5">
        <v>185</v>
      </c>
      <c r="F2" s="22">
        <v>0</v>
      </c>
      <c r="G2" s="36">
        <v>195</v>
      </c>
      <c r="H2" s="22">
        <v>2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567</v>
      </c>
      <c r="S2" s="7">
        <v>189</v>
      </c>
      <c r="T2" s="44">
        <v>4</v>
      </c>
      <c r="U2" s="8">
        <v>2</v>
      </c>
      <c r="V2" s="9">
        <v>191</v>
      </c>
    </row>
    <row r="4" spans="1:24" x14ac:dyDescent="0.25">
      <c r="Q4" s="39">
        <f>SUM(Q2:Q3)</f>
        <v>3</v>
      </c>
      <c r="R4" s="39">
        <f>SUM(R2:R3)</f>
        <v>567</v>
      </c>
      <c r="S4" s="40">
        <f>SUM(R4/Q4)</f>
        <v>189</v>
      </c>
      <c r="T4" s="39">
        <f>SUM(T2:T3)</f>
        <v>4</v>
      </c>
      <c r="U4" s="39">
        <f>SUM(U2:U3)</f>
        <v>2</v>
      </c>
      <c r="V4" s="41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A85687FB-C152-4DB5-BA4E-C3CBEADBBD1A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F772-A296-4674-817E-18EFC9229D8D}">
  <sheetPr codeName="Sheet101"/>
  <dimension ref="A1:X17"/>
  <sheetViews>
    <sheetView workbookViewId="0">
      <selection activeCell="A14" sqref="A14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41</v>
      </c>
      <c r="C2" s="3">
        <v>45664</v>
      </c>
      <c r="D2" s="4" t="s">
        <v>38</v>
      </c>
      <c r="E2" s="5">
        <v>193</v>
      </c>
      <c r="F2" s="22">
        <v>3</v>
      </c>
      <c r="G2" s="38">
        <v>195</v>
      </c>
      <c r="H2" s="22">
        <v>3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23">
        <v>6</v>
      </c>
      <c r="U2" s="8">
        <v>6</v>
      </c>
      <c r="V2" s="9">
        <v>198.33333333333334</v>
      </c>
    </row>
    <row r="3" spans="1:24" x14ac:dyDescent="0.25">
      <c r="A3" s="1" t="s">
        <v>11</v>
      </c>
      <c r="B3" s="2" t="s">
        <v>41</v>
      </c>
      <c r="C3" s="3">
        <v>45692</v>
      </c>
      <c r="D3" s="4" t="s">
        <v>38</v>
      </c>
      <c r="E3" s="36">
        <v>194</v>
      </c>
      <c r="F3" s="22">
        <v>3</v>
      </c>
      <c r="G3" s="36">
        <v>196</v>
      </c>
      <c r="H3" s="22">
        <v>4</v>
      </c>
      <c r="I3" s="5">
        <v>191</v>
      </c>
      <c r="J3" s="22">
        <v>5</v>
      </c>
      <c r="K3" s="38"/>
      <c r="L3" s="22"/>
      <c r="M3" s="38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12</v>
      </c>
      <c r="U3" s="8">
        <v>4</v>
      </c>
      <c r="V3" s="9">
        <v>197.66666666666666</v>
      </c>
    </row>
    <row r="4" spans="1:24" x14ac:dyDescent="0.25">
      <c r="A4" s="1" t="s">
        <v>11</v>
      </c>
      <c r="B4" s="2" t="s">
        <v>41</v>
      </c>
      <c r="C4" s="3">
        <v>45706</v>
      </c>
      <c r="D4" s="4" t="s">
        <v>38</v>
      </c>
      <c r="E4" s="5">
        <v>191</v>
      </c>
      <c r="F4" s="22">
        <v>2</v>
      </c>
      <c r="G4" s="36">
        <v>191</v>
      </c>
      <c r="H4" s="22">
        <v>3</v>
      </c>
      <c r="I4" s="5">
        <v>186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568</v>
      </c>
      <c r="S4" s="7">
        <v>189.33333333333334</v>
      </c>
      <c r="T4" s="44">
        <v>6</v>
      </c>
      <c r="U4" s="8">
        <v>3</v>
      </c>
      <c r="V4" s="9">
        <v>192.33333333333334</v>
      </c>
    </row>
    <row r="5" spans="1:24" x14ac:dyDescent="0.25">
      <c r="A5" s="1" t="s">
        <v>11</v>
      </c>
      <c r="B5" s="2" t="s">
        <v>41</v>
      </c>
      <c r="C5" s="3">
        <v>45720</v>
      </c>
      <c r="D5" s="4" t="s">
        <v>38</v>
      </c>
      <c r="E5" s="36">
        <v>195</v>
      </c>
      <c r="F5" s="22">
        <v>2</v>
      </c>
      <c r="G5" s="36">
        <v>195</v>
      </c>
      <c r="H5" s="22">
        <v>3</v>
      </c>
      <c r="I5" s="5">
        <v>196</v>
      </c>
      <c r="J5" s="22">
        <v>3</v>
      </c>
      <c r="K5" s="38"/>
      <c r="L5" s="22"/>
      <c r="M5" s="38"/>
      <c r="N5" s="22"/>
      <c r="O5" s="5"/>
      <c r="P5" s="22"/>
      <c r="Q5" s="6">
        <v>3</v>
      </c>
      <c r="R5" s="6">
        <v>586</v>
      </c>
      <c r="S5" s="7">
        <v>195.33333333333334</v>
      </c>
      <c r="T5" s="44">
        <v>8</v>
      </c>
      <c r="U5" s="8">
        <v>11</v>
      </c>
      <c r="V5" s="9">
        <v>206.33333333333334</v>
      </c>
    </row>
    <row r="6" spans="1:24" x14ac:dyDescent="0.25">
      <c r="A6" s="1" t="s">
        <v>11</v>
      </c>
      <c r="B6" s="2" t="s">
        <v>41</v>
      </c>
      <c r="C6" s="3">
        <v>45734</v>
      </c>
      <c r="D6" s="4" t="s">
        <v>38</v>
      </c>
      <c r="E6" s="5">
        <v>195</v>
      </c>
      <c r="F6" s="22">
        <v>3</v>
      </c>
      <c r="G6" s="36">
        <v>197</v>
      </c>
      <c r="H6" s="22">
        <v>2</v>
      </c>
      <c r="I6" s="5">
        <v>192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584</v>
      </c>
      <c r="S6" s="7">
        <v>194.66666666666666</v>
      </c>
      <c r="T6" s="44">
        <v>5</v>
      </c>
      <c r="U6" s="8">
        <v>9</v>
      </c>
      <c r="V6" s="9">
        <v>203.66666666666666</v>
      </c>
    </row>
    <row r="7" spans="1:24" x14ac:dyDescent="0.25">
      <c r="A7" s="1" t="s">
        <v>11</v>
      </c>
      <c r="B7" s="2" t="s">
        <v>41</v>
      </c>
      <c r="C7" s="3">
        <v>45738</v>
      </c>
      <c r="D7" s="4" t="s">
        <v>38</v>
      </c>
      <c r="E7" s="5">
        <v>197</v>
      </c>
      <c r="F7" s="22">
        <v>5</v>
      </c>
      <c r="G7" s="36">
        <v>190</v>
      </c>
      <c r="H7" s="22">
        <v>1</v>
      </c>
      <c r="I7" s="5">
        <v>194</v>
      </c>
      <c r="J7" s="22">
        <v>2</v>
      </c>
      <c r="K7" s="5">
        <v>198</v>
      </c>
      <c r="L7" s="22">
        <v>1</v>
      </c>
      <c r="M7" s="5">
        <v>196</v>
      </c>
      <c r="N7" s="22">
        <v>3</v>
      </c>
      <c r="O7" s="5">
        <v>193</v>
      </c>
      <c r="P7" s="22">
        <v>0</v>
      </c>
      <c r="Q7" s="6">
        <v>6</v>
      </c>
      <c r="R7" s="6">
        <v>1168</v>
      </c>
      <c r="S7" s="7">
        <v>194.66666666666666</v>
      </c>
      <c r="T7" s="44">
        <v>12</v>
      </c>
      <c r="U7" s="8">
        <v>16</v>
      </c>
      <c r="V7" s="9">
        <v>210.66666666666666</v>
      </c>
    </row>
    <row r="8" spans="1:24" x14ac:dyDescent="0.25">
      <c r="A8" s="1" t="s">
        <v>11</v>
      </c>
      <c r="B8" s="2" t="s">
        <v>41</v>
      </c>
      <c r="C8" s="3">
        <v>45755</v>
      </c>
      <c r="D8" s="4" t="s">
        <v>38</v>
      </c>
      <c r="E8" s="36">
        <v>193</v>
      </c>
      <c r="F8" s="22">
        <v>3</v>
      </c>
      <c r="G8" s="36">
        <v>191</v>
      </c>
      <c r="H8" s="22">
        <v>0</v>
      </c>
      <c r="I8" s="5">
        <v>194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11</v>
      </c>
      <c r="V8" s="9">
        <v>203.66666666666666</v>
      </c>
    </row>
    <row r="9" spans="1:24" x14ac:dyDescent="0.25">
      <c r="A9" s="55" t="s">
        <v>11</v>
      </c>
      <c r="B9" s="2" t="s">
        <v>41</v>
      </c>
      <c r="C9" s="3">
        <v>45937</v>
      </c>
      <c r="D9" s="54" t="s">
        <v>38</v>
      </c>
      <c r="E9" s="5">
        <v>200</v>
      </c>
      <c r="F9" s="22">
        <v>1</v>
      </c>
      <c r="G9" s="36">
        <v>194</v>
      </c>
      <c r="H9" s="22">
        <v>2</v>
      </c>
      <c r="I9" s="5">
        <v>197</v>
      </c>
      <c r="J9" s="22">
        <v>1</v>
      </c>
      <c r="K9" s="5"/>
      <c r="L9" s="22"/>
      <c r="M9" s="5"/>
      <c r="N9" s="22"/>
      <c r="O9" s="5"/>
      <c r="P9" s="22"/>
      <c r="Q9" s="8">
        <v>3</v>
      </c>
      <c r="R9" s="8">
        <v>591</v>
      </c>
      <c r="S9" s="7">
        <v>197</v>
      </c>
      <c r="T9" s="44">
        <v>4</v>
      </c>
      <c r="U9" s="8">
        <v>9</v>
      </c>
      <c r="V9" s="7">
        <v>206</v>
      </c>
    </row>
    <row r="10" spans="1:24" x14ac:dyDescent="0.25">
      <c r="A10" s="1" t="s">
        <v>11</v>
      </c>
      <c r="B10" s="2" t="s">
        <v>41</v>
      </c>
      <c r="C10" s="3">
        <v>45951</v>
      </c>
      <c r="D10" s="4" t="s">
        <v>38</v>
      </c>
      <c r="E10" s="5">
        <v>197</v>
      </c>
      <c r="F10" s="22">
        <v>4</v>
      </c>
      <c r="G10" s="36">
        <v>197</v>
      </c>
      <c r="H10" s="22">
        <v>1</v>
      </c>
      <c r="I10" s="5">
        <v>197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6</v>
      </c>
      <c r="U10" s="8">
        <v>9</v>
      </c>
      <c r="V10" s="9">
        <v>206</v>
      </c>
    </row>
    <row r="11" spans="1:24" x14ac:dyDescent="0.25">
      <c r="A11" s="55" t="s">
        <v>11</v>
      </c>
      <c r="B11" s="2" t="s">
        <v>41</v>
      </c>
      <c r="C11" s="3">
        <v>45955</v>
      </c>
      <c r="D11" s="54" t="s">
        <v>38</v>
      </c>
      <c r="E11" s="36">
        <v>195</v>
      </c>
      <c r="F11" s="22">
        <v>2</v>
      </c>
      <c r="G11" s="36">
        <v>195</v>
      </c>
      <c r="H11" s="22">
        <v>3</v>
      </c>
      <c r="I11" s="5">
        <v>197</v>
      </c>
      <c r="J11" s="22">
        <v>2</v>
      </c>
      <c r="K11" s="5">
        <v>198</v>
      </c>
      <c r="L11" s="22">
        <v>4</v>
      </c>
      <c r="M11" s="5">
        <v>196</v>
      </c>
      <c r="N11" s="22">
        <v>6</v>
      </c>
      <c r="O11" s="5"/>
      <c r="P11" s="22"/>
      <c r="Q11" s="8">
        <v>5</v>
      </c>
      <c r="R11" s="8">
        <v>981</v>
      </c>
      <c r="S11" s="7">
        <v>196.2</v>
      </c>
      <c r="T11" s="44">
        <v>17</v>
      </c>
      <c r="U11" s="8">
        <v>11</v>
      </c>
      <c r="V11" s="7">
        <v>207.2</v>
      </c>
    </row>
    <row r="12" spans="1:24" x14ac:dyDescent="0.25">
      <c r="A12" s="55" t="s">
        <v>11</v>
      </c>
      <c r="B12" s="2" t="s">
        <v>41</v>
      </c>
      <c r="C12" s="3">
        <v>45969</v>
      </c>
      <c r="D12" s="54" t="s">
        <v>38</v>
      </c>
      <c r="E12" s="36">
        <v>196</v>
      </c>
      <c r="F12" s="22">
        <v>3</v>
      </c>
      <c r="G12" s="36">
        <v>195</v>
      </c>
      <c r="H12" s="22">
        <v>1</v>
      </c>
      <c r="I12" s="5">
        <v>200</v>
      </c>
      <c r="J12" s="22">
        <v>6</v>
      </c>
      <c r="K12" s="5">
        <v>198</v>
      </c>
      <c r="L12" s="22">
        <v>4</v>
      </c>
      <c r="M12" s="5">
        <v>200</v>
      </c>
      <c r="N12" s="22">
        <v>3</v>
      </c>
      <c r="O12" s="5"/>
      <c r="P12" s="22"/>
      <c r="Q12" s="8">
        <v>5</v>
      </c>
      <c r="R12" s="8">
        <v>989</v>
      </c>
      <c r="S12" s="7">
        <v>197.8</v>
      </c>
      <c r="T12" s="44">
        <v>17</v>
      </c>
      <c r="U12" s="8">
        <v>11</v>
      </c>
      <c r="V12" s="7">
        <v>208.8</v>
      </c>
    </row>
    <row r="13" spans="1:24" x14ac:dyDescent="0.25">
      <c r="A13" s="55" t="s">
        <v>11</v>
      </c>
      <c r="B13" s="2" t="s">
        <v>41</v>
      </c>
      <c r="C13" s="3">
        <v>45979</v>
      </c>
      <c r="D13" s="54" t="s">
        <v>38</v>
      </c>
      <c r="E13" s="5">
        <v>195</v>
      </c>
      <c r="F13" s="22">
        <v>2</v>
      </c>
      <c r="G13" s="36">
        <v>199.001</v>
      </c>
      <c r="H13" s="22">
        <v>7</v>
      </c>
      <c r="I13" s="5">
        <v>198</v>
      </c>
      <c r="J13" s="22">
        <v>0</v>
      </c>
      <c r="K13" s="38"/>
      <c r="L13" s="22"/>
      <c r="M13" s="38"/>
      <c r="N13" s="22"/>
      <c r="O13" s="5"/>
      <c r="P13" s="22"/>
      <c r="Q13" s="8">
        <v>3</v>
      </c>
      <c r="R13" s="8">
        <v>592.00099999999998</v>
      </c>
      <c r="S13" s="7">
        <v>197.33366666666666</v>
      </c>
      <c r="T13" s="44">
        <v>9</v>
      </c>
      <c r="U13" s="8">
        <v>7</v>
      </c>
      <c r="V13" s="7">
        <v>204.33366666666666</v>
      </c>
    </row>
    <row r="14" spans="1:24" x14ac:dyDescent="0.25">
      <c r="A14" s="55" t="s">
        <v>11</v>
      </c>
      <c r="B14" s="2" t="s">
        <v>41</v>
      </c>
      <c r="C14" s="3">
        <v>45993</v>
      </c>
      <c r="D14" s="54" t="s">
        <v>38</v>
      </c>
      <c r="E14" s="5">
        <v>191</v>
      </c>
      <c r="F14" s="22">
        <v>3</v>
      </c>
      <c r="G14" s="36">
        <v>200</v>
      </c>
      <c r="H14" s="22">
        <v>1</v>
      </c>
      <c r="I14" s="5">
        <v>197</v>
      </c>
      <c r="J14" s="22">
        <v>0</v>
      </c>
      <c r="K14" s="38"/>
      <c r="L14" s="22"/>
      <c r="M14" s="38"/>
      <c r="N14" s="22"/>
      <c r="O14" s="5"/>
      <c r="P14" s="22"/>
      <c r="Q14" s="8">
        <v>3</v>
      </c>
      <c r="R14" s="8">
        <v>588</v>
      </c>
      <c r="S14" s="7">
        <v>196</v>
      </c>
      <c r="T14" s="44">
        <v>4</v>
      </c>
      <c r="U14" s="8">
        <v>3</v>
      </c>
      <c r="V14" s="7">
        <v>199</v>
      </c>
    </row>
    <row r="15" spans="1:24" x14ac:dyDescent="0.25">
      <c r="A15" s="55" t="s">
        <v>11</v>
      </c>
      <c r="B15" s="2" t="s">
        <v>41</v>
      </c>
      <c r="C15" s="3">
        <v>45997</v>
      </c>
      <c r="D15" s="54" t="s">
        <v>38</v>
      </c>
      <c r="E15" s="5">
        <v>196</v>
      </c>
      <c r="F15" s="22">
        <v>5</v>
      </c>
      <c r="G15" s="36">
        <v>197</v>
      </c>
      <c r="H15" s="22">
        <v>5</v>
      </c>
      <c r="I15" s="5">
        <v>200</v>
      </c>
      <c r="J15" s="22">
        <v>5</v>
      </c>
      <c r="K15" s="38">
        <v>197</v>
      </c>
      <c r="L15" s="22">
        <v>3</v>
      </c>
      <c r="M15" s="38">
        <v>198</v>
      </c>
      <c r="N15" s="22">
        <v>5</v>
      </c>
      <c r="O15" s="5">
        <v>197</v>
      </c>
      <c r="P15" s="22">
        <v>3</v>
      </c>
      <c r="Q15" s="8">
        <v>6</v>
      </c>
      <c r="R15" s="8">
        <v>1185</v>
      </c>
      <c r="S15" s="7">
        <v>197.5</v>
      </c>
      <c r="T15" s="44">
        <v>26</v>
      </c>
      <c r="U15" s="8">
        <v>12</v>
      </c>
      <c r="V15" s="7">
        <v>209.5</v>
      </c>
    </row>
    <row r="17" spans="17:22" x14ac:dyDescent="0.25">
      <c r="Q17" s="39">
        <f>SUM(Q2:Q16)</f>
        <v>52</v>
      </c>
      <c r="R17" s="39">
        <f>SUM(R2:R16)</f>
        <v>10159.001</v>
      </c>
      <c r="S17" s="40">
        <f>SUM(R17/Q17)</f>
        <v>195.36540384615384</v>
      </c>
      <c r="T17" s="39">
        <f>SUM(T2:T16)</f>
        <v>136</v>
      </c>
      <c r="U17" s="39">
        <f>SUM(U2:U16)</f>
        <v>122</v>
      </c>
      <c r="V17" s="41">
        <f>SUM(S17+U17)</f>
        <v>317.36540384615387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9:C9" name="Range1_14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 G9 I9 K9 M9 O9" name="Range1_33_1_2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C10" name="Range1_3_9"/>
    <protectedRange algorithmName="SHA-512" hashValue="ON39YdpmFHfN9f47KpiRvqrKx0V9+erV1CNkpWzYhW/Qyc6aT8rEyCrvauWSYGZK2ia3o7vd3akF07acHAFpOA==" saltValue="yVW9XmDwTqEnmpSGai0KYg==" spinCount="100000" sqref="H10:P10 B10 E10:F10" name="Range1_15_2"/>
    <protectedRange algorithmName="SHA-512" hashValue="ON39YdpmFHfN9f47KpiRvqrKx0V9+erV1CNkpWzYhW/Qyc6aT8rEyCrvauWSYGZK2ia3o7vd3akF07acHAFpOA==" saltValue="yVW9XmDwTqEnmpSGai0KYg==" spinCount="100000" sqref="D10" name="Range1_1_16_3"/>
    <protectedRange algorithmName="SHA-512" hashValue="ON39YdpmFHfN9f47KpiRvqrKx0V9+erV1CNkpWzYhW/Qyc6aT8rEyCrvauWSYGZK2ia3o7vd3akF07acHAFpOA==" saltValue="yVW9XmDwTqEnmpSGai0KYg==" spinCount="100000" sqref="T10" name="Range1_3_5_11_3"/>
    <protectedRange algorithmName="SHA-512" hashValue="ON39YdpmFHfN9f47KpiRvqrKx0V9+erV1CNkpWzYhW/Qyc6aT8rEyCrvauWSYGZK2ia3o7vd3akF07acHAFpOA==" saltValue="yVW9XmDwTqEnmpSGai0KYg==" spinCount="100000" sqref="B11:C11 E11:P11" name="Range1_15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  <protectedRange algorithmName="SHA-512" hashValue="ON39YdpmFHfN9f47KpiRvqrKx0V9+erV1CNkpWzYhW/Qyc6aT8rEyCrvauWSYGZK2ia3o7vd3akF07acHAFpOA==" saltValue="yVW9XmDwTqEnmpSGai0KYg==" spinCount="100000" sqref="E12:P12 B12:C12" name="Range1_15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E13:P13 B13:C13" name="Range1_5"/>
    <protectedRange algorithmName="SHA-512" hashValue="ON39YdpmFHfN9f47KpiRvqrKx0V9+erV1CNkpWzYhW/Qyc6aT8rEyCrvauWSYGZK2ia3o7vd3akF07acHAFpOA==" saltValue="yVW9XmDwTqEnmpSGai0KYg==" spinCount="100000" sqref="D13" name="Range1_1_8"/>
    <protectedRange algorithmName="SHA-512" hashValue="ON39YdpmFHfN9f47KpiRvqrKx0V9+erV1CNkpWzYhW/Qyc6aT8rEyCrvauWSYGZK2ia3o7vd3akF07acHAFpOA==" saltValue="yVW9XmDwTqEnmpSGai0KYg==" spinCount="100000" sqref="T13" name="Range1_3_5_7"/>
    <protectedRange algorithmName="SHA-512" hashValue="ON39YdpmFHfN9f47KpiRvqrKx0V9+erV1CNkpWzYhW/Qyc6aT8rEyCrvauWSYGZK2ia3o7vd3akF07acHAFpOA==" saltValue="yVW9XmDwTqEnmpSGai0KYg==" spinCount="100000" sqref="E14:P14 B14:C14" name="Range1_15_3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3"/>
    <protectedRange algorithmName="SHA-512" hashValue="ON39YdpmFHfN9f47KpiRvqrKx0V9+erV1CNkpWzYhW/Qyc6aT8rEyCrvauWSYGZK2ia3o7vd3akF07acHAFpOA==" saltValue="yVW9XmDwTqEnmpSGai0KYg==" spinCount="100000" sqref="B15:C15" name="Range1_16_1"/>
    <protectedRange algorithmName="SHA-512" hashValue="ON39YdpmFHfN9f47KpiRvqrKx0V9+erV1CNkpWzYhW/Qyc6aT8rEyCrvauWSYGZK2ia3o7vd3akF07acHAFpOA==" saltValue="yVW9XmDwTqEnmpSGai0KYg==" spinCount="100000" sqref="D15" name="Range1_1_6_1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9">
    <cfRule type="top10" dxfId="154" priority="50" rank="1"/>
  </conditionalFormatting>
  <conditionalFormatting sqref="E9:P9">
    <cfRule type="cellIs" dxfId="153" priority="44" operator="greaterThanOrEqual">
      <formula>200</formula>
    </cfRule>
  </conditionalFormatting>
  <conditionalFormatting sqref="G9">
    <cfRule type="top10" dxfId="152" priority="49" rank="1"/>
  </conditionalFormatting>
  <conditionalFormatting sqref="I9">
    <cfRule type="top10" dxfId="151" priority="48" rank="1"/>
  </conditionalFormatting>
  <conditionalFormatting sqref="K9">
    <cfRule type="top10" dxfId="150" priority="47" rank="1"/>
  </conditionalFormatting>
  <conditionalFormatting sqref="M9">
    <cfRule type="top10" dxfId="149" priority="46" rank="1"/>
  </conditionalFormatting>
  <conditionalFormatting sqref="O9">
    <cfRule type="top10" dxfId="148" priority="45" rank="1"/>
  </conditionalFormatting>
  <conditionalFormatting sqref="E10:O10">
    <cfRule type="cellIs" dxfId="147" priority="37" operator="greaterThanOrEqual">
      <formula>193</formula>
    </cfRule>
  </conditionalFormatting>
  <conditionalFormatting sqref="E10">
    <cfRule type="top10" dxfId="146" priority="38" rank="1"/>
  </conditionalFormatting>
  <conditionalFormatting sqref="G10">
    <cfRule type="top10" dxfId="145" priority="39" rank="1"/>
  </conditionalFormatting>
  <conditionalFormatting sqref="I10">
    <cfRule type="top10" dxfId="144" priority="40" rank="1"/>
  </conditionalFormatting>
  <conditionalFormatting sqref="K10">
    <cfRule type="top10" dxfId="143" priority="41" rank="1"/>
  </conditionalFormatting>
  <conditionalFormatting sqref="M10">
    <cfRule type="top10" dxfId="142" priority="42" rank="1"/>
  </conditionalFormatting>
  <conditionalFormatting sqref="O10">
    <cfRule type="top10" dxfId="141" priority="43" rank="1"/>
  </conditionalFormatting>
  <conditionalFormatting sqref="E11:P11">
    <cfRule type="cellIs" dxfId="140" priority="30" operator="greaterThanOrEqual">
      <formula>200</formula>
    </cfRule>
  </conditionalFormatting>
  <conditionalFormatting sqref="E11">
    <cfRule type="top10" dxfId="139" priority="31" rank="1"/>
  </conditionalFormatting>
  <conditionalFormatting sqref="G11">
    <cfRule type="top10" dxfId="138" priority="32" rank="1"/>
  </conditionalFormatting>
  <conditionalFormatting sqref="I11">
    <cfRule type="top10" dxfId="137" priority="33" rank="1"/>
  </conditionalFormatting>
  <conditionalFormatting sqref="K11">
    <cfRule type="top10" dxfId="136" priority="34" rank="1"/>
  </conditionalFormatting>
  <conditionalFormatting sqref="M11">
    <cfRule type="top10" dxfId="135" priority="35" rank="1"/>
  </conditionalFormatting>
  <conditionalFormatting sqref="O11">
    <cfRule type="top10" dxfId="134" priority="36" rank="1"/>
  </conditionalFormatting>
  <conditionalFormatting sqref="E12:P12">
    <cfRule type="cellIs" dxfId="133" priority="23" operator="greaterThanOrEqual">
      <formula>200</formula>
    </cfRule>
  </conditionalFormatting>
  <conditionalFormatting sqref="E12">
    <cfRule type="top10" dxfId="132" priority="24" rank="1"/>
  </conditionalFormatting>
  <conditionalFormatting sqref="G12">
    <cfRule type="top10" dxfId="131" priority="25" rank="1"/>
  </conditionalFormatting>
  <conditionalFormatting sqref="I12">
    <cfRule type="top10" dxfId="130" priority="26" rank="1"/>
  </conditionalFormatting>
  <conditionalFormatting sqref="K12">
    <cfRule type="top10" dxfId="129" priority="27" rank="1"/>
  </conditionalFormatting>
  <conditionalFormatting sqref="M12">
    <cfRule type="top10" dxfId="128" priority="28" rank="1"/>
  </conditionalFormatting>
  <conditionalFormatting sqref="O12">
    <cfRule type="top10" dxfId="127" priority="29" rank="1"/>
  </conditionalFormatting>
  <conditionalFormatting sqref="E13:P13">
    <cfRule type="cellIs" dxfId="126" priority="16" operator="greaterThanOrEqual">
      <formula>200</formula>
    </cfRule>
  </conditionalFormatting>
  <conditionalFormatting sqref="E13">
    <cfRule type="top10" dxfId="125" priority="17" rank="1"/>
  </conditionalFormatting>
  <conditionalFormatting sqref="G13">
    <cfRule type="top10" dxfId="124" priority="18" rank="1"/>
  </conditionalFormatting>
  <conditionalFormatting sqref="I13">
    <cfRule type="top10" dxfId="123" priority="19" rank="1"/>
  </conditionalFormatting>
  <conditionalFormatting sqref="K13">
    <cfRule type="top10" dxfId="122" priority="20" rank="1"/>
  </conditionalFormatting>
  <conditionalFormatting sqref="M13">
    <cfRule type="top10" dxfId="121" priority="21" rank="1"/>
  </conditionalFormatting>
  <conditionalFormatting sqref="O13">
    <cfRule type="top10" dxfId="120" priority="22" rank="1"/>
  </conditionalFormatting>
  <conditionalFormatting sqref="E14:P14">
    <cfRule type="cellIs" dxfId="119" priority="9" operator="greaterThanOrEqual">
      <formula>200</formula>
    </cfRule>
  </conditionalFormatting>
  <conditionalFormatting sqref="E14">
    <cfRule type="top10" dxfId="118" priority="10" rank="1"/>
  </conditionalFormatting>
  <conditionalFormatting sqref="G14">
    <cfRule type="top10" dxfId="117" priority="11" rank="1"/>
  </conditionalFormatting>
  <conditionalFormatting sqref="I14">
    <cfRule type="top10" dxfId="116" priority="12" rank="1"/>
  </conditionalFormatting>
  <conditionalFormatting sqref="K14">
    <cfRule type="top10" dxfId="115" priority="13" rank="1"/>
  </conditionalFormatting>
  <conditionalFormatting sqref="M14">
    <cfRule type="top10" dxfId="114" priority="14" rank="1"/>
  </conditionalFormatting>
  <conditionalFormatting sqref="O14">
    <cfRule type="top10" dxfId="113" priority="15" rank="1"/>
  </conditionalFormatting>
  <conditionalFormatting sqref="G15">
    <cfRule type="top10" dxfId="112" priority="8" rank="1"/>
  </conditionalFormatting>
  <conditionalFormatting sqref="I15">
    <cfRule type="top10" dxfId="111" priority="7" rank="1"/>
  </conditionalFormatting>
  <conditionalFormatting sqref="E15">
    <cfRule type="top10" dxfId="110" priority="6" rank="1"/>
  </conditionalFormatting>
  <conditionalFormatting sqref="M15">
    <cfRule type="top10" dxfId="109" priority="5" rank="1"/>
  </conditionalFormatting>
  <conditionalFormatting sqref="O15">
    <cfRule type="top10" dxfId="108" priority="4" rank="1"/>
  </conditionalFormatting>
  <conditionalFormatting sqref="E15:O15">
    <cfRule type="cellIs" dxfId="107" priority="3" operator="greaterThanOrEqual">
      <formula>200</formula>
    </cfRule>
  </conditionalFormatting>
  <conditionalFormatting sqref="K15">
    <cfRule type="top10" dxfId="106" priority="2" rank="1"/>
  </conditionalFormatting>
  <conditionalFormatting sqref="P15">
    <cfRule type="cellIs" dxfId="105" priority="1" operator="greaterThanOrEqual">
      <formula>200</formula>
    </cfRule>
  </conditionalFormatting>
  <hyperlinks>
    <hyperlink ref="X1" location="'Indoor 2025'!A1" display="Return to Rankings" xr:uid="{9572DDBB-E911-4947-A1D8-C2CF8499BA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B10 D10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D11 B11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B12 D12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D13 B13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D14:D15 B14:B15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3B85-6E94-48C9-800E-9D5ACBC3D8F0}">
  <sheetPr codeName="Sheet102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134</v>
      </c>
      <c r="C2" s="3">
        <v>45814</v>
      </c>
      <c r="D2" s="4" t="s">
        <v>130</v>
      </c>
      <c r="E2" s="36">
        <v>197</v>
      </c>
      <c r="F2" s="22">
        <v>1</v>
      </c>
      <c r="G2" s="36">
        <v>197.01</v>
      </c>
      <c r="H2" s="22">
        <v>2</v>
      </c>
      <c r="I2" s="5">
        <v>194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588.01</v>
      </c>
      <c r="S2" s="7">
        <v>196.00333333333333</v>
      </c>
      <c r="T2" s="44">
        <v>3</v>
      </c>
      <c r="U2" s="8">
        <v>9</v>
      </c>
      <c r="V2" s="9">
        <v>205.00333333333333</v>
      </c>
    </row>
    <row r="4" spans="1:24" x14ac:dyDescent="0.25">
      <c r="Q4" s="39">
        <f>SUM(Q2:Q3)</f>
        <v>3</v>
      </c>
      <c r="R4" s="39">
        <f>SUM(R2:R3)</f>
        <v>588.01</v>
      </c>
      <c r="S4" s="40">
        <f>SUM(R4/Q4)</f>
        <v>196.00333333333333</v>
      </c>
      <c r="T4" s="39">
        <f>SUM(T2:T3)</f>
        <v>3</v>
      </c>
      <c r="U4" s="39">
        <f>SUM(U2:U3)</f>
        <v>9</v>
      </c>
      <c r="V4" s="41">
        <f>SUM(S4+U4)</f>
        <v>205.00333333333333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C86B65EA-DDB5-4646-A25A-5AB57031B244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423-AB84-4BF8-A952-039D541EAB79}">
  <sheetPr codeName="Sheet103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116</v>
      </c>
      <c r="C2" s="3">
        <v>45808</v>
      </c>
      <c r="D2" s="4" t="s">
        <v>102</v>
      </c>
      <c r="E2" s="5">
        <v>191</v>
      </c>
      <c r="F2" s="22">
        <v>1</v>
      </c>
      <c r="G2" s="5">
        <v>196</v>
      </c>
      <c r="H2" s="22">
        <v>1</v>
      </c>
      <c r="I2" s="5">
        <v>190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44">
        <v>5</v>
      </c>
      <c r="U2" s="8">
        <v>2</v>
      </c>
      <c r="V2" s="9">
        <v>194.33333333333334</v>
      </c>
    </row>
    <row r="4" spans="1:24" x14ac:dyDescent="0.25">
      <c r="Q4" s="39">
        <f>SUM(Q2:Q3)</f>
        <v>3</v>
      </c>
      <c r="R4" s="39">
        <f>SUM(R2:R3)</f>
        <v>577</v>
      </c>
      <c r="S4" s="40">
        <f>SUM(R4/Q4)</f>
        <v>192.33333333333334</v>
      </c>
      <c r="T4" s="39">
        <f>SUM(T2:T3)</f>
        <v>5</v>
      </c>
      <c r="U4" s="39">
        <f>SUM(U2:U3)</f>
        <v>2</v>
      </c>
      <c r="V4" s="41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C2AA4B95-FC28-4798-B322-E2DBF4A8AD9E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0822-3A80-4E64-8BDF-CC342FEB7531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185</v>
      </c>
      <c r="C2" s="3">
        <v>45965</v>
      </c>
      <c r="D2" s="54" t="s">
        <v>38</v>
      </c>
      <c r="E2" s="36">
        <v>180</v>
      </c>
      <c r="F2" s="22">
        <v>0</v>
      </c>
      <c r="G2" s="36">
        <v>178</v>
      </c>
      <c r="H2" s="22">
        <v>0</v>
      </c>
      <c r="I2" s="5">
        <v>168</v>
      </c>
      <c r="J2" s="22"/>
      <c r="K2" s="5"/>
      <c r="L2" s="22"/>
      <c r="M2" s="5"/>
      <c r="N2" s="22"/>
      <c r="O2" s="5"/>
      <c r="P2" s="22"/>
      <c r="Q2" s="8">
        <v>3</v>
      </c>
      <c r="R2" s="8">
        <v>526</v>
      </c>
      <c r="S2" s="7">
        <v>175.33333333333334</v>
      </c>
      <c r="T2" s="44">
        <v>0</v>
      </c>
      <c r="U2" s="8">
        <v>2</v>
      </c>
      <c r="V2" s="7">
        <v>177.33333333333334</v>
      </c>
    </row>
    <row r="3" spans="1:24" x14ac:dyDescent="0.25">
      <c r="A3" s="55" t="s">
        <v>35</v>
      </c>
      <c r="B3" s="2" t="s">
        <v>185</v>
      </c>
      <c r="C3" s="3">
        <v>45969</v>
      </c>
      <c r="D3" s="54" t="s">
        <v>38</v>
      </c>
      <c r="E3" s="36">
        <v>175</v>
      </c>
      <c r="F3" s="22">
        <v>0</v>
      </c>
      <c r="G3" s="36">
        <v>183</v>
      </c>
      <c r="H3" s="22">
        <v>0</v>
      </c>
      <c r="I3" s="5">
        <v>184</v>
      </c>
      <c r="J3" s="22">
        <v>0</v>
      </c>
      <c r="K3" s="5">
        <v>181</v>
      </c>
      <c r="L3" s="22">
        <v>0</v>
      </c>
      <c r="M3" s="5">
        <v>185</v>
      </c>
      <c r="N3" s="22">
        <v>0</v>
      </c>
      <c r="O3" s="5"/>
      <c r="P3" s="22"/>
      <c r="Q3" s="8">
        <v>5</v>
      </c>
      <c r="R3" s="8">
        <v>908</v>
      </c>
      <c r="S3" s="7">
        <v>181.6</v>
      </c>
      <c r="T3" s="44">
        <v>0</v>
      </c>
      <c r="U3" s="8">
        <v>3</v>
      </c>
      <c r="V3" s="7">
        <v>184.6</v>
      </c>
    </row>
    <row r="4" spans="1:24" x14ac:dyDescent="0.25">
      <c r="A4" s="55" t="s">
        <v>35</v>
      </c>
      <c r="B4" s="2" t="s">
        <v>185</v>
      </c>
      <c r="C4" s="3">
        <v>45979</v>
      </c>
      <c r="D4" s="54" t="s">
        <v>38</v>
      </c>
      <c r="E4" s="36">
        <v>170</v>
      </c>
      <c r="F4" s="22">
        <v>0</v>
      </c>
      <c r="G4" s="36">
        <v>172</v>
      </c>
      <c r="H4" s="22">
        <v>1</v>
      </c>
      <c r="I4" s="5">
        <v>175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517</v>
      </c>
      <c r="S4" s="7">
        <v>172.33333333333334</v>
      </c>
      <c r="T4" s="44">
        <v>3</v>
      </c>
      <c r="U4" s="8">
        <v>4</v>
      </c>
      <c r="V4" s="7">
        <v>176.33333333333334</v>
      </c>
    </row>
    <row r="5" spans="1:24" x14ac:dyDescent="0.25">
      <c r="A5" s="55" t="s">
        <v>35</v>
      </c>
      <c r="B5" s="2" t="s">
        <v>185</v>
      </c>
      <c r="C5" s="3">
        <v>45983</v>
      </c>
      <c r="D5" s="54" t="s">
        <v>38</v>
      </c>
      <c r="E5" s="36">
        <v>180</v>
      </c>
      <c r="F5" s="22">
        <v>1</v>
      </c>
      <c r="G5" s="36">
        <v>173</v>
      </c>
      <c r="H5" s="22">
        <v>0</v>
      </c>
      <c r="I5" s="5">
        <v>170</v>
      </c>
      <c r="J5" s="22">
        <v>0</v>
      </c>
      <c r="K5" s="5">
        <v>157</v>
      </c>
      <c r="L5" s="22">
        <v>0</v>
      </c>
      <c r="M5" s="5">
        <v>167</v>
      </c>
      <c r="N5" s="22">
        <v>0</v>
      </c>
      <c r="O5" s="5">
        <v>167</v>
      </c>
      <c r="P5" s="22">
        <v>0</v>
      </c>
      <c r="Q5" s="8">
        <v>6</v>
      </c>
      <c r="R5" s="8">
        <v>1014</v>
      </c>
      <c r="S5" s="7">
        <v>169</v>
      </c>
      <c r="T5" s="44">
        <v>1</v>
      </c>
      <c r="U5" s="8">
        <v>4</v>
      </c>
      <c r="V5" s="7">
        <v>173</v>
      </c>
    </row>
    <row r="6" spans="1:24" x14ac:dyDescent="0.25">
      <c r="A6" s="55" t="s">
        <v>35</v>
      </c>
      <c r="B6" s="2" t="s">
        <v>185</v>
      </c>
      <c r="C6" s="3">
        <v>45993</v>
      </c>
      <c r="D6" s="54" t="s">
        <v>38</v>
      </c>
      <c r="E6" s="36">
        <v>176</v>
      </c>
      <c r="F6" s="22">
        <v>1</v>
      </c>
      <c r="G6" s="36">
        <v>172</v>
      </c>
      <c r="H6" s="22">
        <v>0</v>
      </c>
      <c r="I6" s="5">
        <v>176</v>
      </c>
      <c r="J6" s="22">
        <v>1</v>
      </c>
      <c r="K6" s="5"/>
      <c r="L6" s="22"/>
      <c r="M6" s="5"/>
      <c r="N6" s="22"/>
      <c r="O6" s="5"/>
      <c r="P6" s="22"/>
      <c r="Q6" s="8">
        <v>3</v>
      </c>
      <c r="R6" s="8">
        <v>524</v>
      </c>
      <c r="S6" s="7">
        <v>174.66666666666666</v>
      </c>
      <c r="T6" s="44">
        <v>2</v>
      </c>
      <c r="U6" s="8">
        <v>2</v>
      </c>
      <c r="V6" s="7">
        <v>176.66666666666666</v>
      </c>
    </row>
    <row r="7" spans="1:24" x14ac:dyDescent="0.25">
      <c r="A7" s="55" t="s">
        <v>35</v>
      </c>
      <c r="B7" s="2" t="s">
        <v>185</v>
      </c>
      <c r="C7" s="3">
        <v>46007</v>
      </c>
      <c r="D7" s="54" t="s">
        <v>38</v>
      </c>
      <c r="E7" s="36">
        <v>179</v>
      </c>
      <c r="F7" s="22">
        <v>0</v>
      </c>
      <c r="G7" s="36">
        <v>184</v>
      </c>
      <c r="H7" s="22">
        <v>0</v>
      </c>
      <c r="I7" s="5">
        <v>181</v>
      </c>
      <c r="J7" s="22">
        <v>0</v>
      </c>
      <c r="K7" s="5"/>
      <c r="L7" s="22"/>
      <c r="M7" s="5"/>
      <c r="N7" s="22"/>
      <c r="O7" s="5"/>
      <c r="P7" s="22"/>
      <c r="Q7" s="8">
        <v>3</v>
      </c>
      <c r="R7" s="8">
        <v>544</v>
      </c>
      <c r="S7" s="7">
        <v>181.33333333333334</v>
      </c>
      <c r="T7" s="44">
        <v>0</v>
      </c>
      <c r="U7" s="8">
        <v>2</v>
      </c>
      <c r="V7" s="7">
        <v>183.33333333333334</v>
      </c>
    </row>
    <row r="9" spans="1:24" x14ac:dyDescent="0.25">
      <c r="Q9" s="39">
        <f>SUM(Q2:Q8)</f>
        <v>23</v>
      </c>
      <c r="R9" s="39">
        <f>SUM(R2:R8)</f>
        <v>4033</v>
      </c>
      <c r="S9" s="40">
        <f>SUM(R9/Q9)</f>
        <v>175.34782608695653</v>
      </c>
      <c r="T9" s="39">
        <f>SUM(T2:T8)</f>
        <v>6</v>
      </c>
      <c r="U9" s="39">
        <f>SUM(U2:U8)</f>
        <v>17</v>
      </c>
      <c r="V9" s="41">
        <f>SUM(S9+U9)</f>
        <v>192.34782608695653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3:C3" name="Range1_16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6_1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6" name="Range1_14_1"/>
    <protectedRange algorithmName="SHA-512" hashValue="ON39YdpmFHfN9f47KpiRvqrKx0V9+erV1CNkpWzYhW/Qyc6aT8rEyCrvauWSYGZK2ia3o7vd3akF07acHAFpOA==" saltValue="yVW9XmDwTqEnmpSGai0KYg==" spinCount="100000" sqref="D5:D6" name="Range1_1_3_1"/>
    <protectedRange algorithmName="SHA-512" hashValue="ON39YdpmFHfN9f47KpiRvqrKx0V9+erV1CNkpWzYhW/Qyc6aT8rEyCrvauWSYGZK2ia3o7vd3akF07acHAFpOA==" saltValue="yVW9XmDwTqEnmpSGai0KYg==" spinCount="100000" sqref="E6 G6 I6 K6 M6 O6" name="Range1_33_1_1"/>
    <protectedRange algorithmName="SHA-512" hashValue="ON39YdpmFHfN9f47KpiRvqrKx0V9+erV1CNkpWzYhW/Qyc6aT8rEyCrvauWSYGZK2ia3o7vd3akF07acHAFpOA==" saltValue="yVW9XmDwTqEnmpSGai0KYg==" spinCount="100000" sqref="T5:T6" name="Range1_3_5_3_1"/>
    <protectedRange algorithmName="SHA-512" hashValue="ON39YdpmFHfN9f47KpiRvqrKx0V9+erV1CNkpWzYhW/Qyc6aT8rEyCrvauWSYGZK2ia3o7vd3akF07acHAFpOA==" saltValue="yVW9XmDwTqEnmpSGai0KYg==" spinCount="100000" sqref="B7:C7 E7:P7" name="Range1_15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T7" name="Range1_3_5_4_1_1"/>
  </protectedRanges>
  <conditionalFormatting sqref="E2:P2">
    <cfRule type="cellIs" dxfId="104" priority="30" operator="greaterThanOrEqual">
      <formula>200</formula>
    </cfRule>
  </conditionalFormatting>
  <conditionalFormatting sqref="E2">
    <cfRule type="top10" dxfId="103" priority="31" rank="1"/>
  </conditionalFormatting>
  <conditionalFormatting sqref="G2">
    <cfRule type="top10" dxfId="102" priority="32" rank="1"/>
  </conditionalFormatting>
  <conditionalFormatting sqref="I2">
    <cfRule type="top10" dxfId="101" priority="33" rank="1"/>
  </conditionalFormatting>
  <conditionalFormatting sqref="K2">
    <cfRule type="top10" dxfId="100" priority="34" rank="1"/>
  </conditionalFormatting>
  <conditionalFormatting sqref="M2">
    <cfRule type="top10" dxfId="99" priority="35" rank="1"/>
  </conditionalFormatting>
  <conditionalFormatting sqref="O2">
    <cfRule type="top10" dxfId="98" priority="36" rank="1"/>
  </conditionalFormatting>
  <conditionalFormatting sqref="G3">
    <cfRule type="top10" dxfId="97" priority="29" rank="1"/>
  </conditionalFormatting>
  <conditionalFormatting sqref="I3">
    <cfRule type="top10" dxfId="96" priority="28" rank="1"/>
  </conditionalFormatting>
  <conditionalFormatting sqref="E3">
    <cfRule type="top10" dxfId="95" priority="27" rank="1"/>
  </conditionalFormatting>
  <conditionalFormatting sqref="M3">
    <cfRule type="top10" dxfId="94" priority="26" rank="1"/>
  </conditionalFormatting>
  <conditionalFormatting sqref="O3">
    <cfRule type="top10" dxfId="93" priority="25" rank="1"/>
  </conditionalFormatting>
  <conditionalFormatting sqref="E3:O3">
    <cfRule type="cellIs" dxfId="92" priority="24" operator="greaterThanOrEqual">
      <formula>200</formula>
    </cfRule>
  </conditionalFormatting>
  <conditionalFormatting sqref="K3">
    <cfRule type="top10" dxfId="91" priority="23" rank="1"/>
  </conditionalFormatting>
  <conditionalFormatting sqref="P3">
    <cfRule type="cellIs" dxfId="90" priority="22" operator="greaterThanOrEqual">
      <formula>200</formula>
    </cfRule>
  </conditionalFormatting>
  <conditionalFormatting sqref="E4">
    <cfRule type="top10" dxfId="89" priority="21" rank="1"/>
  </conditionalFormatting>
  <conditionalFormatting sqref="G4">
    <cfRule type="top10" dxfId="88" priority="20" rank="1"/>
  </conditionalFormatting>
  <conditionalFormatting sqref="E4:P4">
    <cfRule type="cellIs" dxfId="87" priority="19" operator="greaterThanOrEqual">
      <formula>200</formula>
    </cfRule>
  </conditionalFormatting>
  <conditionalFormatting sqref="I4">
    <cfRule type="top10" dxfId="86" priority="18" rank="1"/>
  </conditionalFormatting>
  <conditionalFormatting sqref="K4">
    <cfRule type="top10" dxfId="85" priority="17" rank="1"/>
  </conditionalFormatting>
  <conditionalFormatting sqref="M4">
    <cfRule type="top10" dxfId="84" priority="16" rank="1"/>
  </conditionalFormatting>
  <conditionalFormatting sqref="O4">
    <cfRule type="top10" dxfId="83" priority="15" rank="1"/>
  </conditionalFormatting>
  <conditionalFormatting sqref="E5:E6">
    <cfRule type="top10" dxfId="82" priority="14" rank="1"/>
  </conditionalFormatting>
  <conditionalFormatting sqref="G5:G6">
    <cfRule type="top10" dxfId="81" priority="13" rank="1"/>
  </conditionalFormatting>
  <conditionalFormatting sqref="I5:I6">
    <cfRule type="top10" dxfId="80" priority="12" rank="1"/>
  </conditionalFormatting>
  <conditionalFormatting sqref="K5:K6">
    <cfRule type="top10" dxfId="79" priority="11" rank="1"/>
  </conditionalFormatting>
  <conditionalFormatting sqref="M5:M6">
    <cfRule type="top10" dxfId="78" priority="10" rank="1"/>
  </conditionalFormatting>
  <conditionalFormatting sqref="O5:O6">
    <cfRule type="top10" dxfId="77" priority="9" rank="1"/>
  </conditionalFormatting>
  <conditionalFormatting sqref="E5:P6">
    <cfRule type="cellIs" dxfId="76" priority="8" operator="greaterThanOrEqual">
      <formula>200</formula>
    </cfRule>
  </conditionalFormatting>
  <conditionalFormatting sqref="E7:P7">
    <cfRule type="cellIs" dxfId="75" priority="1" operator="greaterThanOrEqual">
      <formula>200</formula>
    </cfRule>
  </conditionalFormatting>
  <conditionalFormatting sqref="E7">
    <cfRule type="top10" dxfId="74" priority="2" rank="1"/>
  </conditionalFormatting>
  <conditionalFormatting sqref="G7">
    <cfRule type="top10" dxfId="73" priority="3" rank="1"/>
  </conditionalFormatting>
  <conditionalFormatting sqref="I7">
    <cfRule type="top10" dxfId="72" priority="4" rank="1"/>
  </conditionalFormatting>
  <conditionalFormatting sqref="K7">
    <cfRule type="top10" dxfId="71" priority="5" rank="1"/>
  </conditionalFormatting>
  <conditionalFormatting sqref="M7">
    <cfRule type="top10" dxfId="70" priority="6" rank="1"/>
  </conditionalFormatting>
  <conditionalFormatting sqref="O7">
    <cfRule type="top10" dxfId="69" priority="7" rank="1"/>
  </conditionalFormatting>
  <hyperlinks>
    <hyperlink ref="X1" location="'Indoor 2025'!A1" display="Return to Rankings" xr:uid="{E555BCEA-54A3-4AEF-A0FC-06FE88AD0F0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D813049-6DEC-4D67-969A-243615C95ECB}">
          <x14:formula1>
            <xm:f>'[11-8-2025 ABRA.xlsm]DATA'!#REF!</xm:f>
          </x14:formula1>
          <xm:sqref>B2:B3 D2:D3</xm:sqref>
        </x14:dataValidation>
        <x14:dataValidation type="list" allowBlank="1" showInputMessage="1" showErrorMessage="1" xr:uid="{E8A18832-5B70-469B-AC28-23FE780D9B91}">
          <x14:formula1>
            <xm:f>'C:\Users\jmfg1\Downloads\[11-18-25 abra.xlsm]DATA'!#REF!</xm:f>
          </x14:formula1>
          <xm:sqref>B4 D4</xm:sqref>
        </x14:dataValidation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B5:B6 D5:D6</xm:sqref>
        </x14:dataValidation>
        <x14:dataValidation type="list" allowBlank="1" showInputMessage="1" showErrorMessage="1" xr:uid="{135A2AB3-A5B5-44A0-9640-9303BFCC9F28}">
          <x14:formula1>
            <xm:f>'C:\Users\jmfg1\Downloads\[ABRA 12-20-25.xlsm]DATA'!#REF!</xm:f>
          </x14:formula1>
          <xm:sqref>D7</xm:sqref>
        </x14:dataValidation>
        <x14:dataValidation type="list" allowBlank="1" showInputMessage="1" showErrorMessage="1" xr:uid="{BA08513F-4BFD-473A-9E81-D4282C24D621}">
          <x14:formula1>
            <xm:f>'C:\Users\jmfg1\Downloads\[ABRA 12-20-25.xlsm]DATA'!#REF!</xm:f>
          </x14:formula1>
          <xm:sqref>B7</xm:sqref>
        </x14:dataValidation>
      </x14:dataValidations>
    </ext>
  </extLst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D10C-01AE-4B37-9472-4DC444D8F641}">
  <sheetPr codeName="Sheet104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91</v>
      </c>
      <c r="C2" s="3">
        <v>45738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3</v>
      </c>
      <c r="K2" s="5">
        <v>198</v>
      </c>
      <c r="L2" s="22">
        <v>2</v>
      </c>
      <c r="M2" s="5">
        <v>199</v>
      </c>
      <c r="N2" s="22">
        <v>5</v>
      </c>
      <c r="O2" s="5">
        <v>199</v>
      </c>
      <c r="P2" s="22">
        <v>2</v>
      </c>
      <c r="Q2" s="6">
        <v>6</v>
      </c>
      <c r="R2" s="6">
        <v>1191</v>
      </c>
      <c r="S2" s="7">
        <v>198.5</v>
      </c>
      <c r="T2" s="44">
        <v>23</v>
      </c>
      <c r="U2" s="8">
        <v>6</v>
      </c>
      <c r="V2" s="9">
        <v>204.5</v>
      </c>
    </row>
    <row r="4" spans="1:24" x14ac:dyDescent="0.25">
      <c r="Q4" s="39">
        <f>SUM(Q2:Q3)</f>
        <v>6</v>
      </c>
      <c r="R4" s="39">
        <f>SUM(R2:R3)</f>
        <v>1191</v>
      </c>
      <c r="S4" s="40">
        <f>SUM(R4/Q4)</f>
        <v>198.5</v>
      </c>
      <c r="T4" s="39">
        <f>SUM(T2:T3)</f>
        <v>23</v>
      </c>
      <c r="U4" s="39">
        <f>SUM(U2:U3)</f>
        <v>6</v>
      </c>
      <c r="V4" s="41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C004C7-31BC-4942-9FD3-4C6E4BE737F9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9B17-9F0F-4CC4-8E98-1BBA01FD35D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180</v>
      </c>
      <c r="C2" s="3">
        <v>45961</v>
      </c>
      <c r="D2" s="54" t="s">
        <v>130</v>
      </c>
      <c r="E2" s="5">
        <v>193</v>
      </c>
      <c r="F2" s="22">
        <v>1</v>
      </c>
      <c r="G2" s="5">
        <v>189</v>
      </c>
      <c r="H2" s="22">
        <v>0</v>
      </c>
      <c r="I2" s="5">
        <v>197</v>
      </c>
      <c r="J2" s="22">
        <v>5</v>
      </c>
      <c r="K2" s="58">
        <v>189</v>
      </c>
      <c r="L2" s="22">
        <v>0</v>
      </c>
      <c r="M2" s="5"/>
      <c r="N2" s="22"/>
      <c r="O2" s="5"/>
      <c r="P2" s="22"/>
      <c r="Q2" s="8">
        <v>4</v>
      </c>
      <c r="R2" s="8">
        <v>772</v>
      </c>
      <c r="S2" s="7">
        <v>193</v>
      </c>
      <c r="T2" s="44">
        <v>6</v>
      </c>
      <c r="U2" s="8">
        <v>4</v>
      </c>
      <c r="V2" s="7">
        <v>197</v>
      </c>
    </row>
    <row r="4" spans="1:24" x14ac:dyDescent="0.25">
      <c r="Q4" s="39">
        <f>SUM(Q2:Q3)</f>
        <v>4</v>
      </c>
      <c r="R4" s="39">
        <f>SUM(R2:R3)</f>
        <v>772</v>
      </c>
      <c r="S4" s="40">
        <f>SUM(R4/Q4)</f>
        <v>193</v>
      </c>
      <c r="T4" s="39">
        <f>SUM(T2:T3)</f>
        <v>6</v>
      </c>
      <c r="U4" s="39">
        <f>SUM(U2:U3)</f>
        <v>4</v>
      </c>
      <c r="V4" s="41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B2:C2 H2:P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68" priority="7" rank="1"/>
  </conditionalFormatting>
  <conditionalFormatting sqref="G2">
    <cfRule type="top10" dxfId="67" priority="6" rank="1"/>
  </conditionalFormatting>
  <conditionalFormatting sqref="I2">
    <cfRule type="top10" dxfId="66" priority="5" rank="1"/>
  </conditionalFormatting>
  <conditionalFormatting sqref="K2">
    <cfRule type="top10" dxfId="65" priority="4" rank="1"/>
  </conditionalFormatting>
  <conditionalFormatting sqref="M2">
    <cfRule type="top10" dxfId="64" priority="3" rank="1"/>
  </conditionalFormatting>
  <conditionalFormatting sqref="O2">
    <cfRule type="top10" dxfId="63" priority="2" rank="1"/>
  </conditionalFormatting>
  <conditionalFormatting sqref="E2:O2">
    <cfRule type="cellIs" dxfId="62" priority="1" operator="greaterThanOrEqual">
      <formula>193</formula>
    </cfRule>
  </conditionalFormatting>
  <hyperlinks>
    <hyperlink ref="X1" location="'Indoor 2025'!A1" display="Return to Rankings" xr:uid="{E2F63A72-F1F3-42AF-AE72-71CECDB246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9BE5-3C2C-4572-958C-AAA300E13110}">
  <sheetPr codeName="Sheet105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92</v>
      </c>
      <c r="C2" s="3">
        <v>45738</v>
      </c>
      <c r="D2" s="4" t="s">
        <v>38</v>
      </c>
      <c r="E2" s="5">
        <v>194</v>
      </c>
      <c r="F2" s="22">
        <v>1</v>
      </c>
      <c r="G2" s="5">
        <v>191</v>
      </c>
      <c r="H2" s="22">
        <v>3</v>
      </c>
      <c r="I2" s="5">
        <v>194</v>
      </c>
      <c r="J2" s="22">
        <v>1</v>
      </c>
      <c r="K2" s="5">
        <v>195</v>
      </c>
      <c r="L2" s="22">
        <v>0</v>
      </c>
      <c r="M2" s="5">
        <v>195</v>
      </c>
      <c r="N2" s="22">
        <v>3</v>
      </c>
      <c r="O2" s="5">
        <v>195</v>
      </c>
      <c r="P2" s="22">
        <v>2</v>
      </c>
      <c r="Q2" s="6">
        <v>6</v>
      </c>
      <c r="R2" s="6">
        <v>1164</v>
      </c>
      <c r="S2" s="7">
        <v>194</v>
      </c>
      <c r="T2" s="44">
        <v>10</v>
      </c>
      <c r="U2" s="8">
        <v>10</v>
      </c>
      <c r="V2" s="9">
        <v>204</v>
      </c>
    </row>
    <row r="4" spans="1:24" x14ac:dyDescent="0.25">
      <c r="Q4" s="39">
        <f>SUM(Q2:Q3)</f>
        <v>6</v>
      </c>
      <c r="R4" s="39">
        <f>SUM(R2:R3)</f>
        <v>1164</v>
      </c>
      <c r="S4" s="40">
        <f>SUM(R4/Q4)</f>
        <v>194</v>
      </c>
      <c r="T4" s="39">
        <f>SUM(T2:T3)</f>
        <v>10</v>
      </c>
      <c r="U4" s="39">
        <f>SUM(U2:U3)</f>
        <v>10</v>
      </c>
      <c r="V4" s="41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E2C1DB6-89FC-4782-A141-C0826900B712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BF5E-9738-43D5-B52D-4A564F00E012}">
  <sheetPr codeName="Sheet106"/>
  <dimension ref="A1:X17"/>
  <sheetViews>
    <sheetView workbookViewId="0">
      <selection activeCell="C8" sqref="C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11</v>
      </c>
      <c r="B2" s="2" t="s">
        <v>135</v>
      </c>
      <c r="C2" s="3">
        <v>45814</v>
      </c>
      <c r="D2" s="4" t="s">
        <v>130</v>
      </c>
      <c r="E2" s="36">
        <v>193</v>
      </c>
      <c r="F2" s="22">
        <v>2</v>
      </c>
      <c r="G2" s="36">
        <v>186</v>
      </c>
      <c r="H2" s="22">
        <v>0</v>
      </c>
      <c r="I2" s="5">
        <v>191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570</v>
      </c>
      <c r="S2" s="7">
        <v>190</v>
      </c>
      <c r="T2" s="44">
        <v>4</v>
      </c>
      <c r="U2" s="8">
        <v>4</v>
      </c>
      <c r="V2" s="9">
        <v>194</v>
      </c>
    </row>
    <row r="3" spans="1:24" x14ac:dyDescent="0.25">
      <c r="A3" s="1" t="s">
        <v>11</v>
      </c>
      <c r="B3" s="2" t="s">
        <v>135</v>
      </c>
      <c r="C3" s="3">
        <v>45870</v>
      </c>
      <c r="D3" s="4" t="s">
        <v>130</v>
      </c>
      <c r="E3" s="61">
        <v>189</v>
      </c>
      <c r="F3" s="22">
        <v>1</v>
      </c>
      <c r="G3" s="61">
        <v>176</v>
      </c>
      <c r="H3" s="22">
        <v>1</v>
      </c>
      <c r="I3" s="62">
        <v>195</v>
      </c>
      <c r="J3" s="22">
        <v>2</v>
      </c>
      <c r="K3" s="38"/>
      <c r="L3" s="22"/>
      <c r="M3" s="38"/>
      <c r="N3" s="22"/>
      <c r="O3" s="5"/>
      <c r="P3" s="22"/>
      <c r="Q3" s="6">
        <v>3</v>
      </c>
      <c r="R3" s="6">
        <v>560</v>
      </c>
      <c r="S3" s="7">
        <v>186.66666666666666</v>
      </c>
      <c r="T3" s="44">
        <v>4</v>
      </c>
      <c r="U3" s="8">
        <v>5</v>
      </c>
      <c r="V3" s="9">
        <v>191.66666666666666</v>
      </c>
    </row>
    <row r="5" spans="1:24" x14ac:dyDescent="0.25">
      <c r="Q5" s="39">
        <f>SUM(Q2:Q4)</f>
        <v>6</v>
      </c>
      <c r="R5" s="39">
        <f>SUM(R2:R4)</f>
        <v>1130</v>
      </c>
      <c r="S5" s="40">
        <f>SUM(R5/Q5)</f>
        <v>188.33333333333334</v>
      </c>
      <c r="T5" s="39">
        <f>SUM(T2:T4)</f>
        <v>8</v>
      </c>
      <c r="U5" s="39">
        <f>SUM(U2:U4)</f>
        <v>9</v>
      </c>
      <c r="V5" s="41">
        <f>SUM(S5+U5)</f>
        <v>197.33333333333334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35</v>
      </c>
      <c r="B10" s="2" t="s">
        <v>135</v>
      </c>
      <c r="C10" s="3">
        <v>45835</v>
      </c>
      <c r="D10" s="4" t="s">
        <v>130</v>
      </c>
      <c r="E10" s="5">
        <v>187</v>
      </c>
      <c r="F10" s="22">
        <v>0</v>
      </c>
      <c r="G10" s="36">
        <v>183</v>
      </c>
      <c r="H10" s="22">
        <v>1</v>
      </c>
      <c r="I10" s="5">
        <v>184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554</v>
      </c>
      <c r="S10" s="7">
        <v>184.66666666666666</v>
      </c>
      <c r="T10" s="44">
        <v>1</v>
      </c>
      <c r="U10" s="8">
        <v>5</v>
      </c>
      <c r="V10" s="9">
        <v>189.66666666666666</v>
      </c>
    </row>
    <row r="11" spans="1:24" x14ac:dyDescent="0.25">
      <c r="A11" s="1" t="s">
        <v>35</v>
      </c>
      <c r="B11" s="2" t="s">
        <v>135</v>
      </c>
      <c r="C11" s="3">
        <v>45905</v>
      </c>
      <c r="D11" s="4" t="s">
        <v>130</v>
      </c>
      <c r="E11" s="36">
        <v>184</v>
      </c>
      <c r="F11" s="22">
        <v>0</v>
      </c>
      <c r="G11" s="36">
        <v>191</v>
      </c>
      <c r="H11" s="22">
        <v>2</v>
      </c>
      <c r="I11" s="5">
        <v>187</v>
      </c>
      <c r="J11" s="22">
        <v>0</v>
      </c>
      <c r="K11" s="38"/>
      <c r="L11" s="22"/>
      <c r="M11" s="38"/>
      <c r="N11" s="22"/>
      <c r="O11" s="5"/>
      <c r="P11" s="22"/>
      <c r="Q11" s="6">
        <v>3</v>
      </c>
      <c r="R11" s="6">
        <v>562</v>
      </c>
      <c r="S11" s="7">
        <v>187.33333333333334</v>
      </c>
      <c r="T11" s="44">
        <v>2</v>
      </c>
      <c r="U11" s="8">
        <v>11</v>
      </c>
      <c r="V11" s="9">
        <v>198.33333333333334</v>
      </c>
    </row>
    <row r="12" spans="1:24" x14ac:dyDescent="0.25">
      <c r="A12" s="55" t="s">
        <v>35</v>
      </c>
      <c r="B12" s="2" t="s">
        <v>135</v>
      </c>
      <c r="C12" s="3">
        <v>45933</v>
      </c>
      <c r="D12" s="54" t="s">
        <v>130</v>
      </c>
      <c r="E12" s="36">
        <v>181</v>
      </c>
      <c r="F12" s="22">
        <v>1</v>
      </c>
      <c r="G12" s="36">
        <v>184</v>
      </c>
      <c r="H12" s="22">
        <v>1</v>
      </c>
      <c r="I12" s="5">
        <v>184</v>
      </c>
      <c r="J12" s="22">
        <v>1</v>
      </c>
      <c r="K12" s="38">
        <v>189</v>
      </c>
      <c r="L12" s="22">
        <v>2</v>
      </c>
      <c r="M12" s="38"/>
      <c r="N12" s="22"/>
      <c r="O12" s="5"/>
      <c r="P12" s="22"/>
      <c r="Q12" s="8">
        <v>4</v>
      </c>
      <c r="R12" s="8">
        <v>738</v>
      </c>
      <c r="S12" s="7">
        <v>184.5</v>
      </c>
      <c r="T12" s="44">
        <v>5</v>
      </c>
      <c r="U12" s="8">
        <v>5</v>
      </c>
      <c r="V12" s="7">
        <v>189.5</v>
      </c>
    </row>
    <row r="13" spans="1:24" x14ac:dyDescent="0.25">
      <c r="A13" s="55" t="s">
        <v>35</v>
      </c>
      <c r="B13" s="2" t="s">
        <v>135</v>
      </c>
      <c r="C13" s="3">
        <v>45961</v>
      </c>
      <c r="D13" s="54" t="s">
        <v>130</v>
      </c>
      <c r="E13" s="36">
        <v>181</v>
      </c>
      <c r="F13" s="22">
        <v>2</v>
      </c>
      <c r="G13" s="36">
        <v>191</v>
      </c>
      <c r="H13" s="22">
        <v>3</v>
      </c>
      <c r="I13" s="5">
        <v>192</v>
      </c>
      <c r="J13" s="22">
        <v>2</v>
      </c>
      <c r="K13" s="38">
        <v>189</v>
      </c>
      <c r="L13" s="22">
        <v>1</v>
      </c>
      <c r="M13" s="38"/>
      <c r="N13" s="22"/>
      <c r="O13" s="5"/>
      <c r="P13" s="22"/>
      <c r="Q13" s="8">
        <v>4</v>
      </c>
      <c r="R13" s="8">
        <v>753</v>
      </c>
      <c r="S13" s="7">
        <v>188.25</v>
      </c>
      <c r="T13" s="44">
        <v>8</v>
      </c>
      <c r="U13" s="8">
        <v>9</v>
      </c>
      <c r="V13" s="7">
        <v>197.25</v>
      </c>
    </row>
    <row r="14" spans="1:24" x14ac:dyDescent="0.25">
      <c r="A14" s="55" t="s">
        <v>35</v>
      </c>
      <c r="B14" s="2" t="s">
        <v>135</v>
      </c>
      <c r="C14" s="3">
        <v>45996</v>
      </c>
      <c r="D14" s="54" t="s">
        <v>186</v>
      </c>
      <c r="E14" s="5">
        <v>186</v>
      </c>
      <c r="F14" s="22">
        <v>0</v>
      </c>
      <c r="G14" s="36">
        <v>188</v>
      </c>
      <c r="H14" s="22">
        <v>1</v>
      </c>
      <c r="I14" s="5">
        <v>187</v>
      </c>
      <c r="J14" s="22">
        <v>1</v>
      </c>
      <c r="K14" s="5">
        <v>182</v>
      </c>
      <c r="L14" s="22">
        <v>0</v>
      </c>
      <c r="M14" s="5"/>
      <c r="N14" s="22"/>
      <c r="O14" s="5"/>
      <c r="P14" s="22"/>
      <c r="Q14" s="8">
        <v>4</v>
      </c>
      <c r="R14" s="8">
        <v>743</v>
      </c>
      <c r="S14" s="7">
        <v>185.75</v>
      </c>
      <c r="T14" s="44">
        <v>2</v>
      </c>
      <c r="U14" s="8">
        <v>5</v>
      </c>
      <c r="V14" s="7">
        <v>190.75</v>
      </c>
    </row>
    <row r="15" spans="1:24" x14ac:dyDescent="0.25">
      <c r="A15" s="55" t="s">
        <v>35</v>
      </c>
      <c r="B15" s="2" t="s">
        <v>135</v>
      </c>
      <c r="C15" s="3">
        <v>45997</v>
      </c>
      <c r="D15" s="54" t="s">
        <v>186</v>
      </c>
      <c r="E15" s="5">
        <v>163</v>
      </c>
      <c r="F15" s="22">
        <v>1</v>
      </c>
      <c r="G15" s="36">
        <v>174</v>
      </c>
      <c r="H15" s="22">
        <v>0</v>
      </c>
      <c r="I15" s="5">
        <v>182</v>
      </c>
      <c r="J15" s="22">
        <v>1</v>
      </c>
      <c r="K15" s="5">
        <v>192</v>
      </c>
      <c r="L15" s="22">
        <v>1</v>
      </c>
      <c r="M15" s="5">
        <v>187</v>
      </c>
      <c r="N15" s="22">
        <v>2</v>
      </c>
      <c r="O15" s="5">
        <v>177</v>
      </c>
      <c r="P15" s="22">
        <v>1</v>
      </c>
      <c r="Q15" s="8">
        <v>6</v>
      </c>
      <c r="R15" s="8">
        <v>1075</v>
      </c>
      <c r="S15" s="7">
        <v>179.16666666666666</v>
      </c>
      <c r="T15" s="44">
        <v>6</v>
      </c>
      <c r="U15" s="8">
        <v>10</v>
      </c>
      <c r="V15" s="7">
        <v>189.16666666666666</v>
      </c>
    </row>
    <row r="17" spans="17:22" x14ac:dyDescent="0.25">
      <c r="Q17" s="39">
        <f>SUM(Q9:Q16)</f>
        <v>24</v>
      </c>
      <c r="R17" s="39">
        <f>SUM(R9:R16)</f>
        <v>4425</v>
      </c>
      <c r="S17" s="40">
        <f>SUM(R17/Q17)</f>
        <v>184.375</v>
      </c>
      <c r="T17" s="39">
        <f>SUM(T9:T16)</f>
        <v>24</v>
      </c>
      <c r="U17" s="39">
        <f>SUM(U9:U16)</f>
        <v>45</v>
      </c>
      <c r="V17" s="41">
        <f>SUM(S17+U17)</f>
        <v>229.375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9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10:P10 B10:C10" name="Range1_10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T10" name="Range1_3_5_9"/>
    <protectedRange algorithmName="SHA-512" hashValue="ON39YdpmFHfN9f47KpiRvqrKx0V9+erV1CNkpWzYhW/Qyc6aT8rEyCrvauWSYGZK2ia3o7vd3akF07acHAFpOA==" saltValue="yVW9XmDwTqEnmpSGai0KYg==" spinCount="100000" sqref="E11:P11 B11:C11" name="Range1_6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  <protectedRange algorithmName="SHA-512" hashValue="ON39YdpmFHfN9f47KpiRvqrKx0V9+erV1CNkpWzYhW/Qyc6aT8rEyCrvauWSYGZK2ia3o7vd3akF07acHAFpOA==" saltValue="yVW9XmDwTqEnmpSGai0KYg==" spinCount="100000" sqref="E12:P12" name="Range1_10_1"/>
    <protectedRange algorithmName="SHA-512" hashValue="ON39YdpmFHfN9f47KpiRvqrKx0V9+erV1CNkpWzYhW/Qyc6aT8rEyCrvauWSYGZK2ia3o7vd3akF07acHAFpOA==" saltValue="yVW9XmDwTqEnmpSGai0KYg==" spinCount="100000" sqref="B12:C12" name="Range1_1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7"/>
    <protectedRange algorithmName="SHA-512" hashValue="ON39YdpmFHfN9f47KpiRvqrKx0V9+erV1CNkpWzYhW/Qyc6aT8rEyCrvauWSYGZK2ia3o7vd3akF07acHAFpOA==" saltValue="yVW9XmDwTqEnmpSGai0KYg==" spinCount="100000" sqref="E13:P13 B13:C13" name="Range1_6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I15 K15 B14:C15" name="Range1_14_1"/>
    <protectedRange algorithmName="SHA-512" hashValue="ON39YdpmFHfN9f47KpiRvqrKx0V9+erV1CNkpWzYhW/Qyc6aT8rEyCrvauWSYGZK2ia3o7vd3akF07acHAFpOA==" saltValue="yVW9XmDwTqEnmpSGai0KYg==" spinCount="100000" sqref="D14:D15" name="Range1_1_3_1"/>
    <protectedRange algorithmName="SHA-512" hashValue="ON39YdpmFHfN9f47KpiRvqrKx0V9+erV1CNkpWzYhW/Qyc6aT8rEyCrvauWSYGZK2ia3o7vd3akF07acHAFpOA==" saltValue="yVW9XmDwTqEnmpSGai0KYg==" spinCount="100000" sqref="G15 E15 M15 O15" name="Range1_33_1_1"/>
    <protectedRange algorithmName="SHA-512" hashValue="ON39YdpmFHfN9f47KpiRvqrKx0V9+erV1CNkpWzYhW/Qyc6aT8rEyCrvauWSYGZK2ia3o7vd3akF07acHAFpOA==" saltValue="yVW9XmDwTqEnmpSGai0KYg==" spinCount="100000" sqref="I14 K14" name="Range1_1_2_19_1_1"/>
    <protectedRange algorithmName="SHA-512" hashValue="ON39YdpmFHfN9f47KpiRvqrKx0V9+erV1CNkpWzYhW/Qyc6aT8rEyCrvauWSYGZK2ia3o7vd3akF07acHAFpOA==" saltValue="yVW9XmDwTqEnmpSGai0KYg==" spinCount="100000" sqref="T14:T15" name="Range1_3_5_3_1"/>
  </protectedRanges>
  <conditionalFormatting sqref="E11">
    <cfRule type="top10" dxfId="61" priority="28" rank="1"/>
  </conditionalFormatting>
  <conditionalFormatting sqref="E11:P11">
    <cfRule type="cellIs" dxfId="60" priority="22" operator="greaterThanOrEqual">
      <formula>200</formula>
    </cfRule>
  </conditionalFormatting>
  <conditionalFormatting sqref="G11">
    <cfRule type="top10" dxfId="59" priority="27" rank="1"/>
  </conditionalFormatting>
  <conditionalFormatting sqref="I11">
    <cfRule type="top10" dxfId="58" priority="26" rank="1"/>
  </conditionalFormatting>
  <conditionalFormatting sqref="K11">
    <cfRule type="top10" dxfId="57" priority="25" rank="1"/>
  </conditionalFormatting>
  <conditionalFormatting sqref="M11">
    <cfRule type="top10" dxfId="56" priority="24" rank="1"/>
  </conditionalFormatting>
  <conditionalFormatting sqref="O11">
    <cfRule type="top10" dxfId="55" priority="23" rank="1"/>
  </conditionalFormatting>
  <conditionalFormatting sqref="E12">
    <cfRule type="top10" dxfId="54" priority="21" rank="1"/>
  </conditionalFormatting>
  <conditionalFormatting sqref="E12:P12">
    <cfRule type="cellIs" dxfId="53" priority="15" operator="greaterThanOrEqual">
      <formula>200</formula>
    </cfRule>
  </conditionalFormatting>
  <conditionalFormatting sqref="G12">
    <cfRule type="top10" dxfId="52" priority="20" rank="1"/>
  </conditionalFormatting>
  <conditionalFormatting sqref="I12">
    <cfRule type="top10" dxfId="51" priority="19" rank="1"/>
  </conditionalFormatting>
  <conditionalFormatting sqref="K12">
    <cfRule type="top10" dxfId="50" priority="18" rank="1"/>
  </conditionalFormatting>
  <conditionalFormatting sqref="M12">
    <cfRule type="top10" dxfId="49" priority="17" rank="1"/>
  </conditionalFormatting>
  <conditionalFormatting sqref="O12">
    <cfRule type="top10" dxfId="48" priority="16" rank="1"/>
  </conditionalFormatting>
  <conditionalFormatting sqref="E13">
    <cfRule type="top10" dxfId="47" priority="14" rank="1"/>
  </conditionalFormatting>
  <conditionalFormatting sqref="G13">
    <cfRule type="top10" dxfId="46" priority="13" rank="1"/>
  </conditionalFormatting>
  <conditionalFormatting sqref="I13">
    <cfRule type="top10" dxfId="45" priority="12" rank="1"/>
  </conditionalFormatting>
  <conditionalFormatting sqref="K13">
    <cfRule type="top10" dxfId="44" priority="11" rank="1"/>
  </conditionalFormatting>
  <conditionalFormatting sqref="M13">
    <cfRule type="top10" dxfId="43" priority="10" rank="1"/>
  </conditionalFormatting>
  <conditionalFormatting sqref="O13">
    <cfRule type="top10" dxfId="42" priority="9" rank="1"/>
  </conditionalFormatting>
  <conditionalFormatting sqref="E13:P13">
    <cfRule type="cellIs" dxfId="41" priority="8" operator="greaterThanOrEqual">
      <formula>200</formula>
    </cfRule>
  </conditionalFormatting>
  <conditionalFormatting sqref="E14:E15">
    <cfRule type="top10" dxfId="40" priority="7" rank="1"/>
  </conditionalFormatting>
  <conditionalFormatting sqref="G14:G15">
    <cfRule type="top10" dxfId="39" priority="6" rank="1"/>
  </conditionalFormatting>
  <conditionalFormatting sqref="I14:I15">
    <cfRule type="top10" dxfId="38" priority="5" rank="1"/>
  </conditionalFormatting>
  <conditionalFormatting sqref="K14:K15">
    <cfRule type="top10" dxfId="37" priority="4" rank="1"/>
  </conditionalFormatting>
  <conditionalFormatting sqref="M14:M15">
    <cfRule type="top10" dxfId="36" priority="3" rank="1"/>
  </conditionalFormatting>
  <conditionalFormatting sqref="O14:O15">
    <cfRule type="top10" dxfId="35" priority="2" rank="1"/>
  </conditionalFormatting>
  <conditionalFormatting sqref="E14:P15">
    <cfRule type="cellIs" dxfId="34" priority="1" operator="greaterThanOrEqual">
      <formula>200</formula>
    </cfRule>
  </conditionalFormatting>
  <hyperlinks>
    <hyperlink ref="X1" location="'Indoor 2025'!A1" display="Return to Rankings" xr:uid="{85F1DB53-CFC0-4233-B58E-4401B0C529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B13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D13</xm:sqref>
        </x14:dataValidation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D14:D15 B14:B15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414-0D21-4436-9B75-6E3F3DC08DFC}">
  <sheetPr codeName="Sheet107"/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55</v>
      </c>
      <c r="C2" s="3">
        <v>45682</v>
      </c>
      <c r="D2" s="4" t="s">
        <v>38</v>
      </c>
      <c r="E2" s="5">
        <v>199</v>
      </c>
      <c r="F2" s="22">
        <v>4</v>
      </c>
      <c r="G2" s="5">
        <v>198</v>
      </c>
      <c r="H2" s="22">
        <v>7</v>
      </c>
      <c r="I2" s="5">
        <v>195</v>
      </c>
      <c r="J2" s="22">
        <v>4</v>
      </c>
      <c r="K2" s="5">
        <v>198</v>
      </c>
      <c r="L2" s="22">
        <v>2</v>
      </c>
      <c r="M2" s="5">
        <v>198</v>
      </c>
      <c r="N2" s="22">
        <v>8</v>
      </c>
      <c r="O2" s="5"/>
      <c r="P2" s="22"/>
      <c r="Q2" s="6">
        <v>5</v>
      </c>
      <c r="R2" s="6">
        <v>988</v>
      </c>
      <c r="S2" s="7">
        <v>197.6</v>
      </c>
      <c r="T2" s="44">
        <v>25</v>
      </c>
      <c r="U2" s="8">
        <v>2</v>
      </c>
      <c r="V2" s="9">
        <v>199.6</v>
      </c>
    </row>
    <row r="3" spans="1:24" x14ac:dyDescent="0.25">
      <c r="A3" s="1" t="s">
        <v>15</v>
      </c>
      <c r="B3" s="2" t="s">
        <v>55</v>
      </c>
      <c r="C3" s="3">
        <v>45738</v>
      </c>
      <c r="D3" s="4" t="s">
        <v>38</v>
      </c>
      <c r="E3" s="5">
        <v>195</v>
      </c>
      <c r="F3" s="22">
        <v>5</v>
      </c>
      <c r="G3" s="43">
        <v>200</v>
      </c>
      <c r="H3" s="22">
        <v>4</v>
      </c>
      <c r="I3" s="5">
        <v>199</v>
      </c>
      <c r="J3" s="22">
        <v>3</v>
      </c>
      <c r="K3" s="5">
        <v>198</v>
      </c>
      <c r="L3" s="22">
        <v>3</v>
      </c>
      <c r="M3" s="5">
        <v>197</v>
      </c>
      <c r="N3" s="22">
        <v>1</v>
      </c>
      <c r="O3" s="5">
        <v>199</v>
      </c>
      <c r="P3" s="22">
        <v>8</v>
      </c>
      <c r="Q3" s="6">
        <v>6</v>
      </c>
      <c r="R3" s="6">
        <v>1188</v>
      </c>
      <c r="S3" s="7">
        <v>198</v>
      </c>
      <c r="T3" s="44">
        <v>24</v>
      </c>
      <c r="U3" s="8">
        <v>4</v>
      </c>
      <c r="V3" s="9">
        <v>202</v>
      </c>
    </row>
    <row r="4" spans="1:24" x14ac:dyDescent="0.25">
      <c r="A4" s="1" t="s">
        <v>15</v>
      </c>
      <c r="B4" s="2" t="s">
        <v>55</v>
      </c>
      <c r="C4" s="3">
        <v>45745</v>
      </c>
      <c r="D4" s="4" t="s">
        <v>38</v>
      </c>
      <c r="E4" s="5">
        <v>196</v>
      </c>
      <c r="F4" s="22">
        <v>4</v>
      </c>
      <c r="G4" s="5">
        <v>194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7</v>
      </c>
      <c r="U4" s="8">
        <v>2</v>
      </c>
      <c r="V4" s="9">
        <v>197</v>
      </c>
    </row>
    <row r="5" spans="1:24" x14ac:dyDescent="0.25">
      <c r="A5" s="55" t="s">
        <v>15</v>
      </c>
      <c r="B5" s="2" t="s">
        <v>55</v>
      </c>
      <c r="C5" s="3">
        <v>45997</v>
      </c>
      <c r="D5" s="54" t="s">
        <v>38</v>
      </c>
      <c r="E5" s="5">
        <v>191</v>
      </c>
      <c r="F5" s="22">
        <v>1</v>
      </c>
      <c r="G5" s="5">
        <v>197</v>
      </c>
      <c r="H5" s="22">
        <v>4</v>
      </c>
      <c r="I5" s="5">
        <v>190</v>
      </c>
      <c r="J5" s="22">
        <v>1</v>
      </c>
      <c r="K5" s="5">
        <v>198</v>
      </c>
      <c r="L5" s="22">
        <v>3</v>
      </c>
      <c r="M5" s="5">
        <v>192</v>
      </c>
      <c r="N5" s="22">
        <v>0</v>
      </c>
      <c r="O5" s="5">
        <v>192</v>
      </c>
      <c r="P5" s="22">
        <v>3</v>
      </c>
      <c r="Q5" s="8">
        <v>6</v>
      </c>
      <c r="R5" s="8">
        <v>1160</v>
      </c>
      <c r="S5" s="7">
        <v>193.33333333333334</v>
      </c>
      <c r="T5" s="44">
        <v>12</v>
      </c>
      <c r="U5" s="8">
        <v>4</v>
      </c>
      <c r="V5" s="7">
        <v>197.33333333333334</v>
      </c>
    </row>
    <row r="7" spans="1:24" x14ac:dyDescent="0.25">
      <c r="Q7" s="39">
        <f>SUM(Q2:Q6)</f>
        <v>19</v>
      </c>
      <c r="R7" s="39">
        <f>SUM(R2:R6)</f>
        <v>3726</v>
      </c>
      <c r="S7" s="40">
        <f>SUM(R7/Q7)</f>
        <v>196.10526315789474</v>
      </c>
      <c r="T7" s="39">
        <f>SUM(T2:T6)</f>
        <v>68</v>
      </c>
      <c r="U7" s="39">
        <f>SUM(U2:U6)</f>
        <v>12</v>
      </c>
      <c r="V7" s="41">
        <f>SUM(S7+U7)</f>
        <v>208.10526315789474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5:P5 E5:F5 B5:C5" name="Range1_17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6_1"/>
  </protectedRanges>
  <conditionalFormatting sqref="E5">
    <cfRule type="top10" dxfId="33" priority="8" rank="1"/>
  </conditionalFormatting>
  <conditionalFormatting sqref="G5">
    <cfRule type="top10" dxfId="32" priority="7" rank="1"/>
  </conditionalFormatting>
  <conditionalFormatting sqref="I5">
    <cfRule type="top10" dxfId="31" priority="6" rank="1"/>
  </conditionalFormatting>
  <conditionalFormatting sqref="K5">
    <cfRule type="top10" dxfId="30" priority="5" rank="1"/>
  </conditionalFormatting>
  <conditionalFormatting sqref="M5">
    <cfRule type="top10" dxfId="29" priority="4" rank="1"/>
  </conditionalFormatting>
  <conditionalFormatting sqref="O5">
    <cfRule type="top10" dxfId="28" priority="3" rank="1"/>
  </conditionalFormatting>
  <conditionalFormatting sqref="E5:O5">
    <cfRule type="cellIs" dxfId="27" priority="2" operator="greaterThanOrEqual">
      <formula>193</formula>
    </cfRule>
  </conditionalFormatting>
  <conditionalFormatting sqref="P5">
    <cfRule type="cellIs" dxfId="26" priority="1" operator="greaterThanOrEqual">
      <formula>193</formula>
    </cfRule>
  </conditionalFormatting>
  <hyperlinks>
    <hyperlink ref="X1" location="'Virginia 2025'!A1" display="Return to Rankings" xr:uid="{7D259498-4D4E-4B42-9058-7C98219E69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D5 B5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A35E-73C9-4B6D-B260-BF00CFA1327B}">
  <sheetPr codeName="Sheet12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73</v>
      </c>
      <c r="C2" s="3">
        <v>45710</v>
      </c>
      <c r="D2" s="4" t="s">
        <v>38</v>
      </c>
      <c r="E2" s="5">
        <v>184</v>
      </c>
      <c r="F2" s="22">
        <v>0</v>
      </c>
      <c r="G2" s="5">
        <v>178</v>
      </c>
      <c r="H2" s="22">
        <v>0</v>
      </c>
      <c r="I2" s="5">
        <v>186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548</v>
      </c>
      <c r="S2" s="7">
        <v>182.66666666666666</v>
      </c>
      <c r="T2" s="44">
        <v>0</v>
      </c>
      <c r="U2" s="8">
        <v>3</v>
      </c>
      <c r="V2" s="9">
        <v>185.66666666666666</v>
      </c>
    </row>
    <row r="4" spans="1:24" x14ac:dyDescent="0.25">
      <c r="Q4" s="39">
        <f>SUM(Q2:Q3)</f>
        <v>3</v>
      </c>
      <c r="R4" s="39">
        <f>SUM(R2:R3)</f>
        <v>548</v>
      </c>
      <c r="S4" s="40">
        <f>SUM(R4/Q4)</f>
        <v>182.66666666666666</v>
      </c>
      <c r="T4" s="39">
        <f>SUM(T2:T3)</f>
        <v>0</v>
      </c>
      <c r="U4" s="39">
        <f>SUM(U2:U3)</f>
        <v>3</v>
      </c>
      <c r="V4" s="41">
        <f>SUM(S4+U4)</f>
        <v>185.66666666666666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Virginia 2025'!A1" display="Return to Rankings" xr:uid="{7D64941F-53F8-4140-A66E-4465C432BE22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833B-8E53-4BB3-8E6B-4926B433FE12}">
  <sheetPr codeName="Sheet108"/>
  <dimension ref="A1:X5"/>
  <sheetViews>
    <sheetView workbookViewId="0">
      <selection activeCell="C14" sqref="C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99</v>
      </c>
      <c r="C2" s="3">
        <v>45745</v>
      </c>
      <c r="D2" s="4" t="s">
        <v>38</v>
      </c>
      <c r="E2" s="5">
        <v>194</v>
      </c>
      <c r="F2" s="22">
        <v>1</v>
      </c>
      <c r="G2" s="5">
        <v>195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44">
        <v>6</v>
      </c>
      <c r="U2" s="8">
        <v>2</v>
      </c>
      <c r="V2" s="9">
        <v>196.5</v>
      </c>
    </row>
    <row r="3" spans="1:24" x14ac:dyDescent="0.25">
      <c r="A3" s="55" t="s">
        <v>15</v>
      </c>
      <c r="B3" s="2" t="s">
        <v>99</v>
      </c>
      <c r="C3" s="3">
        <v>45997</v>
      </c>
      <c r="D3" s="54" t="s">
        <v>38</v>
      </c>
      <c r="E3" s="5">
        <v>197</v>
      </c>
      <c r="F3" s="22">
        <v>1</v>
      </c>
      <c r="G3" s="5">
        <v>198</v>
      </c>
      <c r="H3" s="22">
        <v>3</v>
      </c>
      <c r="I3" s="5">
        <v>199</v>
      </c>
      <c r="J3" s="22">
        <v>5</v>
      </c>
      <c r="K3" s="5">
        <v>197</v>
      </c>
      <c r="L3" s="22">
        <v>6</v>
      </c>
      <c r="M3" s="5">
        <v>197</v>
      </c>
      <c r="N3" s="22">
        <v>5</v>
      </c>
      <c r="O3" s="5">
        <v>197</v>
      </c>
      <c r="P3" s="22">
        <v>3</v>
      </c>
      <c r="Q3" s="8">
        <v>6</v>
      </c>
      <c r="R3" s="8">
        <v>1185</v>
      </c>
      <c r="S3" s="7">
        <v>197.5</v>
      </c>
      <c r="T3" s="44">
        <v>23</v>
      </c>
      <c r="U3" s="8">
        <v>4</v>
      </c>
      <c r="V3" s="7">
        <v>201.5</v>
      </c>
    </row>
    <row r="5" spans="1:24" x14ac:dyDescent="0.25">
      <c r="Q5" s="39">
        <f>SUM(Q2:Q4)</f>
        <v>8</v>
      </c>
      <c r="R5" s="39">
        <f>SUM(R2:R4)</f>
        <v>1574</v>
      </c>
      <c r="S5" s="40">
        <f>SUM(R5/Q5)</f>
        <v>196.75</v>
      </c>
      <c r="T5" s="39">
        <f>SUM(T2:T4)</f>
        <v>29</v>
      </c>
      <c r="U5" s="39">
        <f>SUM(U2:U4)</f>
        <v>6</v>
      </c>
      <c r="V5" s="41">
        <f>SUM(S5+U5)</f>
        <v>202.75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I3:P3" name="Range1_18_1"/>
    <protectedRange algorithmName="SHA-512" hashValue="ON39YdpmFHfN9f47KpiRvqrKx0V9+erV1CNkpWzYhW/Qyc6aT8rEyCrvauWSYGZK2ia3o7vd3akF07acHAFpOA==" saltValue="yVW9XmDwTqEnmpSGai0KYg==" spinCount="100000" sqref="B3:C3" name="Range1_1_2_2_2"/>
    <protectedRange algorithmName="SHA-512" hashValue="ON39YdpmFHfN9f47KpiRvqrKx0V9+erV1CNkpWzYhW/Qyc6aT8rEyCrvauWSYGZK2ia3o7vd3akF07acHAFpOA==" saltValue="yVW9XmDwTqEnmpSGai0KYg==" spinCount="100000" sqref="D3" name="Range1_1_1_2_1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:O3">
    <cfRule type="cellIs" dxfId="25" priority="7" operator="greaterThanOrEqual">
      <formula>200</formula>
    </cfRule>
  </conditionalFormatting>
  <conditionalFormatting sqref="E3">
    <cfRule type="top10" dxfId="24" priority="6" rank="1"/>
  </conditionalFormatting>
  <conditionalFormatting sqref="G3">
    <cfRule type="top10" dxfId="23" priority="5" rank="1"/>
  </conditionalFormatting>
  <conditionalFormatting sqref="I3">
    <cfRule type="top10" dxfId="22" priority="4" rank="1"/>
  </conditionalFormatting>
  <conditionalFormatting sqref="K3">
    <cfRule type="top10" dxfId="21" priority="3" rank="1"/>
  </conditionalFormatting>
  <conditionalFormatting sqref="M3">
    <cfRule type="top10" dxfId="20" priority="2" rank="1"/>
  </conditionalFormatting>
  <conditionalFormatting sqref="O3">
    <cfRule type="top10" dxfId="19" priority="1" rank="1"/>
  </conditionalFormatting>
  <hyperlinks>
    <hyperlink ref="X1" location="'Virginia 2025'!A1" display="Return to Rankings" xr:uid="{A6499AE2-50D7-4C03-A131-CBC2A060A4B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D3 B3</xm:sqref>
        </x14:dataValidation>
      </x14:dataValidations>
    </ext>
  </extLst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B38A-BC18-4BA5-8076-D1B681320F60}">
  <sheetPr codeName="Sheet109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122</v>
      </c>
      <c r="C2" s="3">
        <v>45808</v>
      </c>
      <c r="D2" s="4" t="s">
        <v>102</v>
      </c>
      <c r="E2" s="5">
        <v>182</v>
      </c>
      <c r="F2" s="22">
        <v>1</v>
      </c>
      <c r="G2" s="36">
        <v>193</v>
      </c>
      <c r="H2" s="22">
        <v>1</v>
      </c>
      <c r="I2" s="5">
        <v>180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555</v>
      </c>
      <c r="S2" s="7">
        <v>185</v>
      </c>
      <c r="T2" s="44">
        <v>2</v>
      </c>
      <c r="U2" s="8">
        <v>4</v>
      </c>
      <c r="V2" s="9">
        <v>189</v>
      </c>
    </row>
    <row r="3" spans="1:24" ht="15" customHeight="1" x14ac:dyDescent="0.25">
      <c r="A3" s="1" t="s">
        <v>11</v>
      </c>
      <c r="B3" s="2" t="s">
        <v>122</v>
      </c>
      <c r="C3" s="3">
        <v>45857</v>
      </c>
      <c r="D3" s="4" t="s">
        <v>102</v>
      </c>
      <c r="E3" s="36">
        <v>192</v>
      </c>
      <c r="F3" s="22">
        <v>4</v>
      </c>
      <c r="G3" s="36">
        <v>186</v>
      </c>
      <c r="H3" s="22">
        <v>1</v>
      </c>
      <c r="I3" s="5">
        <v>190</v>
      </c>
      <c r="J3" s="22">
        <v>0</v>
      </c>
      <c r="K3" s="38"/>
      <c r="L3" s="22"/>
      <c r="M3" s="38"/>
      <c r="N3" s="22"/>
      <c r="O3" s="5"/>
      <c r="P3" s="22"/>
      <c r="Q3" s="6">
        <v>3</v>
      </c>
      <c r="R3" s="6">
        <v>568</v>
      </c>
      <c r="S3" s="7">
        <v>189.33333333333334</v>
      </c>
      <c r="T3" s="44">
        <v>5</v>
      </c>
      <c r="U3" s="8">
        <v>2</v>
      </c>
      <c r="V3" s="9">
        <v>191.33333333333334</v>
      </c>
    </row>
    <row r="5" spans="1:24" x14ac:dyDescent="0.25">
      <c r="Q5" s="39">
        <f>SUM(Q2:Q4)</f>
        <v>6</v>
      </c>
      <c r="R5" s="39">
        <f>SUM(R2:R4)</f>
        <v>1123</v>
      </c>
      <c r="S5" s="40">
        <f>SUM(R5/Q5)</f>
        <v>187.16666666666666</v>
      </c>
      <c r="T5" s="39">
        <f>SUM(T2:T4)</f>
        <v>7</v>
      </c>
      <c r="U5" s="39">
        <f>SUM(U2:U4)</f>
        <v>6</v>
      </c>
      <c r="V5" s="41">
        <f>SUM(S5+U5)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 B3:C3 H3:L3 N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G3 M3 O3" name="Range1_33_1_7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Virginia 2025'!A1" display="Return to Rankings" xr:uid="{38FFC9AB-9B93-43F9-B573-5BC9D2D96223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8063-D958-4F84-A3D6-3185F85C956D}">
  <sheetPr codeName="Sheet110"/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140</v>
      </c>
      <c r="C2" s="3">
        <v>45814</v>
      </c>
      <c r="D2" s="4" t="s">
        <v>130</v>
      </c>
      <c r="E2" s="5">
        <v>194</v>
      </c>
      <c r="F2" s="22">
        <v>0</v>
      </c>
      <c r="G2" s="5">
        <v>193</v>
      </c>
      <c r="H2" s="22">
        <v>1</v>
      </c>
      <c r="I2" s="5">
        <v>198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44">
        <v>1</v>
      </c>
      <c r="U2" s="8">
        <v>6</v>
      </c>
      <c r="V2" s="9">
        <v>201</v>
      </c>
    </row>
    <row r="3" spans="1:24" x14ac:dyDescent="0.25">
      <c r="A3" s="1" t="s">
        <v>46</v>
      </c>
      <c r="B3" s="2" t="s">
        <v>140</v>
      </c>
      <c r="C3" s="3">
        <v>45835</v>
      </c>
      <c r="D3" s="4" t="s">
        <v>130</v>
      </c>
      <c r="E3" s="5">
        <v>197</v>
      </c>
      <c r="F3" s="22">
        <v>3</v>
      </c>
      <c r="G3" s="5">
        <v>196</v>
      </c>
      <c r="H3" s="22">
        <v>1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44">
        <v>6</v>
      </c>
      <c r="U3" s="8">
        <v>7</v>
      </c>
      <c r="V3" s="9">
        <v>203.33333333333334</v>
      </c>
    </row>
    <row r="5" spans="1:24" x14ac:dyDescent="0.25">
      <c r="Q5" s="39">
        <f>SUM(Q2:Q4)</f>
        <v>6</v>
      </c>
      <c r="R5" s="39">
        <f>SUM(R2:R4)</f>
        <v>1174</v>
      </c>
      <c r="S5" s="40">
        <f>SUM(R5/Q5)</f>
        <v>195.66666666666666</v>
      </c>
      <c r="T5" s="39">
        <f>SUM(T2:T4)</f>
        <v>7</v>
      </c>
      <c r="U5" s="39">
        <f>SUM(U2:U4)</f>
        <v>13</v>
      </c>
      <c r="V5" s="41">
        <f>SUM(S5+U5)</f>
        <v>208.66666666666666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</protectedRanges>
  <hyperlinks>
    <hyperlink ref="X1" location="'Virginia 2025'!A1" display="Return to Rankings" xr:uid="{DF61019D-954E-43DC-9D22-FF5A4E9EB8FC}"/>
  </hyperlinks>
  <pageMargins left="0.7" right="0.7" top="0.75" bottom="0.75" header="0.3" footer="0.3"/>
  <pageSetup orientation="portrait" horizontalDpi="300" verticalDpi="30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E041-38FE-4A04-8F06-1686655E1778}">
  <sheetPr codeName="Sheet111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150</v>
      </c>
      <c r="C2" s="3">
        <v>45835</v>
      </c>
      <c r="D2" s="4" t="s">
        <v>130</v>
      </c>
      <c r="E2" s="36">
        <v>159</v>
      </c>
      <c r="F2" s="22">
        <v>0</v>
      </c>
      <c r="G2" s="36">
        <v>178</v>
      </c>
      <c r="H2" s="22">
        <v>0</v>
      </c>
      <c r="I2" s="5">
        <v>165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502</v>
      </c>
      <c r="S2" s="7">
        <v>167.33333333333334</v>
      </c>
      <c r="T2" s="44">
        <v>1</v>
      </c>
      <c r="U2" s="8">
        <v>2</v>
      </c>
      <c r="V2" s="9">
        <v>169.33333333333334</v>
      </c>
    </row>
    <row r="4" spans="1:24" x14ac:dyDescent="0.25">
      <c r="Q4" s="39">
        <f>SUM(Q2:Q3)</f>
        <v>3</v>
      </c>
      <c r="R4" s="39">
        <f>SUM(R2:R3)</f>
        <v>502</v>
      </c>
      <c r="S4" s="40">
        <f>SUM(R4/Q4)</f>
        <v>167.33333333333334</v>
      </c>
      <c r="T4" s="39">
        <f>SUM(T2:T3)</f>
        <v>1</v>
      </c>
      <c r="U4" s="39">
        <f>SUM(U2:U3)</f>
        <v>2</v>
      </c>
      <c r="V4" s="41">
        <f>SUM(S4+U4)</f>
        <v>169.33333333333334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Virginia 2025'!A1" display="Return to Rankings" xr:uid="{A9ACAB8C-CBA6-4C83-921C-EE3EA84C5F53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F8E2-08A0-4D37-BA3A-8EBD29CACBE0}">
  <sheetPr codeName="Sheet112"/>
  <dimension ref="A1:X13"/>
  <sheetViews>
    <sheetView workbookViewId="0">
      <selection activeCell="M30" sqref="M3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46</v>
      </c>
      <c r="B2" s="2" t="s">
        <v>141</v>
      </c>
      <c r="C2" s="3">
        <v>45814</v>
      </c>
      <c r="D2" s="4" t="s">
        <v>130</v>
      </c>
      <c r="E2" s="5">
        <v>196.01</v>
      </c>
      <c r="F2" s="22">
        <v>5</v>
      </c>
      <c r="G2" s="5">
        <v>198</v>
      </c>
      <c r="H2" s="22">
        <v>3</v>
      </c>
      <c r="I2" s="5">
        <v>195</v>
      </c>
      <c r="J2" s="22">
        <v>6</v>
      </c>
      <c r="K2" s="5"/>
      <c r="L2" s="22"/>
      <c r="M2" s="5"/>
      <c r="N2" s="22"/>
      <c r="O2" s="5"/>
      <c r="P2" s="22"/>
      <c r="Q2" s="6">
        <v>3</v>
      </c>
      <c r="R2" s="6">
        <v>589.01</v>
      </c>
      <c r="S2" s="7">
        <v>196.33666666666667</v>
      </c>
      <c r="T2" s="44">
        <v>14</v>
      </c>
      <c r="U2" s="8">
        <v>9</v>
      </c>
      <c r="V2" s="9">
        <v>205.33666666666667</v>
      </c>
    </row>
    <row r="3" spans="1:24" x14ac:dyDescent="0.25">
      <c r="A3" s="1" t="s">
        <v>46</v>
      </c>
      <c r="B3" s="2" t="s">
        <v>141</v>
      </c>
      <c r="C3" s="3">
        <v>45835</v>
      </c>
      <c r="D3" s="4" t="s">
        <v>130</v>
      </c>
      <c r="E3" s="5">
        <v>195</v>
      </c>
      <c r="F3" s="22">
        <v>4</v>
      </c>
      <c r="G3" s="5">
        <v>195</v>
      </c>
      <c r="H3" s="22">
        <v>0</v>
      </c>
      <c r="I3" s="5">
        <v>196.01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586.01</v>
      </c>
      <c r="S3" s="7">
        <v>195.33666666666667</v>
      </c>
      <c r="T3" s="44">
        <v>9</v>
      </c>
      <c r="U3" s="8">
        <v>6</v>
      </c>
      <c r="V3" s="9">
        <v>201.33666666666667</v>
      </c>
    </row>
    <row r="4" spans="1:24" x14ac:dyDescent="0.25">
      <c r="A4" s="1" t="s">
        <v>46</v>
      </c>
      <c r="B4" s="2" t="s">
        <v>141</v>
      </c>
      <c r="C4" s="3">
        <v>45905</v>
      </c>
      <c r="D4" s="4" t="s">
        <v>130</v>
      </c>
      <c r="E4" s="5">
        <v>194.01</v>
      </c>
      <c r="F4" s="22">
        <v>1</v>
      </c>
      <c r="G4" s="5">
        <v>198</v>
      </c>
      <c r="H4" s="22">
        <v>3</v>
      </c>
      <c r="I4" s="5">
        <v>199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591.01</v>
      </c>
      <c r="S4" s="7">
        <v>197.00333333333333</v>
      </c>
      <c r="T4" s="44">
        <v>6</v>
      </c>
      <c r="U4" s="8">
        <v>9</v>
      </c>
      <c r="V4" s="9">
        <v>206.00333333333333</v>
      </c>
    </row>
    <row r="5" spans="1:24" x14ac:dyDescent="0.25">
      <c r="A5" s="55" t="s">
        <v>46</v>
      </c>
      <c r="B5" s="2" t="s">
        <v>141</v>
      </c>
      <c r="C5" s="3">
        <v>45961</v>
      </c>
      <c r="D5" s="54" t="s">
        <v>130</v>
      </c>
      <c r="E5" s="5">
        <v>186</v>
      </c>
      <c r="F5" s="22">
        <v>1</v>
      </c>
      <c r="G5" s="5">
        <v>195</v>
      </c>
      <c r="H5" s="22">
        <v>1</v>
      </c>
      <c r="I5" s="5">
        <v>189</v>
      </c>
      <c r="J5" s="22">
        <v>1</v>
      </c>
      <c r="K5" s="5">
        <v>191</v>
      </c>
      <c r="L5" s="22">
        <v>2</v>
      </c>
      <c r="M5" s="5"/>
      <c r="N5" s="22"/>
      <c r="O5" s="5"/>
      <c r="P5" s="22"/>
      <c r="Q5" s="8">
        <v>4</v>
      </c>
      <c r="R5" s="8">
        <v>761</v>
      </c>
      <c r="S5" s="7">
        <v>190.25</v>
      </c>
      <c r="T5" s="44">
        <v>5</v>
      </c>
      <c r="U5" s="8">
        <v>5</v>
      </c>
      <c r="V5" s="7">
        <v>195.25</v>
      </c>
    </row>
    <row r="7" spans="1:24" x14ac:dyDescent="0.25">
      <c r="Q7" s="39">
        <f>SUM(Q2:Q6)</f>
        <v>13</v>
      </c>
      <c r="R7" s="39">
        <f>SUM(R2:R6)</f>
        <v>2527.0299999999997</v>
      </c>
      <c r="S7" s="40">
        <f>SUM(R7/Q7)</f>
        <v>194.38692307692307</v>
      </c>
      <c r="T7" s="39">
        <f>SUM(T2:T6)</f>
        <v>34</v>
      </c>
      <c r="U7" s="39">
        <f>SUM(U2:U6)</f>
        <v>29</v>
      </c>
      <c r="V7" s="41">
        <f>SUM(S7+U7)</f>
        <v>223.38692307692307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1" t="s">
        <v>15</v>
      </c>
      <c r="B11" s="2" t="s">
        <v>141</v>
      </c>
      <c r="C11" s="3">
        <v>45870</v>
      </c>
      <c r="D11" s="4" t="s">
        <v>130</v>
      </c>
      <c r="E11" s="5">
        <v>194</v>
      </c>
      <c r="F11" s="22">
        <v>3</v>
      </c>
      <c r="G11" s="5">
        <v>189</v>
      </c>
      <c r="H11" s="22">
        <v>2</v>
      </c>
      <c r="I11" s="5">
        <v>191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574</v>
      </c>
      <c r="S11" s="7">
        <v>191.33333333333334</v>
      </c>
      <c r="T11" s="44">
        <v>5</v>
      </c>
      <c r="U11" s="8">
        <v>2</v>
      </c>
      <c r="V11" s="9">
        <v>193.33333333333334</v>
      </c>
    </row>
    <row r="13" spans="1:24" x14ac:dyDescent="0.25">
      <c r="Q13" s="39">
        <f>SUM(Q11:Q12)</f>
        <v>3</v>
      </c>
      <c r="R13" s="39">
        <f>SUM(R11:R12)</f>
        <v>574</v>
      </c>
      <c r="S13" s="40">
        <f>SUM(R13/Q13)</f>
        <v>191.33333333333334</v>
      </c>
      <c r="T13" s="39">
        <f>SUM(T11:T12)</f>
        <v>5</v>
      </c>
      <c r="U13" s="39">
        <f>SUM(U11:U12)</f>
        <v>2</v>
      </c>
      <c r="V13" s="41">
        <f>SUM(S13+U13)</f>
        <v>193.33333333333334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T4" name="Range1_3_5_5"/>
    <protectedRange algorithmName="SHA-512" hashValue="ON39YdpmFHfN9f47KpiRvqrKx0V9+erV1CNkpWzYhW/Qyc6aT8rEyCrvauWSYGZK2ia3o7vd3akF07acHAFpOA==" saltValue="yVW9XmDwTqEnmpSGai0KYg==" spinCount="100000" sqref="E5:P5" name="Range1_11_1"/>
    <protectedRange algorithmName="SHA-512" hashValue="ON39YdpmFHfN9f47KpiRvqrKx0V9+erV1CNkpWzYhW/Qyc6aT8rEyCrvauWSYGZK2ia3o7vd3akF07acHAFpOA==" saltValue="yVW9XmDwTqEnmpSGai0KYg==" spinCount="100000" sqref="B5:C5" name="Range1_1_2_2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8"/>
  </protectedRanges>
  <conditionalFormatting sqref="E4">
    <cfRule type="top10" dxfId="18" priority="36" rank="1"/>
  </conditionalFormatting>
  <conditionalFormatting sqref="E4:O4">
    <cfRule type="cellIs" dxfId="17" priority="33" operator="greaterThanOrEqual">
      <formula>200</formula>
    </cfRule>
  </conditionalFormatting>
  <conditionalFormatting sqref="G4">
    <cfRule type="top10" dxfId="16" priority="38" rank="1"/>
  </conditionalFormatting>
  <conditionalFormatting sqref="I4">
    <cfRule type="top10" dxfId="15" priority="37" rank="1"/>
  </conditionalFormatting>
  <conditionalFormatting sqref="K4">
    <cfRule type="top10" dxfId="14" priority="32" rank="1"/>
  </conditionalFormatting>
  <conditionalFormatting sqref="M4">
    <cfRule type="top10" dxfId="13" priority="35" rank="1"/>
  </conditionalFormatting>
  <conditionalFormatting sqref="O4">
    <cfRule type="top10" dxfId="12" priority="34" rank="1"/>
  </conditionalFormatting>
  <conditionalFormatting sqref="G5">
    <cfRule type="top10" dxfId="11" priority="28" rank="1"/>
    <cfRule type="cellIs" dxfId="10" priority="31" operator="greaterThanOrEqual">
      <formula>193</formula>
    </cfRule>
  </conditionalFormatting>
  <conditionalFormatting sqref="E5">
    <cfRule type="top10" dxfId="9" priority="29" rank="1"/>
    <cfRule type="cellIs" dxfId="8" priority="30" operator="greaterThanOrEqual">
      <formula>193</formula>
    </cfRule>
  </conditionalFormatting>
  <conditionalFormatting sqref="I5">
    <cfRule type="top10" dxfId="7" priority="26" rank="1"/>
    <cfRule type="cellIs" dxfId="6" priority="27" operator="greaterThanOrEqual">
      <formula>193</formula>
    </cfRule>
  </conditionalFormatting>
  <conditionalFormatting sqref="K5">
    <cfRule type="top10" dxfId="5" priority="24" rank="1"/>
    <cfRule type="cellIs" dxfId="4" priority="25" operator="greaterThanOrEqual">
      <formula>193</formula>
    </cfRule>
  </conditionalFormatting>
  <conditionalFormatting sqref="M5">
    <cfRule type="cellIs" dxfId="3" priority="22" operator="greaterThanOrEqual">
      <formula>193</formula>
    </cfRule>
    <cfRule type="top10" dxfId="2" priority="23" rank="1"/>
  </conditionalFormatting>
  <conditionalFormatting sqref="O5">
    <cfRule type="top10" dxfId="1" priority="20" rank="1"/>
    <cfRule type="cellIs" dxfId="0" priority="21" operator="greaterThanOrEqual">
      <formula>193</formula>
    </cfRule>
  </conditionalFormatting>
  <hyperlinks>
    <hyperlink ref="X1" location="'Indoor 2025'!A1" display="Return to Rankings" xr:uid="{A64AAA66-D416-4211-AFB9-03B8EC3B3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D5 B5</xm:sqref>
        </x14:dataValidation>
      </x14:dataValidations>
    </ext>
  </extLst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4DA-6312-4E8F-B9A7-F41E47022899}">
  <sheetPr codeName="Sheet113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83</v>
      </c>
      <c r="C2" s="3">
        <v>45710</v>
      </c>
      <c r="D2" s="4" t="s">
        <v>38</v>
      </c>
      <c r="E2" s="5">
        <v>198</v>
      </c>
      <c r="F2" s="22">
        <v>3</v>
      </c>
      <c r="G2" s="5">
        <v>197</v>
      </c>
      <c r="H2" s="22">
        <v>3</v>
      </c>
      <c r="I2" s="5">
        <v>194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9</v>
      </c>
      <c r="U2" s="8">
        <v>2</v>
      </c>
      <c r="V2" s="9">
        <v>198.33333333333334</v>
      </c>
    </row>
    <row r="3" spans="1:24" ht="15" customHeight="1" x14ac:dyDescent="0.25">
      <c r="A3" s="1" t="s">
        <v>15</v>
      </c>
      <c r="B3" s="2" t="s">
        <v>83</v>
      </c>
      <c r="C3" s="3">
        <v>45808</v>
      </c>
      <c r="D3" s="4" t="s">
        <v>102</v>
      </c>
      <c r="E3" s="5">
        <v>194</v>
      </c>
      <c r="F3" s="22">
        <v>1</v>
      </c>
      <c r="G3" s="5">
        <v>198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44">
        <v>4</v>
      </c>
      <c r="U3" s="8">
        <v>2</v>
      </c>
      <c r="V3" s="9">
        <v>196.33333333333334</v>
      </c>
    </row>
    <row r="5" spans="1:24" x14ac:dyDescent="0.25">
      <c r="Q5" s="39">
        <f>SUM(Q2:Q4)</f>
        <v>6</v>
      </c>
      <c r="R5" s="39">
        <f>SUM(R2:R4)</f>
        <v>1172</v>
      </c>
      <c r="S5" s="40">
        <f>SUM(R5/Q5)</f>
        <v>195.33333333333334</v>
      </c>
      <c r="T5" s="39">
        <f>SUM(T2:T4)</f>
        <v>13</v>
      </c>
      <c r="U5" s="39">
        <f>SUM(U2:U4)</f>
        <v>4</v>
      </c>
      <c r="V5" s="41">
        <f>SUM(S5+U5)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hyperlinks>
    <hyperlink ref="X1" location="'Virginia 2025'!A1" display="Return to Rankings" xr:uid="{01A39AB8-7C74-4D1B-BF8E-24B14ACFB5B2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8B41-FCE5-4870-9EA1-E7272CFB83BB}">
  <sheetPr codeName="Sheet114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89</v>
      </c>
      <c r="C2" s="3">
        <v>45734</v>
      </c>
      <c r="D2" s="4" t="s">
        <v>38</v>
      </c>
      <c r="E2" s="5">
        <v>185</v>
      </c>
      <c r="F2" s="22">
        <v>1</v>
      </c>
      <c r="G2" s="36">
        <v>159</v>
      </c>
      <c r="H2" s="22">
        <v>1</v>
      </c>
      <c r="I2" s="5">
        <v>191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5</v>
      </c>
      <c r="U2" s="8">
        <v>3</v>
      </c>
      <c r="V2" s="9">
        <v>181.33333333333334</v>
      </c>
    </row>
    <row r="4" spans="1:24" x14ac:dyDescent="0.25">
      <c r="Q4" s="39">
        <f>SUM(Q2:Q3)</f>
        <v>3</v>
      </c>
      <c r="R4" s="39">
        <f>SUM(R2:R3)</f>
        <v>535</v>
      </c>
      <c r="S4" s="40">
        <f>SUM(R4/Q4)</f>
        <v>178.33333333333334</v>
      </c>
      <c r="T4" s="39">
        <f>SUM(T2:T3)</f>
        <v>5</v>
      </c>
      <c r="U4" s="39">
        <f>SUM(U2:U3)</f>
        <v>3</v>
      </c>
      <c r="V4" s="41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0E428B9-2872-4AAE-817A-DFFD28BA2921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4C6D-6A37-4541-844E-E021C8C525FB}">
  <sheetPr codeName="Sheet13"/>
  <dimension ref="A1:X6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79</v>
      </c>
      <c r="C2" s="3">
        <v>45710</v>
      </c>
      <c r="D2" s="4" t="s">
        <v>38</v>
      </c>
      <c r="E2" s="5">
        <v>199</v>
      </c>
      <c r="F2" s="22">
        <v>4</v>
      </c>
      <c r="G2" s="5">
        <v>197</v>
      </c>
      <c r="H2" s="22">
        <v>2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44">
        <v>8</v>
      </c>
      <c r="U2" s="8">
        <v>2</v>
      </c>
      <c r="V2" s="9">
        <v>200</v>
      </c>
    </row>
    <row r="3" spans="1:24" x14ac:dyDescent="0.25">
      <c r="A3" s="1" t="s">
        <v>15</v>
      </c>
      <c r="B3" s="2" t="s">
        <v>79</v>
      </c>
      <c r="C3" s="3">
        <v>45745</v>
      </c>
      <c r="D3" s="4" t="s">
        <v>38</v>
      </c>
      <c r="E3" s="43">
        <v>200.001</v>
      </c>
      <c r="F3" s="22">
        <v>6</v>
      </c>
      <c r="G3" s="43">
        <v>200</v>
      </c>
      <c r="H3" s="22">
        <v>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400.00099999999998</v>
      </c>
      <c r="S3" s="7">
        <v>200.00049999999999</v>
      </c>
      <c r="T3" s="44">
        <v>10</v>
      </c>
      <c r="U3" s="8">
        <v>7</v>
      </c>
      <c r="V3" s="9">
        <v>207.00049999999999</v>
      </c>
    </row>
    <row r="4" spans="1:24" x14ac:dyDescent="0.25">
      <c r="A4" s="55" t="s">
        <v>15</v>
      </c>
      <c r="B4" s="2" t="s">
        <v>79</v>
      </c>
      <c r="C4" s="3">
        <v>45965</v>
      </c>
      <c r="D4" s="54" t="s">
        <v>38</v>
      </c>
      <c r="E4" s="5">
        <v>199</v>
      </c>
      <c r="F4" s="22">
        <v>3</v>
      </c>
      <c r="G4" s="5">
        <v>199</v>
      </c>
      <c r="H4" s="22">
        <v>2</v>
      </c>
      <c r="I4" s="5">
        <v>199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597</v>
      </c>
      <c r="S4" s="7">
        <v>199</v>
      </c>
      <c r="T4" s="44">
        <v>7</v>
      </c>
      <c r="U4" s="8">
        <v>4</v>
      </c>
      <c r="V4" s="7">
        <v>203</v>
      </c>
    </row>
    <row r="6" spans="1:24" x14ac:dyDescent="0.25">
      <c r="Q6" s="39">
        <f>SUM(Q2:Q5)</f>
        <v>8</v>
      </c>
      <c r="R6" s="39">
        <f>SUM(R2:R5)</f>
        <v>1591.001</v>
      </c>
      <c r="S6" s="40">
        <f>SUM(R6/Q6)</f>
        <v>198.875125</v>
      </c>
      <c r="T6" s="39">
        <f>SUM(T2:T5)</f>
        <v>25</v>
      </c>
      <c r="U6" s="39">
        <f>SUM(U2:U5)</f>
        <v>13</v>
      </c>
      <c r="V6" s="41">
        <f>SUM(S6+U6)</f>
        <v>211.875125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</protectedRanges>
  <conditionalFormatting sqref="E4:P4">
    <cfRule type="cellIs" dxfId="1403" priority="1" operator="greaterThanOrEqual">
      <formula>200</formula>
    </cfRule>
  </conditionalFormatting>
  <conditionalFormatting sqref="E4">
    <cfRule type="top10" dxfId="1402" priority="2" rank="1"/>
  </conditionalFormatting>
  <conditionalFormatting sqref="G4">
    <cfRule type="top10" dxfId="1401" priority="3" rank="1"/>
  </conditionalFormatting>
  <conditionalFormatting sqref="I4">
    <cfRule type="top10" dxfId="1400" priority="4" rank="1"/>
  </conditionalFormatting>
  <conditionalFormatting sqref="K4">
    <cfRule type="top10" dxfId="1399" priority="5" rank="1"/>
  </conditionalFormatting>
  <conditionalFormatting sqref="M4">
    <cfRule type="top10" dxfId="1398" priority="6" rank="1"/>
  </conditionalFormatting>
  <conditionalFormatting sqref="O4">
    <cfRule type="top10" dxfId="1397" priority="7" rank="1"/>
  </conditionalFormatting>
  <hyperlinks>
    <hyperlink ref="X1" location="'Virginia 2025'!A1" display="Return to Rankings" xr:uid="{3A45E025-A58E-4732-9BFA-F2371F39D1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B4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40B0-EE3B-4431-BC41-469824CDBBCF}">
  <sheetPr codeName="Sheet14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98</v>
      </c>
      <c r="C2" s="3">
        <v>45745</v>
      </c>
      <c r="D2" s="4" t="s">
        <v>38</v>
      </c>
      <c r="E2" s="5">
        <v>197</v>
      </c>
      <c r="F2" s="22">
        <v>3</v>
      </c>
      <c r="G2" s="5">
        <v>196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393</v>
      </c>
      <c r="S2" s="7">
        <v>196.5</v>
      </c>
      <c r="T2" s="44">
        <v>5</v>
      </c>
      <c r="U2" s="8">
        <v>2</v>
      </c>
      <c r="V2" s="9">
        <v>198.5</v>
      </c>
    </row>
    <row r="4" spans="1:24" x14ac:dyDescent="0.25">
      <c r="Q4" s="39">
        <f>SUM(Q2:Q3)</f>
        <v>2</v>
      </c>
      <c r="R4" s="39">
        <f>SUM(R2:R3)</f>
        <v>393</v>
      </c>
      <c r="S4" s="40">
        <f>SUM(R4/Q4)</f>
        <v>196.5</v>
      </c>
      <c r="T4" s="39">
        <f>SUM(T2:T3)</f>
        <v>5</v>
      </c>
      <c r="U4" s="39">
        <f>SUM(U2:U3)</f>
        <v>2</v>
      </c>
      <c r="V4" s="41">
        <f>SUM(S4+U4)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B4B198E5-DC94-4DC2-92D2-145800F7D178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2EBE-1CCB-4481-AC9A-CAC859551531}">
  <dimension ref="A1:X5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179</v>
      </c>
      <c r="C2" s="3">
        <v>45870</v>
      </c>
      <c r="D2" s="4" t="s">
        <v>130</v>
      </c>
      <c r="E2" s="5">
        <v>195</v>
      </c>
      <c r="F2" s="22">
        <v>3</v>
      </c>
      <c r="G2" s="5">
        <v>194</v>
      </c>
      <c r="H2" s="22">
        <v>3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8</v>
      </c>
      <c r="U2" s="8">
        <v>2</v>
      </c>
      <c r="V2" s="9">
        <v>197.66666666666666</v>
      </c>
    </row>
    <row r="3" spans="1:24" x14ac:dyDescent="0.25">
      <c r="A3" s="55" t="s">
        <v>15</v>
      </c>
      <c r="B3" s="2" t="s">
        <v>179</v>
      </c>
      <c r="C3" s="3">
        <v>45961</v>
      </c>
      <c r="D3" s="54" t="s">
        <v>130</v>
      </c>
      <c r="E3" s="5">
        <v>198.01</v>
      </c>
      <c r="F3" s="22">
        <v>3</v>
      </c>
      <c r="G3" s="5">
        <v>199</v>
      </c>
      <c r="H3" s="22">
        <v>4</v>
      </c>
      <c r="I3" s="5">
        <v>192</v>
      </c>
      <c r="J3" s="22">
        <v>2</v>
      </c>
      <c r="K3" s="5">
        <v>200</v>
      </c>
      <c r="L3" s="22">
        <v>2</v>
      </c>
      <c r="M3" s="5"/>
      <c r="N3" s="22"/>
      <c r="O3" s="5"/>
      <c r="P3" s="22"/>
      <c r="Q3" s="8">
        <v>4</v>
      </c>
      <c r="R3" s="8">
        <v>789.01</v>
      </c>
      <c r="S3" s="7">
        <v>197.2525</v>
      </c>
      <c r="T3" s="44">
        <v>11</v>
      </c>
      <c r="U3" s="8">
        <v>10</v>
      </c>
      <c r="V3" s="7">
        <v>207.2525</v>
      </c>
    </row>
    <row r="5" spans="1:24" x14ac:dyDescent="0.25">
      <c r="Q5" s="39">
        <f>SUM(Q2:Q4)</f>
        <v>7</v>
      </c>
      <c r="R5" s="39">
        <f>SUM(R2:R4)</f>
        <v>1376.01</v>
      </c>
      <c r="S5" s="40">
        <f>SUM(R5/Q5)</f>
        <v>196.57285714285715</v>
      </c>
      <c r="T5" s="39">
        <f>SUM(T2:T4)</f>
        <v>19</v>
      </c>
      <c r="U5" s="39">
        <f>SUM(U2:U4)</f>
        <v>12</v>
      </c>
      <c r="V5" s="41">
        <f>SUM(S5+U5)</f>
        <v>208.57285714285715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E3">
    <cfRule type="top10" dxfId="1396" priority="7" rank="1"/>
  </conditionalFormatting>
  <conditionalFormatting sqref="G3">
    <cfRule type="top10" dxfId="1395" priority="6" rank="1"/>
  </conditionalFormatting>
  <conditionalFormatting sqref="I3">
    <cfRule type="top10" dxfId="1394" priority="5" rank="1"/>
  </conditionalFormatting>
  <conditionalFormatting sqref="K3">
    <cfRule type="top10" dxfId="1393" priority="4" rank="1"/>
  </conditionalFormatting>
  <conditionalFormatting sqref="M3">
    <cfRule type="top10" dxfId="1392" priority="3" rank="1"/>
  </conditionalFormatting>
  <conditionalFormatting sqref="O3">
    <cfRule type="top10" dxfId="1391" priority="2" rank="1"/>
  </conditionalFormatting>
  <conditionalFormatting sqref="E3:P3">
    <cfRule type="cellIs" dxfId="1390" priority="1" operator="greaterThanOrEqual">
      <formula>200</formula>
    </cfRule>
  </conditionalFormatting>
  <hyperlinks>
    <hyperlink ref="X1" location="'Indoor 2025'!A1" display="Return to Rankings" xr:uid="{878DDA5A-F56A-46D9-B5AD-3AFB69A64B2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B90B-FD69-4947-851A-4A01ED15C531}">
  <sheetPr codeName="Sheet15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108</v>
      </c>
      <c r="C2" s="3">
        <v>45808</v>
      </c>
      <c r="D2" s="4" t="s">
        <v>102</v>
      </c>
      <c r="E2" s="5">
        <v>193</v>
      </c>
      <c r="F2" s="22">
        <v>1</v>
      </c>
      <c r="G2" s="5">
        <v>192</v>
      </c>
      <c r="H2" s="22">
        <v>2</v>
      </c>
      <c r="I2" s="5">
        <v>189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574</v>
      </c>
      <c r="S2" s="7">
        <v>191.33333333333334</v>
      </c>
      <c r="T2" s="44">
        <v>4</v>
      </c>
      <c r="U2" s="8">
        <v>2</v>
      </c>
      <c r="V2" s="9">
        <v>193.33333333333334</v>
      </c>
    </row>
    <row r="4" spans="1:24" x14ac:dyDescent="0.25">
      <c r="Q4" s="39">
        <f>SUM(Q2:Q3)</f>
        <v>3</v>
      </c>
      <c r="R4" s="39">
        <f>SUM(R2:R3)</f>
        <v>574</v>
      </c>
      <c r="S4" s="40">
        <f>SUM(R4/Q4)</f>
        <v>191.33333333333334</v>
      </c>
      <c r="T4" s="39">
        <f>SUM(T2:T3)</f>
        <v>4</v>
      </c>
      <c r="U4" s="39">
        <f>SUM(U2:U3)</f>
        <v>2</v>
      </c>
      <c r="V4" s="41">
        <f>SUM(S4+U4)</f>
        <v>193.33333333333334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3E654476-7754-44F6-9E1C-37C219C68CEC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FC0B-E428-4977-AC36-59EBC7FC858D}">
  <dimension ref="A1:X4"/>
  <sheetViews>
    <sheetView workbookViewId="0">
      <selection activeCell="D16" sqref="D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213</v>
      </c>
      <c r="C2" s="3">
        <v>45870</v>
      </c>
      <c r="D2" s="4" t="s">
        <v>130</v>
      </c>
      <c r="E2" s="62">
        <v>164</v>
      </c>
      <c r="F2" s="22">
        <v>0</v>
      </c>
      <c r="G2" s="62">
        <v>172</v>
      </c>
      <c r="H2" s="22">
        <v>2</v>
      </c>
      <c r="I2" s="62">
        <v>167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503</v>
      </c>
      <c r="S2" s="7">
        <v>167.66666666666666</v>
      </c>
      <c r="T2" s="44">
        <v>2</v>
      </c>
      <c r="U2" s="8">
        <v>5</v>
      </c>
      <c r="V2" s="9">
        <v>172.66666666666666</v>
      </c>
    </row>
    <row r="4" spans="1:24" x14ac:dyDescent="0.25">
      <c r="Q4" s="39">
        <f>SUM(Q2:Q3)</f>
        <v>3</v>
      </c>
      <c r="R4" s="39">
        <f>SUM(R2:R3)</f>
        <v>503</v>
      </c>
      <c r="S4" s="40">
        <f>SUM(R4/Q4)</f>
        <v>167.66666666666666</v>
      </c>
      <c r="T4" s="39">
        <f>SUM(T2:T3)</f>
        <v>2</v>
      </c>
      <c r="U4" s="39">
        <f>SUM(U2:U3)</f>
        <v>5</v>
      </c>
      <c r="V4" s="41">
        <f>SUM(S4+U4)</f>
        <v>172.66666666666666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2025'!A1" display="Return to Rankings" xr:uid="{083357C1-6BA3-476F-BA78-7DE743FF8D19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3B70-EF43-4927-A9D2-49CE20AD7F14}">
  <sheetPr codeName="Sheet17"/>
  <dimension ref="A1:X13"/>
  <sheetViews>
    <sheetView zoomScale="85" zoomScaleNormal="85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5.71093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119</v>
      </c>
      <c r="C2" s="3">
        <v>45808</v>
      </c>
      <c r="D2" s="4" t="s">
        <v>102</v>
      </c>
      <c r="E2" s="5">
        <v>187</v>
      </c>
      <c r="F2" s="22">
        <v>0</v>
      </c>
      <c r="G2" s="36">
        <v>173</v>
      </c>
      <c r="H2" s="22">
        <v>0</v>
      </c>
      <c r="I2" s="5">
        <v>183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543</v>
      </c>
      <c r="S2" s="7">
        <v>181</v>
      </c>
      <c r="T2" s="44">
        <v>1</v>
      </c>
      <c r="U2" s="8">
        <v>2</v>
      </c>
      <c r="V2" s="9">
        <v>183</v>
      </c>
    </row>
    <row r="3" spans="1:24" ht="15" customHeight="1" x14ac:dyDescent="0.25">
      <c r="A3" s="1" t="s">
        <v>35</v>
      </c>
      <c r="B3" s="2" t="s">
        <v>146</v>
      </c>
      <c r="C3" s="3">
        <v>45836</v>
      </c>
      <c r="D3" s="4" t="s">
        <v>102</v>
      </c>
      <c r="E3" s="36">
        <v>176</v>
      </c>
      <c r="F3" s="22">
        <v>1</v>
      </c>
      <c r="G3" s="36">
        <v>176</v>
      </c>
      <c r="H3" s="22">
        <v>2</v>
      </c>
      <c r="I3" s="5">
        <v>183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535</v>
      </c>
      <c r="S3" s="7">
        <v>178.33333333333334</v>
      </c>
      <c r="T3" s="44">
        <v>4</v>
      </c>
      <c r="U3" s="8">
        <v>4</v>
      </c>
      <c r="V3" s="9">
        <v>182.33333333333334</v>
      </c>
    </row>
    <row r="4" spans="1:24" x14ac:dyDescent="0.25">
      <c r="A4" s="1" t="s">
        <v>35</v>
      </c>
      <c r="B4" s="2" t="s">
        <v>146</v>
      </c>
      <c r="C4" s="3">
        <v>45899</v>
      </c>
      <c r="D4" s="4" t="s">
        <v>102</v>
      </c>
      <c r="E4" s="36">
        <v>172</v>
      </c>
      <c r="F4" s="22">
        <v>0</v>
      </c>
      <c r="G4" s="36">
        <v>173</v>
      </c>
      <c r="H4" s="22">
        <v>0</v>
      </c>
      <c r="I4" s="5">
        <v>171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516</v>
      </c>
      <c r="S4" s="7">
        <v>172</v>
      </c>
      <c r="T4" s="44">
        <v>0</v>
      </c>
      <c r="U4" s="8">
        <v>4</v>
      </c>
      <c r="V4" s="9">
        <v>176</v>
      </c>
    </row>
    <row r="6" spans="1:24" x14ac:dyDescent="0.25">
      <c r="Q6" s="39">
        <f>SUM(Q2:Q5)</f>
        <v>9</v>
      </c>
      <c r="R6" s="39">
        <f>SUM(R2:R5)</f>
        <v>1594</v>
      </c>
      <c r="S6" s="40">
        <f>SUM(R6/Q6)</f>
        <v>177.11111111111111</v>
      </c>
      <c r="T6" s="39">
        <f>SUM(T2:T5)</f>
        <v>5</v>
      </c>
      <c r="U6" s="39">
        <f>SUM(U2:U5)</f>
        <v>10</v>
      </c>
      <c r="V6" s="41">
        <f>SUM(S6+U6)</f>
        <v>187.11111111111111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94</v>
      </c>
      <c r="B10" s="2" t="s">
        <v>146</v>
      </c>
      <c r="C10" s="3">
        <v>45927</v>
      </c>
      <c r="D10" s="4" t="s">
        <v>170</v>
      </c>
      <c r="E10" s="5">
        <v>172</v>
      </c>
      <c r="F10" s="22">
        <v>1</v>
      </c>
      <c r="G10" s="5">
        <v>168</v>
      </c>
      <c r="H10" s="22">
        <v>1</v>
      </c>
      <c r="I10" s="5">
        <v>170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510</v>
      </c>
      <c r="S10" s="7">
        <v>170</v>
      </c>
      <c r="T10" s="44">
        <v>3</v>
      </c>
      <c r="U10" s="8">
        <v>6</v>
      </c>
      <c r="V10" s="9">
        <v>176</v>
      </c>
    </row>
    <row r="11" spans="1:24" x14ac:dyDescent="0.25">
      <c r="A11" s="1" t="s">
        <v>94</v>
      </c>
      <c r="B11" s="2" t="s">
        <v>146</v>
      </c>
      <c r="C11" s="3">
        <v>45948</v>
      </c>
      <c r="D11" s="4" t="s">
        <v>170</v>
      </c>
      <c r="E11" s="5">
        <v>176</v>
      </c>
      <c r="F11" s="22">
        <v>1</v>
      </c>
      <c r="G11" s="5">
        <v>181</v>
      </c>
      <c r="H11" s="22">
        <v>0</v>
      </c>
      <c r="I11" s="5">
        <v>177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534</v>
      </c>
      <c r="S11" s="7">
        <v>178</v>
      </c>
      <c r="T11" s="44">
        <v>1</v>
      </c>
      <c r="U11" s="8">
        <v>4</v>
      </c>
      <c r="V11" s="9">
        <v>182</v>
      </c>
    </row>
    <row r="13" spans="1:24" x14ac:dyDescent="0.25">
      <c r="Q13" s="39">
        <f>SUM(Q10:Q12)</f>
        <v>6</v>
      </c>
      <c r="R13" s="39">
        <f>SUM(R10:R12)</f>
        <v>1044</v>
      </c>
      <c r="S13" s="40">
        <f>SUM(R13/Q13)</f>
        <v>174</v>
      </c>
      <c r="T13" s="39">
        <f>SUM(T10:T12)</f>
        <v>4</v>
      </c>
      <c r="U13" s="39">
        <f>SUM(U10:U12)</f>
        <v>10</v>
      </c>
      <c r="V13" s="41">
        <f>SUM(S13+U13)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" name="Range1_3_5_12"/>
    <protectedRange algorithmName="SHA-512" hashValue="ON39YdpmFHfN9f47KpiRvqrKx0V9+erV1CNkpWzYhW/Qyc6aT8rEyCrvauWSYGZK2ia3o7vd3akF07acHAFpOA==" saltValue="yVW9XmDwTqEnmpSGai0KYg==" spinCount="100000" sqref="B10:C11" name="Range1_28_1"/>
    <protectedRange algorithmName="SHA-512" hashValue="ON39YdpmFHfN9f47KpiRvqrKx0V9+erV1CNkpWzYhW/Qyc6aT8rEyCrvauWSYGZK2ia3o7vd3akF07acHAFpOA==" saltValue="yVW9XmDwTqEnmpSGai0KYg==" spinCount="100000" sqref="D10:D11" name="Range1_1_16_1"/>
    <protectedRange algorithmName="SHA-512" hashValue="ON39YdpmFHfN9f47KpiRvqrKx0V9+erV1CNkpWzYhW/Qyc6aT8rEyCrvauWSYGZK2ia3o7vd3akF07acHAFpOA==" saltValue="yVW9XmDwTqEnmpSGai0KYg==" spinCount="100000" sqref="T10:T11 E10:P11" name="Range1_3_5_11_1"/>
  </protectedRanges>
  <conditionalFormatting sqref="E10:P11">
    <cfRule type="cellIs" dxfId="1389" priority="1" operator="greaterThanOrEqual">
      <formula>200</formula>
    </cfRule>
  </conditionalFormatting>
  <conditionalFormatting sqref="E10:E11">
    <cfRule type="top10" dxfId="1388" priority="2" rank="1"/>
  </conditionalFormatting>
  <conditionalFormatting sqref="G10:G11">
    <cfRule type="top10" dxfId="1387" priority="3" rank="1"/>
  </conditionalFormatting>
  <conditionalFormatting sqref="I10:I11">
    <cfRule type="top10" dxfId="1386" priority="4" rank="1"/>
  </conditionalFormatting>
  <conditionalFormatting sqref="K10:K11">
    <cfRule type="top10" dxfId="1385" priority="5" rank="1"/>
  </conditionalFormatting>
  <conditionalFormatting sqref="M10:M11">
    <cfRule type="top10" dxfId="1384" priority="6" rank="1"/>
  </conditionalFormatting>
  <conditionalFormatting sqref="O10:O11">
    <cfRule type="top10" dxfId="1383" priority="7" rank="1"/>
  </conditionalFormatting>
  <hyperlinks>
    <hyperlink ref="X1" location="'Indoor 2025'!A1" display="Return to Rankings" xr:uid="{3EFC7C5D-7699-4416-898D-4640C495102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CAA5-A9E4-4ED0-A580-4B3E5E9BAF9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211</v>
      </c>
      <c r="C2" s="3">
        <v>45870</v>
      </c>
      <c r="D2" s="4" t="s">
        <v>130</v>
      </c>
      <c r="E2" s="5">
        <v>194</v>
      </c>
      <c r="F2" s="22">
        <v>2</v>
      </c>
      <c r="G2" s="5">
        <v>199</v>
      </c>
      <c r="H2" s="22">
        <v>1</v>
      </c>
      <c r="I2" s="5">
        <v>195</v>
      </c>
      <c r="J2" s="22">
        <v>3</v>
      </c>
      <c r="K2" s="58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44">
        <v>6</v>
      </c>
      <c r="U2" s="8">
        <v>2</v>
      </c>
      <c r="V2" s="9">
        <v>198</v>
      </c>
    </row>
    <row r="4" spans="1:24" x14ac:dyDescent="0.25">
      <c r="Q4" s="39">
        <f>SUM(Q2:Q3)</f>
        <v>3</v>
      </c>
      <c r="R4" s="39">
        <f>SUM(R2:R3)</f>
        <v>588</v>
      </c>
      <c r="S4" s="40">
        <f>SUM(R4/Q4)</f>
        <v>196</v>
      </c>
      <c r="T4" s="39">
        <f>SUM(T2:T3)</f>
        <v>6</v>
      </c>
      <c r="U4" s="39">
        <f>SUM(U2:U3)</f>
        <v>2</v>
      </c>
      <c r="V4" s="4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2025'!A1" display="Return to Rankings" xr:uid="{E5F2F606-6A3A-4635-8EA6-38B24F71A9B5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40A7-0302-4BF0-ACF0-2C9B03F82C34}">
  <sheetPr codeName="Sheet18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120</v>
      </c>
      <c r="C2" s="3">
        <v>45808</v>
      </c>
      <c r="D2" s="4" t="s">
        <v>102</v>
      </c>
      <c r="E2" s="36">
        <v>187</v>
      </c>
      <c r="F2" s="22">
        <v>1</v>
      </c>
      <c r="G2" s="36">
        <v>190</v>
      </c>
      <c r="H2" s="22">
        <v>0</v>
      </c>
      <c r="I2" s="5">
        <v>180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557</v>
      </c>
      <c r="S2" s="7">
        <v>185.66666666666666</v>
      </c>
      <c r="T2" s="44">
        <v>1</v>
      </c>
      <c r="U2" s="8">
        <v>2</v>
      </c>
      <c r="V2" s="9">
        <v>187.66666666666666</v>
      </c>
    </row>
    <row r="4" spans="1:24" x14ac:dyDescent="0.25">
      <c r="Q4" s="39">
        <f>SUM(Q2:Q3)</f>
        <v>3</v>
      </c>
      <c r="R4" s="39">
        <f>SUM(R2:R3)</f>
        <v>557</v>
      </c>
      <c r="S4" s="40">
        <f>SUM(R4/Q4)</f>
        <v>185.66666666666666</v>
      </c>
      <c r="T4" s="39">
        <f>SUM(T2:T3)</f>
        <v>1</v>
      </c>
      <c r="U4" s="39">
        <f>SUM(U2:U3)</f>
        <v>2</v>
      </c>
      <c r="V4" s="41">
        <f>SUM(S4+U4)</f>
        <v>187.66666666666666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Virginia 2025'!A1" display="Return to Rankings" xr:uid="{FD10D1CD-C285-4F5C-8E93-5760AA6109DF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82B7-E6BE-4B32-9C2D-5F40264FE4AC}">
  <sheetPr codeName="Sheet19"/>
  <dimension ref="A1:X12"/>
  <sheetViews>
    <sheetView workbookViewId="0">
      <selection activeCell="Q13" sqref="Q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101</v>
      </c>
      <c r="C2" s="3">
        <v>45755</v>
      </c>
      <c r="D2" s="4" t="s">
        <v>102</v>
      </c>
      <c r="E2" s="5">
        <v>197</v>
      </c>
      <c r="F2" s="22">
        <v>3</v>
      </c>
      <c r="G2" s="5">
        <v>191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388</v>
      </c>
      <c r="S2" s="7">
        <v>194</v>
      </c>
      <c r="T2" s="44">
        <v>4</v>
      </c>
      <c r="U2" s="8">
        <v>4</v>
      </c>
      <c r="V2" s="9">
        <v>198</v>
      </c>
    </row>
    <row r="3" spans="1:24" ht="15" customHeight="1" x14ac:dyDescent="0.25">
      <c r="A3" s="1" t="s">
        <v>15</v>
      </c>
      <c r="B3" s="2" t="s">
        <v>101</v>
      </c>
      <c r="C3" s="3">
        <v>45766</v>
      </c>
      <c r="D3" s="4" t="s">
        <v>102</v>
      </c>
      <c r="E3" s="5">
        <v>199</v>
      </c>
      <c r="F3" s="22">
        <v>5</v>
      </c>
      <c r="G3" s="5">
        <v>197</v>
      </c>
      <c r="H3" s="22">
        <v>3</v>
      </c>
      <c r="I3" s="5">
        <v>194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10</v>
      </c>
      <c r="U3" s="8">
        <v>11</v>
      </c>
      <c r="V3" s="9">
        <v>207.66666666666666</v>
      </c>
    </row>
    <row r="4" spans="1:24" ht="15" customHeight="1" x14ac:dyDescent="0.25">
      <c r="A4" s="1" t="s">
        <v>15</v>
      </c>
      <c r="B4" s="2" t="s">
        <v>101</v>
      </c>
      <c r="C4" s="3">
        <v>45808</v>
      </c>
      <c r="D4" s="4" t="s">
        <v>102</v>
      </c>
      <c r="E4" s="5">
        <v>198</v>
      </c>
      <c r="F4" s="22">
        <v>4</v>
      </c>
      <c r="G4" s="5">
        <v>197</v>
      </c>
      <c r="H4" s="22">
        <v>5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11</v>
      </c>
      <c r="U4" s="8">
        <v>2</v>
      </c>
      <c r="V4" s="9">
        <v>198</v>
      </c>
    </row>
    <row r="6" spans="1:24" x14ac:dyDescent="0.25">
      <c r="Q6" s="39">
        <f>SUM(Q2:Q5)</f>
        <v>8</v>
      </c>
      <c r="R6" s="39">
        <f>SUM(R2:R5)</f>
        <v>1566</v>
      </c>
      <c r="S6" s="40">
        <f>SUM(R6/Q6)</f>
        <v>195.75</v>
      </c>
      <c r="T6" s="39">
        <f>SUM(T2:T5)</f>
        <v>25</v>
      </c>
      <c r="U6" s="39">
        <f>SUM(U2:U5)</f>
        <v>17</v>
      </c>
      <c r="V6" s="41">
        <f>SUM(S6+U6)</f>
        <v>212.75</v>
      </c>
    </row>
    <row r="9" spans="1:24" ht="15" customHeight="1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ht="15" customHeight="1" x14ac:dyDescent="0.25">
      <c r="A10" s="1" t="s">
        <v>35</v>
      </c>
      <c r="B10" s="2" t="s">
        <v>101</v>
      </c>
      <c r="C10" s="3">
        <v>45766</v>
      </c>
      <c r="D10" s="4" t="s">
        <v>102</v>
      </c>
      <c r="E10" s="36">
        <v>191</v>
      </c>
      <c r="F10" s="22">
        <v>5</v>
      </c>
      <c r="G10" s="36">
        <v>189</v>
      </c>
      <c r="H10" s="22">
        <v>2</v>
      </c>
      <c r="I10" s="5">
        <v>182</v>
      </c>
      <c r="J10" s="22">
        <v>1</v>
      </c>
      <c r="K10" s="38"/>
      <c r="L10" s="22"/>
      <c r="M10" s="38"/>
      <c r="N10" s="22"/>
      <c r="O10" s="5"/>
      <c r="P10" s="22"/>
      <c r="Q10" s="6">
        <v>3</v>
      </c>
      <c r="R10" s="6">
        <v>562</v>
      </c>
      <c r="S10" s="7">
        <v>187.33333333333334</v>
      </c>
      <c r="T10" s="44">
        <v>8</v>
      </c>
      <c r="U10" s="8">
        <v>9</v>
      </c>
      <c r="V10" s="9">
        <v>196.33333333333334</v>
      </c>
    </row>
    <row r="12" spans="1:24" x14ac:dyDescent="0.25">
      <c r="Q12" s="39">
        <f>SUM(Q10:Q11)</f>
        <v>3</v>
      </c>
      <c r="R12" s="39">
        <f>SUM(R10:R11)</f>
        <v>562</v>
      </c>
      <c r="S12" s="40">
        <f>SUM(R12/Q12)</f>
        <v>187.33333333333334</v>
      </c>
      <c r="T12" s="39">
        <f>SUM(T10:T11)</f>
        <v>8</v>
      </c>
      <c r="U12" s="39">
        <f>SUM(U10:U11)</f>
        <v>9</v>
      </c>
      <c r="V12" s="41">
        <f>SUM(S12+U12)</f>
        <v>196.33333333333334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</protectedRanges>
  <hyperlinks>
    <hyperlink ref="X1" location="'Virginia 2025'!A1" display="Return to Rankings" xr:uid="{9FE331AE-9960-4C06-808D-88156457C68F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71FB-02C0-4A5D-B4EB-031CF2F91E8F}">
  <sheetPr codeName="Sheet20"/>
  <dimension ref="A1:X11"/>
  <sheetViews>
    <sheetView workbookViewId="0">
      <selection activeCell="E22" sqref="E2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148</v>
      </c>
      <c r="C2" s="3">
        <v>45835</v>
      </c>
      <c r="D2" s="4" t="s">
        <v>130</v>
      </c>
      <c r="E2" s="5">
        <v>140</v>
      </c>
      <c r="F2" s="22">
        <v>0</v>
      </c>
      <c r="G2" s="36">
        <v>190</v>
      </c>
      <c r="H2" s="22">
        <v>0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507</v>
      </c>
      <c r="S2" s="7">
        <v>169</v>
      </c>
      <c r="T2" s="44">
        <v>1</v>
      </c>
      <c r="U2" s="8">
        <v>2</v>
      </c>
      <c r="V2" s="9">
        <v>171</v>
      </c>
    </row>
    <row r="4" spans="1:24" x14ac:dyDescent="0.25">
      <c r="Q4" s="39">
        <f>SUM(Q2:Q3)</f>
        <v>3</v>
      </c>
      <c r="R4" s="39">
        <f>SUM(R2:R3)</f>
        <v>507</v>
      </c>
      <c r="S4" s="40">
        <f>SUM(R4/Q4)</f>
        <v>169</v>
      </c>
      <c r="T4" s="39">
        <f>SUM(T2:T3)</f>
        <v>1</v>
      </c>
      <c r="U4" s="39">
        <f>SUM(U2:U3)</f>
        <v>2</v>
      </c>
      <c r="V4" s="41">
        <f>SUM(S4+U4)</f>
        <v>171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94</v>
      </c>
      <c r="B8" s="2" t="s">
        <v>148</v>
      </c>
      <c r="C8" s="3">
        <v>45870</v>
      </c>
      <c r="D8" s="4" t="s">
        <v>130</v>
      </c>
      <c r="E8" s="62">
        <v>181</v>
      </c>
      <c r="F8" s="22">
        <v>0</v>
      </c>
      <c r="G8" s="62">
        <v>188</v>
      </c>
      <c r="H8" s="22">
        <v>1</v>
      </c>
      <c r="I8" s="62">
        <v>187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556</v>
      </c>
      <c r="S8" s="7">
        <v>185.33333333333334</v>
      </c>
      <c r="T8" s="44">
        <v>2</v>
      </c>
      <c r="U8" s="8">
        <v>5</v>
      </c>
      <c r="V8" s="9">
        <v>190.33333333333334</v>
      </c>
    </row>
    <row r="9" spans="1:24" x14ac:dyDescent="0.25">
      <c r="A9" s="55" t="s">
        <v>94</v>
      </c>
      <c r="B9" s="2" t="s">
        <v>148</v>
      </c>
      <c r="C9" s="3">
        <v>45997</v>
      </c>
      <c r="D9" s="54" t="s">
        <v>186</v>
      </c>
      <c r="E9" s="5">
        <v>184</v>
      </c>
      <c r="F9" s="22">
        <v>1</v>
      </c>
      <c r="G9" s="5">
        <v>185</v>
      </c>
      <c r="H9" s="22">
        <v>0</v>
      </c>
      <c r="I9" s="5">
        <v>182</v>
      </c>
      <c r="J9" s="22">
        <v>0</v>
      </c>
      <c r="K9" s="5">
        <v>178</v>
      </c>
      <c r="L9" s="22">
        <v>1</v>
      </c>
      <c r="M9" s="5">
        <v>184</v>
      </c>
      <c r="N9" s="22">
        <v>0</v>
      </c>
      <c r="O9" s="5">
        <v>180</v>
      </c>
      <c r="P9" s="22">
        <v>1</v>
      </c>
      <c r="Q9" s="8">
        <v>6</v>
      </c>
      <c r="R9" s="8">
        <v>1093</v>
      </c>
      <c r="S9" s="7">
        <v>182.16666666666666</v>
      </c>
      <c r="T9" s="44">
        <v>3</v>
      </c>
      <c r="U9" s="8">
        <v>10</v>
      </c>
      <c r="V9" s="7">
        <v>192.16666666666666</v>
      </c>
    </row>
    <row r="11" spans="1:24" x14ac:dyDescent="0.25">
      <c r="Q11" s="39">
        <f>SUM(Q8:Q10)</f>
        <v>9</v>
      </c>
      <c r="R11" s="39">
        <f>SUM(R8:R10)</f>
        <v>1649</v>
      </c>
      <c r="S11" s="40">
        <f>SUM(R11/Q11)</f>
        <v>183.22222222222223</v>
      </c>
      <c r="T11" s="39">
        <f>SUM(T8:T10)</f>
        <v>5</v>
      </c>
      <c r="U11" s="39">
        <f>SUM(U8:U10)</f>
        <v>15</v>
      </c>
      <c r="V11" s="41">
        <f>SUM(S11+U11)</f>
        <v>198.22222222222223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E9:P9 T9" name="Range1_3_5_1"/>
  </protectedRanges>
  <conditionalFormatting sqref="E9:P9">
    <cfRule type="cellIs" dxfId="1382" priority="1" operator="greaterThanOrEqual">
      <formula>200</formula>
    </cfRule>
  </conditionalFormatting>
  <conditionalFormatting sqref="E9">
    <cfRule type="top10" dxfId="1381" priority="2" rank="1"/>
  </conditionalFormatting>
  <conditionalFormatting sqref="G9">
    <cfRule type="top10" dxfId="1380" priority="3" rank="1"/>
  </conditionalFormatting>
  <conditionalFormatting sqref="I9">
    <cfRule type="top10" dxfId="1379" priority="4" rank="1"/>
  </conditionalFormatting>
  <conditionalFormatting sqref="K9">
    <cfRule type="top10" dxfId="1378" priority="5" rank="1"/>
  </conditionalFormatting>
  <conditionalFormatting sqref="M9">
    <cfRule type="top10" dxfId="1377" priority="6" rank="1"/>
  </conditionalFormatting>
  <conditionalFormatting sqref="O9">
    <cfRule type="top10" dxfId="1376" priority="7" rank="1"/>
  </conditionalFormatting>
  <hyperlinks>
    <hyperlink ref="X1" location="'Virginia 2025'!A1" display="Return to Rankings" xr:uid="{77D521F0-4C37-44EC-B3A5-CF6DC564B2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FE72073-5EAD-4074-BF4C-C1CBA1B2DEC2}">
          <x14:formula1>
            <xm:f>'[11-22-25 ABRA .xlsm]DATA'!#REF!</xm:f>
          </x14:formula1>
          <xm:sqref>B9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25FD-6284-40FC-8337-6AF798CEA183}">
  <sheetPr codeName="Sheet21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74</v>
      </c>
      <c r="C2" s="3">
        <v>45710</v>
      </c>
      <c r="D2" s="4" t="s">
        <v>38</v>
      </c>
      <c r="E2" s="5">
        <v>190</v>
      </c>
      <c r="F2" s="22">
        <v>1</v>
      </c>
      <c r="G2" s="36">
        <v>195</v>
      </c>
      <c r="H2" s="22">
        <v>1</v>
      </c>
      <c r="I2" s="5">
        <v>190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575</v>
      </c>
      <c r="S2" s="7">
        <v>191.66666666666666</v>
      </c>
      <c r="T2" s="44">
        <v>4</v>
      </c>
      <c r="U2" s="8">
        <v>4</v>
      </c>
      <c r="V2" s="9">
        <v>195.66666666666666</v>
      </c>
    </row>
    <row r="4" spans="1:24" x14ac:dyDescent="0.25">
      <c r="Q4" s="39">
        <f>SUM(Q2:Q3)</f>
        <v>3</v>
      </c>
      <c r="R4" s="39">
        <f>SUM(R2:R3)</f>
        <v>575</v>
      </c>
      <c r="S4" s="40">
        <f>SUM(R4/Q4)</f>
        <v>191.66666666666666</v>
      </c>
      <c r="T4" s="39">
        <f>SUM(T2:T3)</f>
        <v>4</v>
      </c>
      <c r="U4" s="39">
        <f>SUM(U2:U3)</f>
        <v>4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Virginia 2025'!A1" display="Return to Rankings" xr:uid="{72A8D256-9680-49A2-93A0-936DC51518A5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D6B0-8636-4154-9248-D6FE0311683D}"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168</v>
      </c>
      <c r="C2" s="3">
        <v>45933</v>
      </c>
      <c r="D2" s="54" t="s">
        <v>130</v>
      </c>
      <c r="E2" s="5">
        <v>194</v>
      </c>
      <c r="F2" s="22">
        <v>2</v>
      </c>
      <c r="G2" s="5">
        <v>194</v>
      </c>
      <c r="H2" s="22">
        <v>3</v>
      </c>
      <c r="I2" s="5">
        <v>198</v>
      </c>
      <c r="J2" s="22">
        <v>3</v>
      </c>
      <c r="K2" s="58">
        <v>198</v>
      </c>
      <c r="L2" s="22">
        <v>2</v>
      </c>
      <c r="M2" s="5"/>
      <c r="N2" s="22"/>
      <c r="O2" s="5"/>
      <c r="P2" s="22"/>
      <c r="Q2" s="8">
        <v>4</v>
      </c>
      <c r="R2" s="8">
        <v>780</v>
      </c>
      <c r="S2" s="7">
        <v>195</v>
      </c>
      <c r="T2" s="44">
        <v>10</v>
      </c>
      <c r="U2" s="8">
        <v>2</v>
      </c>
      <c r="V2" s="7">
        <v>197</v>
      </c>
    </row>
    <row r="3" spans="1:24" x14ac:dyDescent="0.25">
      <c r="A3" s="55" t="s">
        <v>15</v>
      </c>
      <c r="B3" s="2" t="s">
        <v>168</v>
      </c>
      <c r="C3" s="3">
        <v>45961</v>
      </c>
      <c r="D3" s="54" t="s">
        <v>130</v>
      </c>
      <c r="E3" s="5">
        <v>195</v>
      </c>
      <c r="F3" s="22">
        <v>0</v>
      </c>
      <c r="G3" s="5">
        <v>197</v>
      </c>
      <c r="H3" s="22">
        <v>2</v>
      </c>
      <c r="I3" s="5">
        <v>195</v>
      </c>
      <c r="J3" s="22">
        <v>0</v>
      </c>
      <c r="K3" s="5">
        <v>193</v>
      </c>
      <c r="L3" s="22">
        <v>0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44">
        <v>2</v>
      </c>
      <c r="U3" s="8">
        <v>3</v>
      </c>
      <c r="V3" s="7">
        <v>198</v>
      </c>
    </row>
    <row r="5" spans="1:24" x14ac:dyDescent="0.25">
      <c r="Q5" s="39">
        <f>SUM(Q2:Q4)</f>
        <v>8</v>
      </c>
      <c r="R5" s="39">
        <f>SUM(R2:R4)</f>
        <v>1560</v>
      </c>
      <c r="S5" s="40">
        <f>SUM(R5/Q5)</f>
        <v>195</v>
      </c>
      <c r="T5" s="39">
        <f>SUM(T2:T4)</f>
        <v>12</v>
      </c>
      <c r="U5" s="39">
        <f>SUM(U2:U4)</f>
        <v>5</v>
      </c>
      <c r="V5" s="41">
        <f>SUM(S5+U5)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0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3:P3 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E2:P2">
    <cfRule type="cellIs" dxfId="1375" priority="8" operator="greaterThanOrEqual">
      <formula>200</formula>
    </cfRule>
  </conditionalFormatting>
  <conditionalFormatting sqref="E2">
    <cfRule type="top10" dxfId="1374" priority="9" rank="1"/>
  </conditionalFormatting>
  <conditionalFormatting sqref="G2">
    <cfRule type="top10" dxfId="1373" priority="10" rank="1"/>
  </conditionalFormatting>
  <conditionalFormatting sqref="I2">
    <cfRule type="top10" dxfId="1372" priority="11" rank="1"/>
  </conditionalFormatting>
  <conditionalFormatting sqref="K2">
    <cfRule type="top10" dxfId="1371" priority="12" rank="1"/>
  </conditionalFormatting>
  <conditionalFormatting sqref="M2">
    <cfRule type="top10" dxfId="1370" priority="13" rank="1"/>
  </conditionalFormatting>
  <conditionalFormatting sqref="O2">
    <cfRule type="top10" dxfId="1369" priority="14" rank="1"/>
  </conditionalFormatting>
  <conditionalFormatting sqref="E3">
    <cfRule type="top10" dxfId="1368" priority="7" rank="1"/>
  </conditionalFormatting>
  <conditionalFormatting sqref="G3">
    <cfRule type="top10" dxfId="1367" priority="6" rank="1"/>
  </conditionalFormatting>
  <conditionalFormatting sqref="I3">
    <cfRule type="top10" dxfId="1366" priority="5" rank="1"/>
  </conditionalFormatting>
  <conditionalFormatting sqref="K3">
    <cfRule type="top10" dxfId="1365" priority="4" rank="1"/>
  </conditionalFormatting>
  <conditionalFormatting sqref="M3">
    <cfRule type="top10" dxfId="1364" priority="3" rank="1"/>
  </conditionalFormatting>
  <conditionalFormatting sqref="O3">
    <cfRule type="top10" dxfId="1363" priority="2" rank="1"/>
  </conditionalFormatting>
  <conditionalFormatting sqref="E3:P3">
    <cfRule type="cellIs" dxfId="1362" priority="1" operator="greaterThanOrEqual">
      <formula>200</formula>
    </cfRule>
  </conditionalFormatting>
  <hyperlinks>
    <hyperlink ref="X1" location="'Indoor 2025'!A1" display="Return to Rankings" xr:uid="{60A65AEA-1DF5-406B-96BB-5196674026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6C5-EC1A-4145-BB1D-516C7A7F25A7}">
  <sheetPr codeName="Sheet22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143</v>
      </c>
      <c r="C2" s="3">
        <v>45835</v>
      </c>
      <c r="D2" s="4" t="s">
        <v>130</v>
      </c>
      <c r="E2" s="5">
        <v>193</v>
      </c>
      <c r="F2" s="22">
        <v>2</v>
      </c>
      <c r="G2" s="5">
        <v>195</v>
      </c>
      <c r="H2" s="22">
        <v>0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3</v>
      </c>
      <c r="U2" s="8">
        <v>2</v>
      </c>
      <c r="V2" s="9">
        <v>195.66666666666666</v>
      </c>
    </row>
    <row r="4" spans="1:24" x14ac:dyDescent="0.25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3</v>
      </c>
      <c r="U4" s="39">
        <f>SUM(U2:U3)</f>
        <v>2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6ADE8A0C-010C-4D28-8E6A-B8F9475D6DDF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6F93-984D-429F-859F-2C64ADDEE4E3}">
  <dimension ref="A1:X6"/>
  <sheetViews>
    <sheetView workbookViewId="0">
      <selection activeCell="A3" sqref="A3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169</v>
      </c>
      <c r="C2" s="3">
        <v>45933</v>
      </c>
      <c r="D2" s="54" t="s">
        <v>130</v>
      </c>
      <c r="E2" s="5">
        <v>199.01</v>
      </c>
      <c r="F2" s="22">
        <v>7</v>
      </c>
      <c r="G2" s="5">
        <v>198</v>
      </c>
      <c r="H2" s="22">
        <v>4</v>
      </c>
      <c r="I2" s="5">
        <v>200</v>
      </c>
      <c r="J2" s="22">
        <v>10</v>
      </c>
      <c r="K2" s="5">
        <v>199</v>
      </c>
      <c r="L2" s="22">
        <v>2</v>
      </c>
      <c r="M2" s="5"/>
      <c r="N2" s="22"/>
      <c r="O2" s="5"/>
      <c r="P2" s="22"/>
      <c r="Q2" s="8">
        <v>4</v>
      </c>
      <c r="R2" s="8">
        <v>796.01</v>
      </c>
      <c r="S2" s="7">
        <v>199.0025</v>
      </c>
      <c r="T2" s="44">
        <v>23</v>
      </c>
      <c r="U2" s="8">
        <v>11</v>
      </c>
      <c r="V2" s="7">
        <v>210.0025</v>
      </c>
    </row>
    <row r="3" spans="1:24" x14ac:dyDescent="0.25">
      <c r="A3" s="55" t="s">
        <v>15</v>
      </c>
      <c r="B3" s="2" t="s">
        <v>169</v>
      </c>
      <c r="C3" s="3">
        <v>45996</v>
      </c>
      <c r="D3" s="54" t="s">
        <v>186</v>
      </c>
      <c r="E3" s="5">
        <v>197</v>
      </c>
      <c r="F3" s="22">
        <v>7</v>
      </c>
      <c r="G3" s="5">
        <v>199</v>
      </c>
      <c r="H3" s="22">
        <v>5</v>
      </c>
      <c r="I3" s="5">
        <v>197</v>
      </c>
      <c r="J3" s="22">
        <v>8</v>
      </c>
      <c r="K3" s="5">
        <v>199</v>
      </c>
      <c r="L3" s="22">
        <v>4</v>
      </c>
      <c r="M3" s="5"/>
      <c r="N3" s="22"/>
      <c r="O3" s="5"/>
      <c r="P3" s="22"/>
      <c r="Q3" s="8">
        <v>4</v>
      </c>
      <c r="R3" s="8">
        <v>792</v>
      </c>
      <c r="S3" s="7">
        <v>198</v>
      </c>
      <c r="T3" s="44">
        <v>24</v>
      </c>
      <c r="U3" s="8">
        <v>6</v>
      </c>
      <c r="V3" s="7">
        <v>204</v>
      </c>
    </row>
    <row r="4" spans="1:24" x14ac:dyDescent="0.25">
      <c r="A4" s="55" t="s">
        <v>15</v>
      </c>
      <c r="B4" s="2" t="s">
        <v>169</v>
      </c>
      <c r="C4" s="3">
        <v>45997</v>
      </c>
      <c r="D4" s="54" t="s">
        <v>186</v>
      </c>
      <c r="E4" s="5">
        <v>195</v>
      </c>
      <c r="F4" s="22">
        <v>1</v>
      </c>
      <c r="G4" s="5">
        <v>200</v>
      </c>
      <c r="H4" s="22">
        <v>1</v>
      </c>
      <c r="I4" s="5">
        <v>199</v>
      </c>
      <c r="J4" s="22">
        <v>4</v>
      </c>
      <c r="K4" s="5">
        <v>199</v>
      </c>
      <c r="L4" s="22">
        <v>2</v>
      </c>
      <c r="M4" s="5">
        <v>197</v>
      </c>
      <c r="N4" s="22">
        <v>5</v>
      </c>
      <c r="O4" s="5">
        <v>198</v>
      </c>
      <c r="P4" s="22">
        <v>4</v>
      </c>
      <c r="Q4" s="8">
        <v>6</v>
      </c>
      <c r="R4" s="8">
        <v>1188</v>
      </c>
      <c r="S4" s="7">
        <v>198</v>
      </c>
      <c r="T4" s="44">
        <v>17</v>
      </c>
      <c r="U4" s="8">
        <v>10</v>
      </c>
      <c r="V4" s="7">
        <v>208</v>
      </c>
    </row>
    <row r="6" spans="1:24" x14ac:dyDescent="0.25">
      <c r="Q6" s="39">
        <f>SUM(Q2:Q5)</f>
        <v>14</v>
      </c>
      <c r="R6" s="39">
        <f>SUM(R2:R5)</f>
        <v>2776.01</v>
      </c>
      <c r="S6" s="40">
        <f>SUM(R6/Q6)</f>
        <v>198.28642857142859</v>
      </c>
      <c r="T6" s="39">
        <f>SUM(T2:T5)</f>
        <v>64</v>
      </c>
      <c r="U6" s="39">
        <f>SUM(U2:U5)</f>
        <v>27</v>
      </c>
      <c r="V6" s="41">
        <f>SUM(S6+U6)</f>
        <v>225.28642857142859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  <protectedRange algorithmName="SHA-512" hashValue="ON39YdpmFHfN9f47KpiRvqrKx0V9+erV1CNkpWzYhW/Qyc6aT8rEyCrvauWSYGZK2ia3o7vd3akF07acHAFpOA==" saltValue="yVW9XmDwTqEnmpSGai0KYg==" spinCount="100000" sqref="B3:C4 I3:I4 O3:O4 K3:K4" name="Range1_14_1"/>
    <protectedRange algorithmName="SHA-512" hashValue="ON39YdpmFHfN9f47KpiRvqrKx0V9+erV1CNkpWzYhW/Qyc6aT8rEyCrvauWSYGZK2ia3o7vd3akF07acHAFpOA==" saltValue="yVW9XmDwTqEnmpSGai0KYg==" spinCount="100000" sqref="D3:D4" name="Range1_1_3_1"/>
    <protectedRange algorithmName="SHA-512" hashValue="ON39YdpmFHfN9f47KpiRvqrKx0V9+erV1CNkpWzYhW/Qyc6aT8rEyCrvauWSYGZK2ia3o7vd3akF07acHAFpOA==" saltValue="yVW9XmDwTqEnmpSGai0KYg==" spinCount="100000" sqref="M4 E4 G4" name="Range1_33_1_1"/>
    <protectedRange algorithmName="SHA-512" hashValue="ON39YdpmFHfN9f47KpiRvqrKx0V9+erV1CNkpWzYhW/Qyc6aT8rEyCrvauWSYGZK2ia3o7vd3akF07acHAFpOA==" saltValue="yVW9XmDwTqEnmpSGai0KYg==" spinCount="100000" sqref="T3:T4" name="Range1_3_5_3_1"/>
  </protectedRanges>
  <conditionalFormatting sqref="I2">
    <cfRule type="top10" dxfId="1361" priority="11" rank="1"/>
  </conditionalFormatting>
  <conditionalFormatting sqref="E2">
    <cfRule type="top10" dxfId="1360" priority="14" rank="1"/>
  </conditionalFormatting>
  <conditionalFormatting sqref="E2:P2">
    <cfRule type="cellIs" dxfId="1359" priority="12" operator="greaterThanOrEqual">
      <formula>200</formula>
    </cfRule>
  </conditionalFormatting>
  <conditionalFormatting sqref="G2">
    <cfRule type="top10" dxfId="1358" priority="13" rank="1"/>
  </conditionalFormatting>
  <conditionalFormatting sqref="K2">
    <cfRule type="top10" dxfId="1357" priority="10" rank="1"/>
  </conditionalFormatting>
  <conditionalFormatting sqref="M2">
    <cfRule type="top10" dxfId="1356" priority="9" rank="1"/>
  </conditionalFormatting>
  <conditionalFormatting sqref="O2">
    <cfRule type="top10" dxfId="1355" priority="8" rank="1"/>
  </conditionalFormatting>
  <conditionalFormatting sqref="E3:P4">
    <cfRule type="cellIs" dxfId="1354" priority="7" operator="greaterThanOrEqual">
      <formula>200</formula>
    </cfRule>
  </conditionalFormatting>
  <conditionalFormatting sqref="E3:E4">
    <cfRule type="top10" dxfId="1353" priority="1" rank="1"/>
  </conditionalFormatting>
  <conditionalFormatting sqref="G3:G4">
    <cfRule type="top10" dxfId="1352" priority="2" rank="1"/>
  </conditionalFormatting>
  <conditionalFormatting sqref="I3:I4">
    <cfRule type="top10" dxfId="1351" priority="3" rank="1"/>
  </conditionalFormatting>
  <conditionalFormatting sqref="K3:K4">
    <cfRule type="top10" dxfId="1350" priority="4" rank="1"/>
  </conditionalFormatting>
  <conditionalFormatting sqref="M3:M4">
    <cfRule type="top10" dxfId="1349" priority="5" rank="1"/>
  </conditionalFormatting>
  <conditionalFormatting sqref="O3:O4">
    <cfRule type="top10" dxfId="1348" priority="6" rank="1"/>
  </conditionalFormatting>
  <hyperlinks>
    <hyperlink ref="X1" location="'Indoor 2025'!A1" display="Return to Rankings" xr:uid="{A19FC2DB-6151-4703-B969-919042B26D6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D3:D4 B3:B4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4BC3-0D00-4260-B432-9BEB1B100F9F}">
  <sheetPr codeName="Sheet23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136</v>
      </c>
      <c r="C2" s="3">
        <v>45814</v>
      </c>
      <c r="D2" s="4" t="s">
        <v>130</v>
      </c>
      <c r="E2" s="5">
        <v>165</v>
      </c>
      <c r="F2" s="22">
        <v>0</v>
      </c>
      <c r="G2" s="36">
        <v>169</v>
      </c>
      <c r="H2" s="22">
        <v>1</v>
      </c>
      <c r="I2" s="5">
        <v>168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502</v>
      </c>
      <c r="S2" s="7">
        <v>167.33333333333334</v>
      </c>
      <c r="T2" s="44">
        <v>1</v>
      </c>
      <c r="U2" s="8">
        <v>3</v>
      </c>
      <c r="V2" s="9">
        <v>170.33333333333334</v>
      </c>
    </row>
    <row r="4" spans="1:24" x14ac:dyDescent="0.25">
      <c r="Q4" s="39">
        <f>SUM(Q2:Q3)</f>
        <v>3</v>
      </c>
      <c r="R4" s="39">
        <f>SUM(R2:R3)</f>
        <v>502</v>
      </c>
      <c r="S4" s="40">
        <f>SUM(R4/Q4)</f>
        <v>167.33333333333334</v>
      </c>
      <c r="T4" s="39">
        <f>SUM(T2:T3)</f>
        <v>1</v>
      </c>
      <c r="U4" s="39">
        <f>SUM(U2:U3)</f>
        <v>3</v>
      </c>
      <c r="V4" s="41">
        <f>SUM(S4+U4)</f>
        <v>170.33333333333334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E99E2FF-456C-439D-AD46-BBC540DE12A6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D701-D3B2-44D4-8936-1D9DC494F932}">
  <sheetPr codeName="Sheet5"/>
  <dimension ref="A1:X7"/>
  <sheetViews>
    <sheetView workbookViewId="0">
      <selection activeCell="A5" sqref="A5:V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94</v>
      </c>
      <c r="B2" s="2" t="s">
        <v>165</v>
      </c>
      <c r="C2" s="3">
        <v>45905</v>
      </c>
      <c r="D2" s="4" t="s">
        <v>130</v>
      </c>
      <c r="E2" s="5">
        <v>180</v>
      </c>
      <c r="F2" s="22">
        <v>0</v>
      </c>
      <c r="G2" s="5">
        <v>181</v>
      </c>
      <c r="H2" s="22">
        <v>0</v>
      </c>
      <c r="I2" s="5">
        <v>174</v>
      </c>
      <c r="J2" s="22"/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0</v>
      </c>
      <c r="U2" s="8">
        <v>6</v>
      </c>
      <c r="V2" s="9">
        <v>184.33333333333334</v>
      </c>
    </row>
    <row r="3" spans="1:24" x14ac:dyDescent="0.25">
      <c r="A3" s="55" t="s">
        <v>94</v>
      </c>
      <c r="B3" s="2" t="s">
        <v>165</v>
      </c>
      <c r="C3" s="3">
        <v>45933</v>
      </c>
      <c r="D3" s="54" t="s">
        <v>130</v>
      </c>
      <c r="E3" s="5">
        <v>173</v>
      </c>
      <c r="F3" s="22">
        <v>0</v>
      </c>
      <c r="G3" s="5">
        <v>183</v>
      </c>
      <c r="H3" s="22">
        <v>0</v>
      </c>
      <c r="I3" s="5">
        <v>179</v>
      </c>
      <c r="J3" s="22">
        <v>2</v>
      </c>
      <c r="K3" s="5">
        <v>183</v>
      </c>
      <c r="L3" s="22">
        <v>2</v>
      </c>
      <c r="M3" s="5"/>
      <c r="N3" s="22"/>
      <c r="O3" s="5"/>
      <c r="P3" s="22"/>
      <c r="Q3" s="8">
        <v>4</v>
      </c>
      <c r="R3" s="8">
        <v>718</v>
      </c>
      <c r="S3" s="7">
        <v>179.5</v>
      </c>
      <c r="T3" s="44">
        <v>4</v>
      </c>
      <c r="U3" s="8">
        <v>11</v>
      </c>
      <c r="V3" s="7">
        <v>190.5</v>
      </c>
    </row>
    <row r="4" spans="1:24" x14ac:dyDescent="0.25">
      <c r="A4" s="55" t="s">
        <v>94</v>
      </c>
      <c r="B4" s="2" t="s">
        <v>165</v>
      </c>
      <c r="C4" s="3">
        <v>45961</v>
      </c>
      <c r="D4" s="54" t="s">
        <v>130</v>
      </c>
      <c r="E4" s="5">
        <v>172</v>
      </c>
      <c r="F4" s="22">
        <v>0</v>
      </c>
      <c r="G4" s="5">
        <v>172</v>
      </c>
      <c r="H4" s="22">
        <v>0</v>
      </c>
      <c r="I4" s="5">
        <v>165</v>
      </c>
      <c r="J4" s="22">
        <v>0</v>
      </c>
      <c r="K4" s="5">
        <v>182</v>
      </c>
      <c r="L4" s="22">
        <v>0</v>
      </c>
      <c r="M4" s="5"/>
      <c r="N4" s="22"/>
      <c r="O4" s="5"/>
      <c r="P4" s="22"/>
      <c r="Q4" s="8">
        <v>4</v>
      </c>
      <c r="R4" s="8">
        <v>691</v>
      </c>
      <c r="S4" s="7">
        <v>172.75</v>
      </c>
      <c r="T4" s="44">
        <v>0</v>
      </c>
      <c r="U4" s="8">
        <v>11</v>
      </c>
      <c r="V4" s="7">
        <v>183.75</v>
      </c>
    </row>
    <row r="5" spans="1:24" x14ac:dyDescent="0.25">
      <c r="A5" s="55" t="s">
        <v>94</v>
      </c>
      <c r="B5" s="2" t="s">
        <v>165</v>
      </c>
      <c r="C5" s="3">
        <v>45996</v>
      </c>
      <c r="D5" s="54" t="s">
        <v>186</v>
      </c>
      <c r="E5" s="5">
        <v>178</v>
      </c>
      <c r="F5" s="22">
        <v>1</v>
      </c>
      <c r="G5" s="5">
        <v>184</v>
      </c>
      <c r="H5" s="22">
        <v>1</v>
      </c>
      <c r="I5" s="5">
        <v>177</v>
      </c>
      <c r="J5" s="22">
        <v>3</v>
      </c>
      <c r="K5" s="5">
        <v>174</v>
      </c>
      <c r="L5" s="22">
        <v>0</v>
      </c>
      <c r="M5" s="5"/>
      <c r="N5" s="22"/>
      <c r="O5" s="5"/>
      <c r="P5" s="22"/>
      <c r="Q5" s="8">
        <v>4</v>
      </c>
      <c r="R5" s="8">
        <v>713</v>
      </c>
      <c r="S5" s="7">
        <v>178.25</v>
      </c>
      <c r="T5" s="44">
        <v>5</v>
      </c>
      <c r="U5" s="8">
        <v>5</v>
      </c>
      <c r="V5" s="7">
        <v>183.25</v>
      </c>
    </row>
    <row r="7" spans="1:24" x14ac:dyDescent="0.25">
      <c r="Q7" s="39">
        <f>SUM(Q2:Q6)</f>
        <v>15</v>
      </c>
      <c r="R7" s="39">
        <f>SUM(R2:R6)</f>
        <v>2657</v>
      </c>
      <c r="S7" s="40">
        <f>SUM(R7/Q7)</f>
        <v>177.13333333333333</v>
      </c>
      <c r="T7" s="39">
        <f>SUM(T2:T6)</f>
        <v>9</v>
      </c>
      <c r="U7" s="39">
        <f>SUM(U2:U6)</f>
        <v>33</v>
      </c>
      <c r="V7" s="41">
        <f>SUM(S7+U7)</f>
        <v>210.13333333333333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6_1"/>
    <protectedRange algorithmName="SHA-512" hashValue="ON39YdpmFHfN9f47KpiRvqrKx0V9+erV1CNkpWzYhW/Qyc6aT8rEyCrvauWSYGZK2ia3o7vd3akF07acHAFpOA==" saltValue="yVW9XmDwTqEnmpSGai0KYg==" spinCount="100000" sqref="B3:C3" name="Range1_5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E2">
    <cfRule type="top10" dxfId="1494" priority="28" rank="1"/>
  </conditionalFormatting>
  <conditionalFormatting sqref="E2:O2">
    <cfRule type="cellIs" dxfId="1493" priority="22" operator="greaterThanOrEqual">
      <formula>193</formula>
    </cfRule>
  </conditionalFormatting>
  <conditionalFormatting sqref="G2">
    <cfRule type="top10" dxfId="1492" priority="27" rank="1"/>
  </conditionalFormatting>
  <conditionalFormatting sqref="I2">
    <cfRule type="top10" dxfId="1491" priority="26" rank="1"/>
  </conditionalFormatting>
  <conditionalFormatting sqref="K2">
    <cfRule type="top10" dxfId="1490" priority="25" rank="1"/>
  </conditionalFormatting>
  <conditionalFormatting sqref="M2">
    <cfRule type="top10" dxfId="1489" priority="24" rank="1"/>
  </conditionalFormatting>
  <conditionalFormatting sqref="O2">
    <cfRule type="top10" dxfId="1488" priority="23" rank="1"/>
  </conditionalFormatting>
  <conditionalFormatting sqref="E3">
    <cfRule type="top10" dxfId="1487" priority="21" rank="1"/>
  </conditionalFormatting>
  <conditionalFormatting sqref="E3:P3">
    <cfRule type="cellIs" dxfId="1486" priority="15" operator="greaterThanOrEqual">
      <formula>200</formula>
    </cfRule>
  </conditionalFormatting>
  <conditionalFormatting sqref="G3">
    <cfRule type="top10" dxfId="1485" priority="20" rank="1"/>
  </conditionalFormatting>
  <conditionalFormatting sqref="I3">
    <cfRule type="top10" dxfId="1484" priority="19" rank="1"/>
  </conditionalFormatting>
  <conditionalFormatting sqref="K3">
    <cfRule type="top10" dxfId="1483" priority="18" rank="1"/>
  </conditionalFormatting>
  <conditionalFormatting sqref="M3">
    <cfRule type="top10" dxfId="1482" priority="17" rank="1"/>
  </conditionalFormatting>
  <conditionalFormatting sqref="O3">
    <cfRule type="top10" dxfId="1481" priority="16" rank="1"/>
  </conditionalFormatting>
  <conditionalFormatting sqref="E4">
    <cfRule type="top10" dxfId="1480" priority="14" rank="1"/>
  </conditionalFormatting>
  <conditionalFormatting sqref="G4">
    <cfRule type="top10" dxfId="1479" priority="13" rank="1"/>
  </conditionalFormatting>
  <conditionalFormatting sqref="E4:P4">
    <cfRule type="cellIs" dxfId="1478" priority="12" operator="greaterThanOrEqual">
      <formula>200</formula>
    </cfRule>
  </conditionalFormatting>
  <conditionalFormatting sqref="I4">
    <cfRule type="top10" dxfId="1477" priority="11" rank="1"/>
  </conditionalFormatting>
  <conditionalFormatting sqref="K4">
    <cfRule type="top10" dxfId="1476" priority="10" rank="1"/>
  </conditionalFormatting>
  <conditionalFormatting sqref="M4">
    <cfRule type="top10" dxfId="1475" priority="9" rank="1"/>
  </conditionalFormatting>
  <conditionalFormatting sqref="O4">
    <cfRule type="top10" dxfId="1474" priority="8" rank="1"/>
  </conditionalFormatting>
  <conditionalFormatting sqref="E5:P5">
    <cfRule type="cellIs" dxfId="1473" priority="1" operator="greaterThanOrEqual">
      <formula>200</formula>
    </cfRule>
  </conditionalFormatting>
  <conditionalFormatting sqref="E5">
    <cfRule type="top10" dxfId="1472" priority="2" rank="1"/>
  </conditionalFormatting>
  <conditionalFormatting sqref="G5">
    <cfRule type="top10" dxfId="1471" priority="3" rank="1"/>
  </conditionalFormatting>
  <conditionalFormatting sqref="I5">
    <cfRule type="top10" dxfId="1470" priority="4" rank="1"/>
  </conditionalFormatting>
  <conditionalFormatting sqref="K5">
    <cfRule type="top10" dxfId="1469" priority="5" rank="1"/>
  </conditionalFormatting>
  <conditionalFormatting sqref="M5">
    <cfRule type="top10" dxfId="1468" priority="6" rank="1"/>
  </conditionalFormatting>
  <conditionalFormatting sqref="O5">
    <cfRule type="top10" dxfId="1467" priority="7" rank="1"/>
  </conditionalFormatting>
  <hyperlinks>
    <hyperlink ref="X1" location="'Indoor 2025'!A1" display="Return to Rankings" xr:uid="{F57AC6ED-0616-4E42-A63D-6073A2A46A4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D4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B4</xm:sqref>
        </x14:dataValidation>
        <x14:dataValidation type="list" allowBlank="1" showInputMessage="1" showErrorMessage="1" xr:uid="{F2657F9D-4A7B-4055-9A13-986116BA4123}">
          <x14:formula1>
            <xm:f>'[11-22-25 ABRA .xlsm]DATA'!#REF!</xm:f>
          </x14:formula1>
          <xm:sqref>B5 D5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6700-62AB-4E0E-A62F-B34408C72DBB}">
  <sheetPr codeName="Sheet24"/>
  <dimension ref="A1:X9"/>
  <sheetViews>
    <sheetView workbookViewId="0">
      <selection activeCell="A6" sqref="A6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22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35</v>
      </c>
      <c r="B2" s="2" t="s">
        <v>106</v>
      </c>
      <c r="C2" s="3">
        <v>45766</v>
      </c>
      <c r="D2" s="4" t="s">
        <v>102</v>
      </c>
      <c r="E2" s="5">
        <v>190</v>
      </c>
      <c r="F2" s="22">
        <v>1</v>
      </c>
      <c r="G2" s="36">
        <v>180</v>
      </c>
      <c r="H2" s="22">
        <v>1</v>
      </c>
      <c r="I2" s="5">
        <v>171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541</v>
      </c>
      <c r="S2" s="7">
        <v>180.33333333333334</v>
      </c>
      <c r="T2" s="44">
        <v>3</v>
      </c>
      <c r="U2" s="8">
        <v>3</v>
      </c>
      <c r="V2" s="9">
        <v>183.33333333333334</v>
      </c>
    </row>
    <row r="3" spans="1:24" ht="15" customHeight="1" x14ac:dyDescent="0.25">
      <c r="A3" s="1" t="s">
        <v>35</v>
      </c>
      <c r="B3" s="2" t="s">
        <v>106</v>
      </c>
      <c r="C3" s="3">
        <v>45808</v>
      </c>
      <c r="D3" s="4" t="s">
        <v>102</v>
      </c>
      <c r="E3" s="5">
        <v>189</v>
      </c>
      <c r="F3" s="22">
        <v>0</v>
      </c>
      <c r="G3" s="36">
        <v>191</v>
      </c>
      <c r="H3" s="22">
        <v>2</v>
      </c>
      <c r="I3" s="5">
        <v>187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567</v>
      </c>
      <c r="S3" s="7">
        <v>189</v>
      </c>
      <c r="T3" s="44">
        <v>3</v>
      </c>
      <c r="U3" s="8">
        <v>4</v>
      </c>
      <c r="V3" s="9">
        <v>193</v>
      </c>
    </row>
    <row r="4" spans="1:24" ht="15" customHeight="1" x14ac:dyDescent="0.25">
      <c r="A4" s="1" t="s">
        <v>35</v>
      </c>
      <c r="B4" s="2" t="s">
        <v>106</v>
      </c>
      <c r="C4" s="3">
        <v>45836</v>
      </c>
      <c r="D4" s="4" t="s">
        <v>102</v>
      </c>
      <c r="E4" s="36">
        <v>180</v>
      </c>
      <c r="F4" s="22">
        <v>1</v>
      </c>
      <c r="G4" s="36">
        <v>173</v>
      </c>
      <c r="H4" s="22">
        <v>0</v>
      </c>
      <c r="I4" s="5">
        <v>179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532</v>
      </c>
      <c r="S4" s="7">
        <v>177.33333333333334</v>
      </c>
      <c r="T4" s="44">
        <v>1</v>
      </c>
      <c r="U4" s="8">
        <v>4</v>
      </c>
      <c r="V4" s="9">
        <v>181.33333333333334</v>
      </c>
    </row>
    <row r="5" spans="1:24" x14ac:dyDescent="0.25">
      <c r="A5" s="1" t="s">
        <v>35</v>
      </c>
      <c r="B5" s="2" t="s">
        <v>106</v>
      </c>
      <c r="C5" s="3">
        <v>45899</v>
      </c>
      <c r="D5" s="4" t="s">
        <v>102</v>
      </c>
      <c r="E5" s="36">
        <v>184</v>
      </c>
      <c r="F5" s="22">
        <v>0</v>
      </c>
      <c r="G5" s="36">
        <v>184</v>
      </c>
      <c r="H5" s="22">
        <v>1</v>
      </c>
      <c r="I5" s="5">
        <v>184</v>
      </c>
      <c r="J5" s="22">
        <v>2</v>
      </c>
      <c r="K5" s="36"/>
      <c r="L5" s="22"/>
      <c r="M5" s="38"/>
      <c r="N5" s="22"/>
      <c r="O5" s="5"/>
      <c r="P5" s="22"/>
      <c r="Q5" s="6">
        <v>3</v>
      </c>
      <c r="R5" s="6">
        <v>552</v>
      </c>
      <c r="S5" s="7">
        <v>184</v>
      </c>
      <c r="T5" s="44">
        <v>3</v>
      </c>
      <c r="U5" s="8">
        <v>6</v>
      </c>
      <c r="V5" s="9">
        <v>190</v>
      </c>
    </row>
    <row r="6" spans="1:24" x14ac:dyDescent="0.25">
      <c r="A6" s="1" t="s">
        <v>35</v>
      </c>
      <c r="B6" s="2" t="s">
        <v>106</v>
      </c>
      <c r="C6" s="3">
        <v>45927</v>
      </c>
      <c r="D6" s="4" t="s">
        <v>170</v>
      </c>
      <c r="E6" s="5">
        <v>170</v>
      </c>
      <c r="F6" s="22">
        <v>0</v>
      </c>
      <c r="G6" s="36">
        <v>179</v>
      </c>
      <c r="H6" s="22">
        <v>0</v>
      </c>
      <c r="I6" s="5">
        <v>183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532</v>
      </c>
      <c r="S6" s="7">
        <v>177.33333333333334</v>
      </c>
      <c r="T6" s="44">
        <v>2</v>
      </c>
      <c r="U6" s="8">
        <v>6</v>
      </c>
      <c r="V6" s="9">
        <v>183.33333333333334</v>
      </c>
    </row>
    <row r="7" spans="1:24" x14ac:dyDescent="0.25">
      <c r="A7" s="1" t="s">
        <v>35</v>
      </c>
      <c r="B7" s="2" t="s">
        <v>106</v>
      </c>
      <c r="C7" s="3">
        <v>45948</v>
      </c>
      <c r="D7" s="4" t="s">
        <v>170</v>
      </c>
      <c r="E7" s="5">
        <v>182</v>
      </c>
      <c r="F7" s="22">
        <v>0</v>
      </c>
      <c r="G7" s="36">
        <v>188</v>
      </c>
      <c r="H7" s="22">
        <v>0</v>
      </c>
      <c r="I7" s="5">
        <v>176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546</v>
      </c>
      <c r="S7" s="7">
        <v>182</v>
      </c>
      <c r="T7" s="44">
        <v>0</v>
      </c>
      <c r="U7" s="8">
        <v>2</v>
      </c>
      <c r="V7" s="9">
        <v>184</v>
      </c>
    </row>
    <row r="9" spans="1:24" x14ac:dyDescent="0.25">
      <c r="Q9" s="39">
        <f>SUM(Q2:Q8)</f>
        <v>18</v>
      </c>
      <c r="R9" s="39">
        <f>SUM(R2:R8)</f>
        <v>3270</v>
      </c>
      <c r="S9" s="40">
        <f>SUM(R9/Q9)</f>
        <v>181.66666666666666</v>
      </c>
      <c r="T9" s="39">
        <f>SUM(T2:T8)</f>
        <v>12</v>
      </c>
      <c r="U9" s="39">
        <f>SUM(U2:U8)</f>
        <v>25</v>
      </c>
      <c r="V9" s="41">
        <f>SUM(S9+U9)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7" name="Range1_28_1"/>
    <protectedRange algorithmName="SHA-512" hashValue="ON39YdpmFHfN9f47KpiRvqrKx0V9+erV1CNkpWzYhW/Qyc6aT8rEyCrvauWSYGZK2ia3o7vd3akF07acHAFpOA==" saltValue="yVW9XmDwTqEnmpSGai0KYg==" spinCount="100000" sqref="D6:D7" name="Range1_1_16_1"/>
    <protectedRange algorithmName="SHA-512" hashValue="ON39YdpmFHfN9f47KpiRvqrKx0V9+erV1CNkpWzYhW/Qyc6aT8rEyCrvauWSYGZK2ia3o7vd3akF07acHAFpOA==" saltValue="yVW9XmDwTqEnmpSGai0KYg==" spinCount="100000" sqref="E6:P7 T6:T7" name="Range1_3_5_11_1"/>
  </protectedRanges>
  <conditionalFormatting sqref="E6:P7">
    <cfRule type="cellIs" dxfId="1347" priority="1" operator="greaterThanOrEqual">
      <formula>200</formula>
    </cfRule>
  </conditionalFormatting>
  <conditionalFormatting sqref="E6:E7">
    <cfRule type="top10" dxfId="1346" priority="2" rank="1"/>
  </conditionalFormatting>
  <conditionalFormatting sqref="G6:G7">
    <cfRule type="top10" dxfId="1345" priority="3" rank="1"/>
  </conditionalFormatting>
  <conditionalFormatting sqref="I6:I7">
    <cfRule type="top10" dxfId="1344" priority="4" rank="1"/>
  </conditionalFormatting>
  <conditionalFormatting sqref="K6:K7">
    <cfRule type="top10" dxfId="1343" priority="5" rank="1"/>
  </conditionalFormatting>
  <conditionalFormatting sqref="M6:M7">
    <cfRule type="top10" dxfId="1342" priority="6" rank="1"/>
  </conditionalFormatting>
  <conditionalFormatting sqref="O6:O7">
    <cfRule type="top10" dxfId="1341" priority="7" rank="1"/>
  </conditionalFormatting>
  <hyperlinks>
    <hyperlink ref="X1" location="'Virginia 2025'!A1" display="Return to Rankings" xr:uid="{8B1089FD-BD76-4A29-9442-E8D570A3771B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4B70-DCA0-409F-AB2C-49AEE05A250E}">
  <sheetPr codeName="Sheet25"/>
  <dimension ref="A1:X21"/>
  <sheetViews>
    <sheetView workbookViewId="0">
      <selection activeCell="A19" sqref="A19:V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62</v>
      </c>
      <c r="C2" s="3">
        <v>45682</v>
      </c>
      <c r="D2" s="4" t="s">
        <v>38</v>
      </c>
      <c r="E2" s="5">
        <v>191</v>
      </c>
      <c r="F2" s="22">
        <v>4</v>
      </c>
      <c r="G2" s="5">
        <v>194</v>
      </c>
      <c r="H2" s="22">
        <v>2</v>
      </c>
      <c r="I2" s="5">
        <v>195</v>
      </c>
      <c r="J2" s="22">
        <v>4</v>
      </c>
      <c r="K2" s="5">
        <v>195</v>
      </c>
      <c r="L2" s="22">
        <v>3</v>
      </c>
      <c r="M2" s="5">
        <v>190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15</v>
      </c>
      <c r="U2" s="8">
        <v>4</v>
      </c>
      <c r="V2" s="9">
        <v>197</v>
      </c>
    </row>
    <row r="3" spans="1:24" x14ac:dyDescent="0.25">
      <c r="A3" s="1" t="s">
        <v>46</v>
      </c>
      <c r="B3" s="2" t="s">
        <v>62</v>
      </c>
      <c r="C3" s="3">
        <v>45710</v>
      </c>
      <c r="D3" s="4" t="s">
        <v>38</v>
      </c>
      <c r="E3" s="5">
        <v>196</v>
      </c>
      <c r="F3" s="22">
        <v>3</v>
      </c>
      <c r="G3" s="5">
        <v>197</v>
      </c>
      <c r="H3" s="22">
        <v>8</v>
      </c>
      <c r="I3" s="5">
        <v>196.001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589.00099999999998</v>
      </c>
      <c r="S3" s="7">
        <v>196.33366666666666</v>
      </c>
      <c r="T3" s="44">
        <v>14</v>
      </c>
      <c r="U3" s="8">
        <v>8</v>
      </c>
      <c r="V3" s="9">
        <v>204.33366666666666</v>
      </c>
    </row>
    <row r="5" spans="1:24" x14ac:dyDescent="0.25">
      <c r="Q5" s="39">
        <f>SUM(Q2:Q4)</f>
        <v>8</v>
      </c>
      <c r="R5" s="39">
        <f>SUM(R2:R4)</f>
        <v>1554.001</v>
      </c>
      <c r="S5" s="40">
        <f>SUM(R5/Q5)</f>
        <v>194.250125</v>
      </c>
      <c r="T5" s="39">
        <f>SUM(T2:T4)</f>
        <v>29</v>
      </c>
      <c r="U5" s="39">
        <f>SUM(U2:U4)</f>
        <v>12</v>
      </c>
      <c r="V5" s="41">
        <f>SUM(S5+U5)</f>
        <v>206.250125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62</v>
      </c>
      <c r="C9" s="3">
        <v>45720</v>
      </c>
      <c r="D9" s="4" t="s">
        <v>38</v>
      </c>
      <c r="E9" s="36">
        <v>189</v>
      </c>
      <c r="F9" s="22">
        <v>2</v>
      </c>
      <c r="G9" s="36">
        <v>187</v>
      </c>
      <c r="H9" s="22">
        <v>1</v>
      </c>
      <c r="I9" s="5">
        <v>183</v>
      </c>
      <c r="J9" s="22">
        <v>3</v>
      </c>
      <c r="K9" s="38"/>
      <c r="L9" s="22"/>
      <c r="M9" s="38"/>
      <c r="N9" s="22"/>
      <c r="O9" s="5"/>
      <c r="P9" s="22"/>
      <c r="Q9" s="6">
        <v>3</v>
      </c>
      <c r="R9" s="6">
        <v>559</v>
      </c>
      <c r="S9" s="7">
        <v>186.33333333333334</v>
      </c>
      <c r="T9" s="44">
        <v>6</v>
      </c>
      <c r="U9" s="8">
        <v>11</v>
      </c>
      <c r="V9" s="9">
        <v>197.33333333333334</v>
      </c>
    </row>
    <row r="10" spans="1:24" x14ac:dyDescent="0.25">
      <c r="A10" s="1" t="s">
        <v>35</v>
      </c>
      <c r="B10" s="2" t="s">
        <v>62</v>
      </c>
      <c r="C10" s="3">
        <v>45724</v>
      </c>
      <c r="D10" s="4" t="s">
        <v>38</v>
      </c>
      <c r="E10" s="36">
        <v>194</v>
      </c>
      <c r="F10" s="22">
        <v>3</v>
      </c>
      <c r="G10" s="36">
        <v>185</v>
      </c>
      <c r="H10" s="22">
        <v>1</v>
      </c>
      <c r="I10" s="5">
        <v>190</v>
      </c>
      <c r="J10" s="22">
        <v>3</v>
      </c>
      <c r="K10" s="38">
        <v>190</v>
      </c>
      <c r="L10" s="22">
        <v>1</v>
      </c>
      <c r="M10" s="38">
        <v>195</v>
      </c>
      <c r="N10" s="22">
        <v>3</v>
      </c>
      <c r="O10" s="5"/>
      <c r="P10" s="22"/>
      <c r="Q10" s="6">
        <v>5</v>
      </c>
      <c r="R10" s="6">
        <v>954</v>
      </c>
      <c r="S10" s="7">
        <v>190.8</v>
      </c>
      <c r="T10" s="44">
        <v>11</v>
      </c>
      <c r="U10" s="8">
        <v>5</v>
      </c>
      <c r="V10" s="9">
        <v>195.8</v>
      </c>
    </row>
    <row r="11" spans="1:24" x14ac:dyDescent="0.25">
      <c r="A11" s="1" t="s">
        <v>35</v>
      </c>
      <c r="B11" s="2" t="s">
        <v>62</v>
      </c>
      <c r="C11" s="3">
        <v>45734</v>
      </c>
      <c r="D11" s="4" t="s">
        <v>38</v>
      </c>
      <c r="E11" s="5">
        <v>195</v>
      </c>
      <c r="F11" s="22">
        <v>1</v>
      </c>
      <c r="G11" s="36">
        <v>193</v>
      </c>
      <c r="H11" s="22">
        <v>2</v>
      </c>
      <c r="I11" s="5">
        <v>192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580</v>
      </c>
      <c r="S11" s="7">
        <v>193.33333333333334</v>
      </c>
      <c r="T11" s="44">
        <v>5</v>
      </c>
      <c r="U11" s="8">
        <v>6</v>
      </c>
      <c r="V11" s="9">
        <v>199.33333333333334</v>
      </c>
    </row>
    <row r="12" spans="1:24" x14ac:dyDescent="0.25">
      <c r="A12" s="1" t="s">
        <v>35</v>
      </c>
      <c r="B12" s="2" t="s">
        <v>62</v>
      </c>
      <c r="C12" s="3">
        <v>45738</v>
      </c>
      <c r="D12" s="4" t="s">
        <v>38</v>
      </c>
      <c r="E12" s="36">
        <v>189</v>
      </c>
      <c r="F12" s="22">
        <v>0</v>
      </c>
      <c r="G12" s="36">
        <v>191</v>
      </c>
      <c r="H12" s="22">
        <v>0</v>
      </c>
      <c r="I12" s="5">
        <v>190</v>
      </c>
      <c r="J12" s="22">
        <v>1</v>
      </c>
      <c r="K12" s="38">
        <v>192</v>
      </c>
      <c r="L12" s="22">
        <v>0</v>
      </c>
      <c r="M12" s="38">
        <v>182</v>
      </c>
      <c r="N12" s="22">
        <v>1</v>
      </c>
      <c r="O12" s="5">
        <v>188</v>
      </c>
      <c r="P12" s="22">
        <v>0</v>
      </c>
      <c r="Q12" s="6">
        <v>6</v>
      </c>
      <c r="R12" s="6">
        <v>1132</v>
      </c>
      <c r="S12" s="7">
        <v>188.66666666666666</v>
      </c>
      <c r="T12" s="44">
        <v>2</v>
      </c>
      <c r="U12" s="8">
        <v>6</v>
      </c>
      <c r="V12" s="9">
        <v>194.66666666666666</v>
      </c>
    </row>
    <row r="14" spans="1:24" x14ac:dyDescent="0.25">
      <c r="Q14" s="39">
        <f>SUM(Q9:Q13)</f>
        <v>17</v>
      </c>
      <c r="R14" s="39">
        <f>SUM(R9:R13)</f>
        <v>3225</v>
      </c>
      <c r="S14" s="40">
        <f>SUM(R14/Q14)</f>
        <v>189.70588235294119</v>
      </c>
      <c r="T14" s="39">
        <f>SUM(T9:T13)</f>
        <v>24</v>
      </c>
      <c r="U14" s="39">
        <f>SUM(U9:U13)</f>
        <v>28</v>
      </c>
      <c r="V14" s="41">
        <f>SUM(S14+U14)</f>
        <v>217.70588235294119</v>
      </c>
    </row>
    <row r="15" spans="1:24" x14ac:dyDescent="0.25">
      <c r="Q15" s="39"/>
      <c r="R15" s="39"/>
      <c r="S15" s="40"/>
      <c r="T15" s="39"/>
      <c r="U15" s="39"/>
      <c r="V15" s="41"/>
    </row>
    <row r="17" spans="1:22" x14ac:dyDescent="0.25">
      <c r="A17" s="26" t="s">
        <v>1</v>
      </c>
      <c r="B17" s="27" t="s">
        <v>2</v>
      </c>
      <c r="C17" s="25" t="s">
        <v>3</v>
      </c>
      <c r="D17" s="28" t="s">
        <v>4</v>
      </c>
      <c r="E17" s="29" t="s">
        <v>21</v>
      </c>
      <c r="F17" s="29" t="s">
        <v>22</v>
      </c>
      <c r="G17" s="29" t="s">
        <v>23</v>
      </c>
      <c r="H17" s="29" t="s">
        <v>22</v>
      </c>
      <c r="I17" s="29" t="s">
        <v>24</v>
      </c>
      <c r="J17" s="29" t="s">
        <v>22</v>
      </c>
      <c r="K17" s="29" t="s">
        <v>25</v>
      </c>
      <c r="L17" s="29" t="s">
        <v>22</v>
      </c>
      <c r="M17" s="29" t="s">
        <v>26</v>
      </c>
      <c r="N17" s="29" t="s">
        <v>22</v>
      </c>
      <c r="O17" s="29" t="s">
        <v>27</v>
      </c>
      <c r="P17" s="29" t="s">
        <v>22</v>
      </c>
      <c r="Q17" s="30" t="s">
        <v>28</v>
      </c>
      <c r="R17" s="31" t="s">
        <v>29</v>
      </c>
      <c r="S17" s="32" t="s">
        <v>5</v>
      </c>
      <c r="T17" s="32" t="s">
        <v>30</v>
      </c>
      <c r="U17" s="31" t="s">
        <v>6</v>
      </c>
      <c r="V17" s="32" t="s">
        <v>31</v>
      </c>
    </row>
    <row r="18" spans="1:22" x14ac:dyDescent="0.25">
      <c r="A18" s="1" t="s">
        <v>94</v>
      </c>
      <c r="B18" s="2" t="s">
        <v>62</v>
      </c>
      <c r="C18" s="3">
        <v>45738</v>
      </c>
      <c r="D18" s="4" t="s">
        <v>38</v>
      </c>
      <c r="E18" s="5">
        <v>181</v>
      </c>
      <c r="F18" s="22">
        <v>0</v>
      </c>
      <c r="G18" s="5">
        <v>180</v>
      </c>
      <c r="H18" s="22">
        <v>0</v>
      </c>
      <c r="I18" s="5">
        <v>186</v>
      </c>
      <c r="J18" s="22">
        <v>2</v>
      </c>
      <c r="K18" s="5">
        <v>182</v>
      </c>
      <c r="L18" s="22">
        <v>0</v>
      </c>
      <c r="M18" s="5">
        <v>182</v>
      </c>
      <c r="N18" s="22">
        <v>1</v>
      </c>
      <c r="O18" s="5">
        <v>184</v>
      </c>
      <c r="P18" s="22">
        <v>1</v>
      </c>
      <c r="Q18" s="6">
        <v>6</v>
      </c>
      <c r="R18" s="6">
        <v>1095</v>
      </c>
      <c r="S18" s="7">
        <v>182.5</v>
      </c>
      <c r="T18" s="44">
        <v>4</v>
      </c>
      <c r="U18" s="8">
        <v>34</v>
      </c>
      <c r="V18" s="9">
        <v>216.5</v>
      </c>
    </row>
    <row r="19" spans="1:22" x14ac:dyDescent="0.25">
      <c r="A19" s="55" t="s">
        <v>94</v>
      </c>
      <c r="B19" s="2" t="s">
        <v>62</v>
      </c>
      <c r="C19" s="3">
        <v>45997</v>
      </c>
      <c r="D19" s="54" t="s">
        <v>38</v>
      </c>
      <c r="E19" s="5">
        <v>195</v>
      </c>
      <c r="F19" s="22">
        <v>3</v>
      </c>
      <c r="G19" s="5">
        <v>195</v>
      </c>
      <c r="H19" s="22">
        <v>2</v>
      </c>
      <c r="I19" s="5">
        <v>186</v>
      </c>
      <c r="J19" s="22">
        <v>1</v>
      </c>
      <c r="K19" s="5">
        <v>193</v>
      </c>
      <c r="L19" s="22">
        <v>1</v>
      </c>
      <c r="M19" s="5">
        <v>188</v>
      </c>
      <c r="N19" s="22">
        <v>1</v>
      </c>
      <c r="O19" s="5">
        <v>190</v>
      </c>
      <c r="P19" s="22">
        <v>3</v>
      </c>
      <c r="Q19" s="8">
        <v>6</v>
      </c>
      <c r="R19" s="8">
        <v>1147</v>
      </c>
      <c r="S19" s="7">
        <v>191.16666666666666</v>
      </c>
      <c r="T19" s="44">
        <v>11</v>
      </c>
      <c r="U19" s="8">
        <v>10</v>
      </c>
      <c r="V19" s="7">
        <v>201.16666666666666</v>
      </c>
    </row>
    <row r="21" spans="1:22" x14ac:dyDescent="0.25">
      <c r="Q21" s="39">
        <f>SUM(Q18:Q20)</f>
        <v>12</v>
      </c>
      <c r="R21" s="39">
        <f>SUM(R18:R20)</f>
        <v>2242</v>
      </c>
      <c r="S21" s="40">
        <f>SUM(R21/Q21)</f>
        <v>186.83333333333334</v>
      </c>
      <c r="T21" s="39">
        <f>SUM(T18:T20)</f>
        <v>15</v>
      </c>
      <c r="U21" s="39">
        <f>SUM(U18:U20)</f>
        <v>44</v>
      </c>
      <c r="V21" s="41">
        <f>SUM(S21+U21)</f>
        <v>230.83333333333334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1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B19:C19" name="Range1_13"/>
    <protectedRange algorithmName="SHA-512" hashValue="ON39YdpmFHfN9f47KpiRvqrKx0V9+erV1CNkpWzYhW/Qyc6aT8rEyCrvauWSYGZK2ia3o7vd3akF07acHAFpOA==" saltValue="yVW9XmDwTqEnmpSGai0KYg==" spinCount="100000" sqref="D19" name="Range1_1_1"/>
    <protectedRange algorithmName="SHA-512" hashValue="ON39YdpmFHfN9f47KpiRvqrKx0V9+erV1CNkpWzYhW/Qyc6aT8rEyCrvauWSYGZK2ia3o7vd3akF07acHAFpOA==" saltValue="yVW9XmDwTqEnmpSGai0KYg==" spinCount="100000" sqref="T19 E19:P19" name="Range1_3_5_1"/>
  </protectedRanges>
  <conditionalFormatting sqref="E19:P19">
    <cfRule type="cellIs" dxfId="1340" priority="1" operator="greaterThanOrEqual">
      <formula>200</formula>
    </cfRule>
  </conditionalFormatting>
  <conditionalFormatting sqref="E19">
    <cfRule type="top10" dxfId="1339" priority="2" rank="1"/>
  </conditionalFormatting>
  <conditionalFormatting sqref="G19">
    <cfRule type="top10" dxfId="1338" priority="3" rank="1"/>
  </conditionalFormatting>
  <conditionalFormatting sqref="I19">
    <cfRule type="top10" dxfId="1337" priority="4" rank="1"/>
  </conditionalFormatting>
  <conditionalFormatting sqref="K19">
    <cfRule type="top10" dxfId="1336" priority="5" rank="1"/>
  </conditionalFormatting>
  <conditionalFormatting sqref="M19">
    <cfRule type="top10" dxfId="1335" priority="6" rank="1"/>
  </conditionalFormatting>
  <conditionalFormatting sqref="O19">
    <cfRule type="top10" dxfId="1334" priority="7" rank="1"/>
  </conditionalFormatting>
  <hyperlinks>
    <hyperlink ref="X1" location="'Virginia 2025'!A1" display="Return to Rankings" xr:uid="{DC8F59C0-91E4-454E-9363-87B5A792295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E72073-5EAD-4074-BF4C-C1CBA1B2DEC2}">
          <x14:formula1>
            <xm:f>'[11-22-25 ABRA .xlsm]DATA'!#REF!</xm:f>
          </x14:formula1>
          <xm:sqref>B19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F5DB-B7E4-4174-BFA4-880E726EB85C}">
  <sheetPr codeName="Sheet26"/>
  <dimension ref="A1:X15"/>
  <sheetViews>
    <sheetView workbookViewId="0">
      <selection activeCell="A12" sqref="A12:V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5703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50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3</v>
      </c>
      <c r="I2" s="5">
        <v>198</v>
      </c>
      <c r="J2" s="22">
        <v>4</v>
      </c>
      <c r="K2" s="43">
        <v>200</v>
      </c>
      <c r="L2" s="22">
        <v>4</v>
      </c>
      <c r="M2" s="5">
        <v>199</v>
      </c>
      <c r="N2" s="22">
        <v>1</v>
      </c>
      <c r="O2" s="5"/>
      <c r="P2" s="22"/>
      <c r="Q2" s="6">
        <v>5</v>
      </c>
      <c r="R2" s="6">
        <v>993</v>
      </c>
      <c r="S2" s="7">
        <v>198.6</v>
      </c>
      <c r="T2" s="44">
        <v>17</v>
      </c>
      <c r="U2" s="8">
        <v>4</v>
      </c>
      <c r="V2" s="9">
        <v>202.6</v>
      </c>
    </row>
    <row r="3" spans="1:24" x14ac:dyDescent="0.25">
      <c r="A3" s="1" t="s">
        <v>15</v>
      </c>
      <c r="B3" s="2" t="s">
        <v>50</v>
      </c>
      <c r="C3" s="3">
        <v>45692</v>
      </c>
      <c r="D3" s="4" t="s">
        <v>38</v>
      </c>
      <c r="E3" s="43">
        <v>200</v>
      </c>
      <c r="F3" s="22">
        <v>4</v>
      </c>
      <c r="G3" s="5">
        <v>199</v>
      </c>
      <c r="H3" s="22">
        <v>6</v>
      </c>
      <c r="I3" s="5">
        <v>199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13</v>
      </c>
      <c r="U3" s="8">
        <v>9</v>
      </c>
      <c r="V3" s="9">
        <v>208.33333333333334</v>
      </c>
    </row>
    <row r="4" spans="1:24" x14ac:dyDescent="0.25">
      <c r="A4" s="1" t="s">
        <v>15</v>
      </c>
      <c r="B4" s="2" t="s">
        <v>50</v>
      </c>
      <c r="C4" s="3">
        <v>45696</v>
      </c>
      <c r="D4" s="4" t="s">
        <v>38</v>
      </c>
      <c r="E4" s="5">
        <v>199.001</v>
      </c>
      <c r="F4" s="22">
        <v>8</v>
      </c>
      <c r="G4" s="5">
        <v>199</v>
      </c>
      <c r="H4" s="22">
        <v>4</v>
      </c>
      <c r="I4" s="5">
        <v>199.001</v>
      </c>
      <c r="J4" s="22">
        <v>8</v>
      </c>
      <c r="K4" s="5">
        <v>199</v>
      </c>
      <c r="L4" s="22">
        <v>6</v>
      </c>
      <c r="M4" s="5">
        <v>198</v>
      </c>
      <c r="N4" s="22">
        <v>3</v>
      </c>
      <c r="O4" s="5"/>
      <c r="P4" s="22"/>
      <c r="Q4" s="6">
        <v>5</v>
      </c>
      <c r="R4" s="6">
        <v>994.00199999999995</v>
      </c>
      <c r="S4" s="7">
        <v>198.8004</v>
      </c>
      <c r="T4" s="44">
        <v>29</v>
      </c>
      <c r="U4" s="8">
        <v>9</v>
      </c>
      <c r="V4" s="9">
        <v>207.8004</v>
      </c>
    </row>
    <row r="5" spans="1:24" x14ac:dyDescent="0.25">
      <c r="A5" s="1" t="s">
        <v>15</v>
      </c>
      <c r="B5" s="2" t="s">
        <v>50</v>
      </c>
      <c r="C5" s="3">
        <v>45710</v>
      </c>
      <c r="D5" s="4" t="s">
        <v>38</v>
      </c>
      <c r="E5" s="5">
        <v>199.001</v>
      </c>
      <c r="F5" s="22">
        <v>7</v>
      </c>
      <c r="G5" s="5">
        <v>199</v>
      </c>
      <c r="H5" s="22">
        <v>6</v>
      </c>
      <c r="I5" s="5">
        <v>197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595.00099999999998</v>
      </c>
      <c r="S5" s="7">
        <v>198.33366666666666</v>
      </c>
      <c r="T5" s="44">
        <v>18</v>
      </c>
      <c r="U5" s="8">
        <v>4</v>
      </c>
      <c r="V5" s="9">
        <v>202.33366666666666</v>
      </c>
    </row>
    <row r="6" spans="1:24" x14ac:dyDescent="0.25">
      <c r="A6" s="1" t="s">
        <v>15</v>
      </c>
      <c r="B6" s="2" t="s">
        <v>50</v>
      </c>
      <c r="C6" s="3">
        <v>45720</v>
      </c>
      <c r="D6" s="4" t="s">
        <v>38</v>
      </c>
      <c r="E6" s="5">
        <v>199</v>
      </c>
      <c r="F6" s="22">
        <v>2</v>
      </c>
      <c r="G6" s="5">
        <v>199</v>
      </c>
      <c r="H6" s="22">
        <v>4</v>
      </c>
      <c r="I6" s="5">
        <v>197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6</v>
      </c>
      <c r="V6" s="9">
        <v>204.33333333333334</v>
      </c>
    </row>
    <row r="7" spans="1:24" x14ac:dyDescent="0.25">
      <c r="A7" s="1" t="s">
        <v>15</v>
      </c>
      <c r="B7" s="2" t="s">
        <v>50</v>
      </c>
      <c r="C7" s="3">
        <v>45734</v>
      </c>
      <c r="D7" s="4" t="s">
        <v>38</v>
      </c>
      <c r="E7" s="43">
        <v>200</v>
      </c>
      <c r="F7" s="22">
        <v>3</v>
      </c>
      <c r="G7" s="5">
        <v>199.001</v>
      </c>
      <c r="H7" s="22">
        <v>6</v>
      </c>
      <c r="I7" s="5">
        <v>199.001</v>
      </c>
      <c r="J7" s="22">
        <v>8</v>
      </c>
      <c r="K7" s="5"/>
      <c r="L7" s="22"/>
      <c r="M7" s="5"/>
      <c r="N7" s="22"/>
      <c r="O7" s="5"/>
      <c r="P7" s="22"/>
      <c r="Q7" s="6">
        <v>3</v>
      </c>
      <c r="R7" s="6">
        <v>598.00199999999995</v>
      </c>
      <c r="S7" s="7">
        <v>199.33399999999997</v>
      </c>
      <c r="T7" s="44">
        <v>17</v>
      </c>
      <c r="U7" s="8">
        <v>8</v>
      </c>
      <c r="V7" s="9">
        <v>207.33399999999997</v>
      </c>
    </row>
    <row r="8" spans="1:24" x14ac:dyDescent="0.25">
      <c r="A8" s="1" t="s">
        <v>15</v>
      </c>
      <c r="B8" s="2" t="s">
        <v>50</v>
      </c>
      <c r="C8" s="3">
        <v>45738</v>
      </c>
      <c r="D8" s="4" t="s">
        <v>38</v>
      </c>
      <c r="E8" s="5">
        <v>199</v>
      </c>
      <c r="F8" s="22">
        <v>5</v>
      </c>
      <c r="G8" s="5">
        <v>199</v>
      </c>
      <c r="H8" s="22">
        <v>9</v>
      </c>
      <c r="I8" s="43">
        <v>200</v>
      </c>
      <c r="J8" s="22">
        <v>1</v>
      </c>
      <c r="K8" s="5">
        <v>198</v>
      </c>
      <c r="L8" s="22">
        <v>4</v>
      </c>
      <c r="M8" s="43">
        <v>200.001</v>
      </c>
      <c r="N8" s="22">
        <v>2</v>
      </c>
      <c r="O8" s="5">
        <v>197</v>
      </c>
      <c r="P8" s="22">
        <v>1</v>
      </c>
      <c r="Q8" s="6">
        <v>6</v>
      </c>
      <c r="R8" s="6">
        <v>1193.001</v>
      </c>
      <c r="S8" s="7">
        <v>198.83349999999999</v>
      </c>
      <c r="T8" s="44">
        <v>22</v>
      </c>
      <c r="U8" s="8">
        <v>16</v>
      </c>
      <c r="V8" s="9">
        <v>214.83349999999999</v>
      </c>
    </row>
    <row r="9" spans="1:24" x14ac:dyDescent="0.25">
      <c r="A9" s="1" t="s">
        <v>15</v>
      </c>
      <c r="B9" s="2" t="s">
        <v>50</v>
      </c>
      <c r="C9" s="3">
        <v>45755</v>
      </c>
      <c r="D9" s="4" t="s">
        <v>38</v>
      </c>
      <c r="E9" s="43">
        <v>200</v>
      </c>
      <c r="F9" s="22">
        <v>3</v>
      </c>
      <c r="G9" s="43">
        <v>200</v>
      </c>
      <c r="H9" s="22">
        <v>5</v>
      </c>
      <c r="I9" s="5">
        <v>199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599</v>
      </c>
      <c r="S9" s="7">
        <v>199.66666666666666</v>
      </c>
      <c r="T9" s="44">
        <v>11</v>
      </c>
      <c r="U9" s="8">
        <v>9</v>
      </c>
      <c r="V9" s="9">
        <v>208.66666666666666</v>
      </c>
    </row>
    <row r="10" spans="1:24" x14ac:dyDescent="0.25">
      <c r="A10" s="1" t="s">
        <v>15</v>
      </c>
      <c r="B10" s="2" t="s">
        <v>50</v>
      </c>
      <c r="C10" s="3">
        <v>45773</v>
      </c>
      <c r="D10" s="4" t="s">
        <v>38</v>
      </c>
      <c r="E10" s="5">
        <v>199</v>
      </c>
      <c r="F10" s="22">
        <v>5</v>
      </c>
      <c r="G10" s="5">
        <v>199.001</v>
      </c>
      <c r="H10" s="22">
        <v>6</v>
      </c>
      <c r="I10" s="5">
        <v>198</v>
      </c>
      <c r="J10" s="22">
        <v>6</v>
      </c>
      <c r="K10" s="5">
        <v>198</v>
      </c>
      <c r="L10" s="22">
        <v>4</v>
      </c>
      <c r="M10" s="5">
        <v>199</v>
      </c>
      <c r="N10" s="22">
        <v>3</v>
      </c>
      <c r="O10" s="43">
        <v>200</v>
      </c>
      <c r="P10" s="22">
        <v>5</v>
      </c>
      <c r="Q10" s="6">
        <v>6</v>
      </c>
      <c r="R10" s="6">
        <v>1193.001</v>
      </c>
      <c r="S10" s="7">
        <v>198.83349999999999</v>
      </c>
      <c r="T10" s="44">
        <v>29</v>
      </c>
      <c r="U10" s="8">
        <v>14</v>
      </c>
      <c r="V10" s="9">
        <v>212.83349999999999</v>
      </c>
    </row>
    <row r="11" spans="1:24" x14ac:dyDescent="0.25">
      <c r="A11" s="1" t="s">
        <v>15</v>
      </c>
      <c r="B11" s="2" t="s">
        <v>50</v>
      </c>
      <c r="C11" s="3">
        <v>45941</v>
      </c>
      <c r="D11" s="4" t="s">
        <v>38</v>
      </c>
      <c r="E11" s="5">
        <v>197</v>
      </c>
      <c r="F11" s="22">
        <v>3</v>
      </c>
      <c r="G11" s="5">
        <v>197</v>
      </c>
      <c r="H11" s="22">
        <v>2</v>
      </c>
      <c r="I11" s="5">
        <v>199</v>
      </c>
      <c r="J11" s="22">
        <v>3</v>
      </c>
      <c r="K11" s="5">
        <v>198</v>
      </c>
      <c r="L11" s="22">
        <v>2</v>
      </c>
      <c r="M11" s="5">
        <v>200</v>
      </c>
      <c r="N11" s="22">
        <v>5</v>
      </c>
      <c r="O11" s="5"/>
      <c r="P11" s="22"/>
      <c r="Q11" s="6">
        <v>5</v>
      </c>
      <c r="R11" s="6">
        <v>991</v>
      </c>
      <c r="S11" s="7">
        <v>198.2</v>
      </c>
      <c r="T11" s="44">
        <v>15</v>
      </c>
      <c r="U11" s="8">
        <v>3</v>
      </c>
      <c r="V11" s="9">
        <v>201.2</v>
      </c>
    </row>
    <row r="12" spans="1:24" x14ac:dyDescent="0.25">
      <c r="A12" s="55" t="s">
        <v>15</v>
      </c>
      <c r="B12" s="2" t="s">
        <v>50</v>
      </c>
      <c r="C12" s="3">
        <v>45983</v>
      </c>
      <c r="D12" s="54" t="s">
        <v>38</v>
      </c>
      <c r="E12" s="5">
        <v>199</v>
      </c>
      <c r="F12" s="22">
        <v>4</v>
      </c>
      <c r="G12" s="5">
        <v>199</v>
      </c>
      <c r="H12" s="22">
        <v>5</v>
      </c>
      <c r="I12" s="5">
        <v>200</v>
      </c>
      <c r="J12" s="22">
        <v>2</v>
      </c>
      <c r="K12" s="5">
        <v>198</v>
      </c>
      <c r="L12" s="22">
        <v>4</v>
      </c>
      <c r="M12" s="5">
        <v>200.001</v>
      </c>
      <c r="N12" s="22">
        <v>6</v>
      </c>
      <c r="O12" s="5">
        <v>200</v>
      </c>
      <c r="P12" s="22">
        <v>5</v>
      </c>
      <c r="Q12" s="8">
        <v>6</v>
      </c>
      <c r="R12" s="8">
        <v>1196.001</v>
      </c>
      <c r="S12" s="7">
        <v>199.33349999999999</v>
      </c>
      <c r="T12" s="44">
        <v>26</v>
      </c>
      <c r="U12" s="8">
        <v>22</v>
      </c>
      <c r="V12" s="7">
        <v>221.33349999999999</v>
      </c>
    </row>
    <row r="13" spans="1:24" x14ac:dyDescent="0.25">
      <c r="A13" s="55" t="s">
        <v>15</v>
      </c>
      <c r="B13" s="2" t="s">
        <v>50</v>
      </c>
      <c r="C13" s="3">
        <v>45997</v>
      </c>
      <c r="D13" s="54" t="s">
        <v>38</v>
      </c>
      <c r="E13" s="5">
        <v>197</v>
      </c>
      <c r="F13" s="22">
        <v>4</v>
      </c>
      <c r="G13" s="5">
        <v>199</v>
      </c>
      <c r="H13" s="22">
        <v>3</v>
      </c>
      <c r="I13" s="5">
        <v>199</v>
      </c>
      <c r="J13" s="22">
        <v>9</v>
      </c>
      <c r="K13" s="5">
        <v>199</v>
      </c>
      <c r="L13" s="22">
        <v>7</v>
      </c>
      <c r="M13" s="5">
        <v>199</v>
      </c>
      <c r="N13" s="22">
        <v>4</v>
      </c>
      <c r="O13" s="5">
        <v>199</v>
      </c>
      <c r="P13" s="22">
        <v>6</v>
      </c>
      <c r="Q13" s="8">
        <v>6</v>
      </c>
      <c r="R13" s="8">
        <v>1192</v>
      </c>
      <c r="S13" s="7">
        <v>198.66666666666666</v>
      </c>
      <c r="T13" s="44">
        <v>33</v>
      </c>
      <c r="U13" s="8">
        <v>4</v>
      </c>
      <c r="V13" s="7">
        <v>202.66666666666666</v>
      </c>
    </row>
    <row r="15" spans="1:24" x14ac:dyDescent="0.25">
      <c r="Q15" s="39">
        <f>SUM(Q2:Q14)</f>
        <v>54</v>
      </c>
      <c r="R15" s="39">
        <f>SUM(R2:R14)</f>
        <v>10737.008</v>
      </c>
      <c r="S15" s="40">
        <f>SUM(R15/Q15)</f>
        <v>198.83348148148147</v>
      </c>
      <c r="T15" s="39">
        <f>SUM(T2:T14)</f>
        <v>241</v>
      </c>
      <c r="U15" s="39">
        <f>SUM(U2:U14)</f>
        <v>108</v>
      </c>
      <c r="V15" s="41">
        <f>SUM(S15+U15)</f>
        <v>306.8334814814815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1:C11" name="Range1_28_1"/>
    <protectedRange algorithmName="SHA-512" hashValue="ON39YdpmFHfN9f47KpiRvqrKx0V9+erV1CNkpWzYhW/Qyc6aT8rEyCrvauWSYGZK2ia3o7vd3akF07acHAFpOA==" saltValue="yVW9XmDwTqEnmpSGai0KYg==" spinCount="100000" sqref="D11" name="Range1_1_16_1"/>
    <protectedRange algorithmName="SHA-512" hashValue="ON39YdpmFHfN9f47KpiRvqrKx0V9+erV1CNkpWzYhW/Qyc6aT8rEyCrvauWSYGZK2ia3o7vd3akF07acHAFpOA==" saltValue="yVW9XmDwTqEnmpSGai0KYg==" spinCount="100000" sqref="E11:P11 T11" name="Range1_3_5_11_1"/>
    <protectedRange algorithmName="SHA-512" hashValue="ON39YdpmFHfN9f47KpiRvqrKx0V9+erV1CNkpWzYhW/Qyc6aT8rEyCrvauWSYGZK2ia3o7vd3akF07acHAFpOA==" saltValue="yVW9XmDwTqEnmpSGai0KYg==" spinCount="100000" sqref="E12:P13 B12:C13" name="Range1_15_1"/>
    <protectedRange algorithmName="SHA-512" hashValue="ON39YdpmFHfN9f47KpiRvqrKx0V9+erV1CNkpWzYhW/Qyc6aT8rEyCrvauWSYGZK2ia3o7vd3akF07acHAFpOA==" saltValue="yVW9XmDwTqEnmpSGai0KYg==" spinCount="100000" sqref="D12:D13" name="Range1_1_4_1"/>
    <protectedRange algorithmName="SHA-512" hashValue="ON39YdpmFHfN9f47KpiRvqrKx0V9+erV1CNkpWzYhW/Qyc6aT8rEyCrvauWSYGZK2ia3o7vd3akF07acHAFpOA==" saltValue="yVW9XmDwTqEnmpSGai0KYg==" spinCount="100000" sqref="T12:T13" name="Range1_3_5_4_1"/>
  </protectedRanges>
  <conditionalFormatting sqref="E11:P11">
    <cfRule type="cellIs" dxfId="1333" priority="8" operator="greaterThanOrEqual">
      <formula>200</formula>
    </cfRule>
  </conditionalFormatting>
  <conditionalFormatting sqref="E11">
    <cfRule type="top10" dxfId="1332" priority="9" rank="1"/>
  </conditionalFormatting>
  <conditionalFormatting sqref="G11">
    <cfRule type="top10" dxfId="1331" priority="10" rank="1"/>
  </conditionalFormatting>
  <conditionalFormatting sqref="I11">
    <cfRule type="top10" dxfId="1330" priority="11" rank="1"/>
  </conditionalFormatting>
  <conditionalFormatting sqref="K11">
    <cfRule type="top10" dxfId="1329" priority="12" rank="1"/>
  </conditionalFormatting>
  <conditionalFormatting sqref="M11">
    <cfRule type="top10" dxfId="1328" priority="13" rank="1"/>
  </conditionalFormatting>
  <conditionalFormatting sqref="O11">
    <cfRule type="top10" dxfId="1327" priority="14" rank="1"/>
  </conditionalFormatting>
  <conditionalFormatting sqref="E12:P13">
    <cfRule type="cellIs" dxfId="1326" priority="1" operator="greaterThanOrEqual">
      <formula>200</formula>
    </cfRule>
  </conditionalFormatting>
  <conditionalFormatting sqref="E12:E13">
    <cfRule type="top10" dxfId="1325" priority="2" rank="1"/>
  </conditionalFormatting>
  <conditionalFormatting sqref="G12:G13">
    <cfRule type="top10" dxfId="1324" priority="3" rank="1"/>
  </conditionalFormatting>
  <conditionalFormatting sqref="I12:I13">
    <cfRule type="top10" dxfId="1323" priority="4" rank="1"/>
  </conditionalFormatting>
  <conditionalFormatting sqref="K12:K13">
    <cfRule type="top10" dxfId="1322" priority="5" rank="1"/>
  </conditionalFormatting>
  <conditionalFormatting sqref="M12:M13">
    <cfRule type="top10" dxfId="1321" priority="6" rank="1"/>
  </conditionalFormatting>
  <conditionalFormatting sqref="O12:O13">
    <cfRule type="top10" dxfId="1320" priority="7" rank="1"/>
  </conditionalFormatting>
  <hyperlinks>
    <hyperlink ref="X1" location="'Virginia 2025'!A1" display="Return to Rankings" xr:uid="{341D4E25-3EBC-43A8-964C-DCEF5BB304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D12:D13 B12:B13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5C25-5232-4183-9B62-049431A07BC5}">
  <sheetPr codeName="Sheet27"/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71093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52</v>
      </c>
      <c r="C2" s="3">
        <v>45682</v>
      </c>
      <c r="D2" s="4" t="s">
        <v>38</v>
      </c>
      <c r="E2" s="5">
        <v>199</v>
      </c>
      <c r="F2" s="22">
        <v>6</v>
      </c>
      <c r="G2" s="5">
        <v>198</v>
      </c>
      <c r="H2" s="22">
        <v>4</v>
      </c>
      <c r="I2" s="5">
        <v>196</v>
      </c>
      <c r="J2" s="22">
        <v>3</v>
      </c>
      <c r="K2" s="5">
        <v>197</v>
      </c>
      <c r="L2" s="22">
        <v>2</v>
      </c>
      <c r="M2" s="43">
        <v>200</v>
      </c>
      <c r="N2" s="22">
        <v>6</v>
      </c>
      <c r="O2" s="5"/>
      <c r="P2" s="22"/>
      <c r="Q2" s="6">
        <v>5</v>
      </c>
      <c r="R2" s="6">
        <v>990</v>
      </c>
      <c r="S2" s="7">
        <v>198</v>
      </c>
      <c r="T2" s="44">
        <v>21</v>
      </c>
      <c r="U2" s="8">
        <v>4</v>
      </c>
      <c r="V2" s="9">
        <v>202</v>
      </c>
    </row>
    <row r="3" spans="1:24" x14ac:dyDescent="0.25">
      <c r="A3" s="1" t="s">
        <v>15</v>
      </c>
      <c r="B3" s="2" t="s">
        <v>52</v>
      </c>
      <c r="C3" s="3">
        <v>45692</v>
      </c>
      <c r="D3" s="4" t="s">
        <v>38</v>
      </c>
      <c r="E3" s="5">
        <v>198</v>
      </c>
      <c r="F3" s="22">
        <v>1</v>
      </c>
      <c r="G3" s="5">
        <v>198</v>
      </c>
      <c r="H3" s="22">
        <v>5</v>
      </c>
      <c r="I3" s="5">
        <v>199.001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595.00099999999998</v>
      </c>
      <c r="S3" s="7">
        <v>198.33366666666666</v>
      </c>
      <c r="T3" s="44">
        <v>11</v>
      </c>
      <c r="U3" s="8">
        <v>6</v>
      </c>
      <c r="V3" s="9">
        <v>204.33366666666666</v>
      </c>
    </row>
    <row r="4" spans="1:24" x14ac:dyDescent="0.25">
      <c r="A4" s="1" t="s">
        <v>15</v>
      </c>
      <c r="B4" s="2" t="s">
        <v>52</v>
      </c>
      <c r="C4" s="3">
        <v>45696</v>
      </c>
      <c r="D4" s="4" t="s">
        <v>38</v>
      </c>
      <c r="E4" s="5">
        <v>198</v>
      </c>
      <c r="F4" s="22">
        <v>1</v>
      </c>
      <c r="G4" s="43">
        <v>200</v>
      </c>
      <c r="H4" s="22">
        <v>4</v>
      </c>
      <c r="I4" s="5">
        <v>198</v>
      </c>
      <c r="J4" s="22">
        <v>6</v>
      </c>
      <c r="K4" s="5">
        <v>199</v>
      </c>
      <c r="L4" s="22">
        <v>5</v>
      </c>
      <c r="M4" s="5">
        <v>198</v>
      </c>
      <c r="N4" s="22">
        <v>8</v>
      </c>
      <c r="O4" s="5"/>
      <c r="P4" s="22"/>
      <c r="Q4" s="6">
        <v>5</v>
      </c>
      <c r="R4" s="6">
        <v>993</v>
      </c>
      <c r="S4" s="7">
        <v>198.6</v>
      </c>
      <c r="T4" s="44">
        <v>24</v>
      </c>
      <c r="U4" s="8">
        <v>2</v>
      </c>
      <c r="V4" s="9">
        <v>200.6</v>
      </c>
    </row>
    <row r="5" spans="1:24" x14ac:dyDescent="0.25">
      <c r="A5" s="1" t="s">
        <v>15</v>
      </c>
      <c r="B5" s="2" t="s">
        <v>52</v>
      </c>
      <c r="C5" s="3">
        <v>45706</v>
      </c>
      <c r="D5" s="4" t="s">
        <v>38</v>
      </c>
      <c r="E5" s="5">
        <v>199</v>
      </c>
      <c r="F5" s="22">
        <v>5</v>
      </c>
      <c r="G5" s="43">
        <v>200</v>
      </c>
      <c r="H5" s="22">
        <v>8</v>
      </c>
      <c r="I5" s="5">
        <v>199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598</v>
      </c>
      <c r="S5" s="7">
        <v>199.33333333333334</v>
      </c>
      <c r="T5" s="44">
        <v>13</v>
      </c>
      <c r="U5" s="8">
        <v>9</v>
      </c>
      <c r="V5" s="9">
        <v>208.33333333333334</v>
      </c>
    </row>
    <row r="6" spans="1:24" x14ac:dyDescent="0.25">
      <c r="A6" s="1" t="s">
        <v>15</v>
      </c>
      <c r="B6" s="2" t="s">
        <v>52</v>
      </c>
      <c r="C6" s="3">
        <v>45710</v>
      </c>
      <c r="D6" s="4" t="s">
        <v>38</v>
      </c>
      <c r="E6" s="5">
        <v>199</v>
      </c>
      <c r="F6" s="22">
        <v>5</v>
      </c>
      <c r="G6" s="5">
        <v>199</v>
      </c>
      <c r="H6" s="22">
        <v>6</v>
      </c>
      <c r="I6" s="5">
        <v>197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15</v>
      </c>
      <c r="U6" s="8">
        <v>2</v>
      </c>
      <c r="V6" s="9">
        <v>200.33333333333334</v>
      </c>
    </row>
    <row r="7" spans="1:24" x14ac:dyDescent="0.25">
      <c r="A7" s="1" t="s">
        <v>15</v>
      </c>
      <c r="B7" s="2" t="s">
        <v>52</v>
      </c>
      <c r="C7" s="3">
        <v>45720</v>
      </c>
      <c r="D7" s="4" t="s">
        <v>38</v>
      </c>
      <c r="E7" s="5">
        <v>199.001</v>
      </c>
      <c r="F7" s="22">
        <v>4</v>
      </c>
      <c r="G7" s="5">
        <v>198</v>
      </c>
      <c r="H7" s="22">
        <v>1</v>
      </c>
      <c r="I7" s="5">
        <v>199</v>
      </c>
      <c r="J7" s="22">
        <v>7</v>
      </c>
      <c r="K7" s="5"/>
      <c r="L7" s="22"/>
      <c r="M7" s="5"/>
      <c r="N7" s="22"/>
      <c r="O7" s="5"/>
      <c r="P7" s="22"/>
      <c r="Q7" s="6">
        <v>3</v>
      </c>
      <c r="R7" s="6">
        <v>596.00099999999998</v>
      </c>
      <c r="S7" s="7">
        <v>198.667</v>
      </c>
      <c r="T7" s="44">
        <v>12</v>
      </c>
      <c r="U7" s="8">
        <v>9</v>
      </c>
      <c r="V7" s="9">
        <v>207.667</v>
      </c>
    </row>
    <row r="8" spans="1:24" x14ac:dyDescent="0.25">
      <c r="A8" s="1" t="s">
        <v>15</v>
      </c>
      <c r="B8" s="2" t="s">
        <v>52</v>
      </c>
      <c r="C8" s="3">
        <v>45724</v>
      </c>
      <c r="D8" s="4" t="s">
        <v>38</v>
      </c>
      <c r="E8" s="5">
        <v>199</v>
      </c>
      <c r="F8" s="22">
        <v>6</v>
      </c>
      <c r="G8" s="5">
        <v>199</v>
      </c>
      <c r="H8" s="22">
        <v>2</v>
      </c>
      <c r="I8" s="5">
        <v>199.001</v>
      </c>
      <c r="J8" s="22">
        <v>7</v>
      </c>
      <c r="K8" s="5">
        <v>197</v>
      </c>
      <c r="L8" s="22">
        <v>7</v>
      </c>
      <c r="M8" s="5">
        <v>199</v>
      </c>
      <c r="N8" s="22">
        <v>4</v>
      </c>
      <c r="O8" s="5"/>
      <c r="P8" s="22"/>
      <c r="Q8" s="6">
        <v>5</v>
      </c>
      <c r="R8" s="6">
        <v>993.00099999999998</v>
      </c>
      <c r="S8" s="7">
        <v>198.6002</v>
      </c>
      <c r="T8" s="44">
        <v>26</v>
      </c>
      <c r="U8" s="8">
        <v>8</v>
      </c>
      <c r="V8" s="9">
        <v>206.6002</v>
      </c>
    </row>
    <row r="9" spans="1:24" x14ac:dyDescent="0.25">
      <c r="A9" s="1" t="s">
        <v>15</v>
      </c>
      <c r="B9" s="2" t="s">
        <v>52</v>
      </c>
      <c r="C9" s="3">
        <v>45738</v>
      </c>
      <c r="D9" s="4" t="s">
        <v>38</v>
      </c>
      <c r="E9" s="5">
        <v>199</v>
      </c>
      <c r="F9" s="22">
        <v>2</v>
      </c>
      <c r="G9" s="5">
        <v>198</v>
      </c>
      <c r="H9" s="22">
        <v>3</v>
      </c>
      <c r="I9" s="5">
        <v>199</v>
      </c>
      <c r="J9" s="22">
        <v>6</v>
      </c>
      <c r="K9" s="5">
        <v>198</v>
      </c>
      <c r="L9" s="22">
        <v>3</v>
      </c>
      <c r="M9" s="5">
        <v>197</v>
      </c>
      <c r="N9" s="22">
        <v>4</v>
      </c>
      <c r="O9" s="5">
        <v>198</v>
      </c>
      <c r="P9" s="22">
        <v>4</v>
      </c>
      <c r="Q9" s="6">
        <v>6</v>
      </c>
      <c r="R9" s="6">
        <v>1189</v>
      </c>
      <c r="S9" s="7">
        <v>198.16666666666666</v>
      </c>
      <c r="T9" s="44">
        <v>22</v>
      </c>
      <c r="U9" s="8">
        <v>4</v>
      </c>
      <c r="V9" s="9">
        <v>202.16666666666666</v>
      </c>
    </row>
    <row r="10" spans="1:24" x14ac:dyDescent="0.25">
      <c r="A10" s="1" t="s">
        <v>15</v>
      </c>
      <c r="B10" s="2" t="s">
        <v>52</v>
      </c>
      <c r="C10" s="3">
        <v>45745</v>
      </c>
      <c r="D10" s="4" t="s">
        <v>38</v>
      </c>
      <c r="E10" s="5">
        <v>197</v>
      </c>
      <c r="F10" s="22">
        <v>3</v>
      </c>
      <c r="G10" s="5">
        <v>199</v>
      </c>
      <c r="H10" s="22">
        <v>6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396</v>
      </c>
      <c r="S10" s="7">
        <v>198</v>
      </c>
      <c r="T10" s="44">
        <v>9</v>
      </c>
      <c r="U10" s="8">
        <v>2</v>
      </c>
      <c r="V10" s="9">
        <v>200</v>
      </c>
    </row>
    <row r="11" spans="1:24" x14ac:dyDescent="0.25">
      <c r="A11" s="1" t="s">
        <v>15</v>
      </c>
      <c r="B11" s="2" t="s">
        <v>52</v>
      </c>
      <c r="C11" s="3">
        <v>45755</v>
      </c>
      <c r="D11" s="4" t="s">
        <v>38</v>
      </c>
      <c r="E11" s="5">
        <v>192</v>
      </c>
      <c r="F11" s="22">
        <v>0</v>
      </c>
      <c r="G11" s="43">
        <v>200.001</v>
      </c>
      <c r="H11" s="22">
        <v>5</v>
      </c>
      <c r="I11" s="5">
        <v>196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588.00099999999998</v>
      </c>
      <c r="S11" s="7">
        <v>196.00033333333332</v>
      </c>
      <c r="T11" s="44">
        <v>7</v>
      </c>
      <c r="U11" s="8">
        <v>4</v>
      </c>
      <c r="V11" s="9">
        <v>200.00033333333332</v>
      </c>
    </row>
    <row r="12" spans="1:24" x14ac:dyDescent="0.25">
      <c r="A12" s="1" t="s">
        <v>15</v>
      </c>
      <c r="B12" s="2" t="s">
        <v>52</v>
      </c>
      <c r="C12" s="3">
        <v>45769</v>
      </c>
      <c r="D12" s="4" t="s">
        <v>38</v>
      </c>
      <c r="E12" s="43">
        <v>200</v>
      </c>
      <c r="F12" s="22">
        <v>2</v>
      </c>
      <c r="G12" s="5">
        <v>197</v>
      </c>
      <c r="H12" s="22">
        <v>3</v>
      </c>
      <c r="I12" s="5">
        <v>198</v>
      </c>
      <c r="J12" s="22">
        <v>1</v>
      </c>
      <c r="K12" s="5"/>
      <c r="L12" s="22"/>
      <c r="M12" s="5"/>
      <c r="N12" s="22"/>
      <c r="O12" s="5"/>
      <c r="P12" s="22"/>
      <c r="Q12" s="6">
        <v>3</v>
      </c>
      <c r="R12" s="6">
        <v>595</v>
      </c>
      <c r="S12" s="7">
        <v>198.33333333333334</v>
      </c>
      <c r="T12" s="44">
        <v>6</v>
      </c>
      <c r="U12" s="8">
        <v>4</v>
      </c>
      <c r="V12" s="9">
        <v>202.33333333333334</v>
      </c>
    </row>
    <row r="13" spans="1:24" x14ac:dyDescent="0.25">
      <c r="A13" s="1" t="s">
        <v>15</v>
      </c>
      <c r="B13" s="2" t="s">
        <v>52</v>
      </c>
      <c r="C13" s="3">
        <v>45773</v>
      </c>
      <c r="D13" s="4" t="s">
        <v>38</v>
      </c>
      <c r="E13" s="43">
        <v>200.001</v>
      </c>
      <c r="F13" s="22">
        <v>5</v>
      </c>
      <c r="G13" s="5">
        <v>198</v>
      </c>
      <c r="H13" s="22">
        <v>2</v>
      </c>
      <c r="I13" s="5">
        <v>197</v>
      </c>
      <c r="J13" s="22">
        <v>5</v>
      </c>
      <c r="K13" s="5">
        <v>198</v>
      </c>
      <c r="L13" s="22">
        <v>2</v>
      </c>
      <c r="M13" s="5">
        <v>199</v>
      </c>
      <c r="N13" s="22">
        <v>9</v>
      </c>
      <c r="O13" s="43">
        <v>200.001</v>
      </c>
      <c r="P13" s="22">
        <v>6</v>
      </c>
      <c r="Q13" s="6">
        <v>6</v>
      </c>
      <c r="R13" s="6">
        <v>1192.002</v>
      </c>
      <c r="S13" s="7">
        <v>198.667</v>
      </c>
      <c r="T13" s="44">
        <v>29</v>
      </c>
      <c r="U13" s="8">
        <v>14</v>
      </c>
      <c r="V13" s="9">
        <v>212.667</v>
      </c>
    </row>
    <row r="14" spans="1:24" x14ac:dyDescent="0.25">
      <c r="A14" s="55" t="s">
        <v>15</v>
      </c>
      <c r="B14" s="2" t="s">
        <v>52</v>
      </c>
      <c r="C14" s="3">
        <v>45937</v>
      </c>
      <c r="D14" s="54" t="s">
        <v>38</v>
      </c>
      <c r="E14" s="5">
        <v>197</v>
      </c>
      <c r="F14" s="22">
        <v>2</v>
      </c>
      <c r="G14" s="5">
        <v>193</v>
      </c>
      <c r="H14" s="22">
        <v>3</v>
      </c>
      <c r="I14" s="5">
        <v>198</v>
      </c>
      <c r="J14" s="22">
        <v>3</v>
      </c>
      <c r="K14" s="5"/>
      <c r="L14" s="22"/>
      <c r="M14" s="5"/>
      <c r="N14" s="22"/>
      <c r="O14" s="5"/>
      <c r="P14" s="22"/>
      <c r="Q14" s="8">
        <v>3</v>
      </c>
      <c r="R14" s="8">
        <v>588</v>
      </c>
      <c r="S14" s="7">
        <v>196</v>
      </c>
      <c r="T14" s="44">
        <v>8</v>
      </c>
      <c r="U14" s="8">
        <v>3</v>
      </c>
      <c r="V14" s="7">
        <v>199</v>
      </c>
    </row>
    <row r="15" spans="1:24" x14ac:dyDescent="0.25">
      <c r="A15" s="1" t="s">
        <v>15</v>
      </c>
      <c r="B15" s="2" t="s">
        <v>52</v>
      </c>
      <c r="C15" s="3">
        <v>45941</v>
      </c>
      <c r="D15" s="4" t="s">
        <v>38</v>
      </c>
      <c r="E15" s="5">
        <v>198</v>
      </c>
      <c r="F15" s="22">
        <v>3</v>
      </c>
      <c r="G15" s="5">
        <v>196</v>
      </c>
      <c r="H15" s="22">
        <v>5</v>
      </c>
      <c r="I15" s="5">
        <v>193</v>
      </c>
      <c r="J15" s="22">
        <v>2</v>
      </c>
      <c r="K15" s="5">
        <v>198</v>
      </c>
      <c r="L15" s="22">
        <v>3</v>
      </c>
      <c r="M15" s="5">
        <v>199</v>
      </c>
      <c r="N15" s="22">
        <v>11</v>
      </c>
      <c r="O15" s="5"/>
      <c r="P15" s="22"/>
      <c r="Q15" s="6">
        <v>5</v>
      </c>
      <c r="R15" s="6">
        <v>984</v>
      </c>
      <c r="S15" s="7">
        <v>196.8</v>
      </c>
      <c r="T15" s="44">
        <v>24</v>
      </c>
      <c r="U15" s="8">
        <v>2</v>
      </c>
      <c r="V15" s="9">
        <v>198.8</v>
      </c>
    </row>
    <row r="16" spans="1:24" x14ac:dyDescent="0.25">
      <c r="A16" s="55" t="s">
        <v>15</v>
      </c>
      <c r="B16" s="2" t="s">
        <v>52</v>
      </c>
      <c r="C16" s="3">
        <v>45983</v>
      </c>
      <c r="D16" s="54" t="s">
        <v>38</v>
      </c>
      <c r="E16" s="5">
        <v>198</v>
      </c>
      <c r="F16" s="22">
        <v>2</v>
      </c>
      <c r="G16" s="5">
        <v>197</v>
      </c>
      <c r="H16" s="22">
        <v>2</v>
      </c>
      <c r="I16" s="5">
        <v>199</v>
      </c>
      <c r="J16" s="22">
        <v>4</v>
      </c>
      <c r="K16" s="5">
        <v>197</v>
      </c>
      <c r="L16" s="22">
        <v>1</v>
      </c>
      <c r="M16" s="5">
        <v>199</v>
      </c>
      <c r="N16" s="22">
        <v>6</v>
      </c>
      <c r="O16" s="5">
        <v>198</v>
      </c>
      <c r="P16" s="22">
        <v>3</v>
      </c>
      <c r="Q16" s="8">
        <v>6</v>
      </c>
      <c r="R16" s="8">
        <v>1188</v>
      </c>
      <c r="S16" s="7">
        <v>198</v>
      </c>
      <c r="T16" s="44">
        <v>18</v>
      </c>
      <c r="U16" s="8">
        <v>6</v>
      </c>
      <c r="V16" s="7">
        <v>204</v>
      </c>
    </row>
    <row r="17" spans="1:22" x14ac:dyDescent="0.25">
      <c r="A17" s="55" t="s">
        <v>15</v>
      </c>
      <c r="B17" s="2" t="s">
        <v>52</v>
      </c>
      <c r="C17" s="3">
        <v>45997</v>
      </c>
      <c r="D17" s="54" t="s">
        <v>38</v>
      </c>
      <c r="E17" s="5">
        <v>196</v>
      </c>
      <c r="F17" s="22">
        <v>5</v>
      </c>
      <c r="G17" s="5">
        <v>198</v>
      </c>
      <c r="H17" s="22">
        <v>2</v>
      </c>
      <c r="I17" s="5">
        <v>195</v>
      </c>
      <c r="J17" s="22">
        <v>4</v>
      </c>
      <c r="K17" s="5">
        <v>195</v>
      </c>
      <c r="L17" s="22">
        <v>5</v>
      </c>
      <c r="M17" s="5">
        <v>200</v>
      </c>
      <c r="N17" s="22">
        <v>4</v>
      </c>
      <c r="O17" s="5">
        <v>197</v>
      </c>
      <c r="P17" s="22">
        <v>3</v>
      </c>
      <c r="Q17" s="8">
        <v>6</v>
      </c>
      <c r="R17" s="8">
        <v>1181</v>
      </c>
      <c r="S17" s="7">
        <v>196.83333333333334</v>
      </c>
      <c r="T17" s="44">
        <v>23</v>
      </c>
      <c r="U17" s="8">
        <v>4</v>
      </c>
      <c r="V17" s="7">
        <v>200.83333333333334</v>
      </c>
    </row>
    <row r="18" spans="1:22" x14ac:dyDescent="0.25">
      <c r="A18" s="55" t="s">
        <v>15</v>
      </c>
      <c r="B18" s="2" t="s">
        <v>52</v>
      </c>
      <c r="C18" s="3">
        <v>46011</v>
      </c>
      <c r="D18" s="54" t="s">
        <v>38</v>
      </c>
      <c r="E18" s="5">
        <v>200</v>
      </c>
      <c r="F18" s="22">
        <v>2</v>
      </c>
      <c r="G18" s="5">
        <v>197</v>
      </c>
      <c r="H18" s="22">
        <v>2</v>
      </c>
      <c r="I18" s="5">
        <v>200</v>
      </c>
      <c r="J18" s="22">
        <v>2</v>
      </c>
      <c r="K18" s="5">
        <v>197</v>
      </c>
      <c r="L18" s="22">
        <v>1</v>
      </c>
      <c r="M18" s="5">
        <v>197</v>
      </c>
      <c r="N18" s="22">
        <v>4</v>
      </c>
      <c r="O18" s="5"/>
      <c r="P18" s="22"/>
      <c r="Q18" s="8">
        <v>5</v>
      </c>
      <c r="R18" s="8">
        <v>991</v>
      </c>
      <c r="S18" s="7">
        <v>198.2</v>
      </c>
      <c r="T18" s="44">
        <v>11</v>
      </c>
      <c r="U18" s="8">
        <v>9</v>
      </c>
      <c r="V18" s="7">
        <v>207.2</v>
      </c>
    </row>
    <row r="20" spans="1:22" x14ac:dyDescent="0.25">
      <c r="Q20" s="39">
        <f>SUM(Q2:Q19)</f>
        <v>72</v>
      </c>
      <c r="R20" s="39">
        <f>SUM(R2:R19)</f>
        <v>14252.006000000001</v>
      </c>
      <c r="S20" s="40">
        <f>SUM(R20/Q20)</f>
        <v>197.94452777777781</v>
      </c>
      <c r="T20" s="39">
        <f>SUM(T2:T19)</f>
        <v>279</v>
      </c>
      <c r="U20" s="39">
        <f>SUM(U2:U19)</f>
        <v>92</v>
      </c>
      <c r="V20" s="41">
        <f>SUM(S20+U20)</f>
        <v>289.94452777777781</v>
      </c>
    </row>
  </sheetData>
  <protectedRanges>
    <protectedRange algorithmName="SHA-512" hashValue="ON39YdpmFHfN9f47KpiRvqrKx0V9+erV1CNkpWzYhW/Qyc6aT8rEyCrvauWSYGZK2ia3o7vd3akF07acHAFpOA==" saltValue="yVW9XmDwTqEnmpSGai0KYg==" spinCount="100000" sqref="B1 B2:C5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4:C14" name="Range1_2_1"/>
    <protectedRange algorithmName="SHA-512" hashValue="ON39YdpmFHfN9f47KpiRvqrKx0V9+erV1CNkpWzYhW/Qyc6aT8rEyCrvauWSYGZK2ia3o7vd3akF07acHAFpOA==" saltValue="yVW9XmDwTqEnmpSGai0KYg==" spinCount="100000" sqref="D14" name="Range1_1_1_1"/>
    <protectedRange algorithmName="SHA-512" hashValue="ON39YdpmFHfN9f47KpiRvqrKx0V9+erV1CNkpWzYhW/Qyc6aT8rEyCrvauWSYGZK2ia3o7vd3akF07acHAFpOA==" saltValue="yVW9XmDwTqEnmpSGai0KYg==" spinCount="100000" sqref="T14 E14:P14" name="Range1_3_5_1_1"/>
    <protectedRange algorithmName="SHA-512" hashValue="ON39YdpmFHfN9f47KpiRvqrKx0V9+erV1CNkpWzYhW/Qyc6aT8rEyCrvauWSYGZK2ia3o7vd3akF07acHAFpOA==" saltValue="yVW9XmDwTqEnmpSGai0KYg==" spinCount="100000" sqref="B15:C15" name="Range1_29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6_1"/>
    <protectedRange algorithmName="SHA-512" hashValue="ON39YdpmFHfN9f47KpiRvqrKx0V9+erV1CNkpWzYhW/Qyc6aT8rEyCrvauWSYGZK2ia3o7vd3akF07acHAFpOA==" saltValue="yVW9XmDwTqEnmpSGai0KYg==" spinCount="100000" sqref="B16:C17 E16:P17" name="Range1_15_1"/>
    <protectedRange algorithmName="SHA-512" hashValue="ON39YdpmFHfN9f47KpiRvqrKx0V9+erV1CNkpWzYhW/Qyc6aT8rEyCrvauWSYGZK2ia3o7vd3akF07acHAFpOA==" saltValue="yVW9XmDwTqEnmpSGai0KYg==" spinCount="100000" sqref="D16:D17" name="Range1_1_4_1"/>
    <protectedRange algorithmName="SHA-512" hashValue="ON39YdpmFHfN9f47KpiRvqrKx0V9+erV1CNkpWzYhW/Qyc6aT8rEyCrvauWSYGZK2ia3o7vd3akF07acHAFpOA==" saltValue="yVW9XmDwTqEnmpSGai0KYg==" spinCount="100000" sqref="T16:T17" name="Range1_3_5_4_1"/>
    <protectedRange algorithmName="SHA-512" hashValue="ON39YdpmFHfN9f47KpiRvqrKx0V9+erV1CNkpWzYhW/Qyc6aT8rEyCrvauWSYGZK2ia3o7vd3akF07acHAFpOA==" saltValue="yVW9XmDwTqEnmpSGai0KYg==" spinCount="100000" sqref="B18:C18" name="Range1_13_1"/>
    <protectedRange algorithmName="SHA-512" hashValue="ON39YdpmFHfN9f47KpiRvqrKx0V9+erV1CNkpWzYhW/Qyc6aT8rEyCrvauWSYGZK2ia3o7vd3akF07acHAFpOA==" saltValue="yVW9XmDwTqEnmpSGai0KYg==" spinCount="100000" sqref="D18" name="Range1_1_1"/>
    <protectedRange algorithmName="SHA-512" hashValue="ON39YdpmFHfN9f47KpiRvqrKx0V9+erV1CNkpWzYhW/Qyc6aT8rEyCrvauWSYGZK2ia3o7vd3akF07acHAFpOA==" saltValue="yVW9XmDwTqEnmpSGai0KYg==" spinCount="100000" sqref="T18 E18:P18" name="Range1_3_5_1"/>
  </protectedRanges>
  <conditionalFormatting sqref="E14">
    <cfRule type="top10" dxfId="1319" priority="28" rank="1"/>
  </conditionalFormatting>
  <conditionalFormatting sqref="E14:P14">
    <cfRule type="cellIs" dxfId="1318" priority="26" operator="greaterThanOrEqual">
      <formula>200</formula>
    </cfRule>
  </conditionalFormatting>
  <conditionalFormatting sqref="G14">
    <cfRule type="top10" dxfId="1317" priority="27" rank="1"/>
  </conditionalFormatting>
  <conditionalFormatting sqref="I14">
    <cfRule type="top10" dxfId="1316" priority="25" rank="1"/>
  </conditionalFormatting>
  <conditionalFormatting sqref="K14">
    <cfRule type="top10" dxfId="1315" priority="24" rank="1"/>
  </conditionalFormatting>
  <conditionalFormatting sqref="M14">
    <cfRule type="top10" dxfId="1314" priority="23" rank="1"/>
  </conditionalFormatting>
  <conditionalFormatting sqref="O14">
    <cfRule type="top10" dxfId="1313" priority="22" rank="1"/>
  </conditionalFormatting>
  <conditionalFormatting sqref="E15">
    <cfRule type="top10" dxfId="1312" priority="21" rank="1"/>
  </conditionalFormatting>
  <conditionalFormatting sqref="G15">
    <cfRule type="top10" dxfId="1311" priority="20" rank="1"/>
  </conditionalFormatting>
  <conditionalFormatting sqref="I15">
    <cfRule type="top10" dxfId="1310" priority="19" rank="1"/>
  </conditionalFormatting>
  <conditionalFormatting sqref="K15">
    <cfRule type="top10" dxfId="1309" priority="18" rank="1"/>
  </conditionalFormatting>
  <conditionalFormatting sqref="M15">
    <cfRule type="top10" dxfId="1308" priority="17" rank="1"/>
  </conditionalFormatting>
  <conditionalFormatting sqref="O15">
    <cfRule type="top10" dxfId="1307" priority="16" rank="1"/>
  </conditionalFormatting>
  <conditionalFormatting sqref="E15:P15">
    <cfRule type="cellIs" dxfId="1306" priority="15" operator="greaterThanOrEqual">
      <formula>200</formula>
    </cfRule>
  </conditionalFormatting>
  <conditionalFormatting sqref="E16:P17">
    <cfRule type="cellIs" dxfId="1305" priority="8" operator="greaterThanOrEqual">
      <formula>200</formula>
    </cfRule>
  </conditionalFormatting>
  <conditionalFormatting sqref="E16:E17">
    <cfRule type="top10" dxfId="1304" priority="9" rank="1"/>
  </conditionalFormatting>
  <conditionalFormatting sqref="G16:G17">
    <cfRule type="top10" dxfId="1303" priority="10" rank="1"/>
  </conditionalFormatting>
  <conditionalFormatting sqref="I16:I17">
    <cfRule type="top10" dxfId="1302" priority="11" rank="1"/>
  </conditionalFormatting>
  <conditionalFormatting sqref="K16:K17">
    <cfRule type="top10" dxfId="1301" priority="12" rank="1"/>
  </conditionalFormatting>
  <conditionalFormatting sqref="M16:M17">
    <cfRule type="top10" dxfId="1300" priority="13" rank="1"/>
  </conditionalFormatting>
  <conditionalFormatting sqref="O16:O17">
    <cfRule type="top10" dxfId="1299" priority="14" rank="1"/>
  </conditionalFormatting>
  <conditionalFormatting sqref="E18">
    <cfRule type="top10" dxfId="1298" priority="7" rank="1"/>
  </conditionalFormatting>
  <conditionalFormatting sqref="G18">
    <cfRule type="top10" dxfId="1297" priority="6" rank="1"/>
  </conditionalFormatting>
  <conditionalFormatting sqref="E18:P18">
    <cfRule type="cellIs" dxfId="1296" priority="5" operator="greaterThanOrEqual">
      <formula>200</formula>
    </cfRule>
  </conditionalFormatting>
  <conditionalFormatting sqref="I18">
    <cfRule type="top10" dxfId="1295" priority="4" rank="1"/>
  </conditionalFormatting>
  <conditionalFormatting sqref="K18">
    <cfRule type="top10" dxfId="1294" priority="3" rank="1"/>
  </conditionalFormatting>
  <conditionalFormatting sqref="M18">
    <cfRule type="top10" dxfId="1293" priority="2" rank="1"/>
  </conditionalFormatting>
  <conditionalFormatting sqref="O18">
    <cfRule type="top10" dxfId="1292" priority="1" rank="1"/>
  </conditionalFormatting>
  <hyperlinks>
    <hyperlink ref="X1" location="'Indoor 2025'!A1" display="Return to Rankings" xr:uid="{58788596-1CA6-48B4-9E38-F68FD72CC6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B16:B17 D16:D17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D18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B18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978E-868A-4FE5-863E-8FF6AA9D3995}">
  <dimension ref="A1:X4"/>
  <sheetViews>
    <sheetView workbookViewId="0">
      <selection activeCell="H15" sqref="H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190</v>
      </c>
      <c r="C2" s="3">
        <v>45997</v>
      </c>
      <c r="D2" s="54" t="s">
        <v>38</v>
      </c>
      <c r="E2" s="5">
        <v>193</v>
      </c>
      <c r="F2" s="22">
        <v>2</v>
      </c>
      <c r="G2" s="5">
        <v>195</v>
      </c>
      <c r="H2" s="22">
        <v>1</v>
      </c>
      <c r="I2" s="5">
        <v>195</v>
      </c>
      <c r="J2" s="22">
        <v>1</v>
      </c>
      <c r="K2" s="5">
        <v>198</v>
      </c>
      <c r="L2" s="22">
        <v>2</v>
      </c>
      <c r="M2" s="5">
        <v>194</v>
      </c>
      <c r="N2" s="22">
        <v>4</v>
      </c>
      <c r="O2" s="5">
        <v>195</v>
      </c>
      <c r="P2" s="22">
        <v>3</v>
      </c>
      <c r="Q2" s="8">
        <v>6</v>
      </c>
      <c r="R2" s="8">
        <v>1170</v>
      </c>
      <c r="S2" s="7">
        <v>195</v>
      </c>
      <c r="T2" s="44">
        <v>13</v>
      </c>
      <c r="U2" s="8">
        <v>4</v>
      </c>
      <c r="V2" s="7">
        <v>199</v>
      </c>
    </row>
    <row r="4" spans="1:24" x14ac:dyDescent="0.25">
      <c r="Q4" s="39">
        <f>SUM(Q2:Q3)</f>
        <v>6</v>
      </c>
      <c r="R4" s="39">
        <f>SUM(R2:R3)</f>
        <v>1170</v>
      </c>
      <c r="S4" s="40">
        <f>SUM(R4/Q4)</f>
        <v>195</v>
      </c>
      <c r="T4" s="39">
        <f>SUM(T2:T3)</f>
        <v>13</v>
      </c>
      <c r="U4" s="39">
        <f>SUM(U2:U3)</f>
        <v>4</v>
      </c>
      <c r="V4" s="41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:P2">
    <cfRule type="cellIs" dxfId="1291" priority="1" operator="greaterThanOrEqual">
      <formula>200</formula>
    </cfRule>
  </conditionalFormatting>
  <conditionalFormatting sqref="E2">
    <cfRule type="top10" dxfId="1290" priority="2" rank="1"/>
  </conditionalFormatting>
  <conditionalFormatting sqref="G2">
    <cfRule type="top10" dxfId="1289" priority="3" rank="1"/>
  </conditionalFormatting>
  <conditionalFormatting sqref="I2">
    <cfRule type="top10" dxfId="1288" priority="4" rank="1"/>
  </conditionalFormatting>
  <conditionalFormatting sqref="K2">
    <cfRule type="top10" dxfId="1287" priority="5" rank="1"/>
  </conditionalFormatting>
  <conditionalFormatting sqref="M2">
    <cfRule type="top10" dxfId="1286" priority="6" rank="1"/>
  </conditionalFormatting>
  <conditionalFormatting sqref="O2">
    <cfRule type="top10" dxfId="1285" priority="7" rank="1"/>
  </conditionalFormatting>
  <hyperlinks>
    <hyperlink ref="X1" location="'Indoor 2025'!A1" display="Return to Rankings" xr:uid="{96F1FA5C-C377-40FA-8571-D65F2DF7D1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D2 B2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D03-4CE2-4481-A38E-852294C7C6E0}">
  <sheetPr codeName="Sheet28"/>
  <dimension ref="A1:X1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42</v>
      </c>
      <c r="C2" s="3">
        <v>45664</v>
      </c>
      <c r="D2" s="4" t="s">
        <v>38</v>
      </c>
      <c r="E2" s="5">
        <v>192</v>
      </c>
      <c r="F2" s="22">
        <v>0</v>
      </c>
      <c r="G2" s="5">
        <v>189</v>
      </c>
      <c r="H2" s="22">
        <v>1</v>
      </c>
      <c r="I2" s="5">
        <v>192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23">
        <v>4</v>
      </c>
      <c r="U2" s="8">
        <v>5</v>
      </c>
      <c r="V2" s="9">
        <v>196</v>
      </c>
    </row>
    <row r="4" spans="1:24" x14ac:dyDescent="0.25">
      <c r="Q4" s="39">
        <f>SUM(Q2:Q3)</f>
        <v>3</v>
      </c>
      <c r="R4" s="39">
        <f>SUM(R2:R3)</f>
        <v>573</v>
      </c>
      <c r="S4" s="40">
        <f>SUM(R4/Q4)</f>
        <v>191</v>
      </c>
      <c r="T4" s="39">
        <f>SUM(T2:T3)</f>
        <v>4</v>
      </c>
      <c r="U4" s="39">
        <f>SUM(U2:U3)</f>
        <v>5</v>
      </c>
      <c r="V4" s="41">
        <f>SUM(S4+U4)</f>
        <v>196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46</v>
      </c>
      <c r="B8" s="2" t="s">
        <v>42</v>
      </c>
      <c r="C8" s="3">
        <v>45682</v>
      </c>
      <c r="D8" s="4" t="s">
        <v>38</v>
      </c>
      <c r="E8" s="5">
        <v>195</v>
      </c>
      <c r="F8" s="22">
        <v>1</v>
      </c>
      <c r="G8" s="5">
        <v>196</v>
      </c>
      <c r="H8" s="22">
        <v>2</v>
      </c>
      <c r="I8" s="5">
        <v>197</v>
      </c>
      <c r="J8" s="22">
        <v>1</v>
      </c>
      <c r="K8" s="5">
        <v>196</v>
      </c>
      <c r="L8" s="22">
        <v>3</v>
      </c>
      <c r="M8" s="5">
        <v>195</v>
      </c>
      <c r="N8" s="22">
        <v>2</v>
      </c>
      <c r="O8" s="5"/>
      <c r="P8" s="22"/>
      <c r="Q8" s="6">
        <v>5</v>
      </c>
      <c r="R8" s="6">
        <v>979</v>
      </c>
      <c r="S8" s="7">
        <v>195.8</v>
      </c>
      <c r="T8" s="44">
        <v>9</v>
      </c>
      <c r="U8" s="8">
        <v>15</v>
      </c>
      <c r="V8" s="9">
        <v>210.8</v>
      </c>
    </row>
    <row r="9" spans="1:24" x14ac:dyDescent="0.25">
      <c r="A9" s="1" t="s">
        <v>46</v>
      </c>
      <c r="B9" s="2" t="s">
        <v>42</v>
      </c>
      <c r="C9" s="3">
        <v>45706</v>
      </c>
      <c r="D9" s="4" t="s">
        <v>38</v>
      </c>
      <c r="E9" s="43">
        <v>200</v>
      </c>
      <c r="F9" s="22">
        <v>5</v>
      </c>
      <c r="G9" s="5">
        <v>198</v>
      </c>
      <c r="H9" s="22">
        <v>2</v>
      </c>
      <c r="I9" s="5">
        <v>191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12</v>
      </c>
      <c r="U9" s="8">
        <v>9</v>
      </c>
      <c r="V9" s="9">
        <v>205.33333333333334</v>
      </c>
    </row>
    <row r="10" spans="1:24" x14ac:dyDescent="0.25">
      <c r="A10" s="1" t="s">
        <v>46</v>
      </c>
      <c r="B10" s="2" t="s">
        <v>42</v>
      </c>
      <c r="C10" s="3">
        <v>45710</v>
      </c>
      <c r="D10" s="4" t="s">
        <v>38</v>
      </c>
      <c r="E10" s="5">
        <v>193</v>
      </c>
      <c r="F10" s="22">
        <v>8</v>
      </c>
      <c r="G10" s="43">
        <v>200</v>
      </c>
      <c r="H10" s="22">
        <v>5</v>
      </c>
      <c r="I10" s="5">
        <v>196</v>
      </c>
      <c r="J10" s="22">
        <v>3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44">
        <v>16</v>
      </c>
      <c r="U10" s="8">
        <v>7</v>
      </c>
      <c r="V10" s="9">
        <v>203.33333333333334</v>
      </c>
    </row>
    <row r="11" spans="1:24" x14ac:dyDescent="0.25">
      <c r="A11" s="1" t="s">
        <v>46</v>
      </c>
      <c r="B11" s="2" t="s">
        <v>42</v>
      </c>
      <c r="C11" s="3">
        <v>45720</v>
      </c>
      <c r="D11" s="4" t="s">
        <v>38</v>
      </c>
      <c r="E11" s="5">
        <v>195</v>
      </c>
      <c r="F11" s="22">
        <v>2</v>
      </c>
      <c r="G11" s="5">
        <v>199</v>
      </c>
      <c r="H11" s="22">
        <v>3</v>
      </c>
      <c r="I11" s="43">
        <v>200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594</v>
      </c>
      <c r="S11" s="7">
        <v>198</v>
      </c>
      <c r="T11" s="44">
        <v>10</v>
      </c>
      <c r="U11" s="8">
        <v>5</v>
      </c>
      <c r="V11" s="9">
        <v>203</v>
      </c>
    </row>
    <row r="12" spans="1:24" x14ac:dyDescent="0.25">
      <c r="A12" s="1" t="s">
        <v>46</v>
      </c>
      <c r="B12" s="2" t="s">
        <v>42</v>
      </c>
      <c r="C12" s="3">
        <v>45724</v>
      </c>
      <c r="D12" s="4" t="s">
        <v>38</v>
      </c>
      <c r="E12" s="5">
        <v>196</v>
      </c>
      <c r="F12" s="22">
        <v>1</v>
      </c>
      <c r="G12" s="5">
        <v>197</v>
      </c>
      <c r="H12" s="22">
        <v>3</v>
      </c>
      <c r="I12" s="5">
        <v>199</v>
      </c>
      <c r="J12" s="22">
        <v>4</v>
      </c>
      <c r="K12" s="43">
        <v>200</v>
      </c>
      <c r="L12" s="22">
        <v>3</v>
      </c>
      <c r="M12" s="5">
        <v>196</v>
      </c>
      <c r="N12" s="22">
        <v>0</v>
      </c>
      <c r="O12" s="5"/>
      <c r="P12" s="22"/>
      <c r="Q12" s="6">
        <v>5</v>
      </c>
      <c r="R12" s="6">
        <v>988</v>
      </c>
      <c r="S12" s="7">
        <v>197.6</v>
      </c>
      <c r="T12" s="44">
        <v>11</v>
      </c>
      <c r="U12" s="8">
        <v>15</v>
      </c>
      <c r="V12" s="9">
        <v>212.6</v>
      </c>
    </row>
    <row r="13" spans="1:24" x14ac:dyDescent="0.25">
      <c r="A13" s="1" t="s">
        <v>46</v>
      </c>
      <c r="B13" s="2" t="s">
        <v>42</v>
      </c>
      <c r="C13" s="3">
        <v>45755</v>
      </c>
      <c r="D13" s="4" t="s">
        <v>38</v>
      </c>
      <c r="E13" s="5">
        <v>199</v>
      </c>
      <c r="F13" s="22">
        <v>5</v>
      </c>
      <c r="G13" s="5">
        <v>196</v>
      </c>
      <c r="H13" s="22">
        <v>5</v>
      </c>
      <c r="I13" s="5">
        <v>197</v>
      </c>
      <c r="J13" s="22">
        <v>5</v>
      </c>
      <c r="K13" s="5"/>
      <c r="L13" s="22"/>
      <c r="M13" s="5"/>
      <c r="N13" s="22"/>
      <c r="O13" s="5"/>
      <c r="P13" s="22"/>
      <c r="Q13" s="6">
        <v>3</v>
      </c>
      <c r="R13" s="6">
        <v>592</v>
      </c>
      <c r="S13" s="7">
        <v>197.33333333333334</v>
      </c>
      <c r="T13" s="44">
        <v>15</v>
      </c>
      <c r="U13" s="8">
        <v>5</v>
      </c>
      <c r="V13" s="9">
        <v>202.33333333333334</v>
      </c>
    </row>
    <row r="15" spans="1:24" x14ac:dyDescent="0.25">
      <c r="Q15" s="39">
        <f>SUM(Q8:Q14)</f>
        <v>22</v>
      </c>
      <c r="R15" s="39">
        <f>SUM(R8:R14)</f>
        <v>4331</v>
      </c>
      <c r="S15" s="40">
        <f>SUM(R15/Q15)</f>
        <v>196.86363636363637</v>
      </c>
      <c r="T15" s="39">
        <f>SUM(T8:T14)</f>
        <v>73</v>
      </c>
      <c r="U15" s="39">
        <f>SUM(U8:U14)</f>
        <v>56</v>
      </c>
      <c r="V15" s="41">
        <f>SUM(S15+U15)</f>
        <v>252.86363636363637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  <protectedRange algorithmName="SHA-512" hashValue="ON39YdpmFHfN9f47KpiRvqrKx0V9+erV1CNkpWzYhW/Qyc6aT8rEyCrvauWSYGZK2ia3o7vd3akF07acHAFpOA==" saltValue="yVW9XmDwTqEnmpSGai0KYg==" spinCount="100000" sqref="B10:C10" name="Range1_4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</protectedRanges>
  <hyperlinks>
    <hyperlink ref="X1" location="'Virginia 2025'!A1" display="Return to Rankings" xr:uid="{E080B9FD-FAFD-42C0-B65C-27DE6B743EBE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2EF0-286E-4EF4-BADC-5CC7C0B2A9BE}">
  <sheetPr codeName="Sheet29"/>
  <dimension ref="A1:X10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69</v>
      </c>
      <c r="C2" s="3">
        <v>45696</v>
      </c>
      <c r="D2" s="4" t="s">
        <v>38</v>
      </c>
      <c r="E2" s="36">
        <v>189</v>
      </c>
      <c r="F2" s="22">
        <v>2</v>
      </c>
      <c r="G2" s="36">
        <v>187</v>
      </c>
      <c r="H2" s="22">
        <v>1</v>
      </c>
      <c r="I2" s="5">
        <v>191</v>
      </c>
      <c r="J2" s="22">
        <v>1</v>
      </c>
      <c r="K2" s="38">
        <v>188</v>
      </c>
      <c r="L2" s="22">
        <v>0</v>
      </c>
      <c r="M2" s="38">
        <v>189</v>
      </c>
      <c r="N2" s="22">
        <v>3</v>
      </c>
      <c r="O2" s="5"/>
      <c r="P2" s="22"/>
      <c r="Q2" s="6">
        <v>5</v>
      </c>
      <c r="R2" s="6">
        <v>944</v>
      </c>
      <c r="S2" s="7">
        <v>188.8</v>
      </c>
      <c r="T2" s="44">
        <v>7</v>
      </c>
      <c r="U2" s="8">
        <v>3</v>
      </c>
      <c r="V2" s="9">
        <v>191.8</v>
      </c>
    </row>
    <row r="4" spans="1:24" x14ac:dyDescent="0.25">
      <c r="Q4" s="39">
        <f>SUM(Q2:Q3)</f>
        <v>5</v>
      </c>
      <c r="R4" s="39">
        <f>SUM(R2:R3)</f>
        <v>944</v>
      </c>
      <c r="S4" s="40">
        <f>SUM(R4/Q4)</f>
        <v>188.8</v>
      </c>
      <c r="T4" s="39">
        <f>SUM(T2:T3)</f>
        <v>7</v>
      </c>
      <c r="U4" s="39">
        <f>SUM(U2:U3)</f>
        <v>3</v>
      </c>
      <c r="V4" s="41">
        <f>SUM(S4+U4)</f>
        <v>191.8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69</v>
      </c>
      <c r="C8" s="3">
        <v>45755</v>
      </c>
      <c r="D8" s="4" t="s">
        <v>38</v>
      </c>
      <c r="E8" s="36">
        <v>193</v>
      </c>
      <c r="F8" s="22">
        <v>4</v>
      </c>
      <c r="G8" s="36">
        <v>188</v>
      </c>
      <c r="H8" s="22">
        <v>2</v>
      </c>
      <c r="I8" s="5">
        <v>193</v>
      </c>
      <c r="J8" s="22">
        <v>0</v>
      </c>
      <c r="K8" s="38"/>
      <c r="L8" s="22"/>
      <c r="M8" s="38"/>
      <c r="N8" s="22"/>
      <c r="O8" s="5"/>
      <c r="P8" s="22"/>
      <c r="Q8" s="6">
        <v>3</v>
      </c>
      <c r="R8" s="6">
        <v>574</v>
      </c>
      <c r="S8" s="7">
        <v>191.33333333333334</v>
      </c>
      <c r="T8" s="44">
        <v>6</v>
      </c>
      <c r="U8" s="8">
        <v>6</v>
      </c>
      <c r="V8" s="9">
        <v>197.33333333333334</v>
      </c>
    </row>
    <row r="10" spans="1:24" x14ac:dyDescent="0.25">
      <c r="Q10" s="39">
        <f>SUM(Q8:Q9)</f>
        <v>3</v>
      </c>
      <c r="R10" s="39">
        <f>SUM(R8:R9)</f>
        <v>574</v>
      </c>
      <c r="S10" s="40">
        <f>SUM(R10/Q10)</f>
        <v>191.33333333333334</v>
      </c>
      <c r="T10" s="39">
        <f>SUM(T8:T9)</f>
        <v>6</v>
      </c>
      <c r="U10" s="39">
        <f>SUM(U8:U9)</f>
        <v>6</v>
      </c>
      <c r="V10" s="41">
        <f>SUM(S10+U10)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B553E4D3-685E-446F-B685-AE7094C1450F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E3EC-4B44-4A53-8830-0DE35329C79D}">
  <sheetPr codeName="Sheet30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84</v>
      </c>
      <c r="C2" s="3">
        <v>45710</v>
      </c>
      <c r="D2" s="4" t="s">
        <v>38</v>
      </c>
      <c r="E2" s="5">
        <v>193</v>
      </c>
      <c r="F2" s="22">
        <v>1</v>
      </c>
      <c r="G2" s="5">
        <v>199</v>
      </c>
      <c r="H2" s="22">
        <v>2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44">
        <v>6</v>
      </c>
      <c r="U2" s="8">
        <v>2</v>
      </c>
      <c r="V2" s="9">
        <v>198</v>
      </c>
    </row>
    <row r="4" spans="1:24" x14ac:dyDescent="0.25">
      <c r="Q4" s="39">
        <f>SUM(Q2:Q3)</f>
        <v>3</v>
      </c>
      <c r="R4" s="39">
        <f>SUM(R2:R3)</f>
        <v>588</v>
      </c>
      <c r="S4" s="40">
        <f>SUM(R4/Q4)</f>
        <v>196</v>
      </c>
      <c r="T4" s="39">
        <f>SUM(T2:T3)</f>
        <v>6</v>
      </c>
      <c r="U4" s="39">
        <f>SUM(U2:U3)</f>
        <v>2</v>
      </c>
      <c r="V4" s="4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333899B-9CED-4939-B3D8-8A16AAB5AC94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741-9A98-4CE7-AFBF-0B935EED49B7}"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172</v>
      </c>
      <c r="C2" s="3">
        <v>45951</v>
      </c>
      <c r="D2" s="4" t="s">
        <v>38</v>
      </c>
      <c r="E2" s="5">
        <v>190</v>
      </c>
      <c r="F2" s="22">
        <v>1</v>
      </c>
      <c r="G2" s="5">
        <v>177</v>
      </c>
      <c r="H2" s="22">
        <v>0</v>
      </c>
      <c r="I2" s="5">
        <v>177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544</v>
      </c>
      <c r="S2" s="7">
        <v>181.33333333333334</v>
      </c>
      <c r="T2" s="44">
        <v>1</v>
      </c>
      <c r="U2" s="8">
        <v>5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544</v>
      </c>
      <c r="S4" s="40">
        <f>SUM(R4/Q4)</f>
        <v>181.33333333333334</v>
      </c>
      <c r="T4" s="39">
        <f>SUM(T2:T3)</f>
        <v>1</v>
      </c>
      <c r="U4" s="39">
        <f>SUM(U2:U3)</f>
        <v>5</v>
      </c>
      <c r="V4" s="41">
        <f>SUM(S4+U4)</f>
        <v>186.33333333333334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55" t="s">
        <v>35</v>
      </c>
      <c r="B8" s="2" t="s">
        <v>172</v>
      </c>
      <c r="C8" s="3">
        <v>45983</v>
      </c>
      <c r="D8" s="54" t="s">
        <v>38</v>
      </c>
      <c r="E8" s="36">
        <v>183</v>
      </c>
      <c r="F8" s="22">
        <v>0</v>
      </c>
      <c r="G8" s="36">
        <v>185</v>
      </c>
      <c r="H8" s="22">
        <v>0</v>
      </c>
      <c r="I8" s="5">
        <v>182</v>
      </c>
      <c r="J8" s="22">
        <v>0</v>
      </c>
      <c r="K8" s="5">
        <v>191</v>
      </c>
      <c r="L8" s="22">
        <v>1</v>
      </c>
      <c r="M8" s="5">
        <v>187</v>
      </c>
      <c r="N8" s="22">
        <v>1</v>
      </c>
      <c r="O8" s="5">
        <v>189.001</v>
      </c>
      <c r="P8" s="22">
        <v>3</v>
      </c>
      <c r="Q8" s="8">
        <v>6</v>
      </c>
      <c r="R8" s="8">
        <v>1117.001</v>
      </c>
      <c r="S8" s="7">
        <v>186.16683333333333</v>
      </c>
      <c r="T8" s="44">
        <v>5</v>
      </c>
      <c r="U8" s="8">
        <v>10</v>
      </c>
      <c r="V8" s="7">
        <v>196.16683333333333</v>
      </c>
    </row>
    <row r="9" spans="1:24" x14ac:dyDescent="0.25">
      <c r="A9" s="55" t="s">
        <v>35</v>
      </c>
      <c r="B9" s="2" t="s">
        <v>172</v>
      </c>
      <c r="C9" s="3">
        <v>46007</v>
      </c>
      <c r="D9" s="54" t="s">
        <v>38</v>
      </c>
      <c r="E9" s="36">
        <v>193</v>
      </c>
      <c r="F9" s="22">
        <v>0</v>
      </c>
      <c r="G9" s="36">
        <v>185</v>
      </c>
      <c r="H9" s="22">
        <v>1</v>
      </c>
      <c r="I9" s="5">
        <v>191</v>
      </c>
      <c r="J9" s="22">
        <v>1</v>
      </c>
      <c r="K9" s="5"/>
      <c r="L9" s="22"/>
      <c r="M9" s="5"/>
      <c r="N9" s="22"/>
      <c r="O9" s="5"/>
      <c r="P9" s="22"/>
      <c r="Q9" s="8">
        <v>3</v>
      </c>
      <c r="R9" s="8">
        <v>569</v>
      </c>
      <c r="S9" s="7">
        <v>189.66666666666666</v>
      </c>
      <c r="T9" s="44">
        <v>2</v>
      </c>
      <c r="U9" s="8">
        <v>5</v>
      </c>
      <c r="V9" s="7">
        <v>194.66666666666666</v>
      </c>
    </row>
    <row r="11" spans="1:24" x14ac:dyDescent="0.25">
      <c r="Q11" s="39">
        <f>SUM(Q8:Q10)</f>
        <v>9</v>
      </c>
      <c r="R11" s="39">
        <f>SUM(R8:R10)</f>
        <v>1686.001</v>
      </c>
      <c r="S11" s="40">
        <f>SUM(R11/Q11)</f>
        <v>187.33344444444444</v>
      </c>
      <c r="T11" s="39">
        <f>SUM(T8:T10)</f>
        <v>7</v>
      </c>
      <c r="U11" s="39">
        <f>SUM(U8:U10)</f>
        <v>15</v>
      </c>
      <c r="V11" s="41">
        <f>SUM(S11+U11)</f>
        <v>202.33344444444444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 E2:P2" name="Range1_30_1"/>
    <protectedRange algorithmName="SHA-512" hashValue="ON39YdpmFHfN9f47KpiRvqrKx0V9+erV1CNkpWzYhW/Qyc6aT8rEyCrvauWSYGZK2ia3o7vd3akF07acHAFpOA==" saltValue="yVW9XmDwTqEnmpSGai0KYg==" spinCount="100000" sqref="D2" name="Range1_1_18_1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E8:P8 T8" name="Range1_3_5_1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:P9 T9" name="Range1_3_5_1_1"/>
  </protectedRanges>
  <conditionalFormatting sqref="E2">
    <cfRule type="top10" dxfId="1284" priority="28" rank="1"/>
  </conditionalFormatting>
  <conditionalFormatting sqref="G2">
    <cfRule type="top10" dxfId="1283" priority="27" rank="1"/>
  </conditionalFormatting>
  <conditionalFormatting sqref="I2">
    <cfRule type="top10" dxfId="1282" priority="26" rank="1"/>
  </conditionalFormatting>
  <conditionalFormatting sqref="K2">
    <cfRule type="top10" dxfId="1281" priority="25" rank="1"/>
  </conditionalFormatting>
  <conditionalFormatting sqref="M2">
    <cfRule type="top10" dxfId="1280" priority="24" rank="1"/>
  </conditionalFormatting>
  <conditionalFormatting sqref="O2">
    <cfRule type="top10" dxfId="1279" priority="23" rank="1"/>
  </conditionalFormatting>
  <conditionalFormatting sqref="E2:P2">
    <cfRule type="cellIs" dxfId="1278" priority="22" operator="greaterThanOrEqual">
      <formula>200</formula>
    </cfRule>
  </conditionalFormatting>
  <conditionalFormatting sqref="E8:P8">
    <cfRule type="cellIs" dxfId="1277" priority="8" operator="greaterThanOrEqual">
      <formula>200</formula>
    </cfRule>
  </conditionalFormatting>
  <conditionalFormatting sqref="E8">
    <cfRule type="top10" dxfId="1276" priority="9" rank="1"/>
  </conditionalFormatting>
  <conditionalFormatting sqref="G8">
    <cfRule type="top10" dxfId="1275" priority="10" rank="1"/>
  </conditionalFormatting>
  <conditionalFormatting sqref="I8">
    <cfRule type="top10" dxfId="1274" priority="11" rank="1"/>
  </conditionalFormatting>
  <conditionalFormatting sqref="K8">
    <cfRule type="top10" dxfId="1273" priority="12" rank="1"/>
  </conditionalFormatting>
  <conditionalFormatting sqref="M8">
    <cfRule type="top10" dxfId="1272" priority="13" rank="1"/>
  </conditionalFormatting>
  <conditionalFormatting sqref="O8">
    <cfRule type="top10" dxfId="1271" priority="14" rank="1"/>
  </conditionalFormatting>
  <conditionalFormatting sqref="E9">
    <cfRule type="top10" dxfId="1270" priority="7" rank="1"/>
  </conditionalFormatting>
  <conditionalFormatting sqref="G9">
    <cfRule type="top10" dxfId="1269" priority="6" rank="1"/>
  </conditionalFormatting>
  <conditionalFormatting sqref="E9:P9">
    <cfRule type="cellIs" dxfId="1268" priority="5" operator="greaterThanOrEqual">
      <formula>200</formula>
    </cfRule>
  </conditionalFormatting>
  <conditionalFormatting sqref="I9">
    <cfRule type="top10" dxfId="1267" priority="4" rank="1"/>
  </conditionalFormatting>
  <conditionalFormatting sqref="K9">
    <cfRule type="top10" dxfId="1266" priority="3" rank="1"/>
  </conditionalFormatting>
  <conditionalFormatting sqref="M9">
    <cfRule type="top10" dxfId="1265" priority="2" rank="1"/>
  </conditionalFormatting>
  <conditionalFormatting sqref="O9">
    <cfRule type="top10" dxfId="1264" priority="1" rank="1"/>
  </conditionalFormatting>
  <hyperlinks>
    <hyperlink ref="X1" location="'Indoor 2025'!A1" display="Return to Rankings" xr:uid="{AD480DB7-CD4D-4275-A152-F61BAA8AE5B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86E98C1-9E11-415A-B439-A24165317E7B}">
          <x14:formula1>
            <xm:f>'[11-22-25 ABRA .xlsm]DATA'!#REF!</xm:f>
          </x14:formula1>
          <xm:sqref>D8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B8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D9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CA95-CC62-4DAC-BBB8-3F313B400740}">
  <sheetPr codeName="Sheet31"/>
  <dimension ref="A1:X18"/>
  <sheetViews>
    <sheetView workbookViewId="0">
      <selection activeCell="A4" sqref="A4:V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87</v>
      </c>
      <c r="C2" s="3">
        <v>45724</v>
      </c>
      <c r="D2" s="4" t="s">
        <v>38</v>
      </c>
      <c r="E2" s="5">
        <v>196</v>
      </c>
      <c r="F2" s="22">
        <v>1</v>
      </c>
      <c r="G2" s="36">
        <v>197</v>
      </c>
      <c r="H2" s="22">
        <v>2</v>
      </c>
      <c r="I2" s="5">
        <v>192</v>
      </c>
      <c r="J2" s="22">
        <v>3</v>
      </c>
      <c r="K2" s="5">
        <v>195</v>
      </c>
      <c r="L2" s="22">
        <v>4</v>
      </c>
      <c r="M2" s="5">
        <v>196</v>
      </c>
      <c r="N2" s="22">
        <v>4</v>
      </c>
      <c r="O2" s="5"/>
      <c r="P2" s="22"/>
      <c r="Q2" s="6">
        <v>5</v>
      </c>
      <c r="R2" s="6">
        <v>976</v>
      </c>
      <c r="S2" s="7">
        <v>195.2</v>
      </c>
      <c r="T2" s="44">
        <v>14</v>
      </c>
      <c r="U2" s="8">
        <v>13</v>
      </c>
      <c r="V2" s="9">
        <v>208.2</v>
      </c>
    </row>
    <row r="3" spans="1:24" x14ac:dyDescent="0.25">
      <c r="A3" s="55" t="s">
        <v>11</v>
      </c>
      <c r="B3" s="2" t="s">
        <v>87</v>
      </c>
      <c r="C3" s="3">
        <v>45965</v>
      </c>
      <c r="D3" s="54" t="s">
        <v>38</v>
      </c>
      <c r="E3" s="5">
        <v>193</v>
      </c>
      <c r="F3" s="22">
        <v>1</v>
      </c>
      <c r="G3" s="36">
        <v>197</v>
      </c>
      <c r="H3" s="22">
        <v>5</v>
      </c>
      <c r="I3" s="5">
        <v>194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584</v>
      </c>
      <c r="S3" s="7">
        <v>194.66666666666666</v>
      </c>
      <c r="T3" s="44">
        <v>9</v>
      </c>
      <c r="U3" s="8">
        <v>9</v>
      </c>
      <c r="V3" s="7">
        <v>203.66666666666666</v>
      </c>
    </row>
    <row r="4" spans="1:24" x14ac:dyDescent="0.25">
      <c r="A4" s="55" t="s">
        <v>11</v>
      </c>
      <c r="B4" s="2" t="s">
        <v>87</v>
      </c>
      <c r="C4" s="3">
        <v>46007</v>
      </c>
      <c r="D4" s="54" t="s">
        <v>38</v>
      </c>
      <c r="E4" s="5">
        <v>194</v>
      </c>
      <c r="F4" s="22">
        <v>3</v>
      </c>
      <c r="G4" s="36">
        <v>199</v>
      </c>
      <c r="H4" s="22">
        <v>6</v>
      </c>
      <c r="I4" s="5">
        <v>192</v>
      </c>
      <c r="J4" s="22">
        <v>1</v>
      </c>
      <c r="K4" s="5"/>
      <c r="L4" s="22"/>
      <c r="M4" s="5"/>
      <c r="N4" s="22"/>
      <c r="O4" s="5"/>
      <c r="P4" s="22"/>
      <c r="Q4" s="8">
        <v>3</v>
      </c>
      <c r="R4" s="8">
        <v>585</v>
      </c>
      <c r="S4" s="7">
        <v>195</v>
      </c>
      <c r="T4" s="44">
        <v>10</v>
      </c>
      <c r="U4" s="8">
        <v>6</v>
      </c>
      <c r="V4" s="7">
        <v>201</v>
      </c>
    </row>
    <row r="6" spans="1:24" x14ac:dyDescent="0.25">
      <c r="Q6" s="39">
        <f>SUM(Q2:Q5)</f>
        <v>11</v>
      </c>
      <c r="R6" s="39">
        <f>SUM(R2:R5)</f>
        <v>2145</v>
      </c>
      <c r="S6" s="40">
        <f>SUM(R6/Q6)</f>
        <v>195</v>
      </c>
      <c r="T6" s="39">
        <f>SUM(T2:T5)</f>
        <v>33</v>
      </c>
      <c r="U6" s="39">
        <f>SUM(U2:U5)</f>
        <v>28</v>
      </c>
      <c r="V6" s="41">
        <f>SUM(S6+U6)</f>
        <v>223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87</v>
      </c>
      <c r="C10" s="3">
        <v>45734</v>
      </c>
      <c r="D10" s="4" t="s">
        <v>38</v>
      </c>
      <c r="E10" s="5">
        <v>196</v>
      </c>
      <c r="F10" s="22">
        <v>4</v>
      </c>
      <c r="G10" s="5">
        <v>196</v>
      </c>
      <c r="H10" s="22">
        <v>3</v>
      </c>
      <c r="I10" s="5">
        <v>199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11</v>
      </c>
      <c r="U10" s="8">
        <v>3</v>
      </c>
      <c r="V10" s="9">
        <v>200</v>
      </c>
    </row>
    <row r="12" spans="1:24" x14ac:dyDescent="0.25">
      <c r="Q12" s="39">
        <f>SUM(Q10:Q11)</f>
        <v>3</v>
      </c>
      <c r="R12" s="39">
        <f>SUM(R10:R11)</f>
        <v>591</v>
      </c>
      <c r="S12" s="40">
        <f>SUM(R12/Q12)</f>
        <v>197</v>
      </c>
      <c r="T12" s="39">
        <f>SUM(T10:T11)</f>
        <v>11</v>
      </c>
      <c r="U12" s="39">
        <f>SUM(U10:U11)</f>
        <v>3</v>
      </c>
      <c r="V12" s="41">
        <f>SUM(S12+U12)</f>
        <v>200</v>
      </c>
    </row>
    <row r="15" spans="1:24" x14ac:dyDescent="0.25">
      <c r="A15" s="26" t="s">
        <v>1</v>
      </c>
      <c r="B15" s="27" t="s">
        <v>2</v>
      </c>
      <c r="C15" s="25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25">
      <c r="A16" s="1" t="s">
        <v>35</v>
      </c>
      <c r="B16" s="2" t="s">
        <v>87</v>
      </c>
      <c r="C16" s="3">
        <v>45769</v>
      </c>
      <c r="D16" s="4" t="s">
        <v>38</v>
      </c>
      <c r="E16" s="36">
        <v>186</v>
      </c>
      <c r="F16" s="22">
        <v>0</v>
      </c>
      <c r="G16" s="36">
        <v>195</v>
      </c>
      <c r="H16" s="22">
        <v>2</v>
      </c>
      <c r="I16" s="5">
        <v>189</v>
      </c>
      <c r="J16" s="22">
        <v>0</v>
      </c>
      <c r="K16" s="38"/>
      <c r="L16" s="22"/>
      <c r="M16" s="38"/>
      <c r="N16" s="22"/>
      <c r="O16" s="5"/>
      <c r="P16" s="22"/>
      <c r="Q16" s="6">
        <v>3</v>
      </c>
      <c r="R16" s="6">
        <v>570</v>
      </c>
      <c r="S16" s="7">
        <v>190</v>
      </c>
      <c r="T16" s="44">
        <v>2</v>
      </c>
      <c r="U16" s="8">
        <v>6</v>
      </c>
      <c r="V16" s="9">
        <v>196</v>
      </c>
    </row>
    <row r="18" spans="17:22" x14ac:dyDescent="0.25">
      <c r="Q18" s="39">
        <f>SUM(Q16:Q17)</f>
        <v>3</v>
      </c>
      <c r="R18" s="39">
        <f>SUM(R16:R17)</f>
        <v>570</v>
      </c>
      <c r="S18" s="40">
        <f>SUM(R18/Q18)</f>
        <v>190</v>
      </c>
      <c r="T18" s="39">
        <f>SUM(T16:T17)</f>
        <v>2</v>
      </c>
      <c r="U18" s="39">
        <f>SUM(U16:U17)</f>
        <v>6</v>
      </c>
      <c r="V18" s="41">
        <f>SUM(S18+U18)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9 B15" name="Range1_2_1_1"/>
    <protectedRange algorithmName="SHA-512" hashValue="ON39YdpmFHfN9f47KpiRvqrKx0V9+erV1CNkpWzYhW/Qyc6aT8rEyCrvauWSYGZK2ia3o7vd3akF07acHAFpOA==" saltValue="yVW9XmDwTqEnmpSGai0KYg==" spinCount="100000" sqref="B3:C3" name="Range1_1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_1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conditionalFormatting sqref="E3">
    <cfRule type="top10" dxfId="1263" priority="14" rank="1"/>
  </conditionalFormatting>
  <conditionalFormatting sqref="G3">
    <cfRule type="top10" dxfId="1262" priority="13" rank="1"/>
  </conditionalFormatting>
  <conditionalFormatting sqref="I3">
    <cfRule type="top10" dxfId="1261" priority="12" rank="1"/>
  </conditionalFormatting>
  <conditionalFormatting sqref="K3">
    <cfRule type="top10" dxfId="1260" priority="11" rank="1"/>
  </conditionalFormatting>
  <conditionalFormatting sqref="M3">
    <cfRule type="top10" dxfId="1259" priority="10" rank="1"/>
  </conditionalFormatting>
  <conditionalFormatting sqref="O3">
    <cfRule type="top10" dxfId="1258" priority="9" rank="1"/>
  </conditionalFormatting>
  <conditionalFormatting sqref="E3:P3">
    <cfRule type="cellIs" dxfId="1257" priority="8" operator="greaterThanOrEqual">
      <formula>200</formula>
    </cfRule>
  </conditionalFormatting>
  <conditionalFormatting sqref="E4">
    <cfRule type="top10" dxfId="1256" priority="7" rank="1"/>
  </conditionalFormatting>
  <conditionalFormatting sqref="G4">
    <cfRule type="top10" dxfId="1255" priority="6" rank="1"/>
  </conditionalFormatting>
  <conditionalFormatting sqref="E4:P4">
    <cfRule type="cellIs" dxfId="1254" priority="5" operator="greaterThanOrEqual">
      <formula>200</formula>
    </cfRule>
  </conditionalFormatting>
  <conditionalFormatting sqref="I4">
    <cfRule type="top10" dxfId="1253" priority="4" rank="1"/>
  </conditionalFormatting>
  <conditionalFormatting sqref="K4">
    <cfRule type="top10" dxfId="1252" priority="3" rank="1"/>
  </conditionalFormatting>
  <conditionalFormatting sqref="M4">
    <cfRule type="top10" dxfId="1251" priority="2" rank="1"/>
  </conditionalFormatting>
  <conditionalFormatting sqref="O4">
    <cfRule type="top10" dxfId="1250" priority="1" rank="1"/>
  </conditionalFormatting>
  <hyperlinks>
    <hyperlink ref="X1" location="'Virginia 2025'!A1" display="Return to Rankings" xr:uid="{E67640EB-9DB0-4BC3-9586-E2AFB095C3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B3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D3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D4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B8DE-656C-4356-995B-1CDA72EA6B84}">
  <dimension ref="A1:X4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11</v>
      </c>
      <c r="B2" s="2" t="s">
        <v>181</v>
      </c>
      <c r="C2" s="3">
        <v>45961</v>
      </c>
      <c r="D2" s="54" t="s">
        <v>130</v>
      </c>
      <c r="E2" s="36">
        <v>196</v>
      </c>
      <c r="F2" s="22">
        <v>1</v>
      </c>
      <c r="G2" s="36">
        <v>197</v>
      </c>
      <c r="H2" s="22">
        <v>3</v>
      </c>
      <c r="I2" s="5">
        <v>198</v>
      </c>
      <c r="J2" s="22">
        <v>0</v>
      </c>
      <c r="K2" s="38">
        <v>196</v>
      </c>
      <c r="L2" s="22">
        <v>6</v>
      </c>
      <c r="M2" s="38"/>
      <c r="N2" s="22"/>
      <c r="O2" s="5"/>
      <c r="P2" s="22"/>
      <c r="Q2" s="8">
        <v>4</v>
      </c>
      <c r="R2" s="8">
        <v>787</v>
      </c>
      <c r="S2" s="7">
        <v>196.75</v>
      </c>
      <c r="T2" s="44">
        <v>10</v>
      </c>
      <c r="U2" s="8">
        <v>5</v>
      </c>
      <c r="V2" s="7">
        <v>201.75</v>
      </c>
    </row>
    <row r="4" spans="1:24" x14ac:dyDescent="0.25">
      <c r="Q4" s="39">
        <f>SUM(Q2:Q3)</f>
        <v>4</v>
      </c>
      <c r="R4" s="39">
        <f>SUM(R2:R3)</f>
        <v>787</v>
      </c>
      <c r="S4" s="40">
        <f>SUM(R4/Q4)</f>
        <v>196.75</v>
      </c>
      <c r="T4" s="39">
        <f>SUM(T2:T3)</f>
        <v>10</v>
      </c>
      <c r="U4" s="39">
        <f>SUM(U2:U3)</f>
        <v>5</v>
      </c>
      <c r="V4" s="41">
        <f>SUM(S4+U4)</f>
        <v>201.75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0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7"/>
  </protectedRanges>
  <conditionalFormatting sqref="E2">
    <cfRule type="top10" dxfId="1466" priority="7" rank="1"/>
  </conditionalFormatting>
  <conditionalFormatting sqref="G2">
    <cfRule type="top10" dxfId="1465" priority="6" rank="1"/>
  </conditionalFormatting>
  <conditionalFormatting sqref="I2">
    <cfRule type="top10" dxfId="1464" priority="5" rank="1"/>
  </conditionalFormatting>
  <conditionalFormatting sqref="K2">
    <cfRule type="top10" dxfId="1463" priority="4" rank="1"/>
  </conditionalFormatting>
  <conditionalFormatting sqref="M2">
    <cfRule type="top10" dxfId="1462" priority="3" rank="1"/>
  </conditionalFormatting>
  <conditionalFormatting sqref="O2">
    <cfRule type="top10" dxfId="1461" priority="2" rank="1"/>
  </conditionalFormatting>
  <conditionalFormatting sqref="E2:P2">
    <cfRule type="cellIs" dxfId="1460" priority="1" operator="greaterThanOrEqual">
      <formula>200</formula>
    </cfRule>
  </conditionalFormatting>
  <hyperlinks>
    <hyperlink ref="X1" location="'Indoor 2025'!A1" display="Return to Rankings" xr:uid="{B1D16153-A241-4780-939C-7F12EAF2E8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B2 D2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CCD6-CD9B-4077-90DD-B0FD3D69CF80}">
  <dimension ref="A1:X10"/>
  <sheetViews>
    <sheetView workbookViewId="0">
      <selection activeCell="B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187</v>
      </c>
      <c r="C2" s="3">
        <v>45997</v>
      </c>
      <c r="D2" s="54" t="s">
        <v>38</v>
      </c>
      <c r="E2" s="36">
        <v>190</v>
      </c>
      <c r="F2" s="22">
        <v>3</v>
      </c>
      <c r="G2" s="36">
        <v>189</v>
      </c>
      <c r="H2" s="22">
        <v>1</v>
      </c>
      <c r="I2" s="5">
        <v>192</v>
      </c>
      <c r="J2" s="22">
        <v>4</v>
      </c>
      <c r="K2" s="5">
        <v>192</v>
      </c>
      <c r="L2" s="22">
        <v>2</v>
      </c>
      <c r="M2" s="5">
        <v>190</v>
      </c>
      <c r="N2" s="22">
        <v>2</v>
      </c>
      <c r="O2" s="5">
        <v>190</v>
      </c>
      <c r="P2" s="22">
        <v>0</v>
      </c>
      <c r="Q2" s="8">
        <v>6</v>
      </c>
      <c r="R2" s="8">
        <v>1143</v>
      </c>
      <c r="S2" s="7">
        <v>190.5</v>
      </c>
      <c r="T2" s="44">
        <v>12</v>
      </c>
      <c r="U2" s="8">
        <v>26</v>
      </c>
      <c r="V2" s="7">
        <v>216.5</v>
      </c>
    </row>
    <row r="4" spans="1:24" x14ac:dyDescent="0.25">
      <c r="Q4" s="39">
        <f>SUM(Q2:Q3)</f>
        <v>6</v>
      </c>
      <c r="R4" s="39">
        <f>SUM(R2:R3)</f>
        <v>1143</v>
      </c>
      <c r="S4" s="40">
        <f>SUM(R4/Q4)</f>
        <v>190.5</v>
      </c>
      <c r="T4" s="39">
        <f>SUM(T2:T3)</f>
        <v>12</v>
      </c>
      <c r="U4" s="39">
        <f>SUM(U2:U3)</f>
        <v>26</v>
      </c>
      <c r="V4" s="41">
        <f>SUM(S4+U4)</f>
        <v>216.5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55" t="s">
        <v>15</v>
      </c>
      <c r="B8" s="2" t="s">
        <v>187</v>
      </c>
      <c r="C8" s="3">
        <v>45997</v>
      </c>
      <c r="D8" s="54" t="s">
        <v>38</v>
      </c>
      <c r="E8" s="5">
        <v>196</v>
      </c>
      <c r="F8" s="22">
        <v>3</v>
      </c>
      <c r="G8" s="5">
        <v>195</v>
      </c>
      <c r="H8" s="22">
        <v>4</v>
      </c>
      <c r="I8" s="5">
        <v>195</v>
      </c>
      <c r="J8" s="22">
        <v>3</v>
      </c>
      <c r="K8" s="5">
        <v>199</v>
      </c>
      <c r="L8" s="22">
        <v>6</v>
      </c>
      <c r="M8" s="5">
        <v>200</v>
      </c>
      <c r="N8" s="22">
        <v>4</v>
      </c>
      <c r="O8" s="5">
        <v>197</v>
      </c>
      <c r="P8" s="22">
        <v>6</v>
      </c>
      <c r="Q8" s="8">
        <v>6</v>
      </c>
      <c r="R8" s="8">
        <v>1182</v>
      </c>
      <c r="S8" s="7">
        <v>197</v>
      </c>
      <c r="T8" s="44">
        <v>26</v>
      </c>
      <c r="U8" s="8">
        <v>4</v>
      </c>
      <c r="V8" s="7">
        <v>201</v>
      </c>
    </row>
    <row r="10" spans="1:24" x14ac:dyDescent="0.25">
      <c r="Q10" s="39">
        <f>SUM(Q8:Q9)</f>
        <v>6</v>
      </c>
      <c r="R10" s="39">
        <f>SUM(R8:R9)</f>
        <v>1182</v>
      </c>
      <c r="S10" s="40">
        <f>SUM(R10/Q10)</f>
        <v>197</v>
      </c>
      <c r="T10" s="39">
        <f>SUM(T8:T9)</f>
        <v>26</v>
      </c>
      <c r="U10" s="39">
        <f>SUM(U8:U9)</f>
        <v>4</v>
      </c>
      <c r="V10" s="41">
        <f>SUM(S10+U10)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B8:C8 E8:P8" name="Range1_15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</protectedRanges>
  <conditionalFormatting sqref="E2:P2">
    <cfRule type="cellIs" dxfId="1249" priority="15" operator="greaterThanOrEqual">
      <formula>200</formula>
    </cfRule>
  </conditionalFormatting>
  <conditionalFormatting sqref="E2">
    <cfRule type="top10" dxfId="1248" priority="16" rank="1"/>
  </conditionalFormatting>
  <conditionalFormatting sqref="G2">
    <cfRule type="top10" dxfId="1247" priority="17" rank="1"/>
  </conditionalFormatting>
  <conditionalFormatting sqref="I2">
    <cfRule type="top10" dxfId="1246" priority="18" rank="1"/>
  </conditionalFormatting>
  <conditionalFormatting sqref="K2">
    <cfRule type="top10" dxfId="1245" priority="19" rank="1"/>
  </conditionalFormatting>
  <conditionalFormatting sqref="M2">
    <cfRule type="top10" dxfId="1244" priority="20" rank="1"/>
  </conditionalFormatting>
  <conditionalFormatting sqref="O2">
    <cfRule type="top10" dxfId="1243" priority="21" rank="1"/>
  </conditionalFormatting>
  <conditionalFormatting sqref="E8">
    <cfRule type="top10" dxfId="1242" priority="2" rank="1"/>
  </conditionalFormatting>
  <conditionalFormatting sqref="G8">
    <cfRule type="top10" dxfId="1241" priority="3" rank="1"/>
  </conditionalFormatting>
  <conditionalFormatting sqref="I8">
    <cfRule type="top10" dxfId="1240" priority="4" rank="1"/>
  </conditionalFormatting>
  <conditionalFormatting sqref="M8">
    <cfRule type="top10" dxfId="1239" priority="6" rank="1"/>
  </conditionalFormatting>
  <conditionalFormatting sqref="O8">
    <cfRule type="top10" dxfId="1238" priority="7" rank="1"/>
  </conditionalFormatting>
  <conditionalFormatting sqref="E8:P8">
    <cfRule type="cellIs" dxfId="1237" priority="1" operator="greaterThanOrEqual">
      <formula>200</formula>
    </cfRule>
  </conditionalFormatting>
  <conditionalFormatting sqref="K8">
    <cfRule type="top10" dxfId="1236" priority="5" rank="1"/>
  </conditionalFormatting>
  <hyperlinks>
    <hyperlink ref="X1" location="'Indoor 2025'!A1" display="Return to Rankings" xr:uid="{109E57DC-3081-4F53-9701-6E7990206E3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6E98C1-9E11-415A-B439-A24165317E7B}">
          <x14:formula1>
            <xm:f>'[11-22-25 ABRA .xlsm]DATA'!#REF!</xm:f>
          </x14:formula1>
          <xm:sqref>D2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B2</xm:sqref>
        </x14:dataValidation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D8 B8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800B-586A-41BD-9900-C62B024EFAA5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191</v>
      </c>
      <c r="C2" s="3">
        <v>45997</v>
      </c>
      <c r="D2" s="54" t="s">
        <v>38</v>
      </c>
      <c r="E2" s="5">
        <v>192</v>
      </c>
      <c r="F2" s="22">
        <v>4</v>
      </c>
      <c r="G2" s="5">
        <v>192</v>
      </c>
      <c r="H2" s="22">
        <v>3</v>
      </c>
      <c r="I2" s="5">
        <v>187</v>
      </c>
      <c r="J2" s="22">
        <v>1</v>
      </c>
      <c r="K2" s="5">
        <v>194</v>
      </c>
      <c r="L2" s="22">
        <v>0</v>
      </c>
      <c r="M2" s="5">
        <v>196</v>
      </c>
      <c r="N2" s="22">
        <v>2</v>
      </c>
      <c r="O2" s="5">
        <v>191</v>
      </c>
      <c r="P2" s="22">
        <v>6</v>
      </c>
      <c r="Q2" s="8">
        <v>6</v>
      </c>
      <c r="R2" s="8">
        <v>1152</v>
      </c>
      <c r="S2" s="7">
        <v>192</v>
      </c>
      <c r="T2" s="44">
        <v>16</v>
      </c>
      <c r="U2" s="8">
        <v>4</v>
      </c>
      <c r="V2" s="7">
        <v>196</v>
      </c>
    </row>
    <row r="4" spans="1:24" x14ac:dyDescent="0.25">
      <c r="Q4" s="39">
        <f>SUM(Q2:Q3)</f>
        <v>6</v>
      </c>
      <c r="R4" s="39">
        <f>SUM(R2:R3)</f>
        <v>1152</v>
      </c>
      <c r="S4" s="40">
        <f>SUM(R4/Q4)</f>
        <v>192</v>
      </c>
      <c r="T4" s="39">
        <f>SUM(T2:T3)</f>
        <v>16</v>
      </c>
      <c r="U4" s="39">
        <f>SUM(U2:U3)</f>
        <v>4</v>
      </c>
      <c r="V4" s="41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2_1"/>
    <protectedRange algorithmName="SHA-512" hashValue="ON39YdpmFHfN9f47KpiRvqrKx0V9+erV1CNkpWzYhW/Qyc6aT8rEyCrvauWSYGZK2ia3o7vd3akF07acHAFpOA==" saltValue="yVW9XmDwTqEnmpSGai0KYg==" spinCount="100000" sqref="D2" name="Range1_1_1_2_1_1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G2">
    <cfRule type="top10" dxfId="1235" priority="9" rank="1"/>
    <cfRule type="cellIs" dxfId="1234" priority="12" operator="greaterThanOrEqual">
      <formula>193</formula>
    </cfRule>
  </conditionalFormatting>
  <conditionalFormatting sqref="E2">
    <cfRule type="top10" dxfId="1233" priority="10" rank="1"/>
    <cfRule type="cellIs" dxfId="1232" priority="11" operator="greaterThanOrEqual">
      <formula>193</formula>
    </cfRule>
  </conditionalFormatting>
  <conditionalFormatting sqref="I2">
    <cfRule type="top10" dxfId="1231" priority="7" rank="1"/>
    <cfRule type="cellIs" dxfId="1230" priority="8" operator="greaterThanOrEqual">
      <formula>193</formula>
    </cfRule>
  </conditionalFormatting>
  <conditionalFormatting sqref="K2">
    <cfRule type="top10" dxfId="1229" priority="5" rank="1"/>
    <cfRule type="cellIs" dxfId="1228" priority="6" operator="greaterThanOrEqual">
      <formula>193</formula>
    </cfRule>
  </conditionalFormatting>
  <conditionalFormatting sqref="M2">
    <cfRule type="cellIs" dxfId="1227" priority="3" operator="greaterThanOrEqual">
      <formula>193</formula>
    </cfRule>
    <cfRule type="top10" dxfId="1226" priority="4" rank="1"/>
  </conditionalFormatting>
  <conditionalFormatting sqref="O2">
    <cfRule type="top10" dxfId="1225" priority="1" rank="1"/>
    <cfRule type="cellIs" dxfId="1224" priority="2" operator="greaterThanOrEqual">
      <formula>193</formula>
    </cfRule>
  </conditionalFormatting>
  <hyperlinks>
    <hyperlink ref="X1" location="'Indoor 2025'!A1" display="Return to Rankings" xr:uid="{7A384910-FFE5-47A4-8F7A-5905906AC7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D2 B2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EEF0-638E-4F19-A10A-557EB2C3374D}">
  <sheetPr codeName="Sheet32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100</v>
      </c>
      <c r="C2" s="3">
        <v>45755</v>
      </c>
      <c r="D2" s="4" t="s">
        <v>38</v>
      </c>
      <c r="E2" s="5">
        <v>190</v>
      </c>
      <c r="F2" s="22">
        <v>1</v>
      </c>
      <c r="G2" s="36">
        <v>184</v>
      </c>
      <c r="H2" s="22">
        <v>0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561</v>
      </c>
      <c r="S2" s="7">
        <v>187</v>
      </c>
      <c r="T2" s="44">
        <v>3</v>
      </c>
      <c r="U2" s="8">
        <v>4</v>
      </c>
      <c r="V2" s="9">
        <v>191</v>
      </c>
    </row>
    <row r="3" spans="1:24" x14ac:dyDescent="0.25">
      <c r="A3" s="1" t="s">
        <v>11</v>
      </c>
      <c r="B3" s="2" t="s">
        <v>100</v>
      </c>
      <c r="C3" s="3">
        <v>45769</v>
      </c>
      <c r="D3" s="4" t="s">
        <v>38</v>
      </c>
      <c r="E3" s="36">
        <v>189</v>
      </c>
      <c r="F3" s="22">
        <v>2</v>
      </c>
      <c r="G3" s="36">
        <v>193</v>
      </c>
      <c r="H3" s="22">
        <v>6</v>
      </c>
      <c r="I3" s="5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11</v>
      </c>
      <c r="U3" s="8">
        <v>5</v>
      </c>
      <c r="V3" s="9">
        <v>197</v>
      </c>
    </row>
    <row r="5" spans="1:24" x14ac:dyDescent="0.25">
      <c r="Q5" s="39">
        <f>SUM(Q2:Q4)</f>
        <v>6</v>
      </c>
      <c r="R5" s="39">
        <f>SUM(R2:R4)</f>
        <v>1137</v>
      </c>
      <c r="S5" s="40">
        <f>SUM(R5/Q5)</f>
        <v>189.5</v>
      </c>
      <c r="T5" s="39">
        <f>SUM(T2:T4)</f>
        <v>14</v>
      </c>
      <c r="U5" s="39">
        <f>SUM(U2:U4)</f>
        <v>9</v>
      </c>
      <c r="V5" s="41">
        <f>SUM(S5+U5)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620C9A8-5878-4BAB-8C9D-DE2DE2C4D422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4EEC-70A4-4334-8510-FC855E9E52F3}">
  <sheetPr codeName="Sheet33"/>
  <dimension ref="A1:X11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61</v>
      </c>
      <c r="C2" s="3">
        <v>45682</v>
      </c>
      <c r="D2" s="4" t="s">
        <v>38</v>
      </c>
      <c r="E2" s="36">
        <v>178</v>
      </c>
      <c r="F2" s="22">
        <v>0</v>
      </c>
      <c r="G2" s="36">
        <v>184</v>
      </c>
      <c r="H2" s="22">
        <v>0</v>
      </c>
      <c r="I2" s="5">
        <v>172</v>
      </c>
      <c r="J2" s="22">
        <v>0</v>
      </c>
      <c r="K2" s="38">
        <v>182</v>
      </c>
      <c r="L2" s="22">
        <v>2</v>
      </c>
      <c r="M2" s="38">
        <v>185</v>
      </c>
      <c r="N2" s="22">
        <v>1</v>
      </c>
      <c r="O2" s="5"/>
      <c r="P2" s="22"/>
      <c r="Q2" s="6">
        <v>5</v>
      </c>
      <c r="R2" s="6">
        <v>901</v>
      </c>
      <c r="S2" s="7">
        <v>180.2</v>
      </c>
      <c r="T2" s="44">
        <v>3</v>
      </c>
      <c r="U2" s="8">
        <v>3</v>
      </c>
      <c r="V2" s="9">
        <v>183.2</v>
      </c>
    </row>
    <row r="3" spans="1:24" x14ac:dyDescent="0.25">
      <c r="A3" s="1" t="s">
        <v>35</v>
      </c>
      <c r="B3" s="2" t="s">
        <v>72</v>
      </c>
      <c r="C3" s="3">
        <v>45710</v>
      </c>
      <c r="D3" s="4" t="s">
        <v>38</v>
      </c>
      <c r="E3" s="36">
        <v>190</v>
      </c>
      <c r="F3" s="22">
        <v>0</v>
      </c>
      <c r="G3" s="36">
        <v>194</v>
      </c>
      <c r="H3" s="22">
        <v>2</v>
      </c>
      <c r="I3" s="5">
        <v>192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5</v>
      </c>
      <c r="U3" s="8">
        <v>4</v>
      </c>
      <c r="V3" s="9">
        <v>196</v>
      </c>
    </row>
    <row r="5" spans="1:24" x14ac:dyDescent="0.25">
      <c r="Q5" s="39">
        <f>SUM(Q2:Q4)</f>
        <v>8</v>
      </c>
      <c r="R5" s="39">
        <f>SUM(R2:R4)</f>
        <v>1477</v>
      </c>
      <c r="S5" s="40">
        <f>SUM(R5/Q5)</f>
        <v>184.625</v>
      </c>
      <c r="T5" s="39">
        <f>SUM(T2:T4)</f>
        <v>8</v>
      </c>
      <c r="U5" s="39">
        <f>SUM(U2:U4)</f>
        <v>7</v>
      </c>
      <c r="V5" s="41">
        <f>SUM(S5+U5)</f>
        <v>191.625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61</v>
      </c>
      <c r="C9" s="3">
        <v>45720</v>
      </c>
      <c r="D9" s="4" t="s">
        <v>38</v>
      </c>
      <c r="E9" s="5">
        <v>193</v>
      </c>
      <c r="F9" s="22">
        <v>1</v>
      </c>
      <c r="G9" s="5">
        <v>196</v>
      </c>
      <c r="H9" s="22">
        <v>2</v>
      </c>
      <c r="I9" s="5">
        <v>193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4</v>
      </c>
      <c r="U9" s="8">
        <v>2</v>
      </c>
      <c r="V9" s="9">
        <v>196</v>
      </c>
    </row>
    <row r="11" spans="1:24" x14ac:dyDescent="0.25">
      <c r="Q11" s="39">
        <f>SUM(Q9:Q10)</f>
        <v>3</v>
      </c>
      <c r="R11" s="39">
        <f>SUM(R9:R10)</f>
        <v>582</v>
      </c>
      <c r="S11" s="40">
        <f>SUM(R11/Q11)</f>
        <v>194</v>
      </c>
      <c r="T11" s="39">
        <f>SUM(T9:T10)</f>
        <v>4</v>
      </c>
      <c r="U11" s="39">
        <f>SUM(U9:U10)</f>
        <v>2</v>
      </c>
      <c r="V11" s="41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6D51C090-FDDF-413B-8B2B-04167046D257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15CE-A351-476A-B279-2BD5C1AE39F0}">
  <dimension ref="A1:X16"/>
  <sheetViews>
    <sheetView workbookViewId="0">
      <selection activeCell="A6" sqref="A6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6" t="s">
        <v>33</v>
      </c>
    </row>
    <row r="2" spans="1:24" x14ac:dyDescent="0.25">
      <c r="A2" s="55" t="s">
        <v>35</v>
      </c>
      <c r="B2" s="2" t="s">
        <v>166</v>
      </c>
      <c r="C2" s="3">
        <v>45937</v>
      </c>
      <c r="D2" s="54" t="s">
        <v>38</v>
      </c>
      <c r="E2" s="36">
        <v>185</v>
      </c>
      <c r="F2" s="22">
        <v>1</v>
      </c>
      <c r="G2" s="36">
        <v>187</v>
      </c>
      <c r="H2" s="22">
        <v>0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564</v>
      </c>
      <c r="S2" s="7">
        <v>188</v>
      </c>
      <c r="T2" s="44">
        <v>3</v>
      </c>
      <c r="U2" s="8">
        <v>6</v>
      </c>
      <c r="V2" s="7">
        <v>194</v>
      </c>
    </row>
    <row r="3" spans="1:24" x14ac:dyDescent="0.25">
      <c r="A3" s="1" t="s">
        <v>35</v>
      </c>
      <c r="B3" s="2" t="s">
        <v>166</v>
      </c>
      <c r="C3" s="3">
        <v>45941</v>
      </c>
      <c r="D3" s="4" t="s">
        <v>38</v>
      </c>
      <c r="E3" s="36">
        <v>183</v>
      </c>
      <c r="F3" s="22">
        <v>1</v>
      </c>
      <c r="G3" s="36">
        <v>176</v>
      </c>
      <c r="H3" s="22">
        <v>0</v>
      </c>
      <c r="I3" s="5">
        <v>171</v>
      </c>
      <c r="J3" s="22">
        <v>1</v>
      </c>
      <c r="K3" s="5">
        <v>181</v>
      </c>
      <c r="L3" s="22">
        <v>0</v>
      </c>
      <c r="M3" s="5">
        <v>185</v>
      </c>
      <c r="N3" s="22">
        <v>1</v>
      </c>
      <c r="O3" s="5"/>
      <c r="P3" s="22"/>
      <c r="Q3" s="6">
        <v>5</v>
      </c>
      <c r="R3" s="6">
        <v>896</v>
      </c>
      <c r="S3" s="7">
        <v>179.2</v>
      </c>
      <c r="T3" s="44">
        <v>3</v>
      </c>
      <c r="U3" s="8">
        <v>4</v>
      </c>
      <c r="V3" s="9">
        <v>183.2</v>
      </c>
    </row>
    <row r="4" spans="1:24" x14ac:dyDescent="0.25">
      <c r="A4" s="55" t="s">
        <v>35</v>
      </c>
      <c r="B4" s="2" t="s">
        <v>166</v>
      </c>
      <c r="C4" s="3">
        <v>45965</v>
      </c>
      <c r="D4" s="54" t="s">
        <v>38</v>
      </c>
      <c r="E4" s="36">
        <v>173</v>
      </c>
      <c r="F4" s="22">
        <v>0</v>
      </c>
      <c r="G4" s="36">
        <v>170</v>
      </c>
      <c r="H4" s="22">
        <v>0</v>
      </c>
      <c r="I4" s="5">
        <v>187</v>
      </c>
      <c r="J4" s="22">
        <v>2</v>
      </c>
      <c r="K4" s="5"/>
      <c r="L4" s="22"/>
      <c r="M4" s="5"/>
      <c r="N4" s="22"/>
      <c r="O4" s="5"/>
      <c r="P4" s="22"/>
      <c r="Q4" s="8">
        <v>3</v>
      </c>
      <c r="R4" s="8">
        <v>530</v>
      </c>
      <c r="S4" s="7">
        <v>176.66666666666666</v>
      </c>
      <c r="T4" s="44">
        <v>2</v>
      </c>
      <c r="U4" s="8">
        <v>3</v>
      </c>
      <c r="V4" s="7">
        <v>179.66666666666666</v>
      </c>
    </row>
    <row r="5" spans="1:24" x14ac:dyDescent="0.25">
      <c r="A5" s="55" t="s">
        <v>35</v>
      </c>
      <c r="B5" s="2" t="s">
        <v>166</v>
      </c>
      <c r="C5" s="3">
        <v>45969</v>
      </c>
      <c r="D5" s="54" t="s">
        <v>38</v>
      </c>
      <c r="E5" s="36">
        <v>189</v>
      </c>
      <c r="F5" s="22">
        <v>1</v>
      </c>
      <c r="G5" s="36">
        <v>183</v>
      </c>
      <c r="H5" s="22">
        <v>0</v>
      </c>
      <c r="I5" s="5">
        <v>187</v>
      </c>
      <c r="J5" s="22">
        <v>0</v>
      </c>
      <c r="K5" s="5">
        <v>188</v>
      </c>
      <c r="L5" s="22">
        <v>2</v>
      </c>
      <c r="M5" s="5">
        <v>179</v>
      </c>
      <c r="N5" s="22">
        <v>0</v>
      </c>
      <c r="O5" s="5"/>
      <c r="P5" s="22"/>
      <c r="Q5" s="8">
        <v>5</v>
      </c>
      <c r="R5" s="8">
        <v>926</v>
      </c>
      <c r="S5" s="7">
        <v>185.2</v>
      </c>
      <c r="T5" s="44">
        <v>3</v>
      </c>
      <c r="U5" s="8">
        <v>6</v>
      </c>
      <c r="V5" s="7">
        <v>191.2</v>
      </c>
    </row>
    <row r="6" spans="1:24" x14ac:dyDescent="0.25">
      <c r="A6" s="55" t="s">
        <v>35</v>
      </c>
      <c r="B6" s="2" t="s">
        <v>166</v>
      </c>
      <c r="C6" s="3">
        <v>45983</v>
      </c>
      <c r="D6" s="54" t="s">
        <v>38</v>
      </c>
      <c r="E6" s="36">
        <v>189</v>
      </c>
      <c r="F6" s="22">
        <v>1</v>
      </c>
      <c r="G6" s="36">
        <v>193</v>
      </c>
      <c r="H6" s="22">
        <v>1</v>
      </c>
      <c r="I6" s="5">
        <v>186</v>
      </c>
      <c r="J6" s="22">
        <v>2</v>
      </c>
      <c r="K6" s="5">
        <v>186</v>
      </c>
      <c r="L6" s="22">
        <v>2</v>
      </c>
      <c r="M6" s="5">
        <v>182</v>
      </c>
      <c r="N6" s="22">
        <v>0</v>
      </c>
      <c r="O6" s="5">
        <v>188</v>
      </c>
      <c r="P6" s="22">
        <v>1</v>
      </c>
      <c r="Q6" s="8">
        <v>6</v>
      </c>
      <c r="R6" s="8">
        <v>1124</v>
      </c>
      <c r="S6" s="7">
        <v>187.33333333333334</v>
      </c>
      <c r="T6" s="44">
        <v>7</v>
      </c>
      <c r="U6" s="8">
        <v>12</v>
      </c>
      <c r="V6" s="7">
        <v>199.33333333333334</v>
      </c>
    </row>
    <row r="7" spans="1:24" x14ac:dyDescent="0.25">
      <c r="A7" s="55" t="s">
        <v>35</v>
      </c>
      <c r="B7" s="2" t="s">
        <v>166</v>
      </c>
      <c r="C7" s="3">
        <v>45993</v>
      </c>
      <c r="D7" s="54" t="s">
        <v>38</v>
      </c>
      <c r="E7" s="36">
        <v>177</v>
      </c>
      <c r="F7" s="22">
        <v>0</v>
      </c>
      <c r="G7" s="36">
        <v>181</v>
      </c>
      <c r="H7" s="22">
        <v>0</v>
      </c>
      <c r="I7" s="5">
        <v>186</v>
      </c>
      <c r="J7" s="22">
        <v>1</v>
      </c>
      <c r="K7" s="5"/>
      <c r="L7" s="22"/>
      <c r="M7" s="5"/>
      <c r="N7" s="22"/>
      <c r="O7" s="5"/>
      <c r="P7" s="22"/>
      <c r="Q7" s="8">
        <v>3</v>
      </c>
      <c r="R7" s="8">
        <v>544</v>
      </c>
      <c r="S7" s="7">
        <v>181.33333333333334</v>
      </c>
      <c r="T7" s="44">
        <v>1</v>
      </c>
      <c r="U7" s="8">
        <v>3</v>
      </c>
      <c r="V7" s="7">
        <v>184.33333333333334</v>
      </c>
    </row>
    <row r="8" spans="1:24" x14ac:dyDescent="0.25">
      <c r="A8" s="55" t="s">
        <v>35</v>
      </c>
      <c r="B8" s="2" t="s">
        <v>166</v>
      </c>
      <c r="C8" s="3">
        <v>45997</v>
      </c>
      <c r="D8" s="54" t="s">
        <v>38</v>
      </c>
      <c r="E8" s="36">
        <v>180</v>
      </c>
      <c r="F8" s="22">
        <v>0</v>
      </c>
      <c r="G8" s="36">
        <v>178</v>
      </c>
      <c r="H8" s="22">
        <v>2</v>
      </c>
      <c r="I8" s="5">
        <v>176</v>
      </c>
      <c r="J8" s="22">
        <v>0</v>
      </c>
      <c r="K8" s="5">
        <v>174</v>
      </c>
      <c r="L8" s="22">
        <v>0</v>
      </c>
      <c r="M8" s="5">
        <v>182</v>
      </c>
      <c r="N8" s="22">
        <v>0</v>
      </c>
      <c r="O8" s="5">
        <v>183</v>
      </c>
      <c r="P8" s="22">
        <v>2</v>
      </c>
      <c r="Q8" s="8">
        <v>6</v>
      </c>
      <c r="R8" s="8">
        <v>1073</v>
      </c>
      <c r="S8" s="7">
        <v>178.83333333333334</v>
      </c>
      <c r="T8" s="44">
        <v>4</v>
      </c>
      <c r="U8" s="8">
        <v>4</v>
      </c>
      <c r="V8" s="7">
        <v>182.83333333333334</v>
      </c>
    </row>
    <row r="10" spans="1:24" x14ac:dyDescent="0.25">
      <c r="Q10" s="39">
        <f>SUM(Q2:Q9)</f>
        <v>31</v>
      </c>
      <c r="R10" s="39">
        <f>SUM(R2:R9)</f>
        <v>5657</v>
      </c>
      <c r="S10" s="40">
        <f>SUM(R10/Q10)</f>
        <v>182.48387096774192</v>
      </c>
      <c r="T10" s="39">
        <f>SUM(T2:T9)</f>
        <v>23</v>
      </c>
      <c r="U10" s="39">
        <f>SUM(U2:U9)</f>
        <v>38</v>
      </c>
      <c r="V10" s="41">
        <f>SUM(S10+U10)</f>
        <v>220.48387096774192</v>
      </c>
    </row>
    <row r="13" spans="1:24" x14ac:dyDescent="0.25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25">
      <c r="A14" s="55" t="s">
        <v>11</v>
      </c>
      <c r="B14" s="2" t="s">
        <v>166</v>
      </c>
      <c r="C14" s="3">
        <v>45979</v>
      </c>
      <c r="D14" s="54" t="s">
        <v>38</v>
      </c>
      <c r="E14" s="36">
        <v>187</v>
      </c>
      <c r="F14" s="22">
        <v>1</v>
      </c>
      <c r="G14" s="36">
        <v>188</v>
      </c>
      <c r="H14" s="22">
        <v>1</v>
      </c>
      <c r="I14" s="5">
        <v>172</v>
      </c>
      <c r="J14" s="22">
        <v>0</v>
      </c>
      <c r="K14" s="36"/>
      <c r="L14" s="22"/>
      <c r="M14" s="38"/>
      <c r="N14" s="22"/>
      <c r="O14" s="5"/>
      <c r="P14" s="22"/>
      <c r="Q14" s="8">
        <v>3</v>
      </c>
      <c r="R14" s="8">
        <v>547</v>
      </c>
      <c r="S14" s="7">
        <v>182.33333333333334</v>
      </c>
      <c r="T14" s="44">
        <v>2</v>
      </c>
      <c r="U14" s="8">
        <v>2</v>
      </c>
      <c r="V14" s="7">
        <v>184.33333333333334</v>
      </c>
    </row>
    <row r="16" spans="1:24" x14ac:dyDescent="0.25">
      <c r="Q16" s="39">
        <f>SUM(Q14:Q15)</f>
        <v>3</v>
      </c>
      <c r="R16" s="39">
        <f>SUM(R14:R15)</f>
        <v>547</v>
      </c>
      <c r="S16" s="40">
        <f>SUM(R16/Q16)</f>
        <v>182.33333333333334</v>
      </c>
      <c r="T16" s="39">
        <f>SUM(T14:T15)</f>
        <v>2</v>
      </c>
      <c r="U16" s="39">
        <f>SUM(U14:U15)</f>
        <v>2</v>
      </c>
      <c r="V16" s="41">
        <f>SUM(S16+U16)</f>
        <v>184.33333333333334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E2:P2 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:P3 B3:C3" name="Range1_30_1"/>
    <protectedRange algorithmName="SHA-512" hashValue="ON39YdpmFHfN9f47KpiRvqrKx0V9+erV1CNkpWzYhW/Qyc6aT8rEyCrvauWSYGZK2ia3o7vd3akF07acHAFpOA==" saltValue="yVW9XmDwTqEnmpSGai0KYg==" spinCount="100000" sqref="D3" name="Range1_1_18_1"/>
    <protectedRange algorithmName="SHA-512" hashValue="ON39YdpmFHfN9f47KpiRvqrKx0V9+erV1CNkpWzYhW/Qyc6aT8rEyCrvauWSYGZK2ia3o7vd3akF07acHAFpOA==" saltValue="yVW9XmDwTqEnmpSGai0KYg==" spinCount="100000" sqref="T3" name="Range1_3_5_17_1"/>
    <protectedRange algorithmName="SHA-512" hashValue="ON39YdpmFHfN9f47KpiRvqrKx0V9+erV1CNkpWzYhW/Qyc6aT8rEyCrvauWSYGZK2ia3o7vd3akF07acHAFpOA==" saltValue="yVW9XmDwTqEnmpSGai0KYg==" spinCount="100000" sqref="B4:C5" name="Range1_14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I5 K5" name="Range1_1_2_19_1"/>
    <protectedRange algorithmName="SHA-512" hashValue="ON39YdpmFHfN9f47KpiRvqrKx0V9+erV1CNkpWzYhW/Qyc6aT8rEyCrvauWSYGZK2ia3o7vd3akF07acHAFpOA==" saltValue="yVW9XmDwTqEnmpSGai0KYg==" spinCount="100000" sqref="T4:T5" name="Range1_3_5_3"/>
    <protectedRange algorithmName="SHA-512" hashValue="ON39YdpmFHfN9f47KpiRvqrKx0V9+erV1CNkpWzYhW/Qyc6aT8rEyCrvauWSYGZK2ia3o7vd3akF07acHAFpOA==" saltValue="yVW9XmDwTqEnmpSGai0KYg==" spinCount="100000" sqref="I14 K14 B14:C14" name="Range1_3"/>
    <protectedRange algorithmName="SHA-512" hashValue="ON39YdpmFHfN9f47KpiRvqrKx0V9+erV1CNkpWzYhW/Qyc6aT8rEyCrvauWSYGZK2ia3o7vd3akF07acHAFpOA==" saltValue="yVW9XmDwTqEnmpSGai0KYg==" spinCount="100000" sqref="D14" name="Range1_1_7"/>
    <protectedRange algorithmName="SHA-512" hashValue="ON39YdpmFHfN9f47KpiRvqrKx0V9+erV1CNkpWzYhW/Qyc6aT8rEyCrvauWSYGZK2ia3o7vd3akF07acHAFpOA==" saltValue="yVW9XmDwTqEnmpSGai0KYg==" spinCount="100000" sqref="G14 M14 O14 E14" name="Range1_33_1_2"/>
    <protectedRange algorithmName="SHA-512" hashValue="ON39YdpmFHfN9f47KpiRvqrKx0V9+erV1CNkpWzYhW/Qyc6aT8rEyCrvauWSYGZK2ia3o7vd3akF07acHAFpOA==" saltValue="yVW9XmDwTqEnmpSGai0KYg==" spinCount="100000" sqref="T14" name="Range1_3_5_6"/>
    <protectedRange algorithmName="SHA-512" hashValue="ON39YdpmFHfN9f47KpiRvqrKx0V9+erV1CNkpWzYhW/Qyc6aT8rEyCrvauWSYGZK2ia3o7vd3akF07acHAFpOA==" saltValue="yVW9XmDwTqEnmpSGai0KYg==" spinCount="100000" sqref="B6:C8" name="Range1_14_1"/>
    <protectedRange algorithmName="SHA-512" hashValue="ON39YdpmFHfN9f47KpiRvqrKx0V9+erV1CNkpWzYhW/Qyc6aT8rEyCrvauWSYGZK2ia3o7vd3akF07acHAFpOA==" saltValue="yVW9XmDwTqEnmpSGai0KYg==" spinCount="100000" sqref="D6:D8" name="Range1_1_3_1"/>
    <protectedRange algorithmName="SHA-512" hashValue="ON39YdpmFHfN9f47KpiRvqrKx0V9+erV1CNkpWzYhW/Qyc6aT8rEyCrvauWSYGZK2ia3o7vd3akF07acHAFpOA==" saltValue="yVW9XmDwTqEnmpSGai0KYg==" spinCount="100000" sqref="E7 G7 I7 K7 M7 O7" name="Range1_33_1_1"/>
    <protectedRange algorithmName="SHA-512" hashValue="ON39YdpmFHfN9f47KpiRvqrKx0V9+erV1CNkpWzYhW/Qyc6aT8rEyCrvauWSYGZK2ia3o7vd3akF07acHAFpOA==" saltValue="yVW9XmDwTqEnmpSGai0KYg==" spinCount="100000" sqref="I8 K8" name="Range1_1_2_19_1_1"/>
    <protectedRange algorithmName="SHA-512" hashValue="ON39YdpmFHfN9f47KpiRvqrKx0V9+erV1CNkpWzYhW/Qyc6aT8rEyCrvauWSYGZK2ia3o7vd3akF07acHAFpOA==" saltValue="yVW9XmDwTqEnmpSGai0KYg==" spinCount="100000" sqref="T6:T8" name="Range1_3_5_3_1"/>
  </protectedRanges>
  <conditionalFormatting sqref="E2:P2">
    <cfRule type="cellIs" dxfId="1223" priority="56" operator="greaterThanOrEqual">
      <formula>200</formula>
    </cfRule>
  </conditionalFormatting>
  <conditionalFormatting sqref="E2">
    <cfRule type="top10" dxfId="1222" priority="55" rank="1"/>
  </conditionalFormatting>
  <conditionalFormatting sqref="G2">
    <cfRule type="top10" dxfId="1221" priority="54" rank="1"/>
  </conditionalFormatting>
  <conditionalFormatting sqref="I2">
    <cfRule type="top10" dxfId="1220" priority="53" rank="1"/>
  </conditionalFormatting>
  <conditionalFormatting sqref="K2">
    <cfRule type="top10" dxfId="1219" priority="52" rank="1"/>
  </conditionalFormatting>
  <conditionalFormatting sqref="M2">
    <cfRule type="top10" dxfId="1218" priority="51" rank="1"/>
  </conditionalFormatting>
  <conditionalFormatting sqref="O2">
    <cfRule type="top10" dxfId="1217" priority="50" rank="1"/>
  </conditionalFormatting>
  <conditionalFormatting sqref="E3">
    <cfRule type="top10" dxfId="1216" priority="49" rank="1"/>
  </conditionalFormatting>
  <conditionalFormatting sqref="G3">
    <cfRule type="top10" dxfId="1215" priority="48" rank="1"/>
  </conditionalFormatting>
  <conditionalFormatting sqref="I3">
    <cfRule type="top10" dxfId="1214" priority="47" rank="1"/>
  </conditionalFormatting>
  <conditionalFormatting sqref="K3">
    <cfRule type="top10" dxfId="1213" priority="46" rank="1"/>
  </conditionalFormatting>
  <conditionalFormatting sqref="M3">
    <cfRule type="top10" dxfId="1212" priority="45" rank="1"/>
  </conditionalFormatting>
  <conditionalFormatting sqref="O3">
    <cfRule type="top10" dxfId="1211" priority="44" rank="1"/>
  </conditionalFormatting>
  <conditionalFormatting sqref="E3:P3">
    <cfRule type="cellIs" dxfId="1210" priority="43" operator="greaterThanOrEqual">
      <formula>200</formula>
    </cfRule>
  </conditionalFormatting>
  <conditionalFormatting sqref="E4:E5">
    <cfRule type="top10" dxfId="1209" priority="42" rank="1"/>
  </conditionalFormatting>
  <conditionalFormatting sqref="G4:G5">
    <cfRule type="top10" dxfId="1208" priority="41" rank="1"/>
  </conditionalFormatting>
  <conditionalFormatting sqref="I4:I5">
    <cfRule type="top10" dxfId="1207" priority="40" rank="1"/>
  </conditionalFormatting>
  <conditionalFormatting sqref="K4:K5">
    <cfRule type="top10" dxfId="1206" priority="39" rank="1"/>
  </conditionalFormatting>
  <conditionalFormatting sqref="M4:M5">
    <cfRule type="top10" dxfId="1205" priority="38" rank="1"/>
  </conditionalFormatting>
  <conditionalFormatting sqref="O4:O5">
    <cfRule type="top10" dxfId="1204" priority="37" rank="1"/>
  </conditionalFormatting>
  <conditionalFormatting sqref="E4:P5">
    <cfRule type="cellIs" dxfId="1203" priority="36" operator="greaterThanOrEqual">
      <formula>200</formula>
    </cfRule>
  </conditionalFormatting>
  <conditionalFormatting sqref="E14">
    <cfRule type="top10" dxfId="1202" priority="14" rank="1"/>
  </conditionalFormatting>
  <conditionalFormatting sqref="G14">
    <cfRule type="top10" dxfId="1201" priority="13" rank="1"/>
  </conditionalFormatting>
  <conditionalFormatting sqref="I14">
    <cfRule type="top10" dxfId="1200" priority="12" rank="1"/>
  </conditionalFormatting>
  <conditionalFormatting sqref="K14">
    <cfRule type="top10" dxfId="1199" priority="11" rank="1"/>
  </conditionalFormatting>
  <conditionalFormatting sqref="M14">
    <cfRule type="top10" dxfId="1198" priority="10" rank="1"/>
  </conditionalFormatting>
  <conditionalFormatting sqref="O14">
    <cfRule type="top10" dxfId="1197" priority="9" rank="1"/>
  </conditionalFormatting>
  <conditionalFormatting sqref="E14:P14">
    <cfRule type="cellIs" dxfId="1196" priority="8" operator="greaterThanOrEqual">
      <formula>200</formula>
    </cfRule>
  </conditionalFormatting>
  <conditionalFormatting sqref="E6:E8">
    <cfRule type="top10" dxfId="1195" priority="7" rank="1"/>
  </conditionalFormatting>
  <conditionalFormatting sqref="G6:G8">
    <cfRule type="top10" dxfId="1194" priority="6" rank="1"/>
  </conditionalFormatting>
  <conditionalFormatting sqref="I6:I8">
    <cfRule type="top10" dxfId="1193" priority="5" rank="1"/>
  </conditionalFormatting>
  <conditionalFormatting sqref="K6:K8">
    <cfRule type="top10" dxfId="1192" priority="4" rank="1"/>
  </conditionalFormatting>
  <conditionalFormatting sqref="M6:M8">
    <cfRule type="top10" dxfId="1191" priority="3" rank="1"/>
  </conditionalFormatting>
  <conditionalFormatting sqref="O6:O8">
    <cfRule type="top10" dxfId="1190" priority="2" rank="1"/>
  </conditionalFormatting>
  <conditionalFormatting sqref="E6:P8">
    <cfRule type="cellIs" dxfId="1189" priority="1" operator="greaterThanOrEqual">
      <formula>200</formula>
    </cfRule>
  </conditionalFormatting>
  <hyperlinks>
    <hyperlink ref="X1" location="'Indoor 2025'!A1" display="Return to Rankings" xr:uid="{3C58A5D1-128B-4479-B8FE-8705724E07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B4:B5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D4:D5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B14 D14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D6:D8 B6:B8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AE97-1213-4080-95FD-4BF8A008822A}">
  <dimension ref="A1:X4"/>
  <sheetViews>
    <sheetView workbookViewId="0">
      <selection activeCell="D19" sqref="D1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55" t="s">
        <v>15</v>
      </c>
      <c r="B2" s="2" t="s">
        <v>192</v>
      </c>
      <c r="C2" s="3">
        <v>45997</v>
      </c>
      <c r="D2" s="54" t="s">
        <v>38</v>
      </c>
      <c r="E2" s="5">
        <v>199</v>
      </c>
      <c r="F2" s="22">
        <v>7</v>
      </c>
      <c r="G2" s="5">
        <v>199</v>
      </c>
      <c r="H2" s="22">
        <v>10</v>
      </c>
      <c r="I2" s="5">
        <v>199</v>
      </c>
      <c r="J2" s="22">
        <v>8</v>
      </c>
      <c r="K2" s="5">
        <v>199</v>
      </c>
      <c r="L2" s="22">
        <v>3</v>
      </c>
      <c r="M2" s="5">
        <v>199</v>
      </c>
      <c r="N2" s="22">
        <v>2</v>
      </c>
      <c r="O2" s="5">
        <v>200.001</v>
      </c>
      <c r="P2" s="22">
        <v>8</v>
      </c>
      <c r="Q2" s="8">
        <v>6</v>
      </c>
      <c r="R2" s="8">
        <v>1195.001</v>
      </c>
      <c r="S2" s="7">
        <v>199.16683333333333</v>
      </c>
      <c r="T2" s="44">
        <v>38</v>
      </c>
      <c r="U2" s="8">
        <v>8</v>
      </c>
      <c r="V2" s="7">
        <v>207.16683333333333</v>
      </c>
    </row>
    <row r="4" spans="1:24" x14ac:dyDescent="0.25">
      <c r="Q4" s="39">
        <f>SUM(Q2:Q3)</f>
        <v>6</v>
      </c>
      <c r="R4" s="39">
        <f>SUM(R2:R3)</f>
        <v>1195.001</v>
      </c>
      <c r="S4" s="40">
        <f>SUM(R4/Q4)</f>
        <v>199.16683333333333</v>
      </c>
      <c r="T4" s="39">
        <f>SUM(T2:T3)</f>
        <v>38</v>
      </c>
      <c r="U4" s="39">
        <f>SUM(U2:U3)</f>
        <v>8</v>
      </c>
      <c r="V4" s="41">
        <f>SUM(S4+U4)</f>
        <v>207.16683333333333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</protectedRanges>
  <conditionalFormatting sqref="E2">
    <cfRule type="top10" dxfId="1188" priority="7" rank="1"/>
  </conditionalFormatting>
  <conditionalFormatting sqref="G2">
    <cfRule type="top10" dxfId="1187" priority="6" rank="1"/>
  </conditionalFormatting>
  <conditionalFormatting sqref="E2:P2">
    <cfRule type="cellIs" dxfId="1186" priority="5" operator="greaterThanOrEqual">
      <formula>200</formula>
    </cfRule>
  </conditionalFormatting>
  <conditionalFormatting sqref="I2">
    <cfRule type="top10" dxfId="1185" priority="4" rank="1"/>
  </conditionalFormatting>
  <conditionalFormatting sqref="K2">
    <cfRule type="top10" dxfId="1184" priority="3" rank="1"/>
  </conditionalFormatting>
  <conditionalFormatting sqref="M2">
    <cfRule type="top10" dxfId="1183" priority="2" rank="1"/>
  </conditionalFormatting>
  <conditionalFormatting sqref="O2">
    <cfRule type="top10" dxfId="1182" priority="1" rank="1"/>
  </conditionalFormatting>
  <hyperlinks>
    <hyperlink ref="X1" location="'Virginia 2025'!A1" display="Return to Rankings" xr:uid="{06A515BD-0CFF-4247-BB06-67867E1798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EA84B2-574C-483A-99A2-87AEA0B8BD7A}">
          <x14:formula1>
            <xm:f>'C:\Users\jmfg1\Downloads\[buckhollow indoor 12-5-25-ABRA 2025 Scoring.xlsm]DATA'!#REF!</xm:f>
          </x14:formula1>
          <xm:sqref>D2 B2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262A-6BF2-495D-ABD3-7D6D83F92DBF}">
  <sheetPr codeName="Sheet34"/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157</v>
      </c>
      <c r="C2" s="3">
        <v>45899</v>
      </c>
      <c r="D2" s="4" t="s">
        <v>102</v>
      </c>
      <c r="E2" s="5">
        <v>195</v>
      </c>
      <c r="F2" s="22">
        <v>1</v>
      </c>
      <c r="G2" s="5">
        <v>199</v>
      </c>
      <c r="H2" s="22">
        <v>1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3</v>
      </c>
      <c r="U2" s="8">
        <v>8</v>
      </c>
      <c r="V2" s="9">
        <v>203.66666666666666</v>
      </c>
    </row>
    <row r="3" spans="1:24" x14ac:dyDescent="0.25">
      <c r="A3" s="1" t="s">
        <v>15</v>
      </c>
      <c r="B3" s="2" t="s">
        <v>157</v>
      </c>
      <c r="C3" s="3">
        <v>45948</v>
      </c>
      <c r="D3" s="4" t="s">
        <v>170</v>
      </c>
      <c r="E3" s="5">
        <v>195</v>
      </c>
      <c r="F3" s="22">
        <v>4</v>
      </c>
      <c r="G3" s="5">
        <v>200</v>
      </c>
      <c r="H3" s="22">
        <v>3</v>
      </c>
      <c r="I3" s="5">
        <v>200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9</v>
      </c>
      <c r="U3" s="8">
        <v>5</v>
      </c>
      <c r="V3" s="9">
        <v>203.33333333333334</v>
      </c>
    </row>
    <row r="5" spans="1:24" x14ac:dyDescent="0.25">
      <c r="Q5" s="39">
        <f>SUM(Q2:Q4)</f>
        <v>6</v>
      </c>
      <c r="R5" s="39">
        <f>SUM(R2:R4)</f>
        <v>1182</v>
      </c>
      <c r="S5" s="40">
        <f>SUM(R5/Q5)</f>
        <v>197</v>
      </c>
      <c r="T5" s="39">
        <f>SUM(T2:T4)</f>
        <v>12</v>
      </c>
      <c r="U5" s="39">
        <f>SUM(U2:U4)</f>
        <v>13</v>
      </c>
      <c r="V5" s="41">
        <f>SUM(S5+U5)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E2:P2 T2" name="Range1_3_5_11_1"/>
    <protectedRange algorithmName="SHA-512" hashValue="ON39YdpmFHfN9f47KpiRvqrKx0V9+erV1CNkpWzYhW/Qyc6aT8rEyCrvauWSYGZK2ia3o7vd3akF07acHAFpOA==" saltValue="yVW9XmDwTqEnmpSGai0KYg==" spinCount="100000" sqref="H3:P3 E3:F3 B3:C3" name="Range1_32_1"/>
    <protectedRange algorithmName="SHA-512" hashValue="ON39YdpmFHfN9f47KpiRvqrKx0V9+erV1CNkpWzYhW/Qyc6aT8rEyCrvauWSYGZK2ia3o7vd3akF07acHAFpOA==" saltValue="yVW9XmDwTqEnmpSGai0KYg==" spinCount="100000" sqref="D3" name="Range1_1_19_1"/>
    <protectedRange algorithmName="SHA-512" hashValue="ON39YdpmFHfN9f47KpiRvqrKx0V9+erV1CNkpWzYhW/Qyc6aT8rEyCrvauWSYGZK2ia3o7vd3akF07acHAFpOA==" saltValue="yVW9XmDwTqEnmpSGai0KYg==" spinCount="100000" sqref="T3" name="Range1_3_5_18_1"/>
  </protectedRanges>
  <conditionalFormatting sqref="E3">
    <cfRule type="top10" dxfId="1181" priority="7" rank="1"/>
  </conditionalFormatting>
  <conditionalFormatting sqref="G3">
    <cfRule type="top10" dxfId="1180" priority="6" rank="1"/>
  </conditionalFormatting>
  <conditionalFormatting sqref="I3">
    <cfRule type="top10" dxfId="1179" priority="5" rank="1"/>
  </conditionalFormatting>
  <conditionalFormatting sqref="K3">
    <cfRule type="top10" dxfId="1178" priority="4" rank="1"/>
  </conditionalFormatting>
  <conditionalFormatting sqref="M3">
    <cfRule type="top10" dxfId="1177" priority="3" rank="1"/>
  </conditionalFormatting>
  <conditionalFormatting sqref="O3">
    <cfRule type="top10" dxfId="1176" priority="2" rank="1"/>
  </conditionalFormatting>
  <conditionalFormatting sqref="E3:O3">
    <cfRule type="cellIs" dxfId="1175" priority="1" operator="greaterThanOrEqual">
      <formula>193</formula>
    </cfRule>
  </conditionalFormatting>
  <hyperlinks>
    <hyperlink ref="X1" location="'Virginia 2025'!A1" display="Return to Rankings" xr:uid="{F42892CC-74E6-4884-BA44-DC7EF1AF6BE7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4328-46EC-423A-926C-9ACFE3019325}">
  <sheetPr codeName="Sheet35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46</v>
      </c>
      <c r="B2" s="2" t="s">
        <v>123</v>
      </c>
      <c r="C2" s="3">
        <v>45808</v>
      </c>
      <c r="D2" s="4" t="s">
        <v>102</v>
      </c>
      <c r="E2" s="5">
        <v>189</v>
      </c>
      <c r="F2" s="22">
        <v>2</v>
      </c>
      <c r="G2" s="5">
        <v>190</v>
      </c>
      <c r="H2" s="22">
        <v>1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4</v>
      </c>
      <c r="U2" s="8">
        <v>3</v>
      </c>
      <c r="V2" s="9">
        <v>188.33333333333334</v>
      </c>
    </row>
    <row r="4" spans="1:24" x14ac:dyDescent="0.25">
      <c r="Q4" s="39">
        <f>SUM(Q2:Q3)</f>
        <v>3</v>
      </c>
      <c r="R4" s="39">
        <f>SUM(R2:R3)</f>
        <v>556</v>
      </c>
      <c r="S4" s="40">
        <f>SUM(R4/Q4)</f>
        <v>185.33333333333334</v>
      </c>
      <c r="T4" s="39">
        <f>SUM(T2:T3)</f>
        <v>4</v>
      </c>
      <c r="U4" s="39">
        <f>SUM(U2:U3)</f>
        <v>3</v>
      </c>
      <c r="V4" s="41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A87EC126-1D26-408E-B57E-8ABB09BA7F2D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sheetPr codeName="Sheet36"/>
  <dimension ref="A1:X20"/>
  <sheetViews>
    <sheetView workbookViewId="0">
      <selection activeCell="A18" sqref="A18:V1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46</v>
      </c>
      <c r="B2" s="2" t="s">
        <v>44</v>
      </c>
      <c r="C2" s="3">
        <v>45664</v>
      </c>
      <c r="D2" s="4" t="s">
        <v>38</v>
      </c>
      <c r="E2" s="37">
        <v>190</v>
      </c>
      <c r="F2" s="35">
        <v>0</v>
      </c>
      <c r="G2" s="37">
        <v>197</v>
      </c>
      <c r="H2" s="35">
        <v>2</v>
      </c>
      <c r="I2" s="37">
        <v>191</v>
      </c>
      <c r="J2" s="35">
        <v>2</v>
      </c>
      <c r="K2" s="24"/>
      <c r="L2" s="35"/>
      <c r="M2" s="24"/>
      <c r="N2" s="35"/>
      <c r="O2" s="24"/>
      <c r="P2" s="35"/>
      <c r="Q2" s="6">
        <v>3</v>
      </c>
      <c r="R2" s="6">
        <v>578</v>
      </c>
      <c r="S2" s="7">
        <v>192.66666666666666</v>
      </c>
      <c r="T2" s="23">
        <v>4</v>
      </c>
      <c r="U2" s="8">
        <v>9</v>
      </c>
      <c r="V2" s="9">
        <v>201.66666666666666</v>
      </c>
    </row>
    <row r="3" spans="1:24" x14ac:dyDescent="0.25">
      <c r="A3" s="1" t="s">
        <v>46</v>
      </c>
      <c r="B3" s="2" t="s">
        <v>44</v>
      </c>
      <c r="C3" s="3">
        <v>45678</v>
      </c>
      <c r="D3" s="4" t="s">
        <v>38</v>
      </c>
      <c r="E3" s="24">
        <v>194</v>
      </c>
      <c r="F3" s="35">
        <v>6</v>
      </c>
      <c r="G3" s="24">
        <v>189</v>
      </c>
      <c r="H3" s="35">
        <v>1</v>
      </c>
      <c r="I3" s="24">
        <v>190</v>
      </c>
      <c r="J3" s="35">
        <v>0</v>
      </c>
      <c r="K3" s="24"/>
      <c r="L3" s="35"/>
      <c r="M3" s="24"/>
      <c r="N3" s="35"/>
      <c r="O3" s="24"/>
      <c r="P3" s="35"/>
      <c r="Q3" s="6">
        <v>3</v>
      </c>
      <c r="R3" s="6">
        <v>573</v>
      </c>
      <c r="S3" s="7">
        <v>191</v>
      </c>
      <c r="T3" s="23">
        <v>7</v>
      </c>
      <c r="U3" s="8">
        <v>4</v>
      </c>
      <c r="V3" s="9">
        <v>195</v>
      </c>
    </row>
    <row r="5" spans="1:24" x14ac:dyDescent="0.25">
      <c r="Q5" s="39">
        <f>SUM(Q2:Q4)</f>
        <v>6</v>
      </c>
      <c r="R5" s="39">
        <f>SUM(R2:R4)</f>
        <v>1151</v>
      </c>
      <c r="S5" s="40">
        <f>SUM(R5/Q5)</f>
        <v>191.83333333333334</v>
      </c>
      <c r="T5" s="39">
        <f>SUM(T2:T4)</f>
        <v>11</v>
      </c>
      <c r="U5" s="39">
        <f>SUM(U2:U4)</f>
        <v>13</v>
      </c>
      <c r="V5" s="41">
        <f>SUM(S5+U5)</f>
        <v>204.83333333333334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35</v>
      </c>
      <c r="B9" s="2" t="s">
        <v>44</v>
      </c>
      <c r="C9" s="3">
        <v>45706</v>
      </c>
      <c r="D9" s="4" t="s">
        <v>38</v>
      </c>
      <c r="E9" s="5">
        <v>189</v>
      </c>
      <c r="F9" s="22">
        <v>1</v>
      </c>
      <c r="G9" s="36">
        <v>188</v>
      </c>
      <c r="H9" s="22">
        <v>1</v>
      </c>
      <c r="I9" s="5">
        <v>194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3</v>
      </c>
      <c r="U9" s="8">
        <v>2</v>
      </c>
      <c r="V9" s="9">
        <v>192.33333333333334</v>
      </c>
    </row>
    <row r="11" spans="1:24" x14ac:dyDescent="0.25">
      <c r="Q11" s="39">
        <f>SUM(Q9:Q10)</f>
        <v>3</v>
      </c>
      <c r="R11" s="39">
        <f>SUM(R9:R10)</f>
        <v>571</v>
      </c>
      <c r="S11" s="40">
        <f>SUM(R11/Q11)</f>
        <v>190.33333333333334</v>
      </c>
      <c r="T11" s="39">
        <f>SUM(T9:T10)</f>
        <v>3</v>
      </c>
      <c r="U11" s="39">
        <f>SUM(U9:U10)</f>
        <v>2</v>
      </c>
      <c r="V11" s="41">
        <f>SUM(S11+U11)</f>
        <v>192.33333333333334</v>
      </c>
    </row>
    <row r="14" spans="1:24" x14ac:dyDescent="0.25">
      <c r="A14" s="26" t="s">
        <v>1</v>
      </c>
      <c r="B14" s="27" t="s">
        <v>2</v>
      </c>
      <c r="C14" s="25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25">
      <c r="A15" s="1" t="s">
        <v>11</v>
      </c>
      <c r="B15" s="2" t="s">
        <v>44</v>
      </c>
      <c r="C15" s="3">
        <v>45720</v>
      </c>
      <c r="D15" s="4" t="s">
        <v>38</v>
      </c>
      <c r="E15" s="36">
        <v>190</v>
      </c>
      <c r="F15" s="22">
        <v>0</v>
      </c>
      <c r="G15" s="36">
        <v>0</v>
      </c>
      <c r="H15" s="22">
        <v>0</v>
      </c>
      <c r="I15" s="5">
        <v>0</v>
      </c>
      <c r="J15" s="22">
        <v>0</v>
      </c>
      <c r="K15" s="38"/>
      <c r="L15" s="22"/>
      <c r="M15" s="38"/>
      <c r="N15" s="22"/>
      <c r="O15" s="5"/>
      <c r="P15" s="22"/>
      <c r="Q15" s="6">
        <v>3</v>
      </c>
      <c r="R15" s="6">
        <v>190</v>
      </c>
      <c r="S15" s="7">
        <v>63.333333333333336</v>
      </c>
      <c r="T15" s="44">
        <v>0</v>
      </c>
      <c r="U15" s="8">
        <v>2</v>
      </c>
      <c r="V15" s="9">
        <v>65.333333333333343</v>
      </c>
    </row>
    <row r="16" spans="1:24" x14ac:dyDescent="0.25">
      <c r="A16" s="55" t="s">
        <v>11</v>
      </c>
      <c r="B16" s="2" t="s">
        <v>44</v>
      </c>
      <c r="C16" s="3">
        <v>45979</v>
      </c>
      <c r="D16" s="54" t="s">
        <v>38</v>
      </c>
      <c r="E16" s="36">
        <v>196</v>
      </c>
      <c r="F16" s="22">
        <v>1</v>
      </c>
      <c r="G16" s="36">
        <v>197</v>
      </c>
      <c r="H16" s="22">
        <v>2</v>
      </c>
      <c r="I16" s="5">
        <v>199</v>
      </c>
      <c r="J16" s="22">
        <v>2</v>
      </c>
      <c r="K16" s="5"/>
      <c r="L16" s="22"/>
      <c r="M16" s="5"/>
      <c r="N16" s="22"/>
      <c r="O16" s="5"/>
      <c r="P16" s="22"/>
      <c r="Q16" s="8">
        <v>3</v>
      </c>
      <c r="R16" s="8">
        <v>592</v>
      </c>
      <c r="S16" s="7">
        <v>197.33333333333334</v>
      </c>
      <c r="T16" s="44">
        <v>5</v>
      </c>
      <c r="U16" s="8">
        <v>8</v>
      </c>
      <c r="V16" s="7">
        <v>205.33333333333334</v>
      </c>
    </row>
    <row r="17" spans="1:22" x14ac:dyDescent="0.25">
      <c r="A17" s="55" t="s">
        <v>11</v>
      </c>
      <c r="B17" s="2" t="s">
        <v>44</v>
      </c>
      <c r="C17" s="3">
        <v>45993</v>
      </c>
      <c r="D17" s="54" t="s">
        <v>38</v>
      </c>
      <c r="E17" s="36">
        <v>200</v>
      </c>
      <c r="F17" s="22">
        <v>4</v>
      </c>
      <c r="G17" s="36">
        <v>193</v>
      </c>
      <c r="H17" s="22">
        <v>4</v>
      </c>
      <c r="I17" s="5">
        <v>198</v>
      </c>
      <c r="J17" s="22">
        <v>2</v>
      </c>
      <c r="K17" s="36"/>
      <c r="L17" s="22"/>
      <c r="M17" s="38"/>
      <c r="N17" s="22"/>
      <c r="O17" s="5"/>
      <c r="P17" s="22"/>
      <c r="Q17" s="8">
        <v>3</v>
      </c>
      <c r="R17" s="8">
        <v>591</v>
      </c>
      <c r="S17" s="7">
        <v>197</v>
      </c>
      <c r="T17" s="44">
        <v>10</v>
      </c>
      <c r="U17" s="8">
        <v>6</v>
      </c>
      <c r="V17" s="7">
        <v>203</v>
      </c>
    </row>
    <row r="18" spans="1:22" x14ac:dyDescent="0.25">
      <c r="A18" s="55" t="s">
        <v>11</v>
      </c>
      <c r="B18" s="2" t="s">
        <v>44</v>
      </c>
      <c r="C18" s="3">
        <v>46007</v>
      </c>
      <c r="D18" s="54" t="s">
        <v>38</v>
      </c>
      <c r="E18" s="5">
        <v>196</v>
      </c>
      <c r="F18" s="22">
        <v>2</v>
      </c>
      <c r="G18" s="36">
        <v>196</v>
      </c>
      <c r="H18" s="22">
        <v>1</v>
      </c>
      <c r="I18" s="5">
        <v>191</v>
      </c>
      <c r="J18" s="22">
        <v>3</v>
      </c>
      <c r="K18" s="5"/>
      <c r="L18" s="22"/>
      <c r="M18" s="5"/>
      <c r="N18" s="22"/>
      <c r="O18" s="5"/>
      <c r="P18" s="22"/>
      <c r="Q18" s="8">
        <v>3</v>
      </c>
      <c r="R18" s="8">
        <v>583</v>
      </c>
      <c r="S18" s="7">
        <v>194.33333333333334</v>
      </c>
      <c r="T18" s="44">
        <v>6</v>
      </c>
      <c r="U18" s="8">
        <v>3</v>
      </c>
      <c r="V18" s="7">
        <v>197.33333333333334</v>
      </c>
    </row>
    <row r="20" spans="1:22" x14ac:dyDescent="0.25">
      <c r="Q20" s="39">
        <f>SUM(Q15:Q19)</f>
        <v>12</v>
      </c>
      <c r="R20" s="39">
        <f>SUM(R15:R19)</f>
        <v>1956</v>
      </c>
      <c r="S20" s="40">
        <f>SUM(R20/Q20)</f>
        <v>163</v>
      </c>
      <c r="T20" s="39">
        <f>SUM(T15:T19)</f>
        <v>21</v>
      </c>
      <c r="U20" s="39">
        <f>SUM(U15:U19)</f>
        <v>19</v>
      </c>
      <c r="V20" s="41">
        <f>SUM(S20+U20)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9:C9 B14" name="Range1_2_1_1"/>
    <protectedRange algorithmName="SHA-512" hashValue="ON39YdpmFHfN9f47KpiRvqrKx0V9+erV1CNkpWzYhW/Qyc6aT8rEyCrvauWSYGZK2ia3o7vd3akF07acHAFpOA==" saltValue="yVW9XmDwTqEnmpSGai0KYg==" spinCount="100000" sqref="D2 D9" name="Range1_1_8_1_1"/>
    <protectedRange algorithmName="SHA-512" hashValue="ON39YdpmFHfN9f47KpiRvqrKx0V9+erV1CNkpWzYhW/Qyc6aT8rEyCrvauWSYGZK2ia3o7vd3akF07acHAFpOA==" saltValue="yVW9XmDwTqEnmpSGai0KYg==" spinCount="100000" sqref="P2 P9" name="Range1_3_3_1_1"/>
    <protectedRange algorithmName="SHA-512" hashValue="ON39YdpmFHfN9f47KpiRvqrKx0V9+erV1CNkpWzYhW/Qyc6aT8rEyCrvauWSYGZK2ia3o7vd3akF07acHAFpOA==" saltValue="yVW9XmDwTqEnmpSGai0KYg==" spinCount="100000" sqref="E2:O2 T2 E9:O9 T9" name="Range1_3_5_12_1_1"/>
    <protectedRange algorithmName="SHA-512" hashValue="ON39YdpmFHfN9f47KpiRvqrKx0V9+erV1CNkpWzYhW/Qyc6aT8rEyCrvauWSYGZK2ia3o7vd3akF07acHAFpOA==" saltValue="yVW9XmDwTqEnmpSGai0KYg==" spinCount="100000" sqref="K16 B16:C16 I16" name="Range1_3"/>
    <protectedRange algorithmName="SHA-512" hashValue="ON39YdpmFHfN9f47KpiRvqrKx0V9+erV1CNkpWzYhW/Qyc6aT8rEyCrvauWSYGZK2ia3o7vd3akF07acHAFpOA==" saltValue="yVW9XmDwTqEnmpSGai0KYg==" spinCount="100000" sqref="D16" name="Range1_1_7"/>
    <protectedRange algorithmName="SHA-512" hashValue="ON39YdpmFHfN9f47KpiRvqrKx0V9+erV1CNkpWzYhW/Qyc6aT8rEyCrvauWSYGZK2ia3o7vd3akF07acHAFpOA==" saltValue="yVW9XmDwTqEnmpSGai0KYg==" spinCount="100000" sqref="T16" name="Range1_3_5_6"/>
    <protectedRange algorithmName="SHA-512" hashValue="ON39YdpmFHfN9f47KpiRvqrKx0V9+erV1CNkpWzYhW/Qyc6aT8rEyCrvauWSYGZK2ia3o7vd3akF07acHAFpOA==" saltValue="yVW9XmDwTqEnmpSGai0KYg==" spinCount="100000" sqref="B17:C17" name="Range1_13_3"/>
    <protectedRange algorithmName="SHA-512" hashValue="ON39YdpmFHfN9f47KpiRvqrKx0V9+erV1CNkpWzYhW/Qyc6aT8rEyCrvauWSYGZK2ia3o7vd3akF07acHAFpOA==" saltValue="yVW9XmDwTqEnmpSGai0KYg==" spinCount="100000" sqref="D17" name="Range1_1_1_2"/>
    <protectedRange algorithmName="SHA-512" hashValue="ON39YdpmFHfN9f47KpiRvqrKx0V9+erV1CNkpWzYhW/Qyc6aT8rEyCrvauWSYGZK2ia3o7vd3akF07acHAFpOA==" saltValue="yVW9XmDwTqEnmpSGai0KYg==" spinCount="100000" sqref="T17 E17:P17" name="Range1_3_5_1_2"/>
    <protectedRange algorithmName="SHA-512" hashValue="ON39YdpmFHfN9f47KpiRvqrKx0V9+erV1CNkpWzYhW/Qyc6aT8rEyCrvauWSYGZK2ia3o7vd3akF07acHAFpOA==" saltValue="yVW9XmDwTqEnmpSGai0KYg==" spinCount="100000" sqref="B18:C18" name="Range1_14"/>
    <protectedRange algorithmName="SHA-512" hashValue="ON39YdpmFHfN9f47KpiRvqrKx0V9+erV1CNkpWzYhW/Qyc6aT8rEyCrvauWSYGZK2ia3o7vd3akF07acHAFpOA==" saltValue="yVW9XmDwTqEnmpSGai0KYg==" spinCount="100000" sqref="D18" name="Range1_1_3"/>
    <protectedRange algorithmName="SHA-512" hashValue="ON39YdpmFHfN9f47KpiRvqrKx0V9+erV1CNkpWzYhW/Qyc6aT8rEyCrvauWSYGZK2ia3o7vd3akF07acHAFpOA==" saltValue="yVW9XmDwTqEnmpSGai0KYg==" spinCount="100000" sqref="T18" name="Range1_3_5_3"/>
  </protectedRanges>
  <conditionalFormatting sqref="E16">
    <cfRule type="top10" dxfId="1174" priority="21" rank="1"/>
  </conditionalFormatting>
  <conditionalFormatting sqref="G16">
    <cfRule type="top10" dxfId="1173" priority="20" rank="1"/>
  </conditionalFormatting>
  <conditionalFormatting sqref="I16">
    <cfRule type="top10" dxfId="1172" priority="19" rank="1"/>
  </conditionalFormatting>
  <conditionalFormatting sqref="K16">
    <cfRule type="top10" dxfId="1171" priority="18" rank="1"/>
  </conditionalFormatting>
  <conditionalFormatting sqref="M16">
    <cfRule type="top10" dxfId="1170" priority="17" rank="1"/>
  </conditionalFormatting>
  <conditionalFormatting sqref="O16">
    <cfRule type="top10" dxfId="1169" priority="16" rank="1"/>
  </conditionalFormatting>
  <conditionalFormatting sqref="E16:P16">
    <cfRule type="cellIs" dxfId="1168" priority="15" operator="greaterThanOrEqual">
      <formula>200</formula>
    </cfRule>
  </conditionalFormatting>
  <conditionalFormatting sqref="E17">
    <cfRule type="top10" dxfId="1167" priority="14" rank="1"/>
  </conditionalFormatting>
  <conditionalFormatting sqref="G17">
    <cfRule type="top10" dxfId="1166" priority="13" rank="1"/>
  </conditionalFormatting>
  <conditionalFormatting sqref="E17:P17">
    <cfRule type="cellIs" dxfId="1165" priority="12" operator="greaterThanOrEqual">
      <formula>200</formula>
    </cfRule>
  </conditionalFormatting>
  <conditionalFormatting sqref="I17">
    <cfRule type="top10" dxfId="1164" priority="11" rank="1"/>
  </conditionalFormatting>
  <conditionalFormatting sqref="K17">
    <cfRule type="top10" dxfId="1163" priority="10" rank="1"/>
  </conditionalFormatting>
  <conditionalFormatting sqref="M17">
    <cfRule type="top10" dxfId="1162" priority="9" rank="1"/>
  </conditionalFormatting>
  <conditionalFormatting sqref="O17">
    <cfRule type="top10" dxfId="1161" priority="8" rank="1"/>
  </conditionalFormatting>
  <conditionalFormatting sqref="E18">
    <cfRule type="top10" dxfId="1160" priority="7" rank="1"/>
  </conditionalFormatting>
  <conditionalFormatting sqref="G18">
    <cfRule type="top10" dxfId="1159" priority="6" rank="1"/>
  </conditionalFormatting>
  <conditionalFormatting sqref="I18">
    <cfRule type="top10" dxfId="1158" priority="5" rank="1"/>
  </conditionalFormatting>
  <conditionalFormatting sqref="K18">
    <cfRule type="top10" dxfId="1157" priority="4" rank="1"/>
  </conditionalFormatting>
  <conditionalFormatting sqref="M18">
    <cfRule type="top10" dxfId="1156" priority="3" rank="1"/>
  </conditionalFormatting>
  <conditionalFormatting sqref="O18">
    <cfRule type="top10" dxfId="1155" priority="2" rank="1"/>
  </conditionalFormatting>
  <conditionalFormatting sqref="E18:P18">
    <cfRule type="cellIs" dxfId="1154" priority="1" operator="greaterThanOrEqual">
      <formula>200</formula>
    </cfRule>
  </conditionalFormatting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B16</xm:sqref>
        </x14:dataValidation>
        <x14:dataValidation type="list" allowBlank="1" showInputMessage="1" showErrorMessage="1" xr:uid="{E8A18832-5B70-469B-AC28-23FE780D9B91}">
          <x14:formula1>
            <xm:f>'C:\Users\jmfg1\Downloads\[11-18-25 abra.xlsm]DATA'!#REF!</xm:f>
          </x14:formula1>
          <xm:sqref>D16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B17 D17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D18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B18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653A-084C-4714-AF63-670EA488CB67}">
  <sheetPr codeName="Sheet38"/>
  <dimension ref="A1:X10"/>
  <sheetViews>
    <sheetView workbookViewId="0">
      <selection activeCell="A7" sqref="A7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56</v>
      </c>
      <c r="C2" s="3">
        <v>45682</v>
      </c>
      <c r="D2" s="4" t="s">
        <v>38</v>
      </c>
      <c r="E2" s="5">
        <v>197</v>
      </c>
      <c r="F2" s="22">
        <v>3</v>
      </c>
      <c r="G2" s="5">
        <v>195</v>
      </c>
      <c r="H2" s="22">
        <v>2</v>
      </c>
      <c r="I2" s="43">
        <v>200</v>
      </c>
      <c r="J2" s="22">
        <v>5</v>
      </c>
      <c r="K2" s="5">
        <v>197</v>
      </c>
      <c r="L2" s="22">
        <v>5</v>
      </c>
      <c r="M2" s="5">
        <v>198</v>
      </c>
      <c r="N2" s="22">
        <v>5</v>
      </c>
      <c r="O2" s="5"/>
      <c r="P2" s="22"/>
      <c r="Q2" s="6">
        <v>5</v>
      </c>
      <c r="R2" s="6">
        <v>987</v>
      </c>
      <c r="S2" s="7">
        <v>197.4</v>
      </c>
      <c r="T2" s="44">
        <v>20</v>
      </c>
      <c r="U2" s="8">
        <v>4</v>
      </c>
      <c r="V2" s="9">
        <v>201.4</v>
      </c>
    </row>
    <row r="3" spans="1:24" x14ac:dyDescent="0.25">
      <c r="A3" s="1" t="s">
        <v>15</v>
      </c>
      <c r="B3" s="2" t="s">
        <v>56</v>
      </c>
      <c r="C3" s="3">
        <v>45696</v>
      </c>
      <c r="D3" s="4" t="s">
        <v>38</v>
      </c>
      <c r="E3" s="5">
        <v>198</v>
      </c>
      <c r="F3" s="22">
        <v>7</v>
      </c>
      <c r="G3" s="5">
        <v>199</v>
      </c>
      <c r="H3" s="22">
        <v>5</v>
      </c>
      <c r="I3" s="5">
        <v>199</v>
      </c>
      <c r="J3" s="22">
        <v>3</v>
      </c>
      <c r="K3" s="5">
        <v>198</v>
      </c>
      <c r="L3" s="22">
        <v>3</v>
      </c>
      <c r="M3" s="43">
        <v>200</v>
      </c>
      <c r="N3" s="22">
        <v>4</v>
      </c>
      <c r="O3" s="5"/>
      <c r="P3" s="22"/>
      <c r="Q3" s="6">
        <v>5</v>
      </c>
      <c r="R3" s="6">
        <v>994</v>
      </c>
      <c r="S3" s="7">
        <v>198.8</v>
      </c>
      <c r="T3" s="44">
        <v>22</v>
      </c>
      <c r="U3" s="8">
        <v>6</v>
      </c>
      <c r="V3" s="9">
        <v>204.8</v>
      </c>
    </row>
    <row r="4" spans="1:24" x14ac:dyDescent="0.25">
      <c r="A4" s="1" t="s">
        <v>15</v>
      </c>
      <c r="B4" s="2" t="s">
        <v>56</v>
      </c>
      <c r="C4" s="3">
        <v>45710</v>
      </c>
      <c r="D4" s="4" t="s">
        <v>38</v>
      </c>
      <c r="E4" s="5">
        <v>199</v>
      </c>
      <c r="F4" s="22">
        <v>6</v>
      </c>
      <c r="G4" s="5">
        <v>199</v>
      </c>
      <c r="H4" s="22">
        <v>3</v>
      </c>
      <c r="I4" s="43">
        <v>200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598</v>
      </c>
      <c r="S4" s="7">
        <v>199.33333333333334</v>
      </c>
      <c r="T4" s="44">
        <v>11</v>
      </c>
      <c r="U4" s="8">
        <v>4</v>
      </c>
      <c r="V4" s="9">
        <v>203.33333333333334</v>
      </c>
    </row>
    <row r="5" spans="1:24" x14ac:dyDescent="0.25">
      <c r="A5" s="1" t="s">
        <v>15</v>
      </c>
      <c r="B5" s="2" t="s">
        <v>56</v>
      </c>
      <c r="C5" s="3">
        <v>45745</v>
      </c>
      <c r="D5" s="4" t="s">
        <v>38</v>
      </c>
      <c r="E5" s="5">
        <v>199</v>
      </c>
      <c r="F5" s="22">
        <v>4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8</v>
      </c>
      <c r="U5" s="8">
        <v>2</v>
      </c>
      <c r="V5" s="9">
        <v>200</v>
      </c>
    </row>
    <row r="6" spans="1:24" x14ac:dyDescent="0.25">
      <c r="A6" s="1" t="s">
        <v>15</v>
      </c>
      <c r="B6" s="2" t="s">
        <v>56</v>
      </c>
      <c r="C6" s="3">
        <v>45773</v>
      </c>
      <c r="D6" s="4" t="s">
        <v>38</v>
      </c>
      <c r="E6" s="43">
        <v>200</v>
      </c>
      <c r="F6" s="22">
        <v>4</v>
      </c>
      <c r="G6" s="5">
        <v>197</v>
      </c>
      <c r="H6" s="22">
        <v>4</v>
      </c>
      <c r="I6" s="5">
        <v>197</v>
      </c>
      <c r="J6" s="22">
        <v>2</v>
      </c>
      <c r="K6" s="5">
        <v>199.001</v>
      </c>
      <c r="L6" s="22">
        <v>5</v>
      </c>
      <c r="M6" s="43">
        <v>200.001</v>
      </c>
      <c r="N6" s="22">
        <v>7</v>
      </c>
      <c r="O6" s="5">
        <v>199</v>
      </c>
      <c r="P6" s="22">
        <v>7</v>
      </c>
      <c r="Q6" s="6">
        <v>6</v>
      </c>
      <c r="R6" s="6">
        <v>1192.002</v>
      </c>
      <c r="S6" s="7">
        <v>198.667</v>
      </c>
      <c r="T6" s="44">
        <v>29</v>
      </c>
      <c r="U6" s="8">
        <v>12</v>
      </c>
      <c r="V6" s="9">
        <v>210.667</v>
      </c>
    </row>
    <row r="7" spans="1:24" x14ac:dyDescent="0.25">
      <c r="A7" s="55" t="s">
        <v>15</v>
      </c>
      <c r="B7" s="2" t="s">
        <v>56</v>
      </c>
      <c r="C7" s="3">
        <v>45983</v>
      </c>
      <c r="D7" s="54" t="s">
        <v>38</v>
      </c>
      <c r="E7" s="5">
        <v>199</v>
      </c>
      <c r="F7" s="22">
        <v>2</v>
      </c>
      <c r="G7" s="5">
        <v>200</v>
      </c>
      <c r="H7" s="22">
        <v>7</v>
      </c>
      <c r="I7" s="5">
        <v>196</v>
      </c>
      <c r="J7" s="22">
        <v>3</v>
      </c>
      <c r="K7" s="5">
        <v>197</v>
      </c>
      <c r="L7" s="22">
        <v>1</v>
      </c>
      <c r="M7" s="5">
        <v>197</v>
      </c>
      <c r="N7" s="22">
        <v>2</v>
      </c>
      <c r="O7" s="5">
        <v>198</v>
      </c>
      <c r="P7" s="22">
        <v>6</v>
      </c>
      <c r="Q7" s="8">
        <v>6</v>
      </c>
      <c r="R7" s="8">
        <v>1187</v>
      </c>
      <c r="S7" s="7">
        <v>197.83333333333334</v>
      </c>
      <c r="T7" s="44">
        <v>21</v>
      </c>
      <c r="U7" s="8">
        <v>8</v>
      </c>
      <c r="V7" s="7">
        <v>205.83333333333334</v>
      </c>
    </row>
    <row r="8" spans="1:24" x14ac:dyDescent="0.25">
      <c r="A8" s="55" t="s">
        <v>15</v>
      </c>
      <c r="B8" s="2" t="s">
        <v>56</v>
      </c>
      <c r="C8" s="3">
        <v>45997</v>
      </c>
      <c r="D8" s="54" t="s">
        <v>38</v>
      </c>
      <c r="E8" s="5">
        <v>200.001</v>
      </c>
      <c r="F8" s="22">
        <v>9</v>
      </c>
      <c r="G8" s="5">
        <v>199</v>
      </c>
      <c r="H8" s="22">
        <v>5</v>
      </c>
      <c r="I8" s="5">
        <v>198</v>
      </c>
      <c r="J8" s="22">
        <v>7</v>
      </c>
      <c r="K8" s="5">
        <v>200.001</v>
      </c>
      <c r="L8" s="22">
        <v>9</v>
      </c>
      <c r="M8" s="5">
        <v>199</v>
      </c>
      <c r="N8" s="22">
        <v>7</v>
      </c>
      <c r="O8" s="5">
        <v>200</v>
      </c>
      <c r="P8" s="22">
        <v>8</v>
      </c>
      <c r="Q8" s="8">
        <v>6</v>
      </c>
      <c r="R8" s="8">
        <v>1196.002</v>
      </c>
      <c r="S8" s="7">
        <v>199.33366666666666</v>
      </c>
      <c r="T8" s="44">
        <v>45</v>
      </c>
      <c r="U8" s="8">
        <v>14</v>
      </c>
      <c r="V8" s="7">
        <v>213.33366666666666</v>
      </c>
    </row>
    <row r="10" spans="1:24" x14ac:dyDescent="0.25">
      <c r="Q10" s="39">
        <f>SUM(Q2:Q9)</f>
        <v>33</v>
      </c>
      <c r="R10" s="39">
        <f>SUM(R2:R9)</f>
        <v>6550.0040000000008</v>
      </c>
      <c r="S10" s="40">
        <f>SUM(R10/Q10)</f>
        <v>198.48496969696973</v>
      </c>
      <c r="T10" s="39">
        <f>SUM(T2:T9)</f>
        <v>156</v>
      </c>
      <c r="U10" s="39">
        <f>SUM(U2:U9)</f>
        <v>50</v>
      </c>
      <c r="V10" s="41">
        <f>SUM(S10+U10)</f>
        <v>248.48496969696973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7:C8" name="Range1_12"/>
    <protectedRange algorithmName="SHA-512" hashValue="ON39YdpmFHfN9f47KpiRvqrKx0V9+erV1CNkpWzYhW/Qyc6aT8rEyCrvauWSYGZK2ia3o7vd3akF07acHAFpOA==" saltValue="yVW9XmDwTqEnmpSGai0KYg==" spinCount="100000" sqref="D7:D8" name="Range1_1_3_2"/>
    <protectedRange algorithmName="SHA-512" hashValue="ON39YdpmFHfN9f47KpiRvqrKx0V9+erV1CNkpWzYhW/Qyc6aT8rEyCrvauWSYGZK2ia3o7vd3akF07acHAFpOA==" saltValue="yVW9XmDwTqEnmpSGai0KYg==" spinCount="100000" sqref="T7:T8 E7:P8" name="Range1_3_5_3_2"/>
  </protectedRanges>
  <conditionalFormatting sqref="E7:E8">
    <cfRule type="top10" dxfId="1153" priority="7" rank="1"/>
  </conditionalFormatting>
  <conditionalFormatting sqref="G7:G8">
    <cfRule type="top10" dxfId="1152" priority="6" rank="1"/>
  </conditionalFormatting>
  <conditionalFormatting sqref="E7:P8">
    <cfRule type="cellIs" dxfId="1151" priority="5" operator="greaterThanOrEqual">
      <formula>200</formula>
    </cfRule>
  </conditionalFormatting>
  <conditionalFormatting sqref="I7:I8">
    <cfRule type="top10" dxfId="1150" priority="4" rank="1"/>
  </conditionalFormatting>
  <conditionalFormatting sqref="K7:K8">
    <cfRule type="top10" dxfId="1149" priority="3" rank="1"/>
  </conditionalFormatting>
  <conditionalFormatting sqref="M7:M8">
    <cfRule type="top10" dxfId="1148" priority="2" rank="1"/>
  </conditionalFormatting>
  <conditionalFormatting sqref="O7:O8">
    <cfRule type="top10" dxfId="1147" priority="1" rank="1"/>
  </conditionalFormatting>
  <hyperlinks>
    <hyperlink ref="X1" location="'Virginia 2025'!A1" display="Return to Rankings" xr:uid="{FB63302B-CBE7-44F5-9DA9-941C46667B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EA84B2-574C-483A-99A2-87AEA0B8BD7A}">
          <x14:formula1>
            <xm:f>'C:\Users\jmfg1\Downloads\[buckhollow indoor 12-5-25-ABRA 2025 Scoring.xlsm]DATA'!#REF!</xm:f>
          </x14:formula1>
          <xm:sqref>D7:D8 B7:B8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BA70-AC47-4A38-AF3E-2C0E22DC6D72}">
  <sheetPr codeName="Sheet6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147</v>
      </c>
      <c r="C2" s="3">
        <v>45835</v>
      </c>
      <c r="D2" s="4" t="s">
        <v>130</v>
      </c>
      <c r="E2" s="5">
        <v>180</v>
      </c>
      <c r="F2" s="22">
        <v>0</v>
      </c>
      <c r="G2" s="36">
        <v>186</v>
      </c>
      <c r="H2" s="22">
        <v>2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553</v>
      </c>
      <c r="S2" s="7">
        <v>184.33333333333334</v>
      </c>
      <c r="T2" s="44">
        <v>4</v>
      </c>
      <c r="U2" s="8">
        <v>2</v>
      </c>
      <c r="V2" s="9">
        <v>186.33333333333334</v>
      </c>
    </row>
    <row r="4" spans="1:24" x14ac:dyDescent="0.25">
      <c r="Q4" s="39">
        <f>SUM(Q2:Q3)</f>
        <v>3</v>
      </c>
      <c r="R4" s="39">
        <f>SUM(R2:R3)</f>
        <v>553</v>
      </c>
      <c r="S4" s="40">
        <f>SUM(R4/Q4)</f>
        <v>184.33333333333334</v>
      </c>
      <c r="T4" s="39">
        <f>SUM(T2:T3)</f>
        <v>4</v>
      </c>
      <c r="U4" s="39">
        <f>SUM(U2:U3)</f>
        <v>2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2025'!A1" display="Return to Rankings" xr:uid="{B3846038-CA59-4067-8D44-B04D0953310D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619D-D97C-4B8D-8E93-D719404A7564}">
  <sheetPr codeName="Sheet39"/>
  <dimension ref="A1:X16"/>
  <sheetViews>
    <sheetView workbookViewId="0">
      <selection activeCell="C22" sqref="C2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137</v>
      </c>
      <c r="C2" s="3">
        <v>45814</v>
      </c>
      <c r="D2" s="4" t="s">
        <v>130</v>
      </c>
      <c r="E2" s="36">
        <v>183</v>
      </c>
      <c r="F2" s="22">
        <v>1</v>
      </c>
      <c r="G2" s="36">
        <v>186</v>
      </c>
      <c r="H2" s="22">
        <v>2</v>
      </c>
      <c r="I2" s="5">
        <v>183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552</v>
      </c>
      <c r="S2" s="7">
        <v>184</v>
      </c>
      <c r="T2" s="44">
        <v>4</v>
      </c>
      <c r="U2" s="8">
        <v>7</v>
      </c>
      <c r="V2" s="9">
        <v>191</v>
      </c>
    </row>
    <row r="3" spans="1:24" x14ac:dyDescent="0.25">
      <c r="A3" s="1" t="s">
        <v>35</v>
      </c>
      <c r="B3" s="2" t="s">
        <v>137</v>
      </c>
      <c r="C3" s="3">
        <v>45835</v>
      </c>
      <c r="D3" s="4" t="s">
        <v>130</v>
      </c>
      <c r="E3" s="36">
        <v>185</v>
      </c>
      <c r="F3" s="22">
        <v>0</v>
      </c>
      <c r="G3" s="36">
        <v>188</v>
      </c>
      <c r="H3" s="22">
        <v>1</v>
      </c>
      <c r="I3" s="5">
        <v>184</v>
      </c>
      <c r="J3" s="22">
        <v>0</v>
      </c>
      <c r="K3" s="38"/>
      <c r="L3" s="22"/>
      <c r="M3" s="38"/>
      <c r="N3" s="22"/>
      <c r="O3" s="5"/>
      <c r="P3" s="22"/>
      <c r="Q3" s="6">
        <v>3</v>
      </c>
      <c r="R3" s="6">
        <v>557</v>
      </c>
      <c r="S3" s="7">
        <v>185.66666666666666</v>
      </c>
      <c r="T3" s="44">
        <v>1</v>
      </c>
      <c r="U3" s="8">
        <v>4</v>
      </c>
      <c r="V3" s="9">
        <v>189.66666666666666</v>
      </c>
    </row>
    <row r="5" spans="1:24" x14ac:dyDescent="0.25">
      <c r="Q5" s="39">
        <f>SUM(Q2:Q4)</f>
        <v>6</v>
      </c>
      <c r="R5" s="39">
        <f>SUM(R2:R4)</f>
        <v>1109</v>
      </c>
      <c r="S5" s="40">
        <f>SUM(R5/Q5)</f>
        <v>184.83333333333334</v>
      </c>
      <c r="T5" s="39">
        <f>SUM(T2:T4)</f>
        <v>5</v>
      </c>
      <c r="U5" s="39">
        <f>SUM(U2:U4)</f>
        <v>11</v>
      </c>
      <c r="V5" s="41">
        <f>SUM(S5+U5)</f>
        <v>195.83333333333334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  <c r="X8" s="33" t="s">
        <v>33</v>
      </c>
    </row>
    <row r="9" spans="1:24" x14ac:dyDescent="0.25">
      <c r="A9" s="1" t="s">
        <v>15</v>
      </c>
      <c r="B9" s="2" t="s">
        <v>137</v>
      </c>
      <c r="C9" s="3">
        <v>45870</v>
      </c>
      <c r="D9" s="4" t="s">
        <v>130</v>
      </c>
      <c r="E9" s="5">
        <v>199</v>
      </c>
      <c r="F9" s="22">
        <v>3</v>
      </c>
      <c r="G9" s="60">
        <v>200</v>
      </c>
      <c r="H9" s="22">
        <v>5</v>
      </c>
      <c r="I9" s="5">
        <v>197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596</v>
      </c>
      <c r="S9" s="7">
        <v>198.66666666666666</v>
      </c>
      <c r="T9" s="44">
        <v>13</v>
      </c>
      <c r="U9" s="8">
        <v>6</v>
      </c>
      <c r="V9" s="9">
        <v>204.66666666666666</v>
      </c>
    </row>
    <row r="10" spans="1:24" x14ac:dyDescent="0.25">
      <c r="A10" s="1" t="s">
        <v>15</v>
      </c>
      <c r="B10" s="2" t="s">
        <v>137</v>
      </c>
      <c r="C10" s="3">
        <v>45905</v>
      </c>
      <c r="D10" s="4" t="s">
        <v>130</v>
      </c>
      <c r="E10" s="5">
        <v>196</v>
      </c>
      <c r="F10" s="22">
        <v>2</v>
      </c>
      <c r="G10" s="5">
        <v>196</v>
      </c>
      <c r="H10" s="22">
        <v>2</v>
      </c>
      <c r="I10" s="5">
        <v>198</v>
      </c>
      <c r="J10" s="22">
        <v>5</v>
      </c>
      <c r="K10" s="5"/>
      <c r="L10" s="22"/>
      <c r="M10" s="5"/>
      <c r="N10" s="22"/>
      <c r="O10" s="5"/>
      <c r="P10" s="22"/>
      <c r="Q10" s="6">
        <v>3</v>
      </c>
      <c r="R10" s="6">
        <v>590</v>
      </c>
      <c r="S10" s="7">
        <v>196.66666666666666</v>
      </c>
      <c r="T10" s="44">
        <v>9</v>
      </c>
      <c r="U10" s="8">
        <v>5</v>
      </c>
      <c r="V10" s="9">
        <v>201.66666666666666</v>
      </c>
    </row>
    <row r="11" spans="1:24" x14ac:dyDescent="0.25">
      <c r="A11" s="55" t="s">
        <v>15</v>
      </c>
      <c r="B11" s="2" t="s">
        <v>137</v>
      </c>
      <c r="C11" s="3">
        <v>45933</v>
      </c>
      <c r="D11" s="54" t="s">
        <v>130</v>
      </c>
      <c r="E11" s="5">
        <v>199</v>
      </c>
      <c r="F11" s="22">
        <v>4</v>
      </c>
      <c r="G11" s="5">
        <v>195</v>
      </c>
      <c r="H11" s="22">
        <v>1</v>
      </c>
      <c r="I11" s="5">
        <v>196</v>
      </c>
      <c r="J11" s="22">
        <v>3</v>
      </c>
      <c r="K11" s="5">
        <v>200</v>
      </c>
      <c r="L11" s="22">
        <v>3</v>
      </c>
      <c r="M11" s="5"/>
      <c r="N11" s="22"/>
      <c r="O11" s="5"/>
      <c r="P11" s="22"/>
      <c r="Q11" s="8">
        <v>4</v>
      </c>
      <c r="R11" s="8">
        <v>790</v>
      </c>
      <c r="S11" s="7">
        <v>197.5</v>
      </c>
      <c r="T11" s="44">
        <v>11</v>
      </c>
      <c r="U11" s="8">
        <v>6</v>
      </c>
      <c r="V11" s="7">
        <v>203.5</v>
      </c>
    </row>
    <row r="12" spans="1:24" x14ac:dyDescent="0.25">
      <c r="A12" s="55" t="s">
        <v>15</v>
      </c>
      <c r="B12" s="2" t="s">
        <v>137</v>
      </c>
      <c r="C12" s="3">
        <v>45961</v>
      </c>
      <c r="D12" s="54" t="s">
        <v>130</v>
      </c>
      <c r="E12" s="5">
        <v>194</v>
      </c>
      <c r="F12" s="22">
        <v>1</v>
      </c>
      <c r="G12" s="5">
        <v>194</v>
      </c>
      <c r="H12" s="22">
        <v>0</v>
      </c>
      <c r="I12" s="5">
        <v>186</v>
      </c>
      <c r="J12" s="22">
        <v>1</v>
      </c>
      <c r="K12" s="5">
        <v>195</v>
      </c>
      <c r="L12" s="22">
        <v>1</v>
      </c>
      <c r="M12" s="5"/>
      <c r="N12" s="22"/>
      <c r="O12" s="5"/>
      <c r="P12" s="22"/>
      <c r="Q12" s="8">
        <v>4</v>
      </c>
      <c r="R12" s="8">
        <v>769</v>
      </c>
      <c r="S12" s="7">
        <v>192.25</v>
      </c>
      <c r="T12" s="44">
        <v>3</v>
      </c>
      <c r="U12" s="8">
        <v>2</v>
      </c>
      <c r="V12" s="7">
        <v>194.25</v>
      </c>
    </row>
    <row r="13" spans="1:24" x14ac:dyDescent="0.25">
      <c r="A13" s="55" t="s">
        <v>15</v>
      </c>
      <c r="B13" s="2" t="s">
        <v>137</v>
      </c>
      <c r="C13" s="3">
        <v>45996</v>
      </c>
      <c r="D13" s="54" t="s">
        <v>186</v>
      </c>
      <c r="E13" s="5">
        <v>196</v>
      </c>
      <c r="F13" s="22">
        <v>2</v>
      </c>
      <c r="G13" s="5">
        <v>192</v>
      </c>
      <c r="H13" s="22">
        <v>3</v>
      </c>
      <c r="I13" s="5">
        <v>196</v>
      </c>
      <c r="J13" s="22">
        <v>1</v>
      </c>
      <c r="K13" s="5">
        <v>193</v>
      </c>
      <c r="L13" s="22">
        <v>4</v>
      </c>
      <c r="M13" s="5"/>
      <c r="N13" s="22"/>
      <c r="O13" s="5"/>
      <c r="P13" s="22"/>
      <c r="Q13" s="8">
        <v>4</v>
      </c>
      <c r="R13" s="8">
        <v>777</v>
      </c>
      <c r="S13" s="7">
        <v>194.25</v>
      </c>
      <c r="T13" s="44">
        <v>10</v>
      </c>
      <c r="U13" s="8">
        <v>2</v>
      </c>
      <c r="V13" s="7">
        <v>196.25</v>
      </c>
    </row>
    <row r="14" spans="1:24" x14ac:dyDescent="0.25">
      <c r="A14" s="55" t="s">
        <v>15</v>
      </c>
      <c r="B14" s="2" t="s">
        <v>137</v>
      </c>
      <c r="C14" s="3">
        <v>45997</v>
      </c>
      <c r="D14" s="54" t="s">
        <v>186</v>
      </c>
      <c r="E14" s="5">
        <v>193</v>
      </c>
      <c r="F14" s="22">
        <v>2</v>
      </c>
      <c r="G14" s="5">
        <v>192</v>
      </c>
      <c r="H14" s="22">
        <v>4</v>
      </c>
      <c r="I14" s="5">
        <v>187</v>
      </c>
      <c r="J14" s="22">
        <v>2</v>
      </c>
      <c r="K14" s="5">
        <v>186</v>
      </c>
      <c r="L14" s="22">
        <v>1</v>
      </c>
      <c r="M14" s="5">
        <v>194</v>
      </c>
      <c r="N14" s="22">
        <v>1</v>
      </c>
      <c r="O14" s="5">
        <v>197</v>
      </c>
      <c r="P14" s="22">
        <v>2</v>
      </c>
      <c r="Q14" s="8">
        <v>6</v>
      </c>
      <c r="R14" s="8">
        <v>1149</v>
      </c>
      <c r="S14" s="7">
        <v>191.5</v>
      </c>
      <c r="T14" s="44">
        <v>12</v>
      </c>
      <c r="U14" s="8">
        <v>4</v>
      </c>
      <c r="V14" s="7">
        <v>195.5</v>
      </c>
    </row>
    <row r="16" spans="1:24" x14ac:dyDescent="0.25">
      <c r="Q16" s="39">
        <f>SUM(Q8:Q15)</f>
        <v>24</v>
      </c>
      <c r="R16" s="39">
        <f>SUM(R8:R15)</f>
        <v>4671</v>
      </c>
      <c r="S16" s="40">
        <f>SUM(R16/Q16)</f>
        <v>194.625</v>
      </c>
      <c r="T16" s="39">
        <f>SUM(T8:T15)</f>
        <v>58</v>
      </c>
      <c r="U16" s="39">
        <f>SUM(U8:U15)</f>
        <v>25</v>
      </c>
      <c r="V16" s="41">
        <f>SUM(S16+U16)</f>
        <v>219.625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10:C10" name="Range1_2"/>
    <protectedRange algorithmName="SHA-512" hashValue="ON39YdpmFHfN9f47KpiRvqrKx0V9+erV1CNkpWzYhW/Qyc6aT8rEyCrvauWSYGZK2ia3o7vd3akF07acHAFpOA==" saltValue="yVW9XmDwTqEnmpSGai0KYg==" spinCount="100000" sqref="D10" name="Range1_1_1"/>
    <protectedRange algorithmName="SHA-512" hashValue="ON39YdpmFHfN9f47KpiRvqrKx0V9+erV1CNkpWzYhW/Qyc6aT8rEyCrvauWSYGZK2ia3o7vd3akF07acHAFpOA==" saltValue="yVW9XmDwTqEnmpSGai0KYg==" spinCount="100000" sqref="T10 E10:P10" name="Range1_3_5_1"/>
    <protectedRange algorithmName="SHA-512" hashValue="ON39YdpmFHfN9f47KpiRvqrKx0V9+erV1CNkpWzYhW/Qyc6aT8rEyCrvauWSYGZK2ia3o7vd3akF07acHAFpOA==" saltValue="yVW9XmDwTqEnmpSGai0KYg==" spinCount="100000" sqref="B11:C11" name="Range1_2_1"/>
    <protectedRange algorithmName="SHA-512" hashValue="ON39YdpmFHfN9f47KpiRvqrKx0V9+erV1CNkpWzYhW/Qyc6aT8rEyCrvauWSYGZK2ia3o7vd3akF07acHAFpOA==" saltValue="yVW9XmDwTqEnmpSGai0KYg==" spinCount="100000" sqref="D11" name="Range1_1_1_1"/>
    <protectedRange algorithmName="SHA-512" hashValue="ON39YdpmFHfN9f47KpiRvqrKx0V9+erV1CNkpWzYhW/Qyc6aT8rEyCrvauWSYGZK2ia3o7vd3akF07acHAFpOA==" saltValue="yVW9XmDwTqEnmpSGai0KYg==" spinCount="100000" sqref="T11 E11:O11" name="Range1_3_5_1_1"/>
    <protectedRange algorithmName="SHA-512" hashValue="ON39YdpmFHfN9f47KpiRvqrKx0V9+erV1CNkpWzYhW/Qyc6aT8rEyCrvauWSYGZK2ia3o7vd3akF07acHAFpOA==" saltValue="yVW9XmDwTqEnmpSGai0KYg==" spinCount="100000" sqref="B12:C12" name="Range1_7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3" name="Range1_12"/>
    <protectedRange algorithmName="SHA-512" hashValue="ON39YdpmFHfN9f47KpiRvqrKx0V9+erV1CNkpWzYhW/Qyc6aT8rEyCrvauWSYGZK2ia3o7vd3akF07acHAFpOA==" saltValue="yVW9XmDwTqEnmpSGai0KYg==" spinCount="100000" sqref="D13" name="Range1_1_3_2"/>
    <protectedRange algorithmName="SHA-512" hashValue="ON39YdpmFHfN9f47KpiRvqrKx0V9+erV1CNkpWzYhW/Qyc6aT8rEyCrvauWSYGZK2ia3o7vd3akF07acHAFpOA==" saltValue="yVW9XmDwTqEnmpSGai0KYg==" spinCount="100000" sqref="E13:P13 T13" name="Range1_3_5_3_2"/>
    <protectedRange algorithmName="SHA-512" hashValue="ON39YdpmFHfN9f47KpiRvqrKx0V9+erV1CNkpWzYhW/Qyc6aT8rEyCrvauWSYGZK2ia3o7vd3akF07acHAFpOA==" saltValue="yVW9XmDwTqEnmpSGai0KYg==" spinCount="100000" sqref="B14:C14 E14:P14" name="Range1_14_2"/>
    <protectedRange algorithmName="SHA-512" hashValue="ON39YdpmFHfN9f47KpiRvqrKx0V9+erV1CNkpWzYhW/Qyc6aT8rEyCrvauWSYGZK2ia3o7vd3akF07acHAFpOA==" saltValue="yVW9XmDwTqEnmpSGai0KYg==" spinCount="100000" sqref="D14" name="Range1_1_4_2"/>
    <protectedRange algorithmName="SHA-512" hashValue="ON39YdpmFHfN9f47KpiRvqrKx0V9+erV1CNkpWzYhW/Qyc6aT8rEyCrvauWSYGZK2ia3o7vd3akF07acHAFpOA==" saltValue="yVW9XmDwTqEnmpSGai0KYg==" spinCount="100000" sqref="T14" name="Range1_3_5_4_2"/>
  </protectedRanges>
  <conditionalFormatting sqref="E10">
    <cfRule type="top10" dxfId="1146" priority="35" rank="1"/>
  </conditionalFormatting>
  <conditionalFormatting sqref="E10:P10">
    <cfRule type="cellIs" dxfId="1145" priority="33" operator="greaterThanOrEqual">
      <formula>200</formula>
    </cfRule>
  </conditionalFormatting>
  <conditionalFormatting sqref="G10">
    <cfRule type="top10" dxfId="1144" priority="34" rank="1"/>
  </conditionalFormatting>
  <conditionalFormatting sqref="I10">
    <cfRule type="top10" dxfId="1143" priority="32" rank="1"/>
  </conditionalFormatting>
  <conditionalFormatting sqref="K10">
    <cfRule type="top10" dxfId="1142" priority="31" rank="1"/>
  </conditionalFormatting>
  <conditionalFormatting sqref="M10">
    <cfRule type="top10" dxfId="1141" priority="30" rank="1"/>
  </conditionalFormatting>
  <conditionalFormatting sqref="O10">
    <cfRule type="top10" dxfId="1140" priority="29" rank="1"/>
  </conditionalFormatting>
  <conditionalFormatting sqref="E11:O11">
    <cfRule type="cellIs" dxfId="1139" priority="23" operator="greaterThanOrEqual">
      <formula>200</formula>
    </cfRule>
  </conditionalFormatting>
  <conditionalFormatting sqref="N11">
    <cfRule type="top10" dxfId="1138" priority="22" rank="1"/>
  </conditionalFormatting>
  <conditionalFormatting sqref="E11">
    <cfRule type="top10" dxfId="1137" priority="24" rank="1"/>
  </conditionalFormatting>
  <conditionalFormatting sqref="G11">
    <cfRule type="top10" dxfId="1136" priority="25" rank="1"/>
  </conditionalFormatting>
  <conditionalFormatting sqref="I11">
    <cfRule type="top10" dxfId="1135" priority="26" rank="1"/>
  </conditionalFormatting>
  <conditionalFormatting sqref="K11">
    <cfRule type="top10" dxfId="1134" priority="27" rank="1"/>
  </conditionalFormatting>
  <conditionalFormatting sqref="M11">
    <cfRule type="top10" dxfId="1133" priority="28" rank="1"/>
  </conditionalFormatting>
  <conditionalFormatting sqref="G12">
    <cfRule type="top10" dxfId="1132" priority="21" rank="1"/>
  </conditionalFormatting>
  <conditionalFormatting sqref="I12">
    <cfRule type="top10" dxfId="1131" priority="20" rank="1"/>
  </conditionalFormatting>
  <conditionalFormatting sqref="E12">
    <cfRule type="top10" dxfId="1130" priority="19" rank="1"/>
  </conditionalFormatting>
  <conditionalFormatting sqref="M12">
    <cfRule type="top10" dxfId="1129" priority="18" rank="1"/>
  </conditionalFormatting>
  <conditionalFormatting sqref="O12">
    <cfRule type="top10" dxfId="1128" priority="17" rank="1"/>
  </conditionalFormatting>
  <conditionalFormatting sqref="E12:O12">
    <cfRule type="cellIs" dxfId="1127" priority="16" operator="greaterThanOrEqual">
      <formula>200</formula>
    </cfRule>
  </conditionalFormatting>
  <conditionalFormatting sqref="K12">
    <cfRule type="top10" dxfId="1126" priority="15" rank="1"/>
  </conditionalFormatting>
  <conditionalFormatting sqref="E13">
    <cfRule type="top10" dxfId="1125" priority="14" rank="1"/>
  </conditionalFormatting>
  <conditionalFormatting sqref="G13">
    <cfRule type="top10" dxfId="1124" priority="13" rank="1"/>
  </conditionalFormatting>
  <conditionalFormatting sqref="E13:P13">
    <cfRule type="cellIs" dxfId="1123" priority="12" operator="greaterThanOrEqual">
      <formula>200</formula>
    </cfRule>
  </conditionalFormatting>
  <conditionalFormatting sqref="I13">
    <cfRule type="top10" dxfId="1122" priority="11" rank="1"/>
  </conditionalFormatting>
  <conditionalFormatting sqref="K13">
    <cfRule type="top10" dxfId="1121" priority="10" rank="1"/>
  </conditionalFormatting>
  <conditionalFormatting sqref="M13">
    <cfRule type="top10" dxfId="1120" priority="9" rank="1"/>
  </conditionalFormatting>
  <conditionalFormatting sqref="O13">
    <cfRule type="top10" dxfId="1119" priority="8" rank="1"/>
  </conditionalFormatting>
  <conditionalFormatting sqref="E14">
    <cfRule type="top10" dxfId="1118" priority="7" rank="1"/>
  </conditionalFormatting>
  <conditionalFormatting sqref="G14">
    <cfRule type="top10" dxfId="1117" priority="6" rank="1"/>
  </conditionalFormatting>
  <conditionalFormatting sqref="I14">
    <cfRule type="top10" dxfId="1116" priority="5" rank="1"/>
  </conditionalFormatting>
  <conditionalFormatting sqref="K14">
    <cfRule type="top10" dxfId="1115" priority="4" rank="1"/>
  </conditionalFormatting>
  <conditionalFormatting sqref="M14">
    <cfRule type="top10" dxfId="1114" priority="3" rank="1"/>
  </conditionalFormatting>
  <conditionalFormatting sqref="O14">
    <cfRule type="top10" dxfId="1113" priority="2" rank="1"/>
  </conditionalFormatting>
  <conditionalFormatting sqref="E14:P14">
    <cfRule type="cellIs" dxfId="1112" priority="1" operator="greaterThanOrEqual">
      <formula>200</formula>
    </cfRule>
  </conditionalFormatting>
  <hyperlinks>
    <hyperlink ref="X1" location="'Virginia 2025'!A1" display="Return to Rankings" xr:uid="{C7D83B8D-FFEE-4B98-B802-F80972B586A5}"/>
    <hyperlink ref="X8" location="'Virginia 2025'!A1" display="Return to Rankings" xr:uid="{E085EC14-C0A3-47E9-9CAE-5D3F18F0B0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B12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D12</xm:sqref>
        </x14:dataValidation>
        <x14:dataValidation type="list" allowBlank="1" showInputMessage="1" showErrorMessage="1" xr:uid="{BBEA84B2-574C-483A-99A2-87AEA0B8BD7A}">
          <x14:formula1>
            <xm:f>'C:\Users\jmfg1\Downloads\[buckhollow indoor 12-5-25-ABRA 2025 Scoring.xlsm]DATA'!#REF!</xm:f>
          </x14:formula1>
          <xm:sqref>D13:D14 B13:B14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6AB-3A4E-4EAE-91B9-1686355B827C}">
  <dimension ref="A1:X4"/>
  <sheetViews>
    <sheetView workbookViewId="0">
      <selection activeCell="C6" sqref="C5:C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183</v>
      </c>
      <c r="C2" s="3">
        <v>45969</v>
      </c>
      <c r="D2" s="54" t="s">
        <v>38</v>
      </c>
      <c r="E2" s="36">
        <v>188</v>
      </c>
      <c r="F2" s="22">
        <v>0</v>
      </c>
      <c r="G2" s="36">
        <v>184</v>
      </c>
      <c r="H2" s="22">
        <v>0</v>
      </c>
      <c r="I2" s="5">
        <v>189</v>
      </c>
      <c r="J2" s="22">
        <v>1</v>
      </c>
      <c r="K2" s="5">
        <v>190</v>
      </c>
      <c r="L2" s="22">
        <v>0</v>
      </c>
      <c r="M2" s="5">
        <v>192</v>
      </c>
      <c r="N2" s="22">
        <v>0</v>
      </c>
      <c r="O2" s="5"/>
      <c r="P2" s="22"/>
      <c r="Q2" s="8">
        <v>5</v>
      </c>
      <c r="R2" s="8">
        <v>943</v>
      </c>
      <c r="S2" s="7">
        <v>188.6</v>
      </c>
      <c r="T2" s="44">
        <v>1</v>
      </c>
      <c r="U2" s="8">
        <v>13</v>
      </c>
      <c r="V2" s="7">
        <v>201.6</v>
      </c>
    </row>
    <row r="4" spans="1:24" x14ac:dyDescent="0.25">
      <c r="Q4" s="39">
        <f>SUM(Q2:Q3)</f>
        <v>5</v>
      </c>
      <c r="R4" s="39">
        <f>SUM(R2:R3)</f>
        <v>943</v>
      </c>
      <c r="S4" s="40">
        <f>SUM(R4/Q4)</f>
        <v>188.6</v>
      </c>
      <c r="T4" s="39">
        <f>SUM(T2:T3)</f>
        <v>1</v>
      </c>
      <c r="U4" s="39">
        <f>SUM(U2:U3)</f>
        <v>13</v>
      </c>
      <c r="V4" s="41">
        <f>SUM(S4+U4)</f>
        <v>201.6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1111" priority="1" operator="greaterThanOrEqual">
      <formula>200</formula>
    </cfRule>
  </conditionalFormatting>
  <conditionalFormatting sqref="E2">
    <cfRule type="top10" dxfId="1110" priority="2" rank="1"/>
  </conditionalFormatting>
  <conditionalFormatting sqref="G2">
    <cfRule type="top10" dxfId="1109" priority="3" rank="1"/>
  </conditionalFormatting>
  <conditionalFormatting sqref="I2">
    <cfRule type="top10" dxfId="1108" priority="4" rank="1"/>
  </conditionalFormatting>
  <conditionalFormatting sqref="K2">
    <cfRule type="top10" dxfId="1107" priority="5" rank="1"/>
  </conditionalFormatting>
  <conditionalFormatting sqref="M2">
    <cfRule type="top10" dxfId="1106" priority="6" rank="1"/>
  </conditionalFormatting>
  <conditionalFormatting sqref="O2">
    <cfRule type="top10" dxfId="1105" priority="7" rank="1"/>
  </conditionalFormatting>
  <hyperlinks>
    <hyperlink ref="X1" location="'Indoor 2025'!A1" display="Return to Rankings" xr:uid="{E4ECEAA5-13AD-4C5A-81FA-FA60BD5DB29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B2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D2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5AFC-4919-4015-BA86-C927C1FC9FE2}">
  <sheetPr codeName="Sheet40"/>
  <dimension ref="A1:X21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88</v>
      </c>
      <c r="C2" s="3">
        <v>45734</v>
      </c>
      <c r="D2" s="4" t="s">
        <v>38</v>
      </c>
      <c r="E2" s="5">
        <v>185</v>
      </c>
      <c r="F2" s="22">
        <v>3</v>
      </c>
      <c r="G2" s="5">
        <v>186</v>
      </c>
      <c r="H2" s="22">
        <v>1</v>
      </c>
      <c r="I2" s="5">
        <v>194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565</v>
      </c>
      <c r="S2" s="7">
        <v>188.33333333333334</v>
      </c>
      <c r="T2" s="44">
        <v>8</v>
      </c>
      <c r="U2" s="8">
        <v>2</v>
      </c>
      <c r="V2" s="9">
        <v>190.33333333333334</v>
      </c>
    </row>
    <row r="3" spans="1:24" x14ac:dyDescent="0.25">
      <c r="A3" s="1" t="s">
        <v>15</v>
      </c>
      <c r="B3" s="2" t="s">
        <v>88</v>
      </c>
      <c r="C3" s="3">
        <v>45769</v>
      </c>
      <c r="D3" s="4" t="s">
        <v>38</v>
      </c>
      <c r="E3" s="5">
        <v>196</v>
      </c>
      <c r="F3" s="22">
        <v>4</v>
      </c>
      <c r="G3" s="5">
        <v>191</v>
      </c>
      <c r="H3" s="22">
        <v>0</v>
      </c>
      <c r="I3" s="5">
        <v>192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25">
      <c r="A4" s="55" t="s">
        <v>15</v>
      </c>
      <c r="B4" s="2" t="s">
        <v>88</v>
      </c>
      <c r="C4" s="3">
        <v>45937</v>
      </c>
      <c r="D4" s="54" t="s">
        <v>38</v>
      </c>
      <c r="E4" s="5">
        <v>198</v>
      </c>
      <c r="F4" s="22">
        <v>4</v>
      </c>
      <c r="G4" s="5">
        <v>199.001</v>
      </c>
      <c r="H4" s="22">
        <v>4</v>
      </c>
      <c r="I4" s="5">
        <v>195</v>
      </c>
      <c r="J4" s="22">
        <v>3</v>
      </c>
      <c r="K4" s="5"/>
      <c r="L4" s="22"/>
      <c r="M4" s="5"/>
      <c r="N4" s="22"/>
      <c r="O4" s="5"/>
      <c r="P4" s="22"/>
      <c r="Q4" s="8">
        <v>3</v>
      </c>
      <c r="R4" s="8">
        <v>592.00099999999998</v>
      </c>
      <c r="S4" s="7">
        <v>197.33366666666666</v>
      </c>
      <c r="T4" s="44">
        <v>11</v>
      </c>
      <c r="U4" s="8">
        <v>6</v>
      </c>
      <c r="V4" s="7">
        <v>203.33366666666666</v>
      </c>
    </row>
    <row r="5" spans="1:24" x14ac:dyDescent="0.25">
      <c r="A5" s="55" t="s">
        <v>15</v>
      </c>
      <c r="B5" s="2" t="s">
        <v>88</v>
      </c>
      <c r="C5" s="3">
        <v>45979</v>
      </c>
      <c r="D5" s="54" t="s">
        <v>38</v>
      </c>
      <c r="E5" s="5">
        <v>196</v>
      </c>
      <c r="F5" s="22">
        <v>4</v>
      </c>
      <c r="G5" s="5">
        <v>198</v>
      </c>
      <c r="H5" s="22">
        <v>2</v>
      </c>
      <c r="I5" s="5">
        <v>200</v>
      </c>
      <c r="J5" s="22">
        <v>3</v>
      </c>
      <c r="K5" s="5"/>
      <c r="L5" s="22"/>
      <c r="M5" s="5"/>
      <c r="N5" s="22"/>
      <c r="O5" s="5"/>
      <c r="P5" s="22"/>
      <c r="Q5" s="8">
        <v>3</v>
      </c>
      <c r="R5" s="8">
        <v>594</v>
      </c>
      <c r="S5" s="7">
        <v>198</v>
      </c>
      <c r="T5" s="44">
        <v>9</v>
      </c>
      <c r="U5" s="8">
        <v>4</v>
      </c>
      <c r="V5" s="7">
        <v>202</v>
      </c>
    </row>
    <row r="6" spans="1:24" x14ac:dyDescent="0.25">
      <c r="A6" s="55" t="s">
        <v>15</v>
      </c>
      <c r="B6" s="2" t="s">
        <v>88</v>
      </c>
      <c r="C6" s="3">
        <v>46007</v>
      </c>
      <c r="D6" s="54" t="s">
        <v>38</v>
      </c>
      <c r="E6" s="5">
        <v>198</v>
      </c>
      <c r="F6" s="22">
        <v>2</v>
      </c>
      <c r="G6" s="5">
        <v>195</v>
      </c>
      <c r="H6" s="22">
        <v>1</v>
      </c>
      <c r="I6" s="5">
        <v>199</v>
      </c>
      <c r="J6" s="22">
        <v>5</v>
      </c>
      <c r="K6" s="5"/>
      <c r="L6" s="22"/>
      <c r="M6" s="5"/>
      <c r="N6" s="22"/>
      <c r="O6" s="5"/>
      <c r="P6" s="22"/>
      <c r="Q6" s="8">
        <v>3</v>
      </c>
      <c r="R6" s="8">
        <v>592</v>
      </c>
      <c r="S6" s="7">
        <v>197.33333333333334</v>
      </c>
      <c r="T6" s="44">
        <v>8</v>
      </c>
      <c r="U6" s="8">
        <v>3</v>
      </c>
      <c r="V6" s="7">
        <v>200.33333333333334</v>
      </c>
    </row>
    <row r="8" spans="1:24" x14ac:dyDescent="0.25">
      <c r="Q8" s="39">
        <f>SUM(Q2:Q7)</f>
        <v>15</v>
      </c>
      <c r="R8" s="39">
        <f>SUM(R2:R7)</f>
        <v>2922.0010000000002</v>
      </c>
      <c r="S8" s="40">
        <f>SUM(R8/Q8)</f>
        <v>194.80006666666668</v>
      </c>
      <c r="T8" s="39">
        <f>SUM(T2:T7)</f>
        <v>41</v>
      </c>
      <c r="U8" s="39">
        <f>SUM(U2:U7)</f>
        <v>17</v>
      </c>
      <c r="V8" s="41">
        <f>SUM(S8+U8)</f>
        <v>211.80006666666668</v>
      </c>
    </row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35</v>
      </c>
      <c r="B12" s="2" t="s">
        <v>88</v>
      </c>
      <c r="C12" s="3">
        <v>45951</v>
      </c>
      <c r="D12" s="4" t="s">
        <v>38</v>
      </c>
      <c r="E12" s="36">
        <v>190</v>
      </c>
      <c r="F12" s="22">
        <v>2</v>
      </c>
      <c r="G12" s="36">
        <v>188</v>
      </c>
      <c r="H12" s="22">
        <v>1</v>
      </c>
      <c r="I12" s="5">
        <v>194</v>
      </c>
      <c r="J12" s="22">
        <v>2</v>
      </c>
      <c r="K12" s="5"/>
      <c r="L12" s="22"/>
      <c r="M12" s="5"/>
      <c r="N12" s="22"/>
      <c r="O12" s="5"/>
      <c r="P12" s="22"/>
      <c r="Q12" s="6">
        <v>3</v>
      </c>
      <c r="R12" s="6">
        <v>572</v>
      </c>
      <c r="S12" s="7">
        <v>190.66666666666666</v>
      </c>
      <c r="T12" s="44">
        <v>5</v>
      </c>
      <c r="U12" s="8">
        <v>11</v>
      </c>
      <c r="V12" s="9">
        <v>201.66666666666666</v>
      </c>
    </row>
    <row r="13" spans="1:24" x14ac:dyDescent="0.25">
      <c r="A13" s="55" t="s">
        <v>35</v>
      </c>
      <c r="B13" s="2" t="s">
        <v>88</v>
      </c>
      <c r="C13" s="3">
        <v>45993</v>
      </c>
      <c r="D13" s="54" t="s">
        <v>38</v>
      </c>
      <c r="E13" s="36">
        <v>185</v>
      </c>
      <c r="F13" s="22">
        <v>2</v>
      </c>
      <c r="G13" s="36">
        <v>182</v>
      </c>
      <c r="H13" s="22">
        <v>1</v>
      </c>
      <c r="I13" s="5">
        <v>174</v>
      </c>
      <c r="J13" s="22">
        <v>0</v>
      </c>
      <c r="K13" s="5"/>
      <c r="L13" s="22"/>
      <c r="M13" s="5"/>
      <c r="N13" s="22"/>
      <c r="O13" s="5"/>
      <c r="P13" s="22"/>
      <c r="Q13" s="8">
        <v>3</v>
      </c>
      <c r="R13" s="8">
        <v>541</v>
      </c>
      <c r="S13" s="7">
        <v>180.33333333333334</v>
      </c>
      <c r="T13" s="44">
        <v>3</v>
      </c>
      <c r="U13" s="8">
        <v>2</v>
      </c>
      <c r="V13" s="7">
        <v>182.33333333333334</v>
      </c>
    </row>
    <row r="15" spans="1:24" x14ac:dyDescent="0.25">
      <c r="Q15" s="39">
        <f>SUM(Q12:Q14)</f>
        <v>6</v>
      </c>
      <c r="R15" s="39">
        <f>SUM(R12:R14)</f>
        <v>1113</v>
      </c>
      <c r="S15" s="40">
        <f>SUM(R15/Q15)</f>
        <v>185.5</v>
      </c>
      <c r="T15" s="39">
        <f>SUM(T12:T14)</f>
        <v>8</v>
      </c>
      <c r="U15" s="39">
        <f>SUM(U12:U14)</f>
        <v>13</v>
      </c>
      <c r="V15" s="41">
        <f>SUM(S15+U15)</f>
        <v>198.5</v>
      </c>
    </row>
    <row r="18" spans="1:22" x14ac:dyDescent="0.25">
      <c r="A18" s="26" t="s">
        <v>1</v>
      </c>
      <c r="B18" s="27" t="s">
        <v>2</v>
      </c>
      <c r="C18" s="25" t="s">
        <v>3</v>
      </c>
      <c r="D18" s="28" t="s">
        <v>4</v>
      </c>
      <c r="E18" s="29" t="s">
        <v>21</v>
      </c>
      <c r="F18" s="29" t="s">
        <v>22</v>
      </c>
      <c r="G18" s="29" t="s">
        <v>23</v>
      </c>
      <c r="H18" s="29" t="s">
        <v>22</v>
      </c>
      <c r="I18" s="29" t="s">
        <v>24</v>
      </c>
      <c r="J18" s="29" t="s">
        <v>22</v>
      </c>
      <c r="K18" s="29" t="s">
        <v>25</v>
      </c>
      <c r="L18" s="29" t="s">
        <v>22</v>
      </c>
      <c r="M18" s="29" t="s">
        <v>26</v>
      </c>
      <c r="N18" s="29" t="s">
        <v>22</v>
      </c>
      <c r="O18" s="29" t="s">
        <v>27</v>
      </c>
      <c r="P18" s="29" t="s">
        <v>22</v>
      </c>
      <c r="Q18" s="30" t="s">
        <v>28</v>
      </c>
      <c r="R18" s="31" t="s">
        <v>29</v>
      </c>
      <c r="S18" s="32" t="s">
        <v>5</v>
      </c>
      <c r="T18" s="32" t="s">
        <v>30</v>
      </c>
      <c r="U18" s="31" t="s">
        <v>6</v>
      </c>
      <c r="V18" s="32" t="s">
        <v>31</v>
      </c>
    </row>
    <row r="19" spans="1:22" x14ac:dyDescent="0.25">
      <c r="A19" s="55" t="s">
        <v>46</v>
      </c>
      <c r="B19" s="2" t="s">
        <v>88</v>
      </c>
      <c r="C19" s="3">
        <v>45969</v>
      </c>
      <c r="D19" s="54" t="s">
        <v>38</v>
      </c>
      <c r="E19" s="5">
        <v>185</v>
      </c>
      <c r="F19" s="22">
        <v>0</v>
      </c>
      <c r="G19" s="5">
        <v>190</v>
      </c>
      <c r="H19" s="22">
        <v>2</v>
      </c>
      <c r="I19" s="5">
        <v>186</v>
      </c>
      <c r="J19" s="22">
        <v>0</v>
      </c>
      <c r="K19" s="5">
        <v>191</v>
      </c>
      <c r="L19" s="22">
        <v>0</v>
      </c>
      <c r="M19" s="5">
        <v>196</v>
      </c>
      <c r="N19" s="22">
        <v>3</v>
      </c>
      <c r="O19" s="5"/>
      <c r="P19" s="22"/>
      <c r="Q19" s="8">
        <v>5</v>
      </c>
      <c r="R19" s="8">
        <v>948</v>
      </c>
      <c r="S19" s="7">
        <v>189.6</v>
      </c>
      <c r="T19" s="44">
        <v>5</v>
      </c>
      <c r="U19" s="8">
        <v>5</v>
      </c>
      <c r="V19" s="7">
        <v>194.6</v>
      </c>
    </row>
    <row r="21" spans="1:22" x14ac:dyDescent="0.25">
      <c r="Q21" s="39">
        <f>SUM(Q19:Q20)</f>
        <v>5</v>
      </c>
      <c r="R21" s="39">
        <f>SUM(R19:R20)</f>
        <v>948</v>
      </c>
      <c r="S21" s="40">
        <f>SUM(R21/Q21)</f>
        <v>189.6</v>
      </c>
      <c r="T21" s="39">
        <f>SUM(T19:T20)</f>
        <v>5</v>
      </c>
      <c r="U21" s="39">
        <f>SUM(U19:U20)</f>
        <v>5</v>
      </c>
      <c r="V21" s="41">
        <f>SUM(S21+U21)</f>
        <v>194.6</v>
      </c>
    </row>
  </sheetData>
  <protectedRanges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J4 L4:P4 T4" name="Range1_3_5_1_1"/>
    <protectedRange algorithmName="SHA-512" hashValue="ON39YdpmFHfN9f47KpiRvqrKx0V9+erV1CNkpWzYhW/Qyc6aT8rEyCrvauWSYGZK2ia3o7vd3akF07acHAFpOA==" saltValue="yVW9XmDwTqEnmpSGai0KYg==" spinCount="100000" sqref="E12:F12 B12:C12 H12:P12" name="Range1_32_1"/>
    <protectedRange algorithmName="SHA-512" hashValue="ON39YdpmFHfN9f47KpiRvqrKx0V9+erV1CNkpWzYhW/Qyc6aT8rEyCrvauWSYGZK2ia3o7vd3akF07acHAFpOA==" saltValue="yVW9XmDwTqEnmpSGai0KYg==" spinCount="100000" sqref="D12" name="Range1_1_19_1"/>
    <protectedRange algorithmName="SHA-512" hashValue="ON39YdpmFHfN9f47KpiRvqrKx0V9+erV1CNkpWzYhW/Qyc6aT8rEyCrvauWSYGZK2ia3o7vd3akF07acHAFpOA==" saltValue="yVW9XmDwTqEnmpSGai0KYg==" spinCount="100000" sqref="T12" name="Range1_3_5_18_1"/>
    <protectedRange algorithmName="SHA-512" hashValue="ON39YdpmFHfN9f47KpiRvqrKx0V9+erV1CNkpWzYhW/Qyc6aT8rEyCrvauWSYGZK2ia3o7vd3akF07acHAFpOA==" saltValue="yVW9XmDwTqEnmpSGai0KYg==" spinCount="100000" sqref="E19:P19 B19:C19" name="Range1_15"/>
    <protectedRange algorithmName="SHA-512" hashValue="ON39YdpmFHfN9f47KpiRvqrKx0V9+erV1CNkpWzYhW/Qyc6aT8rEyCrvauWSYGZK2ia3o7vd3akF07acHAFpOA==" saltValue="yVW9XmDwTqEnmpSGai0KYg==" spinCount="100000" sqref="D19" name="Range1_1_4"/>
    <protectedRange algorithmName="SHA-512" hashValue="ON39YdpmFHfN9f47KpiRvqrKx0V9+erV1CNkpWzYhW/Qyc6aT8rEyCrvauWSYGZK2ia3o7vd3akF07acHAFpOA==" saltValue="yVW9XmDwTqEnmpSGai0KYg==" spinCount="100000" sqref="T19" name="Range1_3_5_4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T5 E5:P5" name="Range1_3_5_5"/>
    <protectedRange algorithmName="SHA-512" hashValue="ON39YdpmFHfN9f47KpiRvqrKx0V9+erV1CNkpWzYhW/Qyc6aT8rEyCrvauWSYGZK2ia3o7vd3akF07acHAFpOA==" saltValue="yVW9XmDwTqEnmpSGai0KYg==" spinCount="100000" sqref="E13:P13 B13:C13" name="Range1_15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E6 G6 I6 K6 M6 O6" name="Range1_33_1"/>
    <protectedRange algorithmName="SHA-512" hashValue="ON39YdpmFHfN9f47KpiRvqrKx0V9+erV1CNkpWzYhW/Qyc6aT8rEyCrvauWSYGZK2ia3o7vd3akF07acHAFpOA==" saltValue="yVW9XmDwTqEnmpSGai0KYg==" spinCount="100000" sqref="T6" name="Range1_3_5_3"/>
  </protectedRanges>
  <conditionalFormatting sqref="E4:J4 L4:P4">
    <cfRule type="cellIs" dxfId="1104" priority="50" operator="greaterThanOrEqual">
      <formula>200</formula>
    </cfRule>
  </conditionalFormatting>
  <conditionalFormatting sqref="O4">
    <cfRule type="top10" dxfId="1103" priority="49" rank="1"/>
  </conditionalFormatting>
  <conditionalFormatting sqref="E4">
    <cfRule type="top10" dxfId="1102" priority="51" rank="1"/>
  </conditionalFormatting>
  <conditionalFormatting sqref="G4">
    <cfRule type="top10" dxfId="1101" priority="52" rank="1"/>
  </conditionalFormatting>
  <conditionalFormatting sqref="I4">
    <cfRule type="top10" dxfId="1100" priority="53" rank="1"/>
  </conditionalFormatting>
  <conditionalFormatting sqref="M4">
    <cfRule type="top10" dxfId="1099" priority="54" rank="1"/>
  </conditionalFormatting>
  <conditionalFormatting sqref="E12">
    <cfRule type="top10" dxfId="1098" priority="42" rank="1"/>
  </conditionalFormatting>
  <conditionalFormatting sqref="G12">
    <cfRule type="top10" dxfId="1097" priority="41" rank="1"/>
  </conditionalFormatting>
  <conditionalFormatting sqref="I12">
    <cfRule type="top10" dxfId="1096" priority="40" rank="1"/>
  </conditionalFormatting>
  <conditionalFormatting sqref="K12">
    <cfRule type="top10" dxfId="1095" priority="39" rank="1"/>
  </conditionalFormatting>
  <conditionalFormatting sqref="M12">
    <cfRule type="top10" dxfId="1094" priority="38" rank="1"/>
  </conditionalFormatting>
  <conditionalFormatting sqref="O12">
    <cfRule type="top10" dxfId="1093" priority="37" rank="1"/>
  </conditionalFormatting>
  <conditionalFormatting sqref="E12:O12">
    <cfRule type="cellIs" dxfId="1092" priority="36" operator="greaterThanOrEqual">
      <formula>193</formula>
    </cfRule>
  </conditionalFormatting>
  <conditionalFormatting sqref="E19:P19">
    <cfRule type="cellIs" dxfId="1091" priority="22" operator="greaterThanOrEqual">
      <formula>200</formula>
    </cfRule>
  </conditionalFormatting>
  <conditionalFormatting sqref="E19">
    <cfRule type="top10" dxfId="1090" priority="23" rank="1"/>
  </conditionalFormatting>
  <conditionalFormatting sqref="G19">
    <cfRule type="top10" dxfId="1089" priority="24" rank="1"/>
  </conditionalFormatting>
  <conditionalFormatting sqref="I19">
    <cfRule type="top10" dxfId="1088" priority="25" rank="1"/>
  </conditionalFormatting>
  <conditionalFormatting sqref="K19">
    <cfRule type="top10" dxfId="1087" priority="26" rank="1"/>
  </conditionalFormatting>
  <conditionalFormatting sqref="M19">
    <cfRule type="top10" dxfId="1086" priority="27" rank="1"/>
  </conditionalFormatting>
  <conditionalFormatting sqref="O19">
    <cfRule type="top10" dxfId="1085" priority="28" rank="1"/>
  </conditionalFormatting>
  <conditionalFormatting sqref="E5">
    <cfRule type="top10" dxfId="1084" priority="21" rank="1"/>
  </conditionalFormatting>
  <conditionalFormatting sqref="G5">
    <cfRule type="top10" dxfId="1083" priority="20" rank="1"/>
  </conditionalFormatting>
  <conditionalFormatting sqref="E5:P5">
    <cfRule type="cellIs" dxfId="1082" priority="19" operator="greaterThanOrEqual">
      <formula>200</formula>
    </cfRule>
  </conditionalFormatting>
  <conditionalFormatting sqref="I5">
    <cfRule type="top10" dxfId="1081" priority="18" rank="1"/>
  </conditionalFormatting>
  <conditionalFormatting sqref="K5">
    <cfRule type="top10" dxfId="1080" priority="17" rank="1"/>
  </conditionalFormatting>
  <conditionalFormatting sqref="M5">
    <cfRule type="top10" dxfId="1079" priority="16" rank="1"/>
  </conditionalFormatting>
  <conditionalFormatting sqref="O5">
    <cfRule type="top10" dxfId="1078" priority="15" rank="1"/>
  </conditionalFormatting>
  <conditionalFormatting sqref="E13:P13">
    <cfRule type="cellIs" dxfId="1077" priority="8" operator="greaterThanOrEqual">
      <formula>200</formula>
    </cfRule>
  </conditionalFormatting>
  <conditionalFormatting sqref="E13">
    <cfRule type="top10" dxfId="1076" priority="9" rank="1"/>
  </conditionalFormatting>
  <conditionalFormatting sqref="G13">
    <cfRule type="top10" dxfId="1075" priority="10" rank="1"/>
  </conditionalFormatting>
  <conditionalFormatting sqref="I13">
    <cfRule type="top10" dxfId="1074" priority="11" rank="1"/>
  </conditionalFormatting>
  <conditionalFormatting sqref="K13">
    <cfRule type="top10" dxfId="1073" priority="12" rank="1"/>
  </conditionalFormatting>
  <conditionalFormatting sqref="M13">
    <cfRule type="top10" dxfId="1072" priority="13" rank="1"/>
  </conditionalFormatting>
  <conditionalFormatting sqref="O13">
    <cfRule type="top10" dxfId="1071" priority="14" rank="1"/>
  </conditionalFormatting>
  <conditionalFormatting sqref="E6">
    <cfRule type="top10" dxfId="1070" priority="7" rank="1"/>
  </conditionalFormatting>
  <conditionalFormatting sqref="G6">
    <cfRule type="top10" dxfId="1069" priority="6" rank="1"/>
  </conditionalFormatting>
  <conditionalFormatting sqref="I6">
    <cfRule type="top10" dxfId="1068" priority="5" rank="1"/>
  </conditionalFormatting>
  <conditionalFormatting sqref="K6">
    <cfRule type="top10" dxfId="1067" priority="4" rank="1"/>
  </conditionalFormatting>
  <conditionalFormatting sqref="M6">
    <cfRule type="top10" dxfId="1066" priority="3" rank="1"/>
  </conditionalFormatting>
  <conditionalFormatting sqref="O6">
    <cfRule type="top10" dxfId="1065" priority="2" rank="1"/>
  </conditionalFormatting>
  <conditionalFormatting sqref="E6:P6">
    <cfRule type="cellIs" dxfId="1064" priority="1" operator="greaterThanOrEqual">
      <formula>200</formula>
    </cfRule>
  </conditionalFormatting>
  <hyperlinks>
    <hyperlink ref="X1" location="'Indoor 2025'!A1" display="Return to Rankings" xr:uid="{98B95193-CBF6-4B30-8801-EF4C7006B5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B19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D19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D5 B5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D13 B13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D6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B6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0859-CA3A-499B-B24D-26EC08477F59}">
  <sheetPr codeName="Sheet37"/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63</v>
      </c>
      <c r="C2" s="3">
        <v>45692</v>
      </c>
      <c r="D2" s="4" t="s">
        <v>38</v>
      </c>
      <c r="E2" s="5">
        <v>193</v>
      </c>
      <c r="F2" s="22">
        <v>3</v>
      </c>
      <c r="G2" s="36">
        <v>193</v>
      </c>
      <c r="H2" s="22">
        <v>1</v>
      </c>
      <c r="I2" s="5">
        <v>194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25">
      <c r="A3" s="1" t="s">
        <v>11</v>
      </c>
      <c r="B3" s="2" t="s">
        <v>71</v>
      </c>
      <c r="C3" s="3">
        <v>45706</v>
      </c>
      <c r="D3" s="4" t="s">
        <v>38</v>
      </c>
      <c r="E3" s="5">
        <v>191</v>
      </c>
      <c r="F3" s="22">
        <v>1</v>
      </c>
      <c r="G3" s="36">
        <v>189</v>
      </c>
      <c r="H3" s="22">
        <v>0</v>
      </c>
      <c r="I3" s="5">
        <v>191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571</v>
      </c>
      <c r="S3" s="7">
        <v>190.33333333333334</v>
      </c>
      <c r="T3" s="44">
        <v>3</v>
      </c>
      <c r="U3" s="8">
        <v>4</v>
      </c>
      <c r="V3" s="9">
        <v>194.33333333333334</v>
      </c>
    </row>
    <row r="4" spans="1:24" x14ac:dyDescent="0.25">
      <c r="A4" s="1" t="s">
        <v>11</v>
      </c>
      <c r="B4" s="2" t="s">
        <v>71</v>
      </c>
      <c r="C4" s="3">
        <v>45720</v>
      </c>
      <c r="D4" s="4" t="s">
        <v>38</v>
      </c>
      <c r="E4" s="5">
        <v>192</v>
      </c>
      <c r="F4" s="22">
        <v>1</v>
      </c>
      <c r="G4" s="36">
        <v>193</v>
      </c>
      <c r="H4" s="22">
        <v>2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6</v>
      </c>
      <c r="U4" s="8">
        <v>4</v>
      </c>
      <c r="V4" s="9">
        <v>197</v>
      </c>
    </row>
    <row r="6" spans="1:24" x14ac:dyDescent="0.25">
      <c r="Q6" s="39">
        <f>SUM(Q2:Q5)</f>
        <v>9</v>
      </c>
      <c r="R6" s="39">
        <f>SUM(R2:R5)</f>
        <v>1730</v>
      </c>
      <c r="S6" s="40">
        <f>SUM(R6/Q6)</f>
        <v>192.22222222222223</v>
      </c>
      <c r="T6" s="39">
        <f>SUM(T2:T5)</f>
        <v>13</v>
      </c>
      <c r="U6" s="39">
        <f>SUM(U2:U5)</f>
        <v>11</v>
      </c>
      <c r="V6" s="41">
        <f>SUM(S6+U6)</f>
        <v>203.22222222222223</v>
      </c>
    </row>
    <row r="9" spans="1:24" x14ac:dyDescent="0.25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25">
      <c r="A10" s="1" t="s">
        <v>15</v>
      </c>
      <c r="B10" s="2" t="s">
        <v>71</v>
      </c>
      <c r="C10" s="3">
        <v>45755</v>
      </c>
      <c r="D10" s="4" t="s">
        <v>38</v>
      </c>
      <c r="E10" s="5">
        <v>194</v>
      </c>
      <c r="F10" s="22">
        <v>1</v>
      </c>
      <c r="G10" s="5">
        <v>197</v>
      </c>
      <c r="H10" s="22">
        <v>5</v>
      </c>
      <c r="I10" s="5">
        <v>195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586</v>
      </c>
      <c r="S10" s="7">
        <v>195.33333333333334</v>
      </c>
      <c r="T10" s="44">
        <v>8</v>
      </c>
      <c r="U10" s="8">
        <v>2</v>
      </c>
      <c r="V10" s="9">
        <v>197.33333333333334</v>
      </c>
    </row>
    <row r="12" spans="1:24" x14ac:dyDescent="0.25">
      <c r="Q12" s="39">
        <f>SUM(Q10:Q11)</f>
        <v>3</v>
      </c>
      <c r="R12" s="39">
        <f>SUM(R10:R11)</f>
        <v>586</v>
      </c>
      <c r="S12" s="40">
        <f>SUM(R12/Q12)</f>
        <v>195.33333333333334</v>
      </c>
      <c r="T12" s="39">
        <f>SUM(T10:T11)</f>
        <v>8</v>
      </c>
      <c r="U12" s="39">
        <f>SUM(U10:U11)</f>
        <v>2</v>
      </c>
      <c r="V12" s="41">
        <f>SUM(S12+U12)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</protectedRanges>
  <hyperlinks>
    <hyperlink ref="X1" location="'Virginia 2025'!A1" display="Return to Rankings" xr:uid="{FCA54731-DD06-43B7-B1BB-8748F7428461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4042-18E2-40B2-98BE-DA29BF6AC539}">
  <sheetPr codeName="Sheet41"/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80</v>
      </c>
      <c r="C2" s="3">
        <v>45710</v>
      </c>
      <c r="D2" s="4" t="s">
        <v>38</v>
      </c>
      <c r="E2" s="5">
        <v>197</v>
      </c>
      <c r="F2" s="22">
        <v>4</v>
      </c>
      <c r="G2" s="5">
        <v>197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3" spans="1:24" x14ac:dyDescent="0.25">
      <c r="A3" s="55" t="s">
        <v>15</v>
      </c>
      <c r="B3" s="2" t="s">
        <v>80</v>
      </c>
      <c r="C3" s="3">
        <v>45997</v>
      </c>
      <c r="D3" s="54" t="s">
        <v>38</v>
      </c>
      <c r="E3" s="5">
        <v>195</v>
      </c>
      <c r="F3" s="22">
        <v>4</v>
      </c>
      <c r="G3" s="5">
        <v>198</v>
      </c>
      <c r="H3" s="22">
        <v>6</v>
      </c>
      <c r="I3" s="5">
        <v>197</v>
      </c>
      <c r="J3" s="22">
        <v>5</v>
      </c>
      <c r="K3" s="5">
        <v>193</v>
      </c>
      <c r="L3" s="22">
        <v>3</v>
      </c>
      <c r="M3" s="5">
        <v>194</v>
      </c>
      <c r="N3" s="22">
        <v>3</v>
      </c>
      <c r="O3" s="5">
        <v>197</v>
      </c>
      <c r="P3" s="22">
        <v>3</v>
      </c>
      <c r="Q3" s="8">
        <v>6</v>
      </c>
      <c r="R3" s="8">
        <v>1174</v>
      </c>
      <c r="S3" s="7">
        <v>195.66666666666666</v>
      </c>
      <c r="T3" s="44">
        <v>24</v>
      </c>
      <c r="U3" s="8">
        <v>4</v>
      </c>
      <c r="V3" s="7">
        <v>199.66666666666666</v>
      </c>
    </row>
    <row r="5" spans="1:24" x14ac:dyDescent="0.25">
      <c r="Q5" s="39">
        <f>SUM(Q2:Q4)</f>
        <v>9</v>
      </c>
      <c r="R5" s="39">
        <f>SUM(R2:R4)</f>
        <v>1765</v>
      </c>
      <c r="S5" s="40">
        <f>SUM(R5/Q5)</f>
        <v>196.11111111111111</v>
      </c>
      <c r="T5" s="39">
        <f>SUM(T2:T4)</f>
        <v>34</v>
      </c>
      <c r="U5" s="39">
        <f>SUM(U2:U4)</f>
        <v>6</v>
      </c>
      <c r="V5" s="41">
        <f>SUM(S5+U5)</f>
        <v>202.11111111111111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</protectedRanges>
  <conditionalFormatting sqref="E3">
    <cfRule type="top10" dxfId="1063" priority="7" rank="1"/>
  </conditionalFormatting>
  <conditionalFormatting sqref="G3">
    <cfRule type="top10" dxfId="1062" priority="6" rank="1"/>
  </conditionalFormatting>
  <conditionalFormatting sqref="I3">
    <cfRule type="top10" dxfId="1061" priority="5" rank="1"/>
  </conditionalFormatting>
  <conditionalFormatting sqref="K3">
    <cfRule type="top10" dxfId="1060" priority="4" rank="1"/>
  </conditionalFormatting>
  <conditionalFormatting sqref="M3">
    <cfRule type="top10" dxfId="1059" priority="3" rank="1"/>
  </conditionalFormatting>
  <conditionalFormatting sqref="O3">
    <cfRule type="top10" dxfId="1058" priority="2" rank="1"/>
  </conditionalFormatting>
  <conditionalFormatting sqref="E3:O3">
    <cfRule type="cellIs" dxfId="1057" priority="1" operator="greaterThanOrEqual">
      <formula>193</formula>
    </cfRule>
  </conditionalFormatting>
  <hyperlinks>
    <hyperlink ref="X1" location="'Virginia 2025'!A1" display="Return to Rankings" xr:uid="{8D3FE991-8FDE-401B-B303-FC615287E3C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EA84B2-574C-483A-99A2-87AEA0B8BD7A}">
          <x14:formula1>
            <xm:f>'C:\Users\jmfg1\Downloads\[buckhollow indoor 12-5-25-ABRA 2025 Scoring.xlsm]DATA'!#REF!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EB7-1A5B-49F4-A17A-5DCBDE504C34}">
  <sheetPr codeName="Sheet42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90</v>
      </c>
      <c r="C2" s="3">
        <v>45734</v>
      </c>
      <c r="D2" s="4" t="s">
        <v>38</v>
      </c>
      <c r="E2" s="36">
        <v>178</v>
      </c>
      <c r="F2" s="22">
        <v>0</v>
      </c>
      <c r="G2" s="36">
        <v>175</v>
      </c>
      <c r="H2" s="22">
        <v>0</v>
      </c>
      <c r="I2" s="5">
        <v>179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532</v>
      </c>
      <c r="S2" s="7">
        <v>177.33333333333334</v>
      </c>
      <c r="T2" s="44">
        <v>2</v>
      </c>
      <c r="U2" s="8">
        <v>2</v>
      </c>
      <c r="V2" s="9">
        <v>179.33333333333334</v>
      </c>
    </row>
    <row r="4" spans="1:24" x14ac:dyDescent="0.25">
      <c r="Q4" s="39">
        <f>SUM(Q2:Q3)</f>
        <v>3</v>
      </c>
      <c r="R4" s="39">
        <f>SUM(R2:R3)</f>
        <v>532</v>
      </c>
      <c r="S4" s="40">
        <f>SUM(R4/Q4)</f>
        <v>177.33333333333334</v>
      </c>
      <c r="T4" s="39">
        <f>SUM(T2:T3)</f>
        <v>2</v>
      </c>
      <c r="U4" s="39">
        <f>SUM(U2:U3)</f>
        <v>2</v>
      </c>
      <c r="V4" s="41">
        <f>SUM(S4+U4)</f>
        <v>179.33333333333334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CAF7CE-9B48-41FA-AEDB-BE48842DE00B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5EB0-5D95-47F9-837D-64A2C4B19C20}">
  <sheetPr codeName="Sheet43"/>
  <dimension ref="A1:X9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1.8554687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ht="15" customHeight="1" x14ac:dyDescent="0.25">
      <c r="A2" s="1" t="s">
        <v>15</v>
      </c>
      <c r="B2" s="2" t="s">
        <v>115</v>
      </c>
      <c r="C2" s="3">
        <v>45808</v>
      </c>
      <c r="D2" s="4" t="s">
        <v>102</v>
      </c>
      <c r="E2" s="43">
        <v>200</v>
      </c>
      <c r="F2" s="22">
        <v>2</v>
      </c>
      <c r="G2" s="5">
        <v>193</v>
      </c>
      <c r="H2" s="22">
        <v>2</v>
      </c>
      <c r="I2" s="43">
        <v>200.001</v>
      </c>
      <c r="J2" s="22">
        <v>7</v>
      </c>
      <c r="K2" s="5"/>
      <c r="L2" s="22"/>
      <c r="M2" s="5"/>
      <c r="N2" s="22"/>
      <c r="O2" s="5"/>
      <c r="P2" s="22"/>
      <c r="Q2" s="6">
        <v>3</v>
      </c>
      <c r="R2" s="6">
        <v>593.00099999999998</v>
      </c>
      <c r="S2" s="7">
        <v>197.667</v>
      </c>
      <c r="T2" s="44">
        <v>11</v>
      </c>
      <c r="U2" s="8">
        <v>5</v>
      </c>
      <c r="V2" s="9">
        <v>202.667</v>
      </c>
    </row>
    <row r="3" spans="1:24" ht="15" customHeight="1" x14ac:dyDescent="0.25">
      <c r="A3" s="1" t="s">
        <v>15</v>
      </c>
      <c r="B3" s="2" t="s">
        <v>115</v>
      </c>
      <c r="C3" s="3">
        <v>45836</v>
      </c>
      <c r="D3" s="4" t="s">
        <v>102</v>
      </c>
      <c r="E3" s="5">
        <v>198</v>
      </c>
      <c r="F3" s="22">
        <v>3</v>
      </c>
      <c r="G3" s="43">
        <v>200</v>
      </c>
      <c r="H3" s="22">
        <v>4</v>
      </c>
      <c r="I3" s="5">
        <v>198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44">
        <v>8</v>
      </c>
      <c r="U3" s="8">
        <v>14</v>
      </c>
      <c r="V3" s="9">
        <v>212.66666666666666</v>
      </c>
    </row>
    <row r="4" spans="1:24" x14ac:dyDescent="0.25">
      <c r="A4" s="1" t="s">
        <v>15</v>
      </c>
      <c r="B4" s="2" t="s">
        <v>115</v>
      </c>
      <c r="C4" s="3">
        <v>45857</v>
      </c>
      <c r="D4" s="4" t="s">
        <v>102</v>
      </c>
      <c r="E4" s="43">
        <v>200</v>
      </c>
      <c r="F4" s="22">
        <v>0</v>
      </c>
      <c r="G4" s="5">
        <v>197</v>
      </c>
      <c r="H4" s="22">
        <v>3</v>
      </c>
      <c r="I4" s="5">
        <v>198</v>
      </c>
      <c r="J4" s="22">
        <v>6</v>
      </c>
      <c r="K4" s="5"/>
      <c r="L4" s="22"/>
      <c r="M4" s="5"/>
      <c r="N4" s="22"/>
      <c r="O4" s="5"/>
      <c r="P4" s="22"/>
      <c r="Q4" s="6">
        <v>3</v>
      </c>
      <c r="R4" s="6">
        <v>595</v>
      </c>
      <c r="S4" s="7">
        <v>198.33333333333334</v>
      </c>
      <c r="T4" s="44">
        <v>9</v>
      </c>
      <c r="U4" s="8">
        <v>4</v>
      </c>
      <c r="V4" s="9">
        <v>202.33333333333334</v>
      </c>
    </row>
    <row r="5" spans="1:24" x14ac:dyDescent="0.25">
      <c r="A5" s="1" t="s">
        <v>15</v>
      </c>
      <c r="B5" s="2" t="s">
        <v>115</v>
      </c>
      <c r="C5" s="3">
        <v>45899</v>
      </c>
      <c r="D5" s="4" t="s">
        <v>102</v>
      </c>
      <c r="E5" s="5">
        <v>199</v>
      </c>
      <c r="F5" s="22">
        <v>3</v>
      </c>
      <c r="G5" s="5">
        <v>198</v>
      </c>
      <c r="H5" s="22">
        <v>2</v>
      </c>
      <c r="I5" s="5">
        <v>199.001</v>
      </c>
      <c r="J5" s="22">
        <v>7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12</v>
      </c>
      <c r="U5" s="8">
        <v>12</v>
      </c>
      <c r="V5" s="9">
        <v>210.667</v>
      </c>
    </row>
    <row r="6" spans="1:24" x14ac:dyDescent="0.25">
      <c r="A6" s="1" t="s">
        <v>15</v>
      </c>
      <c r="B6" s="2" t="s">
        <v>115</v>
      </c>
      <c r="C6" s="3">
        <v>45927</v>
      </c>
      <c r="D6" s="4" t="s">
        <v>170</v>
      </c>
      <c r="E6" s="5">
        <v>197</v>
      </c>
      <c r="F6" s="22">
        <v>2</v>
      </c>
      <c r="G6" s="5">
        <v>198</v>
      </c>
      <c r="H6" s="22">
        <v>1</v>
      </c>
      <c r="I6" s="5">
        <v>200.001</v>
      </c>
      <c r="J6" s="22">
        <v>3</v>
      </c>
      <c r="K6" s="5"/>
      <c r="L6" s="22"/>
      <c r="M6" s="5"/>
      <c r="N6" s="22"/>
      <c r="O6" s="5"/>
      <c r="P6" s="22"/>
      <c r="Q6" s="6">
        <v>3</v>
      </c>
      <c r="R6" s="6">
        <v>595.00099999999998</v>
      </c>
      <c r="S6" s="7">
        <v>198.33366666666666</v>
      </c>
      <c r="T6" s="44">
        <v>6</v>
      </c>
      <c r="U6" s="8">
        <v>7</v>
      </c>
      <c r="V6" s="9">
        <v>207.33366666666666</v>
      </c>
    </row>
    <row r="7" spans="1:24" x14ac:dyDescent="0.25">
      <c r="A7" s="1" t="s">
        <v>15</v>
      </c>
      <c r="B7" s="2" t="s">
        <v>115</v>
      </c>
      <c r="C7" s="3">
        <v>45948</v>
      </c>
      <c r="D7" s="4" t="s">
        <v>170</v>
      </c>
      <c r="E7" s="5">
        <v>198</v>
      </c>
      <c r="F7" s="22">
        <v>4</v>
      </c>
      <c r="G7" s="5">
        <v>198</v>
      </c>
      <c r="H7" s="22">
        <v>2</v>
      </c>
      <c r="I7" s="5">
        <v>200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7</v>
      </c>
      <c r="U7" s="8">
        <v>4</v>
      </c>
      <c r="V7" s="9">
        <v>202.66666666666666</v>
      </c>
    </row>
    <row r="9" spans="1:24" x14ac:dyDescent="0.25">
      <c r="Q9" s="39">
        <f>SUM(Q2:Q8)</f>
        <v>18</v>
      </c>
      <c r="R9" s="39">
        <f>SUM(R2:R8)</f>
        <v>3571.0029999999997</v>
      </c>
      <c r="S9" s="40">
        <f>SUM(R9/Q9)</f>
        <v>198.38905555555553</v>
      </c>
      <c r="T9" s="39">
        <f>SUM(T2:T8)</f>
        <v>53</v>
      </c>
      <c r="U9" s="39">
        <f>SUM(U2:U8)</f>
        <v>46</v>
      </c>
      <c r="V9" s="41">
        <f>SUM(S9+U9)</f>
        <v>244.38905555555553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 H6:P6 E6:F6" name="Range1_32_1"/>
    <protectedRange algorithmName="SHA-512" hashValue="ON39YdpmFHfN9f47KpiRvqrKx0V9+erV1CNkpWzYhW/Qyc6aT8rEyCrvauWSYGZK2ia3o7vd3akF07acHAFpOA==" saltValue="yVW9XmDwTqEnmpSGai0KYg==" spinCount="100000" sqref="D6" name="Range1_1_19_1"/>
    <protectedRange algorithmName="SHA-512" hashValue="ON39YdpmFHfN9f47KpiRvqrKx0V9+erV1CNkpWzYhW/Qyc6aT8rEyCrvauWSYGZK2ia3o7vd3akF07acHAFpOA==" saltValue="yVW9XmDwTqEnmpSGai0KYg==" spinCount="100000" sqref="T6" name="Range1_3_5_18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E7:P7 T7" name="Range1_3_5_1"/>
  </protectedRanges>
  <conditionalFormatting sqref="E7:P7">
    <cfRule type="cellIs" dxfId="1056" priority="8" operator="greaterThanOrEqual">
      <formula>200</formula>
    </cfRule>
  </conditionalFormatting>
  <conditionalFormatting sqref="E6">
    <cfRule type="top10" dxfId="1055" priority="7" rank="1"/>
  </conditionalFormatting>
  <conditionalFormatting sqref="G6">
    <cfRule type="top10" dxfId="1054" priority="6" rank="1"/>
  </conditionalFormatting>
  <conditionalFormatting sqref="I6">
    <cfRule type="top10" dxfId="1053" priority="5" rank="1"/>
  </conditionalFormatting>
  <conditionalFormatting sqref="K6">
    <cfRule type="top10" dxfId="1052" priority="4" rank="1"/>
  </conditionalFormatting>
  <conditionalFormatting sqref="M6">
    <cfRule type="top10" dxfId="1051" priority="3" rank="1"/>
  </conditionalFormatting>
  <conditionalFormatting sqref="O6">
    <cfRule type="top10" dxfId="1050" priority="2" rank="1"/>
  </conditionalFormatting>
  <conditionalFormatting sqref="E6:O6">
    <cfRule type="cellIs" dxfId="1049" priority="1" operator="greaterThanOrEqual">
      <formula>193</formula>
    </cfRule>
  </conditionalFormatting>
  <conditionalFormatting sqref="E7">
    <cfRule type="top10" dxfId="1048" priority="9" rank="1"/>
  </conditionalFormatting>
  <conditionalFormatting sqref="G7">
    <cfRule type="top10" dxfId="1047" priority="10" rank="1"/>
  </conditionalFormatting>
  <conditionalFormatting sqref="I7">
    <cfRule type="top10" dxfId="1046" priority="11" rank="1"/>
  </conditionalFormatting>
  <conditionalFormatting sqref="K7">
    <cfRule type="top10" dxfId="1045" priority="12" rank="1"/>
  </conditionalFormatting>
  <conditionalFormatting sqref="M7">
    <cfRule type="top10" dxfId="1044" priority="13" rank="1"/>
  </conditionalFormatting>
  <conditionalFormatting sqref="O7">
    <cfRule type="top10" dxfId="1043" priority="14" rank="1"/>
  </conditionalFormatting>
  <hyperlinks>
    <hyperlink ref="X1" location="'Indoor 2025'!A1" display="Return to Rankings" xr:uid="{B80AC786-4363-4771-8CB0-7C51BBA516C1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C6DD-37DE-45BB-B61F-2CA25D9083F3}">
  <sheetPr codeName="Sheet44"/>
  <dimension ref="A1:X8"/>
  <sheetViews>
    <sheetView workbookViewId="0">
      <selection activeCell="A5" sqref="A5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8.140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109</v>
      </c>
      <c r="C2" s="3">
        <v>45808</v>
      </c>
      <c r="D2" s="4" t="s">
        <v>102</v>
      </c>
      <c r="E2" s="5">
        <v>197</v>
      </c>
      <c r="F2" s="22">
        <v>2</v>
      </c>
      <c r="G2" s="5">
        <v>196</v>
      </c>
      <c r="H2" s="22">
        <v>5</v>
      </c>
      <c r="I2" s="43">
        <v>200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9</v>
      </c>
      <c r="U2" s="8">
        <v>2</v>
      </c>
      <c r="V2" s="9">
        <v>199.66666666666666</v>
      </c>
    </row>
    <row r="3" spans="1:24" ht="15" customHeight="1" x14ac:dyDescent="0.25">
      <c r="A3" s="1" t="s">
        <v>15</v>
      </c>
      <c r="B3" s="2" t="s">
        <v>109</v>
      </c>
      <c r="C3" s="3">
        <v>45857</v>
      </c>
      <c r="D3" s="4" t="s">
        <v>102</v>
      </c>
      <c r="E3" s="5">
        <v>197</v>
      </c>
      <c r="F3" s="22">
        <v>1</v>
      </c>
      <c r="G3" s="5">
        <v>190</v>
      </c>
      <c r="H3" s="22">
        <v>1</v>
      </c>
      <c r="I3" s="5">
        <v>197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584</v>
      </c>
      <c r="S3" s="7">
        <v>194.66666666666666</v>
      </c>
      <c r="T3" s="44">
        <v>3</v>
      </c>
      <c r="U3" s="8">
        <v>2</v>
      </c>
      <c r="V3" s="9">
        <v>196.66666666666666</v>
      </c>
    </row>
    <row r="4" spans="1:24" x14ac:dyDescent="0.25">
      <c r="A4" s="1" t="s">
        <v>15</v>
      </c>
      <c r="B4" s="2" t="s">
        <v>109</v>
      </c>
      <c r="C4" s="3">
        <v>45899</v>
      </c>
      <c r="D4" s="4" t="s">
        <v>102</v>
      </c>
      <c r="E4" s="5">
        <v>196</v>
      </c>
      <c r="F4" s="22">
        <v>5</v>
      </c>
      <c r="G4" s="5">
        <v>194</v>
      </c>
      <c r="H4" s="22">
        <v>3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11</v>
      </c>
      <c r="U4" s="8">
        <v>4</v>
      </c>
      <c r="V4" s="9">
        <v>199.66666666666666</v>
      </c>
    </row>
    <row r="5" spans="1:24" x14ac:dyDescent="0.25">
      <c r="A5" s="1" t="s">
        <v>15</v>
      </c>
      <c r="B5" s="2" t="s">
        <v>109</v>
      </c>
      <c r="C5" s="3">
        <v>45927</v>
      </c>
      <c r="D5" s="4" t="s">
        <v>170</v>
      </c>
      <c r="E5" s="5">
        <v>197</v>
      </c>
      <c r="F5" s="22">
        <v>1</v>
      </c>
      <c r="G5" s="5">
        <v>197</v>
      </c>
      <c r="H5" s="22">
        <v>1</v>
      </c>
      <c r="I5" s="5">
        <v>196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7</v>
      </c>
      <c r="U5" s="8">
        <v>2</v>
      </c>
      <c r="V5" s="9">
        <v>198.66666666666666</v>
      </c>
    </row>
    <row r="6" spans="1:24" x14ac:dyDescent="0.25">
      <c r="A6" s="1" t="s">
        <v>15</v>
      </c>
      <c r="B6" s="2" t="s">
        <v>109</v>
      </c>
      <c r="C6" s="3">
        <v>45948</v>
      </c>
      <c r="D6" s="4" t="s">
        <v>170</v>
      </c>
      <c r="E6" s="5">
        <v>197</v>
      </c>
      <c r="F6" s="22">
        <v>3</v>
      </c>
      <c r="G6" s="5">
        <v>196</v>
      </c>
      <c r="H6" s="22">
        <v>3</v>
      </c>
      <c r="I6" s="5">
        <v>200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2</v>
      </c>
      <c r="V6" s="9">
        <v>199.66666666666666</v>
      </c>
    </row>
    <row r="8" spans="1:24" x14ac:dyDescent="0.25">
      <c r="Q8" s="39">
        <f>SUM(Q2:Q7)</f>
        <v>15</v>
      </c>
      <c r="R8" s="39">
        <f>SUM(R2:R7)</f>
        <v>2947</v>
      </c>
      <c r="S8" s="40">
        <f>SUM(R8/Q8)</f>
        <v>196.46666666666667</v>
      </c>
      <c r="T8" s="39">
        <f>SUM(T2:T7)</f>
        <v>38</v>
      </c>
      <c r="U8" s="39">
        <f>SUM(U2:U7)</f>
        <v>12</v>
      </c>
      <c r="V8" s="41">
        <f>SUM(S8+U8)</f>
        <v>208.46666666666667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6" name="Range1_13"/>
    <protectedRange algorithmName="SHA-512" hashValue="ON39YdpmFHfN9f47KpiRvqrKx0V9+erV1CNkpWzYhW/Qyc6aT8rEyCrvauWSYGZK2ia3o7vd3akF07acHAFpOA==" saltValue="yVW9XmDwTqEnmpSGai0KYg==" spinCount="100000" sqref="D5:D6" name="Range1_1_1"/>
    <protectedRange algorithmName="SHA-512" hashValue="ON39YdpmFHfN9f47KpiRvqrKx0V9+erV1CNkpWzYhW/Qyc6aT8rEyCrvauWSYGZK2ia3o7vd3akF07acHAFpOA==" saltValue="yVW9XmDwTqEnmpSGai0KYg==" spinCount="100000" sqref="T5:T6 E5:P6" name="Range1_3_5_1"/>
  </protectedRanges>
  <conditionalFormatting sqref="E5:P6">
    <cfRule type="cellIs" dxfId="1042" priority="1" operator="greaterThanOrEqual">
      <formula>200</formula>
    </cfRule>
  </conditionalFormatting>
  <conditionalFormatting sqref="E5:E6">
    <cfRule type="top10" dxfId="1041" priority="2" rank="1"/>
  </conditionalFormatting>
  <conditionalFormatting sqref="G5:G6">
    <cfRule type="top10" dxfId="1040" priority="3" rank="1"/>
  </conditionalFormatting>
  <conditionalFormatting sqref="I5:I6">
    <cfRule type="top10" dxfId="1039" priority="4" rank="1"/>
  </conditionalFormatting>
  <conditionalFormatting sqref="K5:K6">
    <cfRule type="top10" dxfId="1038" priority="5" rank="1"/>
  </conditionalFormatting>
  <conditionalFormatting sqref="M5:M6">
    <cfRule type="top10" dxfId="1037" priority="6" rank="1"/>
  </conditionalFormatting>
  <conditionalFormatting sqref="O5:O6">
    <cfRule type="top10" dxfId="1036" priority="7" rank="1"/>
  </conditionalFormatting>
  <hyperlinks>
    <hyperlink ref="X1" location="'Virginia 2025'!A1" display="Return to Rankings" xr:uid="{0BEF1525-BD64-4074-A828-AC0F3B890427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F6F8-B13F-48E9-919D-04FA15C84662}">
  <sheetPr codeName="Sheet45"/>
  <dimension ref="A1:X10"/>
  <sheetViews>
    <sheetView workbookViewId="0">
      <selection activeCell="D15" sqref="D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126</v>
      </c>
      <c r="C2" s="3">
        <v>45814</v>
      </c>
      <c r="D2" s="4" t="s">
        <v>130</v>
      </c>
      <c r="E2" s="5">
        <v>191</v>
      </c>
      <c r="F2" s="22">
        <v>1</v>
      </c>
      <c r="G2" s="5">
        <v>192</v>
      </c>
      <c r="H2" s="22">
        <v>3</v>
      </c>
      <c r="I2" s="5">
        <v>197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25">
      <c r="A3" s="1" t="s">
        <v>15</v>
      </c>
      <c r="B3" s="2" t="s">
        <v>142</v>
      </c>
      <c r="C3" s="3">
        <v>45835</v>
      </c>
      <c r="D3" s="4" t="s">
        <v>130</v>
      </c>
      <c r="E3" s="5">
        <v>199</v>
      </c>
      <c r="F3" s="22">
        <v>3</v>
      </c>
      <c r="G3" s="5">
        <v>197</v>
      </c>
      <c r="H3" s="22">
        <v>4</v>
      </c>
      <c r="I3" s="5">
        <v>197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4</v>
      </c>
      <c r="V3" s="9">
        <v>201.66666666666666</v>
      </c>
    </row>
    <row r="4" spans="1:24" x14ac:dyDescent="0.25">
      <c r="A4" s="1" t="s">
        <v>15</v>
      </c>
      <c r="B4" s="2" t="s">
        <v>142</v>
      </c>
      <c r="C4" s="3">
        <v>45870</v>
      </c>
      <c r="D4" s="4" t="s">
        <v>130</v>
      </c>
      <c r="E4" s="5">
        <v>196</v>
      </c>
      <c r="F4" s="22">
        <v>3</v>
      </c>
      <c r="G4" s="5">
        <v>195</v>
      </c>
      <c r="H4" s="22">
        <v>2</v>
      </c>
      <c r="I4" s="5">
        <v>199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590</v>
      </c>
      <c r="S4" s="7">
        <v>196.66666666666666</v>
      </c>
      <c r="T4" s="44">
        <v>7</v>
      </c>
      <c r="U4" s="8">
        <v>2</v>
      </c>
      <c r="V4" s="9">
        <v>198.66666666666666</v>
      </c>
    </row>
    <row r="5" spans="1:24" x14ac:dyDescent="0.25">
      <c r="A5" s="1" t="s">
        <v>15</v>
      </c>
      <c r="B5" s="2" t="s">
        <v>142</v>
      </c>
      <c r="C5" s="3">
        <v>45905</v>
      </c>
      <c r="D5" s="4" t="s">
        <v>130</v>
      </c>
      <c r="E5" s="5">
        <v>194</v>
      </c>
      <c r="F5" s="22">
        <v>1</v>
      </c>
      <c r="G5" s="5">
        <v>197</v>
      </c>
      <c r="H5" s="22">
        <v>4</v>
      </c>
      <c r="I5" s="5">
        <v>196</v>
      </c>
      <c r="J5" s="22">
        <v>7</v>
      </c>
      <c r="K5" s="5"/>
      <c r="L5" s="22"/>
      <c r="M5" s="5"/>
      <c r="N5" s="22"/>
      <c r="O5" s="5"/>
      <c r="P5" s="22"/>
      <c r="Q5" s="6">
        <v>3</v>
      </c>
      <c r="R5" s="6">
        <v>587</v>
      </c>
      <c r="S5" s="7">
        <v>195.66666666666666</v>
      </c>
      <c r="T5" s="44">
        <v>12</v>
      </c>
      <c r="U5" s="8">
        <v>2</v>
      </c>
      <c r="V5" s="9">
        <v>197.66666666666666</v>
      </c>
    </row>
    <row r="6" spans="1:24" x14ac:dyDescent="0.25">
      <c r="A6" s="55" t="s">
        <v>15</v>
      </c>
      <c r="B6" s="2" t="s">
        <v>142</v>
      </c>
      <c r="C6" s="3">
        <v>45933</v>
      </c>
      <c r="D6" s="54" t="s">
        <v>130</v>
      </c>
      <c r="E6" s="5">
        <v>198</v>
      </c>
      <c r="F6" s="22">
        <v>1</v>
      </c>
      <c r="G6" s="5">
        <v>197</v>
      </c>
      <c r="H6" s="22">
        <v>3</v>
      </c>
      <c r="I6" s="5">
        <v>193</v>
      </c>
      <c r="J6" s="22">
        <v>2</v>
      </c>
      <c r="K6" s="5">
        <v>194</v>
      </c>
      <c r="L6" s="22">
        <v>0</v>
      </c>
      <c r="M6" s="5"/>
      <c r="N6" s="22"/>
      <c r="O6" s="5"/>
      <c r="P6" s="22"/>
      <c r="Q6" s="8">
        <v>4</v>
      </c>
      <c r="R6" s="8">
        <v>782</v>
      </c>
      <c r="S6" s="7">
        <v>195.5</v>
      </c>
      <c r="T6" s="44">
        <v>6</v>
      </c>
      <c r="U6" s="8">
        <v>2</v>
      </c>
      <c r="V6" s="7">
        <v>197.5</v>
      </c>
    </row>
    <row r="7" spans="1:24" x14ac:dyDescent="0.25">
      <c r="A7" s="55" t="s">
        <v>15</v>
      </c>
      <c r="B7" s="2" t="s">
        <v>142</v>
      </c>
      <c r="C7" s="3">
        <v>45996</v>
      </c>
      <c r="D7" s="54" t="s">
        <v>186</v>
      </c>
      <c r="E7" s="5">
        <v>199</v>
      </c>
      <c r="F7" s="22">
        <v>2</v>
      </c>
      <c r="G7" s="5">
        <v>197</v>
      </c>
      <c r="H7" s="22">
        <v>1</v>
      </c>
      <c r="I7" s="5">
        <v>197</v>
      </c>
      <c r="J7" s="22">
        <v>5</v>
      </c>
      <c r="K7" s="5">
        <v>194</v>
      </c>
      <c r="L7" s="22">
        <v>2</v>
      </c>
      <c r="M7" s="5"/>
      <c r="N7" s="22"/>
      <c r="O7" s="5"/>
      <c r="P7" s="22"/>
      <c r="Q7" s="8">
        <v>4</v>
      </c>
      <c r="R7" s="8">
        <v>787</v>
      </c>
      <c r="S7" s="7">
        <v>196.75</v>
      </c>
      <c r="T7" s="44">
        <v>10</v>
      </c>
      <c r="U7" s="8">
        <v>3</v>
      </c>
      <c r="V7" s="7">
        <v>199.75</v>
      </c>
    </row>
    <row r="8" spans="1:24" x14ac:dyDescent="0.25">
      <c r="A8" s="55" t="s">
        <v>15</v>
      </c>
      <c r="B8" s="2" t="s">
        <v>142</v>
      </c>
      <c r="C8" s="3">
        <v>45997</v>
      </c>
      <c r="D8" s="54" t="s">
        <v>186</v>
      </c>
      <c r="E8" s="5">
        <v>190</v>
      </c>
      <c r="F8" s="22">
        <v>1</v>
      </c>
      <c r="G8" s="5">
        <v>186</v>
      </c>
      <c r="H8" s="22">
        <v>2</v>
      </c>
      <c r="I8" s="5">
        <v>197</v>
      </c>
      <c r="J8" s="22">
        <v>3</v>
      </c>
      <c r="K8" s="5">
        <v>192</v>
      </c>
      <c r="L8" s="22">
        <v>2</v>
      </c>
      <c r="M8" s="5">
        <v>196</v>
      </c>
      <c r="N8" s="22">
        <v>1</v>
      </c>
      <c r="O8" s="5">
        <v>192</v>
      </c>
      <c r="P8" s="22">
        <v>2</v>
      </c>
      <c r="Q8" s="8">
        <v>6</v>
      </c>
      <c r="R8" s="8">
        <v>1153</v>
      </c>
      <c r="S8" s="7">
        <v>192.16666666666666</v>
      </c>
      <c r="T8" s="44">
        <v>11</v>
      </c>
      <c r="U8" s="8">
        <v>4</v>
      </c>
      <c r="V8" s="7">
        <v>196.16666666666666</v>
      </c>
    </row>
    <row r="10" spans="1:24" x14ac:dyDescent="0.25">
      <c r="Q10" s="39">
        <f>SUM(Q2:Q9)</f>
        <v>26</v>
      </c>
      <c r="R10" s="39">
        <f>SUM(R2:R9)</f>
        <v>5072</v>
      </c>
      <c r="S10" s="40">
        <f>SUM(R10/Q10)</f>
        <v>195.07692307692307</v>
      </c>
      <c r="T10" s="39">
        <f>SUM(T2:T9)</f>
        <v>59</v>
      </c>
      <c r="U10" s="39">
        <f>SUM(U2:U9)</f>
        <v>20</v>
      </c>
      <c r="V10" s="41">
        <f>SUM(S10+U10)</f>
        <v>215.07692307692307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:O5 T5" name="Range1_3_5_1"/>
    <protectedRange algorithmName="SHA-512" hashValue="ON39YdpmFHfN9f47KpiRvqrKx0V9+erV1CNkpWzYhW/Qyc6aT8rEyCrvauWSYGZK2ia3o7vd3akF07acHAFpOA==" saltValue="yVW9XmDwTqEnmpSGai0KYg==" spinCount="100000" sqref="B6:C6" name="Range1_7_1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E7:P7" name="Range1_20"/>
    <protectedRange algorithmName="SHA-512" hashValue="ON39YdpmFHfN9f47KpiRvqrKx0V9+erV1CNkpWzYhW/Qyc6aT8rEyCrvauWSYGZK2ia3o7vd3akF07acHAFpOA==" saltValue="yVW9XmDwTqEnmpSGai0KYg==" spinCount="100000" sqref="B7:C7" name="Range1_1_2_4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3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E8:P8 T8" name="Range1_3_5_5_1"/>
  </protectedRanges>
  <conditionalFormatting sqref="E5">
    <cfRule type="top10" dxfId="1035" priority="28" rank="1"/>
  </conditionalFormatting>
  <conditionalFormatting sqref="E5:O5">
    <cfRule type="cellIs" dxfId="1034" priority="26" operator="greaterThanOrEqual">
      <formula>200</formula>
    </cfRule>
  </conditionalFormatting>
  <conditionalFormatting sqref="G5">
    <cfRule type="top10" dxfId="1033" priority="27" rank="1"/>
  </conditionalFormatting>
  <conditionalFormatting sqref="I5">
    <cfRule type="top10" dxfId="1032" priority="25" rank="1"/>
  </conditionalFormatting>
  <conditionalFormatting sqref="K5">
    <cfRule type="top10" dxfId="1031" priority="24" rank="1"/>
  </conditionalFormatting>
  <conditionalFormatting sqref="M5">
    <cfRule type="top10" dxfId="1030" priority="23" rank="1"/>
  </conditionalFormatting>
  <conditionalFormatting sqref="N5">
    <cfRule type="top10" dxfId="1029" priority="22" rank="1"/>
  </conditionalFormatting>
  <conditionalFormatting sqref="E6">
    <cfRule type="top10" dxfId="1028" priority="19" rank="1"/>
  </conditionalFormatting>
  <conditionalFormatting sqref="E6:O6">
    <cfRule type="cellIs" dxfId="1027" priority="16" operator="greaterThanOrEqual">
      <formula>200</formula>
    </cfRule>
  </conditionalFormatting>
  <conditionalFormatting sqref="G6">
    <cfRule type="top10" dxfId="1026" priority="21" rank="1"/>
  </conditionalFormatting>
  <conditionalFormatting sqref="I6">
    <cfRule type="top10" dxfId="1025" priority="20" rank="1"/>
  </conditionalFormatting>
  <conditionalFormatting sqref="K6">
    <cfRule type="top10" dxfId="1024" priority="15" rank="1"/>
  </conditionalFormatting>
  <conditionalFormatting sqref="M6">
    <cfRule type="top10" dxfId="1023" priority="18" rank="1"/>
  </conditionalFormatting>
  <conditionalFormatting sqref="O6">
    <cfRule type="top10" dxfId="1022" priority="17" rank="1"/>
  </conditionalFormatting>
  <conditionalFormatting sqref="E7">
    <cfRule type="top10" dxfId="1021" priority="14" rank="1"/>
  </conditionalFormatting>
  <conditionalFormatting sqref="G7">
    <cfRule type="top10" dxfId="1020" priority="13" rank="1"/>
  </conditionalFormatting>
  <conditionalFormatting sqref="I7">
    <cfRule type="top10" dxfId="1019" priority="12" rank="1"/>
  </conditionalFormatting>
  <conditionalFormatting sqref="K7">
    <cfRule type="top10" dxfId="1018" priority="11" rank="1"/>
  </conditionalFormatting>
  <conditionalFormatting sqref="M7">
    <cfRule type="top10" dxfId="1017" priority="10" rank="1"/>
  </conditionalFormatting>
  <conditionalFormatting sqref="O7">
    <cfRule type="top10" dxfId="1016" priority="9" rank="1"/>
  </conditionalFormatting>
  <conditionalFormatting sqref="E7:P7">
    <cfRule type="cellIs" dxfId="1015" priority="8" operator="greaterThanOrEqual">
      <formula>200</formula>
    </cfRule>
  </conditionalFormatting>
  <conditionalFormatting sqref="E8">
    <cfRule type="top10" dxfId="1014" priority="7" rank="1"/>
  </conditionalFormatting>
  <conditionalFormatting sqref="G8">
    <cfRule type="top10" dxfId="1013" priority="6" rank="1"/>
  </conditionalFormatting>
  <conditionalFormatting sqref="E8:P8">
    <cfRule type="cellIs" dxfId="1012" priority="5" operator="greaterThanOrEqual">
      <formula>200</formula>
    </cfRule>
  </conditionalFormatting>
  <conditionalFormatting sqref="I8">
    <cfRule type="top10" dxfId="1011" priority="4" rank="1"/>
  </conditionalFormatting>
  <conditionalFormatting sqref="K8">
    <cfRule type="top10" dxfId="1010" priority="3" rank="1"/>
  </conditionalFormatting>
  <conditionalFormatting sqref="M8">
    <cfRule type="top10" dxfId="1009" priority="2" rank="1"/>
  </conditionalFormatting>
  <conditionalFormatting sqref="O8">
    <cfRule type="top10" dxfId="1008" priority="1" rank="1"/>
  </conditionalFormatting>
  <hyperlinks>
    <hyperlink ref="X1" location="'Virginia 2025'!A1" display="Return to Rankings" xr:uid="{6D6CDD1B-443C-4BB3-9F99-5EE2CBBB40A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EA84B2-574C-483A-99A2-87AEA0B8BD7A}">
          <x14:formula1>
            <xm:f>'C:\Users\jmfg1\Downloads\[buckhollow indoor 12-5-25-ABRA 2025 Scoring.xlsm]DATA'!#REF!</xm:f>
          </x14:formula1>
          <xm:sqref>D7 B7</xm:sqref>
        </x14:dataValidation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D8 B8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842F-B524-4A27-82A1-ADE502D2DE8D}">
  <sheetPr codeName="Sheet2"/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161</v>
      </c>
      <c r="C2" s="3">
        <v>45905</v>
      </c>
      <c r="D2" s="4" t="s">
        <v>130</v>
      </c>
      <c r="E2" s="36">
        <v>193</v>
      </c>
      <c r="F2" s="22">
        <v>0</v>
      </c>
      <c r="G2" s="36">
        <v>192</v>
      </c>
      <c r="H2" s="22">
        <v>1</v>
      </c>
      <c r="I2" s="5">
        <v>189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574</v>
      </c>
      <c r="S2" s="7">
        <v>191.33333333333334</v>
      </c>
      <c r="T2" s="44">
        <v>1</v>
      </c>
      <c r="U2" s="8">
        <v>4</v>
      </c>
      <c r="V2" s="9">
        <v>195.33333333333334</v>
      </c>
    </row>
    <row r="4" spans="1:24" x14ac:dyDescent="0.25">
      <c r="Q4" s="39">
        <f>SUM(Q2:Q3)</f>
        <v>3</v>
      </c>
      <c r="R4" s="39">
        <f>SUM(R2:R3)</f>
        <v>574</v>
      </c>
      <c r="S4" s="40">
        <f>SUM(R4/Q4)</f>
        <v>191.33333333333334</v>
      </c>
      <c r="T4" s="39">
        <f>SUM(T2:T3)</f>
        <v>1</v>
      </c>
      <c r="U4" s="39">
        <f>SUM(U2:U3)</f>
        <v>4</v>
      </c>
      <c r="V4" s="41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1007" priority="7" rank="1"/>
  </conditionalFormatting>
  <conditionalFormatting sqref="E2:P2">
    <cfRule type="cellIs" dxfId="1006" priority="1" operator="greaterThanOrEqual">
      <formula>200</formula>
    </cfRule>
  </conditionalFormatting>
  <conditionalFormatting sqref="G2">
    <cfRule type="top10" dxfId="1005" priority="6" rank="1"/>
  </conditionalFormatting>
  <conditionalFormatting sqref="I2">
    <cfRule type="top10" dxfId="1004" priority="5" rank="1"/>
  </conditionalFormatting>
  <conditionalFormatting sqref="K2">
    <cfRule type="top10" dxfId="1003" priority="4" rank="1"/>
  </conditionalFormatting>
  <conditionalFormatting sqref="M2">
    <cfRule type="top10" dxfId="1002" priority="3" rank="1"/>
  </conditionalFormatting>
  <conditionalFormatting sqref="O2">
    <cfRule type="top10" dxfId="1001" priority="2" rank="1"/>
  </conditionalFormatting>
  <hyperlinks>
    <hyperlink ref="X1" location="'Virginia 2025'!A1" display="Return to Rankings" xr:uid="{7890AE4E-2D9D-4BF2-8E9D-02DBA2F9A09E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387-4AF9-440C-A72E-6C2539A84AFC}">
  <sheetPr codeName="Sheet7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140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53</v>
      </c>
      <c r="C2" s="3">
        <v>45682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4</v>
      </c>
      <c r="K2" s="5">
        <v>197</v>
      </c>
      <c r="L2" s="22">
        <v>4</v>
      </c>
      <c r="M2" s="5">
        <v>197</v>
      </c>
      <c r="N2" s="22">
        <v>0</v>
      </c>
      <c r="O2" s="5"/>
      <c r="P2" s="22"/>
      <c r="Q2" s="6">
        <v>5</v>
      </c>
      <c r="R2" s="6">
        <v>989</v>
      </c>
      <c r="S2" s="7">
        <v>197.8</v>
      </c>
      <c r="T2" s="44">
        <v>19</v>
      </c>
      <c r="U2" s="8">
        <v>2</v>
      </c>
      <c r="V2" s="9">
        <v>199.8</v>
      </c>
    </row>
    <row r="4" spans="1:24" x14ac:dyDescent="0.25">
      <c r="Q4" s="39">
        <f>SUM(Q2:Q3)</f>
        <v>5</v>
      </c>
      <c r="R4" s="39">
        <f>SUM(R2:R3)</f>
        <v>989</v>
      </c>
      <c r="S4" s="40">
        <f>SUM(R4/Q4)</f>
        <v>197.8</v>
      </c>
      <c r="T4" s="39">
        <f>SUM(T2:T3)</f>
        <v>19</v>
      </c>
      <c r="U4" s="39">
        <f>SUM(U2:U3)</f>
        <v>2</v>
      </c>
      <c r="V4" s="41">
        <f>SUM(S4+U4)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F08E7FE9-E334-4F4D-BD47-F931A1872343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5F2-30D7-4713-9286-8DE69CACA25B}">
  <sheetPr codeName="Sheet46"/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65</v>
      </c>
      <c r="C2" s="3">
        <v>45696</v>
      </c>
      <c r="D2" s="4" t="s">
        <v>38</v>
      </c>
      <c r="E2" s="5">
        <v>197</v>
      </c>
      <c r="F2" s="22">
        <v>5</v>
      </c>
      <c r="G2" s="43">
        <v>200.001</v>
      </c>
      <c r="H2" s="22">
        <v>7</v>
      </c>
      <c r="I2" s="5">
        <v>198</v>
      </c>
      <c r="J2" s="22">
        <v>5</v>
      </c>
      <c r="K2" s="5">
        <v>199</v>
      </c>
      <c r="L2" s="22">
        <v>4</v>
      </c>
      <c r="M2" s="5">
        <v>199</v>
      </c>
      <c r="N2" s="22">
        <v>4</v>
      </c>
      <c r="O2" s="5"/>
      <c r="P2" s="22"/>
      <c r="Q2" s="6">
        <v>5</v>
      </c>
      <c r="R2" s="6">
        <v>993.00099999999998</v>
      </c>
      <c r="S2" s="7">
        <v>198.6002</v>
      </c>
      <c r="T2" s="44">
        <v>25</v>
      </c>
      <c r="U2" s="8">
        <v>5</v>
      </c>
      <c r="V2" s="9">
        <v>203.6002</v>
      </c>
    </row>
    <row r="3" spans="1:24" x14ac:dyDescent="0.25">
      <c r="A3" s="1" t="s">
        <v>15</v>
      </c>
      <c r="B3" s="2" t="s">
        <v>65</v>
      </c>
      <c r="C3" s="3">
        <v>45710</v>
      </c>
      <c r="D3" s="4" t="s">
        <v>38</v>
      </c>
      <c r="E3" s="5">
        <v>198</v>
      </c>
      <c r="F3" s="22">
        <v>3</v>
      </c>
      <c r="G3" s="5">
        <v>199</v>
      </c>
      <c r="H3" s="22">
        <v>3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2</v>
      </c>
      <c r="V3" s="9">
        <v>199.66666666666666</v>
      </c>
    </row>
    <row r="4" spans="1:24" x14ac:dyDescent="0.25">
      <c r="A4" s="1" t="s">
        <v>15</v>
      </c>
      <c r="B4" s="2" t="s">
        <v>65</v>
      </c>
      <c r="C4" s="3">
        <v>45738</v>
      </c>
      <c r="D4" s="4" t="s">
        <v>38</v>
      </c>
      <c r="E4" s="5">
        <v>199</v>
      </c>
      <c r="F4" s="22">
        <v>4</v>
      </c>
      <c r="G4" s="5">
        <v>197</v>
      </c>
      <c r="H4" s="22">
        <v>5</v>
      </c>
      <c r="I4" s="5">
        <v>198</v>
      </c>
      <c r="J4" s="22">
        <v>5</v>
      </c>
      <c r="K4" s="5">
        <v>199</v>
      </c>
      <c r="L4" s="22">
        <v>3</v>
      </c>
      <c r="M4" s="5">
        <v>194</v>
      </c>
      <c r="N4" s="22">
        <v>5</v>
      </c>
      <c r="O4" s="5">
        <v>199</v>
      </c>
      <c r="P4" s="22">
        <v>3</v>
      </c>
      <c r="Q4" s="6">
        <v>6</v>
      </c>
      <c r="R4" s="6">
        <v>1186</v>
      </c>
      <c r="S4" s="7">
        <v>197.66666666666666</v>
      </c>
      <c r="T4" s="44">
        <v>25</v>
      </c>
      <c r="U4" s="8">
        <v>4</v>
      </c>
      <c r="V4" s="9">
        <v>201.66666666666666</v>
      </c>
    </row>
    <row r="5" spans="1:24" x14ac:dyDescent="0.25">
      <c r="A5" s="1" t="s">
        <v>15</v>
      </c>
      <c r="B5" s="2" t="s">
        <v>65</v>
      </c>
      <c r="C5" s="3">
        <v>45745</v>
      </c>
      <c r="D5" s="4" t="s">
        <v>38</v>
      </c>
      <c r="E5" s="5">
        <v>198</v>
      </c>
      <c r="F5" s="22">
        <v>4</v>
      </c>
      <c r="G5" s="5">
        <v>199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397</v>
      </c>
      <c r="S5" s="7">
        <v>198.5</v>
      </c>
      <c r="T5" s="44">
        <v>6</v>
      </c>
      <c r="U5" s="8">
        <v>2</v>
      </c>
      <c r="V5" s="9">
        <v>200.5</v>
      </c>
    </row>
    <row r="6" spans="1:24" x14ac:dyDescent="0.25">
      <c r="A6" s="1" t="s">
        <v>15</v>
      </c>
      <c r="B6" s="2" t="s">
        <v>65</v>
      </c>
      <c r="C6" s="3">
        <v>45941</v>
      </c>
      <c r="D6" s="4" t="s">
        <v>38</v>
      </c>
      <c r="E6" s="5">
        <v>200</v>
      </c>
      <c r="F6" s="22">
        <v>4</v>
      </c>
      <c r="G6" s="5">
        <v>198</v>
      </c>
      <c r="H6" s="22">
        <v>3</v>
      </c>
      <c r="I6" s="5">
        <v>199</v>
      </c>
      <c r="J6" s="22">
        <v>5</v>
      </c>
      <c r="K6" s="5">
        <v>199</v>
      </c>
      <c r="L6" s="22">
        <v>8</v>
      </c>
      <c r="M6" s="5">
        <v>199</v>
      </c>
      <c r="N6" s="22">
        <v>3</v>
      </c>
      <c r="O6" s="5"/>
      <c r="P6" s="22"/>
      <c r="Q6" s="6">
        <v>5</v>
      </c>
      <c r="R6" s="6">
        <v>995</v>
      </c>
      <c r="S6" s="7">
        <v>199</v>
      </c>
      <c r="T6" s="44">
        <v>23</v>
      </c>
      <c r="U6" s="8">
        <v>7</v>
      </c>
      <c r="V6" s="9">
        <v>206</v>
      </c>
    </row>
    <row r="7" spans="1:24" x14ac:dyDescent="0.25">
      <c r="A7" s="55" t="s">
        <v>15</v>
      </c>
      <c r="B7" s="2" t="s">
        <v>65</v>
      </c>
      <c r="C7" s="3">
        <v>45955</v>
      </c>
      <c r="D7" s="54" t="s">
        <v>38</v>
      </c>
      <c r="E7" s="5">
        <v>196</v>
      </c>
      <c r="F7" s="22">
        <v>4</v>
      </c>
      <c r="G7" s="5">
        <v>195</v>
      </c>
      <c r="H7" s="22">
        <v>3</v>
      </c>
      <c r="I7" s="5">
        <v>197</v>
      </c>
      <c r="J7" s="22">
        <v>4</v>
      </c>
      <c r="K7" s="5">
        <v>198</v>
      </c>
      <c r="L7" s="22">
        <v>4</v>
      </c>
      <c r="M7" s="5">
        <v>195</v>
      </c>
      <c r="N7" s="22">
        <v>3</v>
      </c>
      <c r="O7" s="5"/>
      <c r="P7" s="22"/>
      <c r="Q7" s="8">
        <v>5</v>
      </c>
      <c r="R7" s="8">
        <v>981</v>
      </c>
      <c r="S7" s="7">
        <v>196.2</v>
      </c>
      <c r="T7" s="44">
        <v>18</v>
      </c>
      <c r="U7" s="8">
        <v>2</v>
      </c>
      <c r="V7" s="7">
        <v>198.2</v>
      </c>
    </row>
    <row r="8" spans="1:24" x14ac:dyDescent="0.25">
      <c r="A8" s="55" t="s">
        <v>15</v>
      </c>
      <c r="B8" s="2" t="s">
        <v>65</v>
      </c>
      <c r="C8" s="3">
        <v>45983</v>
      </c>
      <c r="D8" s="54" t="s">
        <v>38</v>
      </c>
      <c r="E8" s="5">
        <v>199.001</v>
      </c>
      <c r="F8" s="22">
        <v>5</v>
      </c>
      <c r="G8" s="5">
        <v>199</v>
      </c>
      <c r="H8" s="22">
        <v>1</v>
      </c>
      <c r="I8" s="5">
        <v>197</v>
      </c>
      <c r="J8" s="22">
        <v>4</v>
      </c>
      <c r="K8" s="5">
        <v>197</v>
      </c>
      <c r="L8" s="22">
        <v>2</v>
      </c>
      <c r="M8" s="5">
        <v>194</v>
      </c>
      <c r="N8" s="22">
        <v>2</v>
      </c>
      <c r="O8" s="5">
        <v>195</v>
      </c>
      <c r="P8" s="22">
        <v>5</v>
      </c>
      <c r="Q8" s="8">
        <v>6</v>
      </c>
      <c r="R8" s="8">
        <v>1181.001</v>
      </c>
      <c r="S8" s="7">
        <v>196.83349999999999</v>
      </c>
      <c r="T8" s="44">
        <v>19</v>
      </c>
      <c r="U8" s="8">
        <v>8</v>
      </c>
      <c r="V8" s="7">
        <v>204.83349999999999</v>
      </c>
    </row>
    <row r="9" spans="1:24" x14ac:dyDescent="0.25">
      <c r="A9" s="55" t="s">
        <v>15</v>
      </c>
      <c r="B9" s="2" t="s">
        <v>65</v>
      </c>
      <c r="C9" s="3">
        <v>45997</v>
      </c>
      <c r="D9" s="54" t="s">
        <v>38</v>
      </c>
      <c r="E9" s="5">
        <v>199</v>
      </c>
      <c r="F9" s="22">
        <v>3</v>
      </c>
      <c r="G9" s="5">
        <v>197</v>
      </c>
      <c r="H9" s="22">
        <v>2</v>
      </c>
      <c r="I9" s="5">
        <v>198</v>
      </c>
      <c r="J9" s="22">
        <v>4</v>
      </c>
      <c r="K9" s="5">
        <v>195</v>
      </c>
      <c r="L9" s="22">
        <v>3</v>
      </c>
      <c r="M9" s="5">
        <v>195</v>
      </c>
      <c r="N9" s="22">
        <v>1</v>
      </c>
      <c r="O9" s="5">
        <v>198</v>
      </c>
      <c r="P9" s="22">
        <v>2</v>
      </c>
      <c r="Q9" s="8">
        <v>6</v>
      </c>
      <c r="R9" s="8">
        <v>1182</v>
      </c>
      <c r="S9" s="7">
        <v>197</v>
      </c>
      <c r="T9" s="44">
        <v>15</v>
      </c>
      <c r="U9" s="8">
        <v>4</v>
      </c>
      <c r="V9" s="7">
        <v>201</v>
      </c>
    </row>
    <row r="11" spans="1:24" x14ac:dyDescent="0.25">
      <c r="Q11" s="39">
        <f>SUM(Q2:Q10)</f>
        <v>38</v>
      </c>
      <c r="R11" s="39">
        <f>SUM(R2:R10)</f>
        <v>7508.0020000000004</v>
      </c>
      <c r="S11" s="40">
        <f>SUM(R11/Q11)</f>
        <v>197.57900000000001</v>
      </c>
      <c r="T11" s="39">
        <f>SUM(T2:T10)</f>
        <v>140</v>
      </c>
      <c r="U11" s="39">
        <f>SUM(U2:U10)</f>
        <v>34</v>
      </c>
      <c r="V11" s="41">
        <f>SUM(S11+U11)</f>
        <v>231.57900000000001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  <protectedRange algorithmName="SHA-512" hashValue="ON39YdpmFHfN9f47KpiRvqrKx0V9+erV1CNkpWzYhW/Qyc6aT8rEyCrvauWSYGZK2ia3o7vd3akF07acHAFpOA==" saltValue="yVW9XmDwTqEnmpSGai0KYg==" spinCount="100000" sqref="B7:C7" name="Range1_13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  <protectedRange algorithmName="SHA-512" hashValue="ON39YdpmFHfN9f47KpiRvqrKx0V9+erV1CNkpWzYhW/Qyc6aT8rEyCrvauWSYGZK2ia3o7vd3akF07acHAFpOA==" saltValue="yVW9XmDwTqEnmpSGai0KYg==" spinCount="100000" sqref="B8:C9" name="Range1_3"/>
    <protectedRange algorithmName="SHA-512" hashValue="ON39YdpmFHfN9f47KpiRvqrKx0V9+erV1CNkpWzYhW/Qyc6aT8rEyCrvauWSYGZK2ia3o7vd3akF07acHAFpOA==" saltValue="yVW9XmDwTqEnmpSGai0KYg==" spinCount="100000" sqref="D8:D9" name="Range1_1_6"/>
    <protectedRange algorithmName="SHA-512" hashValue="ON39YdpmFHfN9f47KpiRvqrKx0V9+erV1CNkpWzYhW/Qyc6aT8rEyCrvauWSYGZK2ia3o7vd3akF07acHAFpOA==" saltValue="yVW9XmDwTqEnmpSGai0KYg==" spinCount="100000" sqref="T8:T9 E8:P9" name="Range1_3_5_5_1"/>
  </protectedRanges>
  <conditionalFormatting sqref="E6:P6">
    <cfRule type="cellIs" dxfId="1000" priority="15" operator="greaterThanOrEqual">
      <formula>200</formula>
    </cfRule>
  </conditionalFormatting>
  <conditionalFormatting sqref="E6">
    <cfRule type="top10" dxfId="999" priority="16" rank="1"/>
  </conditionalFormatting>
  <conditionalFormatting sqref="G6">
    <cfRule type="top10" dxfId="998" priority="17" rank="1"/>
  </conditionalFormatting>
  <conditionalFormatting sqref="I6">
    <cfRule type="top10" dxfId="997" priority="18" rank="1"/>
  </conditionalFormatting>
  <conditionalFormatting sqref="K6">
    <cfRule type="top10" dxfId="996" priority="19" rank="1"/>
  </conditionalFormatting>
  <conditionalFormatting sqref="M6">
    <cfRule type="top10" dxfId="995" priority="20" rank="1"/>
  </conditionalFormatting>
  <conditionalFormatting sqref="O6">
    <cfRule type="top10" dxfId="994" priority="21" rank="1"/>
  </conditionalFormatting>
  <conditionalFormatting sqref="E7">
    <cfRule type="top10" dxfId="993" priority="14" rank="1"/>
  </conditionalFormatting>
  <conditionalFormatting sqref="G7">
    <cfRule type="top10" dxfId="992" priority="13" rank="1"/>
  </conditionalFormatting>
  <conditionalFormatting sqref="E7:P7">
    <cfRule type="cellIs" dxfId="991" priority="12" operator="greaterThanOrEqual">
      <formula>200</formula>
    </cfRule>
  </conditionalFormatting>
  <conditionalFormatting sqref="I7">
    <cfRule type="top10" dxfId="990" priority="11" rank="1"/>
  </conditionalFormatting>
  <conditionalFormatting sqref="K7">
    <cfRule type="top10" dxfId="989" priority="10" rank="1"/>
  </conditionalFormatting>
  <conditionalFormatting sqref="M7">
    <cfRule type="top10" dxfId="988" priority="9" rank="1"/>
  </conditionalFormatting>
  <conditionalFormatting sqref="O7">
    <cfRule type="top10" dxfId="987" priority="8" rank="1"/>
  </conditionalFormatting>
  <conditionalFormatting sqref="E8:E9">
    <cfRule type="top10" dxfId="986" priority="7" rank="1"/>
  </conditionalFormatting>
  <conditionalFormatting sqref="G8:G9">
    <cfRule type="top10" dxfId="985" priority="6" rank="1"/>
  </conditionalFormatting>
  <conditionalFormatting sqref="E8:P9">
    <cfRule type="cellIs" dxfId="984" priority="5" operator="greaterThanOrEqual">
      <formula>200</formula>
    </cfRule>
  </conditionalFormatting>
  <conditionalFormatting sqref="I8:I9">
    <cfRule type="top10" dxfId="983" priority="4" rank="1"/>
  </conditionalFormatting>
  <conditionalFormatting sqref="K8:K9">
    <cfRule type="top10" dxfId="982" priority="3" rank="1"/>
  </conditionalFormatting>
  <conditionalFormatting sqref="M8:M9">
    <cfRule type="top10" dxfId="981" priority="2" rank="1"/>
  </conditionalFormatting>
  <conditionalFormatting sqref="O8:O9">
    <cfRule type="top10" dxfId="980" priority="1" rank="1"/>
  </conditionalFormatting>
  <hyperlinks>
    <hyperlink ref="X1" location="'Indoor 2025'!A1" display="Return to Rankings" xr:uid="{A17A09EA-E605-4338-9B89-35942B6803A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4139CEB-D1C6-4EAF-842A-DB8AABD058DC}">
          <x14:formula1>
            <xm:f>'[ABRA 10-25-25 .xlsm]DATA'!#REF!</xm:f>
          </x14:formula1>
          <xm:sqref>D7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B7</xm:sqref>
        </x14:dataValidation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D8:D9 B8:B9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C8B1-3526-42B3-ADC2-6BD791CB5056}">
  <dimension ref="A1:X4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46</v>
      </c>
      <c r="B2" s="2" t="s">
        <v>196</v>
      </c>
      <c r="C2" s="3">
        <v>45997</v>
      </c>
      <c r="D2" s="54" t="s">
        <v>38</v>
      </c>
      <c r="E2" s="5">
        <v>193</v>
      </c>
      <c r="F2" s="22">
        <v>2</v>
      </c>
      <c r="G2" s="5">
        <v>196</v>
      </c>
      <c r="H2" s="22">
        <v>3</v>
      </c>
      <c r="I2" s="5">
        <v>192</v>
      </c>
      <c r="J2" s="22">
        <v>1</v>
      </c>
      <c r="K2" s="5">
        <v>198</v>
      </c>
      <c r="L2" s="22">
        <v>6</v>
      </c>
      <c r="M2" s="5">
        <v>194</v>
      </c>
      <c r="N2" s="22">
        <v>3</v>
      </c>
      <c r="O2" s="5">
        <v>195</v>
      </c>
      <c r="P2" s="22">
        <v>4</v>
      </c>
      <c r="Q2" s="8">
        <v>6</v>
      </c>
      <c r="R2" s="8">
        <v>1168</v>
      </c>
      <c r="S2" s="7">
        <v>194.66666666666666</v>
      </c>
      <c r="T2" s="44">
        <v>19</v>
      </c>
      <c r="U2" s="8">
        <v>10</v>
      </c>
      <c r="V2" s="7">
        <v>204.66666666666666</v>
      </c>
    </row>
    <row r="4" spans="1:24" x14ac:dyDescent="0.25">
      <c r="Q4" s="39">
        <f>SUM(Q2:Q3)</f>
        <v>6</v>
      </c>
      <c r="R4" s="39">
        <f>SUM(R2:R3)</f>
        <v>1168</v>
      </c>
      <c r="S4" s="40">
        <f>SUM(R4/Q4)</f>
        <v>194.66666666666666</v>
      </c>
      <c r="T4" s="39">
        <f>SUM(T2:T3)</f>
        <v>19</v>
      </c>
      <c r="U4" s="39">
        <f>SUM(U2:U3)</f>
        <v>10</v>
      </c>
      <c r="V4" s="41">
        <f>SUM(S4+U4)</f>
        <v>204.66666666666666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:P2 T2" name="Range1_3_5_1_2"/>
  </protectedRanges>
  <conditionalFormatting sqref="E2">
    <cfRule type="top10" dxfId="979" priority="7" rank="1"/>
  </conditionalFormatting>
  <conditionalFormatting sqref="G2">
    <cfRule type="top10" dxfId="978" priority="6" rank="1"/>
  </conditionalFormatting>
  <conditionalFormatting sqref="E2:P2">
    <cfRule type="cellIs" dxfId="977" priority="5" operator="greaterThanOrEqual">
      <formula>200</formula>
    </cfRule>
  </conditionalFormatting>
  <conditionalFormatting sqref="I2">
    <cfRule type="top10" dxfId="976" priority="4" rank="1"/>
  </conditionalFormatting>
  <conditionalFormatting sqref="K2">
    <cfRule type="top10" dxfId="975" priority="3" rank="1"/>
  </conditionalFormatting>
  <conditionalFormatting sqref="M2">
    <cfRule type="top10" dxfId="974" priority="2" rank="1"/>
  </conditionalFormatting>
  <conditionalFormatting sqref="O2">
    <cfRule type="top10" dxfId="973" priority="1" rank="1"/>
  </conditionalFormatting>
  <hyperlinks>
    <hyperlink ref="X1" location="'Indoor 2025'!A1" display="Return to Rankings" xr:uid="{AD7D4D43-8AC4-4EA1-96DE-806D4F37B2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8CA7-732F-41E5-B411-DA1795AA059F}">
  <sheetPr codeName="Sheet47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46</v>
      </c>
      <c r="B2" s="2" t="s">
        <v>124</v>
      </c>
      <c r="C2" s="3">
        <v>45808</v>
      </c>
      <c r="D2" s="4" t="s">
        <v>102</v>
      </c>
      <c r="E2" s="5">
        <v>193</v>
      </c>
      <c r="F2" s="22">
        <v>1</v>
      </c>
      <c r="G2" s="5">
        <v>189</v>
      </c>
      <c r="H2" s="22">
        <v>1</v>
      </c>
      <c r="I2" s="5">
        <v>187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3</v>
      </c>
      <c r="U2" s="8">
        <v>4</v>
      </c>
      <c r="V2" s="9">
        <v>193.66666666666666</v>
      </c>
    </row>
    <row r="4" spans="1:24" x14ac:dyDescent="0.25">
      <c r="Q4" s="39">
        <f>SUM(Q2:Q3)</f>
        <v>3</v>
      </c>
      <c r="R4" s="39">
        <f>SUM(R2:R3)</f>
        <v>569</v>
      </c>
      <c r="S4" s="40">
        <f>SUM(R4/Q4)</f>
        <v>189.66666666666666</v>
      </c>
      <c r="T4" s="39">
        <f>SUM(T2:T3)</f>
        <v>3</v>
      </c>
      <c r="U4" s="39">
        <f>SUM(U2:U3)</f>
        <v>4</v>
      </c>
      <c r="V4" s="41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395D0D85-D122-4A60-988E-D3995154F773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08D4-568A-4E8F-84C3-B9FA4AF93B19}">
  <dimension ref="A1:X4"/>
  <sheetViews>
    <sheetView workbookViewId="0">
      <selection activeCell="B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193</v>
      </c>
      <c r="C2" s="3">
        <v>45997</v>
      </c>
      <c r="D2" s="54" t="s">
        <v>38</v>
      </c>
      <c r="E2" s="5">
        <v>199</v>
      </c>
      <c r="F2" s="22">
        <v>7</v>
      </c>
      <c r="G2" s="5">
        <v>200</v>
      </c>
      <c r="H2" s="22">
        <v>7</v>
      </c>
      <c r="I2" s="5">
        <v>200</v>
      </c>
      <c r="J2" s="22">
        <v>3</v>
      </c>
      <c r="K2" s="5">
        <v>200</v>
      </c>
      <c r="L2" s="22">
        <v>3</v>
      </c>
      <c r="M2" s="5">
        <v>199</v>
      </c>
      <c r="N2" s="22">
        <v>8</v>
      </c>
      <c r="O2" s="5">
        <v>197</v>
      </c>
      <c r="P2" s="22">
        <v>3</v>
      </c>
      <c r="Q2" s="8">
        <v>6</v>
      </c>
      <c r="R2" s="8">
        <v>1195</v>
      </c>
      <c r="S2" s="7">
        <v>199.16666666666666</v>
      </c>
      <c r="T2" s="44">
        <v>31</v>
      </c>
      <c r="U2" s="8">
        <v>4</v>
      </c>
      <c r="V2" s="7">
        <v>203.16666666666666</v>
      </c>
    </row>
    <row r="4" spans="1:24" x14ac:dyDescent="0.25">
      <c r="Q4" s="39">
        <f>SUM(Q2:Q3)</f>
        <v>6</v>
      </c>
      <c r="R4" s="39">
        <f>SUM(R2:R3)</f>
        <v>1195</v>
      </c>
      <c r="S4" s="40">
        <f>SUM(R4/Q4)</f>
        <v>199.16666666666666</v>
      </c>
      <c r="T4" s="39">
        <f>SUM(T2:T3)</f>
        <v>31</v>
      </c>
      <c r="U4" s="39">
        <f>SUM(U2:U3)</f>
        <v>4</v>
      </c>
      <c r="V4" s="41">
        <f>SUM(S4+U4)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972" priority="7" rank="1"/>
  </conditionalFormatting>
  <conditionalFormatting sqref="G2">
    <cfRule type="top10" dxfId="971" priority="6" rank="1"/>
  </conditionalFormatting>
  <conditionalFormatting sqref="E2:P2">
    <cfRule type="cellIs" dxfId="970" priority="5" operator="greaterThanOrEqual">
      <formula>200</formula>
    </cfRule>
  </conditionalFormatting>
  <conditionalFormatting sqref="I2">
    <cfRule type="top10" dxfId="969" priority="4" rank="1"/>
  </conditionalFormatting>
  <conditionalFormatting sqref="K2">
    <cfRule type="top10" dxfId="968" priority="3" rank="1"/>
  </conditionalFormatting>
  <conditionalFormatting sqref="M2">
    <cfRule type="top10" dxfId="967" priority="2" rank="1"/>
  </conditionalFormatting>
  <conditionalFormatting sqref="O2">
    <cfRule type="top10" dxfId="966" priority="1" rank="1"/>
  </conditionalFormatting>
  <hyperlinks>
    <hyperlink ref="X1" location="'Indoor 2025'!A1" display="Return to Rankings" xr:uid="{25383625-2662-45C6-80E3-604135B0FBB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D2 B2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DE2F-719B-4D8D-9598-ACAD990FA7C6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35</v>
      </c>
      <c r="B2" s="2" t="s">
        <v>167</v>
      </c>
      <c r="C2" s="3">
        <v>45937</v>
      </c>
      <c r="D2" s="54" t="s">
        <v>38</v>
      </c>
      <c r="E2" s="36">
        <v>184</v>
      </c>
      <c r="F2" s="22">
        <v>0</v>
      </c>
      <c r="G2" s="36">
        <v>177</v>
      </c>
      <c r="H2" s="22">
        <v>0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540</v>
      </c>
      <c r="S2" s="7">
        <v>180</v>
      </c>
      <c r="T2" s="44">
        <v>0</v>
      </c>
      <c r="U2" s="8">
        <v>3</v>
      </c>
      <c r="V2" s="7">
        <v>183</v>
      </c>
    </row>
    <row r="4" spans="1:24" x14ac:dyDescent="0.25">
      <c r="Q4" s="39">
        <f>SUM(Q2:Q3)</f>
        <v>3</v>
      </c>
      <c r="R4" s="39">
        <f>SUM(R2:R3)</f>
        <v>540</v>
      </c>
      <c r="S4" s="40">
        <f>SUM(R4/Q4)</f>
        <v>180</v>
      </c>
      <c r="T4" s="39">
        <f>SUM(T2:T3)</f>
        <v>0</v>
      </c>
      <c r="U4" s="39">
        <f>SUM(U2:U3)</f>
        <v>3</v>
      </c>
      <c r="V4" s="4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965" priority="5" rank="1"/>
  </conditionalFormatting>
  <conditionalFormatting sqref="E2:O2">
    <cfRule type="cellIs" dxfId="964" priority="2" operator="greaterThanOrEqual">
      <formula>200</formula>
    </cfRule>
  </conditionalFormatting>
  <conditionalFormatting sqref="G2">
    <cfRule type="top10" dxfId="963" priority="7" rank="1"/>
  </conditionalFormatting>
  <conditionalFormatting sqref="I2">
    <cfRule type="top10" dxfId="962" priority="6" rank="1"/>
  </conditionalFormatting>
  <conditionalFormatting sqref="K2">
    <cfRule type="top10" dxfId="961" priority="1" rank="1"/>
  </conditionalFormatting>
  <conditionalFormatting sqref="M2">
    <cfRule type="top10" dxfId="960" priority="4" rank="1"/>
  </conditionalFormatting>
  <conditionalFormatting sqref="O2">
    <cfRule type="top10" dxfId="959" priority="3" rank="1"/>
  </conditionalFormatting>
  <hyperlinks>
    <hyperlink ref="X1" location="'Indoor 2025'!A1" display="Return to Rankings" xr:uid="{208A4568-5DFA-4581-A378-FEF4D27CC5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86F9-FD7C-4579-9644-0E784D3EB1DB}">
  <sheetPr codeName="Sheet48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97</v>
      </c>
      <c r="C2" s="3">
        <v>45745</v>
      </c>
      <c r="D2" s="4" t="s">
        <v>38</v>
      </c>
      <c r="E2" s="5">
        <v>199</v>
      </c>
      <c r="F2" s="22">
        <v>4</v>
      </c>
      <c r="G2" s="43">
        <v>200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</v>
      </c>
      <c r="S2" s="7">
        <v>199.5</v>
      </c>
      <c r="T2" s="44">
        <v>8</v>
      </c>
      <c r="U2" s="8">
        <v>3</v>
      </c>
      <c r="V2" s="9">
        <v>202.5</v>
      </c>
    </row>
    <row r="4" spans="1:24" x14ac:dyDescent="0.25">
      <c r="Q4" s="39">
        <f>SUM(Q2:Q3)</f>
        <v>2</v>
      </c>
      <c r="R4" s="39">
        <f>SUM(R2:R3)</f>
        <v>399</v>
      </c>
      <c r="S4" s="40">
        <f>SUM(R4/Q4)</f>
        <v>199.5</v>
      </c>
      <c r="T4" s="39">
        <f>SUM(T2:T3)</f>
        <v>8</v>
      </c>
      <c r="U4" s="39">
        <f>SUM(U2:U3)</f>
        <v>3</v>
      </c>
      <c r="V4" s="41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9015406-DE1C-41A8-8445-6CC1B2F24159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8EC65-EEFD-4DA1-AA15-333AE15EF758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194</v>
      </c>
      <c r="C2" s="3">
        <v>45997</v>
      </c>
      <c r="D2" s="54" t="s">
        <v>38</v>
      </c>
      <c r="E2" s="5">
        <v>200</v>
      </c>
      <c r="F2" s="22">
        <v>6</v>
      </c>
      <c r="G2" s="5">
        <v>199</v>
      </c>
      <c r="H2" s="22">
        <v>8</v>
      </c>
      <c r="I2" s="5">
        <v>200</v>
      </c>
      <c r="J2" s="22">
        <v>6</v>
      </c>
      <c r="K2" s="5">
        <v>200</v>
      </c>
      <c r="L2" s="22">
        <v>8</v>
      </c>
      <c r="M2" s="5">
        <v>199</v>
      </c>
      <c r="N2" s="22">
        <v>9</v>
      </c>
      <c r="O2" s="5">
        <v>200</v>
      </c>
      <c r="P2" s="22">
        <v>6</v>
      </c>
      <c r="Q2" s="8">
        <v>6</v>
      </c>
      <c r="R2" s="8">
        <v>1198</v>
      </c>
      <c r="S2" s="7">
        <v>199.66666666666666</v>
      </c>
      <c r="T2" s="44">
        <v>43</v>
      </c>
      <c r="U2" s="8">
        <v>10</v>
      </c>
      <c r="V2" s="7">
        <v>209.66666666666666</v>
      </c>
    </row>
    <row r="4" spans="1:24" x14ac:dyDescent="0.25">
      <c r="Q4" s="39">
        <f>SUM(Q2:Q3)</f>
        <v>6</v>
      </c>
      <c r="R4" s="39">
        <f>SUM(R2:R3)</f>
        <v>1198</v>
      </c>
      <c r="S4" s="40">
        <f>SUM(R4/Q4)</f>
        <v>199.66666666666666</v>
      </c>
      <c r="T4" s="39">
        <f>SUM(T2:T3)</f>
        <v>43</v>
      </c>
      <c r="U4" s="39">
        <f>SUM(U2:U3)</f>
        <v>10</v>
      </c>
      <c r="V4" s="41">
        <f>SUM(S4+U4)</f>
        <v>209.66666666666666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 E2:P2" name="Range1_3_5_5_1"/>
  </protectedRanges>
  <conditionalFormatting sqref="E2">
    <cfRule type="top10" dxfId="958" priority="7" rank="1"/>
  </conditionalFormatting>
  <conditionalFormatting sqref="G2">
    <cfRule type="top10" dxfId="957" priority="6" rank="1"/>
  </conditionalFormatting>
  <conditionalFormatting sqref="E2:P2">
    <cfRule type="cellIs" dxfId="956" priority="5" operator="greaterThanOrEqual">
      <formula>200</formula>
    </cfRule>
  </conditionalFormatting>
  <conditionalFormatting sqref="I2">
    <cfRule type="top10" dxfId="955" priority="4" rank="1"/>
  </conditionalFormatting>
  <conditionalFormatting sqref="K2">
    <cfRule type="top10" dxfId="954" priority="3" rank="1"/>
  </conditionalFormatting>
  <conditionalFormatting sqref="M2">
    <cfRule type="top10" dxfId="953" priority="2" rank="1"/>
  </conditionalFormatting>
  <conditionalFormatting sqref="O2">
    <cfRule type="top10" dxfId="952" priority="1" rank="1"/>
  </conditionalFormatting>
  <hyperlinks>
    <hyperlink ref="X1" location="'Indoor 2025'!A1" display="Return to Rankings" xr:uid="{A9FAADA4-0841-4512-9E46-50166EF222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D2 B2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5C37-73E7-4CA6-9363-66B4BE19048F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94</v>
      </c>
      <c r="B2" s="2" t="s">
        <v>177</v>
      </c>
      <c r="C2" s="3">
        <v>45961</v>
      </c>
      <c r="D2" s="54" t="s">
        <v>130</v>
      </c>
      <c r="E2" s="5">
        <v>169</v>
      </c>
      <c r="F2" s="22">
        <v>0</v>
      </c>
      <c r="G2" s="5">
        <v>157</v>
      </c>
      <c r="H2" s="22">
        <v>0</v>
      </c>
      <c r="I2" s="5">
        <v>169</v>
      </c>
      <c r="J2" s="22">
        <v>0</v>
      </c>
      <c r="K2" s="5">
        <v>171</v>
      </c>
      <c r="L2" s="22">
        <v>1</v>
      </c>
      <c r="M2" s="5"/>
      <c r="N2" s="22"/>
      <c r="O2" s="5"/>
      <c r="P2" s="22"/>
      <c r="Q2" s="8">
        <v>4</v>
      </c>
      <c r="R2" s="8">
        <v>666</v>
      </c>
      <c r="S2" s="7">
        <v>166.5</v>
      </c>
      <c r="T2" s="44">
        <v>1</v>
      </c>
      <c r="U2" s="8">
        <v>6</v>
      </c>
      <c r="V2" s="7">
        <v>172.5</v>
      </c>
    </row>
    <row r="4" spans="1:24" x14ac:dyDescent="0.25">
      <c r="Q4" s="39">
        <f>SUM(Q2:Q3)</f>
        <v>4</v>
      </c>
      <c r="R4" s="39">
        <f>SUM(R2:R3)</f>
        <v>666</v>
      </c>
      <c r="S4" s="40">
        <f>SUM(R4/Q4)</f>
        <v>166.5</v>
      </c>
      <c r="T4" s="39">
        <f>SUM(T2:T3)</f>
        <v>1</v>
      </c>
      <c r="U4" s="39">
        <f>SUM(U2:U3)</f>
        <v>6</v>
      </c>
      <c r="V4" s="41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O2 T2" name="Range1_3_5_1"/>
  </protectedRanges>
  <conditionalFormatting sqref="E2">
    <cfRule type="top10" dxfId="951" priority="7" rank="1"/>
  </conditionalFormatting>
  <conditionalFormatting sqref="G2">
    <cfRule type="top10" dxfId="950" priority="6" rank="1"/>
  </conditionalFormatting>
  <conditionalFormatting sqref="E2:O2">
    <cfRule type="cellIs" dxfId="949" priority="5" operator="greaterThanOrEqual">
      <formula>200</formula>
    </cfRule>
  </conditionalFormatting>
  <conditionalFormatting sqref="I2">
    <cfRule type="top10" dxfId="948" priority="4" rank="1"/>
  </conditionalFormatting>
  <conditionalFormatting sqref="K2">
    <cfRule type="top10" dxfId="947" priority="3" rank="1"/>
  </conditionalFormatting>
  <conditionalFormatting sqref="M2">
    <cfRule type="top10" dxfId="946" priority="2" rank="1"/>
  </conditionalFormatting>
  <conditionalFormatting sqref="N2">
    <cfRule type="top10" dxfId="945" priority="1" rank="1"/>
  </conditionalFormatting>
  <hyperlinks>
    <hyperlink ref="X1" location="'Indoor 2025'!A1" display="Return to Rankings" xr:uid="{54B62247-C2D2-41BA-893C-CB9D50609F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2B2-CA35-444A-B17E-4D19E469C9AB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11</v>
      </c>
      <c r="B2" s="2" t="s">
        <v>197</v>
      </c>
      <c r="C2" s="3">
        <v>45993</v>
      </c>
      <c r="D2" s="54" t="s">
        <v>38</v>
      </c>
      <c r="E2" s="36">
        <v>189</v>
      </c>
      <c r="F2" s="22">
        <v>3</v>
      </c>
      <c r="G2" s="36">
        <v>182</v>
      </c>
      <c r="H2" s="22">
        <v>1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560</v>
      </c>
      <c r="S2" s="7">
        <v>186.66666666666666</v>
      </c>
      <c r="T2" s="44">
        <v>4</v>
      </c>
      <c r="U2" s="8">
        <v>2</v>
      </c>
      <c r="V2" s="7">
        <v>188.66666666666666</v>
      </c>
    </row>
    <row r="4" spans="1:24" x14ac:dyDescent="0.25">
      <c r="Q4" s="39">
        <f>SUM(Q2:Q3)</f>
        <v>3</v>
      </c>
      <c r="R4" s="39">
        <f>SUM(R2:R3)</f>
        <v>560</v>
      </c>
      <c r="S4" s="40">
        <f>SUM(R4/Q4)</f>
        <v>186.66666666666666</v>
      </c>
      <c r="T4" s="39">
        <f>SUM(T2:T3)</f>
        <v>4</v>
      </c>
      <c r="U4" s="39">
        <f>SUM(U2:U3)</f>
        <v>2</v>
      </c>
      <c r="V4" s="41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 E2:P2" name="Range1_3_5_1_2_1"/>
  </protectedRanges>
  <conditionalFormatting sqref="E2">
    <cfRule type="top10" dxfId="944" priority="7" rank="1"/>
  </conditionalFormatting>
  <conditionalFormatting sqref="G2">
    <cfRule type="top10" dxfId="943" priority="6" rank="1"/>
  </conditionalFormatting>
  <conditionalFormatting sqref="E2:P2">
    <cfRule type="cellIs" dxfId="942" priority="5" operator="greaterThanOrEqual">
      <formula>200</formula>
    </cfRule>
  </conditionalFormatting>
  <conditionalFormatting sqref="I2">
    <cfRule type="top10" dxfId="941" priority="4" rank="1"/>
  </conditionalFormatting>
  <conditionalFormatting sqref="K2">
    <cfRule type="top10" dxfId="940" priority="3" rank="1"/>
  </conditionalFormatting>
  <conditionalFormatting sqref="M2">
    <cfRule type="top10" dxfId="939" priority="2" rank="1"/>
  </conditionalFormatting>
  <conditionalFormatting sqref="O2">
    <cfRule type="top10" dxfId="938" priority="1" rank="1"/>
  </conditionalFormatting>
  <hyperlinks>
    <hyperlink ref="X1" location="'Indoor 2025'!A1" display="Return to Rankings" xr:uid="{774B6227-7C1B-41FD-B645-F38D3A1825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68AB91-0FCC-499A-9BFE-A5664C8FCDC5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5A56-CEFB-431F-88F2-31C0DA760393}">
  <dimension ref="A1:X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15</v>
      </c>
      <c r="B2" s="2" t="s">
        <v>173</v>
      </c>
      <c r="C2" s="3">
        <v>45941</v>
      </c>
      <c r="D2" s="4" t="s">
        <v>38</v>
      </c>
      <c r="E2" s="5">
        <v>194</v>
      </c>
      <c r="F2" s="22">
        <v>2</v>
      </c>
      <c r="G2" s="5">
        <v>197</v>
      </c>
      <c r="H2" s="22">
        <v>4</v>
      </c>
      <c r="I2" s="5">
        <v>199</v>
      </c>
      <c r="J2" s="22">
        <v>4</v>
      </c>
      <c r="K2" s="5">
        <v>198</v>
      </c>
      <c r="L2" s="22">
        <v>1</v>
      </c>
      <c r="M2" s="5">
        <v>200.001</v>
      </c>
      <c r="N2" s="22">
        <v>6</v>
      </c>
      <c r="O2" s="5"/>
      <c r="P2" s="22"/>
      <c r="Q2" s="6">
        <v>5</v>
      </c>
      <c r="R2" s="6">
        <v>988.00099999999998</v>
      </c>
      <c r="S2" s="7">
        <v>197.6002</v>
      </c>
      <c r="T2" s="44">
        <v>17</v>
      </c>
      <c r="U2" s="8">
        <v>4</v>
      </c>
      <c r="V2" s="9">
        <v>201.6002</v>
      </c>
    </row>
    <row r="4" spans="1:24" x14ac:dyDescent="0.25">
      <c r="Q4" s="39">
        <f>SUM(Q2:Q3)</f>
        <v>5</v>
      </c>
      <c r="R4" s="39">
        <f>SUM(R2:R3)</f>
        <v>988.00099999999998</v>
      </c>
      <c r="S4" s="40">
        <f>SUM(R4/Q4)</f>
        <v>197.6002</v>
      </c>
      <c r="T4" s="39">
        <f>SUM(T2:T3)</f>
        <v>17</v>
      </c>
      <c r="U4" s="39">
        <f>SUM(U2:U3)</f>
        <v>4</v>
      </c>
      <c r="V4" s="41">
        <f>SUM(S4+U4)</f>
        <v>201.6002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:P2">
    <cfRule type="cellIs" dxfId="937" priority="1" operator="greaterThanOrEqual">
      <formula>200</formula>
    </cfRule>
  </conditionalFormatting>
  <conditionalFormatting sqref="E2">
    <cfRule type="top10" dxfId="936" priority="2" rank="1"/>
  </conditionalFormatting>
  <conditionalFormatting sqref="G2">
    <cfRule type="top10" dxfId="935" priority="3" rank="1"/>
  </conditionalFormatting>
  <conditionalFormatting sqref="I2">
    <cfRule type="top10" dxfId="934" priority="4" rank="1"/>
  </conditionalFormatting>
  <conditionalFormatting sqref="K2">
    <cfRule type="top10" dxfId="933" priority="5" rank="1"/>
  </conditionalFormatting>
  <conditionalFormatting sqref="M2">
    <cfRule type="top10" dxfId="932" priority="6" rank="1"/>
  </conditionalFormatting>
  <conditionalFormatting sqref="O2">
    <cfRule type="top10" dxfId="931" priority="7" rank="1"/>
  </conditionalFormatting>
  <hyperlinks>
    <hyperlink ref="X1" location="'Indoor 2025'!A1" display="Return to Rankings" xr:uid="{5DAA7A80-F55B-4E8C-A536-0996F170CAD0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B47F-1AB7-4AE5-B3E3-200FF21965C4}">
  <sheetPr codeName="Sheet8"/>
  <dimension ref="A1:X5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107</v>
      </c>
      <c r="C2" s="3">
        <v>45808</v>
      </c>
      <c r="D2" s="4" t="s">
        <v>102</v>
      </c>
      <c r="E2" s="5">
        <v>196</v>
      </c>
      <c r="F2" s="22">
        <v>3</v>
      </c>
      <c r="G2" s="5">
        <v>196</v>
      </c>
      <c r="H2" s="22">
        <v>2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3" spans="1:24" x14ac:dyDescent="0.25">
      <c r="A3" s="1" t="s">
        <v>15</v>
      </c>
      <c r="B3" s="2" t="s">
        <v>107</v>
      </c>
      <c r="C3" s="3">
        <v>45927</v>
      </c>
      <c r="D3" s="4" t="s">
        <v>170</v>
      </c>
      <c r="E3" s="5">
        <v>198</v>
      </c>
      <c r="F3" s="22">
        <v>3</v>
      </c>
      <c r="G3" s="5">
        <v>197</v>
      </c>
      <c r="H3" s="22">
        <v>4</v>
      </c>
      <c r="I3" s="5">
        <v>195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9</v>
      </c>
      <c r="U3" s="8">
        <v>2</v>
      </c>
      <c r="V3" s="9">
        <v>198.66666666666666</v>
      </c>
    </row>
    <row r="5" spans="1:24" x14ac:dyDescent="0.25">
      <c r="Q5" s="39">
        <f>SUM(Q2:Q4)</f>
        <v>6</v>
      </c>
      <c r="R5" s="39">
        <f>SUM(R2:R4)</f>
        <v>1180</v>
      </c>
      <c r="S5" s="40">
        <f>SUM(R5/Q5)</f>
        <v>196.66666666666666</v>
      </c>
      <c r="T5" s="39">
        <f>SUM(T2:T4)</f>
        <v>15</v>
      </c>
      <c r="U5" s="39">
        <f>SUM(U2:U4)</f>
        <v>4</v>
      </c>
      <c r="V5" s="41">
        <f>SUM(S5+U5)</f>
        <v>200.66666666666666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:P2 T2" name="Range1_3_5_3_1"/>
    <protectedRange algorithmName="SHA-512" hashValue="ON39YdpmFHfN9f47KpiRvqrKx0V9+erV1CNkpWzYhW/Qyc6aT8rEyCrvauWSYGZK2ia3o7vd3akF07acHAFpOA==" saltValue="yVW9XmDwTqEnmpSGai0KYg==" spinCount="100000" sqref="B3:C3" name="Range1_28_1"/>
    <protectedRange algorithmName="SHA-512" hashValue="ON39YdpmFHfN9f47KpiRvqrKx0V9+erV1CNkpWzYhW/Qyc6aT8rEyCrvauWSYGZK2ia3o7vd3akF07acHAFpOA==" saltValue="yVW9XmDwTqEnmpSGai0KYg==" spinCount="100000" sqref="D3" name="Range1_1_16_1"/>
    <protectedRange algorithmName="SHA-512" hashValue="ON39YdpmFHfN9f47KpiRvqrKx0V9+erV1CNkpWzYhW/Qyc6aT8rEyCrvauWSYGZK2ia3o7vd3akF07acHAFpOA==" saltValue="yVW9XmDwTqEnmpSGai0KYg==" spinCount="100000" sqref="T3 E3:P3" name="Range1_3_5_11_1"/>
  </protectedRanges>
  <conditionalFormatting sqref="E3:P3">
    <cfRule type="cellIs" dxfId="1459" priority="1" operator="greaterThanOrEqual">
      <formula>200</formula>
    </cfRule>
  </conditionalFormatting>
  <conditionalFormatting sqref="E3">
    <cfRule type="top10" dxfId="1458" priority="2" rank="1"/>
  </conditionalFormatting>
  <conditionalFormatting sqref="G3">
    <cfRule type="top10" dxfId="1457" priority="3" rank="1"/>
  </conditionalFormatting>
  <conditionalFormatting sqref="I3">
    <cfRule type="top10" dxfId="1456" priority="4" rank="1"/>
  </conditionalFormatting>
  <conditionalFormatting sqref="K3">
    <cfRule type="top10" dxfId="1455" priority="5" rank="1"/>
  </conditionalFormatting>
  <conditionalFormatting sqref="M3">
    <cfRule type="top10" dxfId="1454" priority="6" rank="1"/>
  </conditionalFormatting>
  <conditionalFormatting sqref="O3">
    <cfRule type="top10" dxfId="1453" priority="7" rank="1"/>
  </conditionalFormatting>
  <hyperlinks>
    <hyperlink ref="X1" location="'Indoor 2025'!A1" display="Return to Rankings" xr:uid="{08235F69-82EF-4433-8D29-0F3FB22E834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5F4D-9DE2-4BA5-9A17-6C897CEBF518}">
  <sheetPr codeName="Sheet49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127</v>
      </c>
      <c r="C2" s="3">
        <v>45814</v>
      </c>
      <c r="D2" s="4" t="s">
        <v>130</v>
      </c>
      <c r="E2" s="5">
        <v>194</v>
      </c>
      <c r="F2" s="22">
        <v>2</v>
      </c>
      <c r="G2" s="5">
        <v>197</v>
      </c>
      <c r="H2" s="22">
        <v>2</v>
      </c>
      <c r="I2" s="5">
        <v>196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8</v>
      </c>
      <c r="U2" s="8">
        <v>6</v>
      </c>
      <c r="V2" s="9">
        <v>201.66666666666666</v>
      </c>
    </row>
    <row r="4" spans="1:24" x14ac:dyDescent="0.25">
      <c r="Q4" s="39">
        <f>SUM(Q2:Q3)</f>
        <v>3</v>
      </c>
      <c r="R4" s="39">
        <f>SUM(R2:R3)</f>
        <v>587</v>
      </c>
      <c r="S4" s="40">
        <f>SUM(R4/Q4)</f>
        <v>195.66666666666666</v>
      </c>
      <c r="T4" s="39">
        <f>SUM(T2:T3)</f>
        <v>8</v>
      </c>
      <c r="U4" s="39">
        <f>SUM(U2:U3)</f>
        <v>6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54417ECD-3EF5-40ED-83A4-E9D405E8FB55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EA4-E328-41FE-81D8-1DD9D54197F6}">
  <sheetPr codeName="Sheet50"/>
  <dimension ref="A1:X11"/>
  <sheetViews>
    <sheetView workbookViewId="0">
      <selection activeCell="A9" sqref="A9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75</v>
      </c>
      <c r="C2" s="3">
        <v>45710</v>
      </c>
      <c r="D2" s="4" t="s">
        <v>38</v>
      </c>
      <c r="E2" s="36">
        <v>186</v>
      </c>
      <c r="F2" s="22">
        <v>0</v>
      </c>
      <c r="G2" s="36">
        <v>194</v>
      </c>
      <c r="H2" s="22">
        <v>0</v>
      </c>
      <c r="I2" s="5">
        <v>194.001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574.00099999999998</v>
      </c>
      <c r="S2" s="7">
        <v>191.33366666666666</v>
      </c>
      <c r="T2" s="44">
        <v>3</v>
      </c>
      <c r="U2" s="8">
        <v>4</v>
      </c>
      <c r="V2" s="9">
        <v>195.33366666666666</v>
      </c>
    </row>
    <row r="4" spans="1:24" x14ac:dyDescent="0.25">
      <c r="Q4" s="39">
        <f>SUM(Q2:Q3)</f>
        <v>3</v>
      </c>
      <c r="R4" s="39">
        <f>SUM(R2:R3)</f>
        <v>574.00099999999998</v>
      </c>
      <c r="S4" s="40">
        <f>SUM(R4/Q4)</f>
        <v>191.33366666666666</v>
      </c>
      <c r="T4" s="39">
        <f>SUM(T2:T3)</f>
        <v>3</v>
      </c>
      <c r="U4" s="39">
        <f>SUM(U2:U3)</f>
        <v>4</v>
      </c>
      <c r="V4" s="41">
        <f>SUM(S4+U4)</f>
        <v>195.33366666666666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15</v>
      </c>
      <c r="B8" s="2" t="s">
        <v>75</v>
      </c>
      <c r="C8" s="3">
        <v>45710</v>
      </c>
      <c r="D8" s="4" t="s">
        <v>38</v>
      </c>
      <c r="E8" s="5">
        <v>198</v>
      </c>
      <c r="F8" s="22">
        <v>2</v>
      </c>
      <c r="G8" s="5">
        <v>198</v>
      </c>
      <c r="H8" s="22">
        <v>3</v>
      </c>
      <c r="I8" s="5">
        <v>196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9" spans="1:24" x14ac:dyDescent="0.25">
      <c r="A9" s="55" t="s">
        <v>15</v>
      </c>
      <c r="B9" s="2" t="s">
        <v>75</v>
      </c>
      <c r="C9" s="3">
        <v>45997</v>
      </c>
      <c r="D9" s="54" t="s">
        <v>38</v>
      </c>
      <c r="E9" s="5">
        <v>198</v>
      </c>
      <c r="F9" s="22">
        <v>4</v>
      </c>
      <c r="G9" s="5">
        <v>196</v>
      </c>
      <c r="H9" s="22">
        <v>2</v>
      </c>
      <c r="I9" s="5">
        <v>197</v>
      </c>
      <c r="J9" s="22">
        <v>3</v>
      </c>
      <c r="K9" s="5">
        <v>199</v>
      </c>
      <c r="L9" s="22">
        <v>5</v>
      </c>
      <c r="M9" s="5">
        <v>200</v>
      </c>
      <c r="N9" s="22">
        <v>2</v>
      </c>
      <c r="O9" s="5">
        <v>200</v>
      </c>
      <c r="P9" s="22">
        <v>6</v>
      </c>
      <c r="Q9" s="8">
        <v>6</v>
      </c>
      <c r="R9" s="8">
        <v>1190</v>
      </c>
      <c r="S9" s="7">
        <v>198.33333333333334</v>
      </c>
      <c r="T9" s="44">
        <v>22</v>
      </c>
      <c r="U9" s="8">
        <v>4</v>
      </c>
      <c r="V9" s="7">
        <v>202.33333333333334</v>
      </c>
    </row>
    <row r="11" spans="1:24" x14ac:dyDescent="0.25">
      <c r="Q11" s="39">
        <f>SUM(Q8:Q10)</f>
        <v>9</v>
      </c>
      <c r="R11" s="39">
        <f>SUM(R8:R10)</f>
        <v>1782</v>
      </c>
      <c r="S11" s="40">
        <f>SUM(R11/Q11)</f>
        <v>198</v>
      </c>
      <c r="T11" s="39">
        <f>SUM(T8:T10)</f>
        <v>32</v>
      </c>
      <c r="U11" s="39">
        <f>SUM(U8:U10)</f>
        <v>6</v>
      </c>
      <c r="V11" s="41">
        <f>SUM(S11+U11)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B9:C9" name="Range1_9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9">
    <cfRule type="top10" dxfId="930" priority="7" rank="1"/>
  </conditionalFormatting>
  <conditionalFormatting sqref="G9">
    <cfRule type="top10" dxfId="929" priority="6" rank="1"/>
  </conditionalFormatting>
  <conditionalFormatting sqref="I9">
    <cfRule type="top10" dxfId="928" priority="5" rank="1"/>
  </conditionalFormatting>
  <conditionalFormatting sqref="K9">
    <cfRule type="top10" dxfId="927" priority="4" rank="1"/>
  </conditionalFormatting>
  <conditionalFormatting sqref="M9">
    <cfRule type="top10" dxfId="926" priority="3" rank="1"/>
  </conditionalFormatting>
  <conditionalFormatting sqref="O9">
    <cfRule type="top10" dxfId="925" priority="2" rank="1"/>
  </conditionalFormatting>
  <conditionalFormatting sqref="E9:P9">
    <cfRule type="cellIs" dxfId="924" priority="1" operator="greaterThanOrEqual">
      <formula>200</formula>
    </cfRule>
  </conditionalFormatting>
  <hyperlinks>
    <hyperlink ref="X1" location="'Virginia 2025'!A1" display="Return to Rankings" xr:uid="{813D676F-4286-46A2-80E7-81A13F0575E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D9 B9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B868-0597-4157-BC86-D959B93D86C7}">
  <sheetPr codeName="Sheet51"/>
  <dimension ref="A1:X11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57</v>
      </c>
      <c r="C2" s="3">
        <v>45682</v>
      </c>
      <c r="D2" s="4" t="s">
        <v>38</v>
      </c>
      <c r="E2" s="5">
        <v>195</v>
      </c>
      <c r="F2" s="22">
        <v>4</v>
      </c>
      <c r="G2" s="5">
        <v>199</v>
      </c>
      <c r="H2" s="22">
        <v>3</v>
      </c>
      <c r="I2" s="5">
        <v>193</v>
      </c>
      <c r="J2" s="22">
        <v>2</v>
      </c>
      <c r="K2" s="5">
        <v>198</v>
      </c>
      <c r="L2" s="22">
        <v>5</v>
      </c>
      <c r="M2" s="5">
        <v>196</v>
      </c>
      <c r="N2" s="22">
        <v>5</v>
      </c>
      <c r="O2" s="5"/>
      <c r="P2" s="22"/>
      <c r="Q2" s="6">
        <v>5</v>
      </c>
      <c r="R2" s="6">
        <v>981</v>
      </c>
      <c r="S2" s="7">
        <v>196.2</v>
      </c>
      <c r="T2" s="44">
        <v>19</v>
      </c>
      <c r="U2" s="8">
        <v>2</v>
      </c>
      <c r="V2" s="9">
        <v>198.2</v>
      </c>
    </row>
    <row r="4" spans="1:24" x14ac:dyDescent="0.25">
      <c r="Q4" s="39">
        <f>SUM(Q2:Q3)</f>
        <v>5</v>
      </c>
      <c r="R4" s="39">
        <f>SUM(R2:R3)</f>
        <v>981</v>
      </c>
      <c r="S4" s="40">
        <f>SUM(R4/Q4)</f>
        <v>196.2</v>
      </c>
      <c r="T4" s="39">
        <f>SUM(T2:T3)</f>
        <v>19</v>
      </c>
      <c r="U4" s="39">
        <f>SUM(U2:U3)</f>
        <v>2</v>
      </c>
      <c r="V4" s="41">
        <f>SUM(S4+U4)</f>
        <v>198.2</v>
      </c>
    </row>
    <row r="7" spans="1:24" x14ac:dyDescent="0.25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25">
      <c r="A8" s="1" t="s">
        <v>35</v>
      </c>
      <c r="B8" s="2" t="s">
        <v>57</v>
      </c>
      <c r="C8" s="3">
        <v>45692</v>
      </c>
      <c r="D8" s="4" t="s">
        <v>38</v>
      </c>
      <c r="E8" s="5">
        <v>189</v>
      </c>
      <c r="F8" s="22">
        <v>2</v>
      </c>
      <c r="G8" s="36">
        <v>191</v>
      </c>
      <c r="H8" s="22">
        <v>1</v>
      </c>
      <c r="I8" s="5">
        <v>192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572</v>
      </c>
      <c r="S8" s="7">
        <v>190.66666666666666</v>
      </c>
      <c r="T8" s="44">
        <v>6</v>
      </c>
      <c r="U8" s="8">
        <v>3</v>
      </c>
      <c r="V8" s="9">
        <v>193.66666666666666</v>
      </c>
    </row>
    <row r="9" spans="1:24" x14ac:dyDescent="0.25">
      <c r="A9" s="1" t="s">
        <v>35</v>
      </c>
      <c r="B9" s="2" t="s">
        <v>57</v>
      </c>
      <c r="C9" s="3">
        <v>45710</v>
      </c>
      <c r="D9" s="4" t="s">
        <v>38</v>
      </c>
      <c r="E9" s="5">
        <v>185</v>
      </c>
      <c r="F9" s="22">
        <v>1</v>
      </c>
      <c r="G9" s="36">
        <v>192</v>
      </c>
      <c r="H9" s="22">
        <v>1</v>
      </c>
      <c r="I9" s="5">
        <v>194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4</v>
      </c>
      <c r="U9" s="8">
        <v>2</v>
      </c>
      <c r="V9" s="9">
        <v>192.33333333333334</v>
      </c>
    </row>
    <row r="11" spans="1:24" x14ac:dyDescent="0.25">
      <c r="Q11" s="39">
        <f>SUM(Q8:Q10)</f>
        <v>6</v>
      </c>
      <c r="R11" s="39">
        <f>SUM(R8:R10)</f>
        <v>1143</v>
      </c>
      <c r="S11" s="40">
        <f>SUM(R11/Q11)</f>
        <v>190.5</v>
      </c>
      <c r="T11" s="39">
        <f>SUM(T8:T10)</f>
        <v>10</v>
      </c>
      <c r="U11" s="39">
        <f>SUM(U8:U10)</f>
        <v>5</v>
      </c>
      <c r="V11" s="41">
        <f>SUM(S11+U11)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" name="Range1_2_1_1"/>
    <protectedRange algorithmName="SHA-512" hashValue="ON39YdpmFHfN9f47KpiRvqrKx0V9+erV1CNkpWzYhW/Qyc6aT8rEyCrvauWSYGZK2ia3o7vd3akF07acHAFpOA==" saltValue="yVW9XmDwTqEnmpSGai0KYg==" spinCount="100000" sqref="D2 D8" name="Range1_1_8_1_1"/>
    <protectedRange algorithmName="SHA-512" hashValue="ON39YdpmFHfN9f47KpiRvqrKx0V9+erV1CNkpWzYhW/Qyc6aT8rEyCrvauWSYGZK2ia3o7vd3akF07acHAFpOA==" saltValue="yVW9XmDwTqEnmpSGai0KYg==" spinCount="100000" sqref="P2 P8" name="Range1_3_3_1_1"/>
    <protectedRange algorithmName="SHA-512" hashValue="ON39YdpmFHfN9f47KpiRvqrKx0V9+erV1CNkpWzYhW/Qyc6aT8rEyCrvauWSYGZK2ia3o7vd3akF07acHAFpOA==" saltValue="yVW9XmDwTqEnmpSGai0KYg==" spinCount="100000" sqref="E2:O2 T2 E8:O8 T8" name="Range1_3_5_12_1_1"/>
    <protectedRange algorithmName="SHA-512" hashValue="ON39YdpmFHfN9f47KpiRvqrKx0V9+erV1CNkpWzYhW/Qyc6aT8rEyCrvauWSYGZK2ia3o7vd3akF07acHAFpOA==" saltValue="yVW9XmDwTqEnmpSGai0KYg==" spinCount="100000" sqref="E9:P9 B9:C9" name="Range1_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" name="Range1_3_5_1"/>
  </protectedRanges>
  <hyperlinks>
    <hyperlink ref="X1" location="'Virginia 2025'!A1" display="Return to Rankings" xr:uid="{C46159C2-2F19-4F38-AC70-10DA364C7672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91F5-6C39-4AA1-8A10-69F24DE0F1A9}">
  <dimension ref="A1:X9"/>
  <sheetViews>
    <sheetView workbookViewId="0">
      <selection activeCell="A7" sqref="A7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195</v>
      </c>
      <c r="C2" s="3">
        <v>45997</v>
      </c>
      <c r="D2" s="54" t="s">
        <v>38</v>
      </c>
      <c r="E2" s="5">
        <v>199</v>
      </c>
      <c r="F2" s="22">
        <v>6</v>
      </c>
      <c r="G2" s="5">
        <v>195</v>
      </c>
      <c r="H2" s="22">
        <v>6</v>
      </c>
      <c r="I2" s="5">
        <v>198</v>
      </c>
      <c r="J2" s="22">
        <v>4</v>
      </c>
      <c r="K2" s="5">
        <v>200</v>
      </c>
      <c r="L2" s="22">
        <v>7</v>
      </c>
      <c r="M2" s="5">
        <v>196</v>
      </c>
      <c r="N2" s="22">
        <v>5</v>
      </c>
      <c r="O2" s="5">
        <v>199</v>
      </c>
      <c r="P2" s="22">
        <v>4</v>
      </c>
      <c r="Q2" s="8">
        <v>6</v>
      </c>
      <c r="R2" s="8">
        <v>1187</v>
      </c>
      <c r="S2" s="7">
        <v>197.83333333333334</v>
      </c>
      <c r="T2" s="44">
        <v>32</v>
      </c>
      <c r="U2" s="8">
        <v>4</v>
      </c>
      <c r="V2" s="7">
        <v>201.83333333333334</v>
      </c>
    </row>
    <row r="4" spans="1:24" x14ac:dyDescent="0.25">
      <c r="Q4" s="39">
        <f>SUM(Q2:Q3)</f>
        <v>6</v>
      </c>
      <c r="R4" s="39">
        <f>SUM(R2:R3)</f>
        <v>1187</v>
      </c>
      <c r="S4" s="40">
        <f>SUM(R4/Q4)</f>
        <v>197.83333333333334</v>
      </c>
      <c r="T4" s="39">
        <f>SUM(T2:T3)</f>
        <v>32</v>
      </c>
      <c r="U4" s="39">
        <f>SUM(U2:U3)</f>
        <v>4</v>
      </c>
      <c r="V4" s="41">
        <f>SUM(S4+U4)</f>
        <v>201.83333333333334</v>
      </c>
    </row>
    <row r="7" spans="1:24" x14ac:dyDescent="0.25">
      <c r="A7" s="55" t="s">
        <v>11</v>
      </c>
      <c r="B7" s="2" t="s">
        <v>195</v>
      </c>
      <c r="C7" s="3">
        <v>45997</v>
      </c>
      <c r="D7" s="54" t="s">
        <v>38</v>
      </c>
      <c r="E7" s="36">
        <v>196</v>
      </c>
      <c r="F7" s="22">
        <v>1</v>
      </c>
      <c r="G7" s="36">
        <v>197.001</v>
      </c>
      <c r="H7" s="22">
        <v>5</v>
      </c>
      <c r="I7" s="5">
        <v>197</v>
      </c>
      <c r="J7" s="22">
        <v>4</v>
      </c>
      <c r="K7" s="5">
        <v>199</v>
      </c>
      <c r="L7" s="22">
        <v>4</v>
      </c>
      <c r="M7" s="5">
        <v>198</v>
      </c>
      <c r="N7" s="22">
        <v>4</v>
      </c>
      <c r="O7" s="5">
        <v>196</v>
      </c>
      <c r="P7" s="22">
        <v>4</v>
      </c>
      <c r="Q7" s="8">
        <v>6</v>
      </c>
      <c r="R7" s="8">
        <v>1183.001</v>
      </c>
      <c r="S7" s="7">
        <v>197.16683333333333</v>
      </c>
      <c r="T7" s="44">
        <v>22</v>
      </c>
      <c r="U7" s="8">
        <v>10</v>
      </c>
      <c r="V7" s="7">
        <v>207.16683333333333</v>
      </c>
    </row>
    <row r="9" spans="1:24" x14ac:dyDescent="0.25">
      <c r="Q9" s="39">
        <f>SUM(Q7:Q8)</f>
        <v>6</v>
      </c>
      <c r="R9" s="39">
        <f>SUM(R7:R8)</f>
        <v>1183.001</v>
      </c>
      <c r="S9" s="40">
        <f>SUM(R9/Q9)</f>
        <v>197.16683333333333</v>
      </c>
      <c r="T9" s="39">
        <f>SUM(T7:T8)</f>
        <v>22</v>
      </c>
      <c r="U9" s="39">
        <f>SUM(U7:U8)</f>
        <v>10</v>
      </c>
      <c r="V9" s="41">
        <f>SUM(S9+U9)</f>
        <v>207.16683333333333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7:C7" name="Range1_13_3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:P7 T7" name="Range1_3_5_1_2"/>
  </protectedRanges>
  <conditionalFormatting sqref="E2">
    <cfRule type="top10" dxfId="923" priority="21" rank="1"/>
  </conditionalFormatting>
  <conditionalFormatting sqref="G2">
    <cfRule type="top10" dxfId="922" priority="20" rank="1"/>
  </conditionalFormatting>
  <conditionalFormatting sqref="I2">
    <cfRule type="top10" dxfId="921" priority="19" rank="1"/>
  </conditionalFormatting>
  <conditionalFormatting sqref="K2">
    <cfRule type="top10" dxfId="920" priority="18" rank="1"/>
  </conditionalFormatting>
  <conditionalFormatting sqref="M2">
    <cfRule type="top10" dxfId="919" priority="17" rank="1"/>
  </conditionalFormatting>
  <conditionalFormatting sqref="O2">
    <cfRule type="top10" dxfId="918" priority="16" rank="1"/>
  </conditionalFormatting>
  <conditionalFormatting sqref="E2:P2">
    <cfRule type="cellIs" dxfId="917" priority="15" operator="greaterThanOrEqual">
      <formula>200</formula>
    </cfRule>
  </conditionalFormatting>
  <conditionalFormatting sqref="E7">
    <cfRule type="top10" dxfId="916" priority="7" rank="1"/>
  </conditionalFormatting>
  <conditionalFormatting sqref="G7">
    <cfRule type="top10" dxfId="915" priority="6" rank="1"/>
  </conditionalFormatting>
  <conditionalFormatting sqref="E7:P7">
    <cfRule type="cellIs" dxfId="914" priority="5" operator="greaterThanOrEqual">
      <formula>200</formula>
    </cfRule>
  </conditionalFormatting>
  <conditionalFormatting sqref="I7">
    <cfRule type="top10" dxfId="913" priority="4" rank="1"/>
  </conditionalFormatting>
  <conditionalFormatting sqref="K7">
    <cfRule type="top10" dxfId="912" priority="3" rank="1"/>
  </conditionalFormatting>
  <conditionalFormatting sqref="M7">
    <cfRule type="top10" dxfId="911" priority="2" rank="1"/>
  </conditionalFormatting>
  <conditionalFormatting sqref="O7">
    <cfRule type="top10" dxfId="910" priority="1" rank="1"/>
  </conditionalFormatting>
  <hyperlinks>
    <hyperlink ref="X1" location="'Indoor 2025'!A1" display="Return to Rankings" xr:uid="{DA5C37D1-0F0B-4F0A-8CDF-06B841DD8F7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A9D02E-FBD8-4C07-9E83-712414A389FD}">
          <x14:formula1>
            <xm:f>'C:\Users\jmfg1\Downloads\[buckhollow indoor 12-6-25-ABRA 2025 Scoring.xlsm]DATA'!#REF!</xm:f>
          </x14:formula1>
          <xm:sqref>D2 B2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D7 B7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sheetPr codeName="Sheet52"/>
  <dimension ref="A1:X30"/>
  <sheetViews>
    <sheetView topLeftCell="A13" workbookViewId="0">
      <selection activeCell="A27" sqref="A27:V2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36</v>
      </c>
      <c r="C2" s="3">
        <v>45664</v>
      </c>
      <c r="D2" s="4" t="s">
        <v>38</v>
      </c>
      <c r="E2" s="5">
        <v>198</v>
      </c>
      <c r="F2" s="22">
        <v>3</v>
      </c>
      <c r="G2" s="5">
        <v>198</v>
      </c>
      <c r="H2" s="22">
        <v>4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23">
        <v>8</v>
      </c>
      <c r="U2" s="8">
        <v>9</v>
      </c>
      <c r="V2" s="9">
        <v>207</v>
      </c>
    </row>
    <row r="3" spans="1:24" x14ac:dyDescent="0.25">
      <c r="A3" s="1" t="s">
        <v>15</v>
      </c>
      <c r="B3" s="2" t="s">
        <v>36</v>
      </c>
      <c r="C3" s="3">
        <v>45678</v>
      </c>
      <c r="D3" s="4" t="s">
        <v>38</v>
      </c>
      <c r="E3" s="5">
        <v>199</v>
      </c>
      <c r="F3" s="22">
        <v>2</v>
      </c>
      <c r="G3" s="5">
        <v>197</v>
      </c>
      <c r="H3" s="22">
        <v>4</v>
      </c>
      <c r="I3" s="43">
        <v>200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23">
        <v>9</v>
      </c>
      <c r="U3" s="8">
        <v>9</v>
      </c>
      <c r="V3" s="9">
        <v>207.66666666666666</v>
      </c>
    </row>
    <row r="4" spans="1:24" x14ac:dyDescent="0.25">
      <c r="A4" s="1" t="s">
        <v>15</v>
      </c>
      <c r="B4" s="2" t="s">
        <v>36</v>
      </c>
      <c r="C4" s="3">
        <v>45682</v>
      </c>
      <c r="D4" s="4" t="s">
        <v>38</v>
      </c>
      <c r="E4" s="5">
        <v>197</v>
      </c>
      <c r="F4" s="22">
        <v>1</v>
      </c>
      <c r="G4" s="43">
        <v>200.001</v>
      </c>
      <c r="H4" s="22">
        <v>5</v>
      </c>
      <c r="I4" s="5">
        <v>198</v>
      </c>
      <c r="J4" s="22">
        <v>4</v>
      </c>
      <c r="K4" s="43">
        <v>200</v>
      </c>
      <c r="L4" s="22">
        <v>8</v>
      </c>
      <c r="M4" s="5">
        <v>198</v>
      </c>
      <c r="N4" s="22">
        <v>5</v>
      </c>
      <c r="O4" s="5"/>
      <c r="P4" s="22"/>
      <c r="Q4" s="6">
        <v>5</v>
      </c>
      <c r="R4" s="6">
        <v>993.00099999999998</v>
      </c>
      <c r="S4" s="7">
        <v>198.6002</v>
      </c>
      <c r="T4" s="44">
        <v>23</v>
      </c>
      <c r="U4" s="8">
        <v>9</v>
      </c>
      <c r="V4" s="9">
        <v>207.6002</v>
      </c>
    </row>
    <row r="5" spans="1:24" x14ac:dyDescent="0.25">
      <c r="A5" s="1" t="s">
        <v>15</v>
      </c>
      <c r="B5" s="2" t="s">
        <v>36</v>
      </c>
      <c r="C5" s="3">
        <v>45692</v>
      </c>
      <c r="D5" s="4" t="s">
        <v>38</v>
      </c>
      <c r="E5" s="5">
        <v>197</v>
      </c>
      <c r="F5" s="22">
        <v>4</v>
      </c>
      <c r="G5" s="5">
        <v>196</v>
      </c>
      <c r="H5" s="22">
        <v>5</v>
      </c>
      <c r="I5" s="5">
        <v>199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592</v>
      </c>
      <c r="S5" s="7">
        <v>197.33333333333334</v>
      </c>
      <c r="T5" s="44">
        <v>12</v>
      </c>
      <c r="U5" s="8">
        <v>3</v>
      </c>
      <c r="V5" s="9">
        <v>200.33333333333334</v>
      </c>
    </row>
    <row r="6" spans="1:24" x14ac:dyDescent="0.25">
      <c r="A6" s="1" t="s">
        <v>15</v>
      </c>
      <c r="B6" s="2" t="s">
        <v>36</v>
      </c>
      <c r="C6" s="3">
        <v>45696</v>
      </c>
      <c r="D6" s="4" t="s">
        <v>38</v>
      </c>
      <c r="E6" s="5">
        <v>198</v>
      </c>
      <c r="F6" s="22">
        <v>0</v>
      </c>
      <c r="G6" s="43">
        <v>200</v>
      </c>
      <c r="H6" s="22">
        <v>2</v>
      </c>
      <c r="I6" s="5">
        <v>191</v>
      </c>
      <c r="J6" s="22">
        <v>1</v>
      </c>
      <c r="K6" s="5">
        <v>192</v>
      </c>
      <c r="L6" s="22">
        <v>2</v>
      </c>
      <c r="M6" s="5">
        <v>197</v>
      </c>
      <c r="N6" s="22">
        <v>6</v>
      </c>
      <c r="O6" s="5"/>
      <c r="P6" s="22"/>
      <c r="Q6" s="6">
        <v>5</v>
      </c>
      <c r="R6" s="6">
        <v>978</v>
      </c>
      <c r="S6" s="7">
        <v>195.6</v>
      </c>
      <c r="T6" s="44">
        <v>11</v>
      </c>
      <c r="U6" s="8">
        <v>2</v>
      </c>
      <c r="V6" s="9">
        <v>197.6</v>
      </c>
    </row>
    <row r="7" spans="1:24" x14ac:dyDescent="0.25">
      <c r="A7" s="1" t="s">
        <v>15</v>
      </c>
      <c r="B7" s="2" t="s">
        <v>36</v>
      </c>
      <c r="C7" s="3">
        <v>45706</v>
      </c>
      <c r="D7" s="4" t="s">
        <v>38</v>
      </c>
      <c r="E7" s="43">
        <v>200</v>
      </c>
      <c r="F7" s="22">
        <v>6</v>
      </c>
      <c r="G7" s="5">
        <v>198</v>
      </c>
      <c r="H7" s="22">
        <v>3</v>
      </c>
      <c r="I7" s="5">
        <v>198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12</v>
      </c>
      <c r="U7" s="8">
        <v>6</v>
      </c>
      <c r="V7" s="9">
        <v>204.66666666666666</v>
      </c>
    </row>
    <row r="8" spans="1:24" x14ac:dyDescent="0.25">
      <c r="A8" s="1" t="s">
        <v>15</v>
      </c>
      <c r="B8" s="2" t="s">
        <v>36</v>
      </c>
      <c r="C8" s="3">
        <v>45710</v>
      </c>
      <c r="D8" s="4" t="s">
        <v>38</v>
      </c>
      <c r="E8" s="5">
        <v>195</v>
      </c>
      <c r="F8" s="22">
        <v>2</v>
      </c>
      <c r="G8" s="43">
        <v>200.001</v>
      </c>
      <c r="H8" s="22">
        <v>7</v>
      </c>
      <c r="I8" s="43">
        <v>200.001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595.00199999999995</v>
      </c>
      <c r="S8" s="7">
        <v>198.33399999999997</v>
      </c>
      <c r="T8" s="44">
        <v>14</v>
      </c>
      <c r="U8" s="8">
        <v>6</v>
      </c>
      <c r="V8" s="9">
        <v>204.33399999999997</v>
      </c>
    </row>
    <row r="9" spans="1:24" x14ac:dyDescent="0.25">
      <c r="A9" s="1" t="s">
        <v>15</v>
      </c>
      <c r="B9" s="2" t="s">
        <v>36</v>
      </c>
      <c r="C9" s="3">
        <v>45720</v>
      </c>
      <c r="D9" s="4" t="s">
        <v>38</v>
      </c>
      <c r="E9" s="5">
        <v>196</v>
      </c>
      <c r="F9" s="22">
        <v>2</v>
      </c>
      <c r="G9" s="5">
        <v>196</v>
      </c>
      <c r="H9" s="22">
        <v>2</v>
      </c>
      <c r="I9" s="5">
        <v>197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8</v>
      </c>
      <c r="U9" s="8">
        <v>2</v>
      </c>
      <c r="V9" s="9">
        <v>198.33333333333334</v>
      </c>
    </row>
    <row r="10" spans="1:24" x14ac:dyDescent="0.25">
      <c r="A10" s="1" t="s">
        <v>15</v>
      </c>
      <c r="B10" s="2" t="s">
        <v>36</v>
      </c>
      <c r="C10" s="3">
        <v>45724</v>
      </c>
      <c r="D10" s="4" t="s">
        <v>38</v>
      </c>
      <c r="E10" s="5">
        <v>195</v>
      </c>
      <c r="F10" s="22">
        <v>0</v>
      </c>
      <c r="G10" s="5">
        <v>194</v>
      </c>
      <c r="H10" s="22">
        <v>4</v>
      </c>
      <c r="I10" s="5">
        <v>193</v>
      </c>
      <c r="J10" s="22">
        <v>3</v>
      </c>
      <c r="K10" s="5">
        <v>197</v>
      </c>
      <c r="L10" s="22">
        <v>8</v>
      </c>
      <c r="M10" s="5">
        <v>197</v>
      </c>
      <c r="N10" s="22">
        <v>2</v>
      </c>
      <c r="O10" s="5"/>
      <c r="P10" s="22"/>
      <c r="Q10" s="6">
        <v>5</v>
      </c>
      <c r="R10" s="6">
        <v>976</v>
      </c>
      <c r="S10" s="7">
        <v>195.2</v>
      </c>
      <c r="T10" s="44">
        <v>17</v>
      </c>
      <c r="U10" s="8">
        <v>3</v>
      </c>
      <c r="V10" s="9">
        <v>198.2</v>
      </c>
    </row>
    <row r="11" spans="1:24" x14ac:dyDescent="0.25">
      <c r="A11" s="1" t="s">
        <v>15</v>
      </c>
      <c r="B11" s="2" t="s">
        <v>36</v>
      </c>
      <c r="C11" s="3">
        <v>45734</v>
      </c>
      <c r="D11" s="4" t="s">
        <v>38</v>
      </c>
      <c r="E11" s="5">
        <v>192</v>
      </c>
      <c r="F11" s="22">
        <v>2</v>
      </c>
      <c r="G11" s="5">
        <v>197</v>
      </c>
      <c r="H11" s="22">
        <v>5</v>
      </c>
      <c r="I11" s="5">
        <v>195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584</v>
      </c>
      <c r="S11" s="7">
        <v>194.66666666666666</v>
      </c>
      <c r="T11" s="44">
        <v>12</v>
      </c>
      <c r="U11" s="8">
        <v>2</v>
      </c>
      <c r="V11" s="9">
        <v>196.66666666666666</v>
      </c>
    </row>
    <row r="12" spans="1:24" x14ac:dyDescent="0.25">
      <c r="A12" s="1" t="s">
        <v>15</v>
      </c>
      <c r="B12" s="2" t="s">
        <v>36</v>
      </c>
      <c r="C12" s="3">
        <v>45738</v>
      </c>
      <c r="D12" s="4" t="s">
        <v>38</v>
      </c>
      <c r="E12" s="43">
        <v>200.001</v>
      </c>
      <c r="F12" s="22">
        <v>5</v>
      </c>
      <c r="G12" s="5">
        <v>199</v>
      </c>
      <c r="H12" s="22">
        <v>5</v>
      </c>
      <c r="I12" s="5">
        <v>196</v>
      </c>
      <c r="J12" s="22">
        <v>4</v>
      </c>
      <c r="K12" s="5">
        <v>196</v>
      </c>
      <c r="L12" s="22">
        <v>1</v>
      </c>
      <c r="M12" s="43">
        <v>200</v>
      </c>
      <c r="N12" s="22">
        <v>0</v>
      </c>
      <c r="O12" s="5">
        <v>197</v>
      </c>
      <c r="P12" s="22">
        <v>4</v>
      </c>
      <c r="Q12" s="6">
        <v>6</v>
      </c>
      <c r="R12" s="6">
        <v>1188.001</v>
      </c>
      <c r="S12" s="7">
        <v>198.00016666666667</v>
      </c>
      <c r="T12" s="44">
        <v>19</v>
      </c>
      <c r="U12" s="8">
        <v>8</v>
      </c>
      <c r="V12" s="9">
        <v>206.00016666666667</v>
      </c>
    </row>
    <row r="13" spans="1:24" x14ac:dyDescent="0.25">
      <c r="A13" s="1" t="s">
        <v>15</v>
      </c>
      <c r="B13" s="2" t="s">
        <v>36</v>
      </c>
      <c r="C13" s="3">
        <v>45745</v>
      </c>
      <c r="D13" s="4" t="s">
        <v>38</v>
      </c>
      <c r="E13" s="5">
        <v>196</v>
      </c>
      <c r="F13" s="22">
        <v>2</v>
      </c>
      <c r="G13" s="5">
        <v>197</v>
      </c>
      <c r="H13" s="22">
        <v>1</v>
      </c>
      <c r="I13" s="5"/>
      <c r="J13" s="22"/>
      <c r="K13" s="5"/>
      <c r="L13" s="22"/>
      <c r="M13" s="5"/>
      <c r="N13" s="22"/>
      <c r="O13" s="5"/>
      <c r="P13" s="22"/>
      <c r="Q13" s="6">
        <v>2</v>
      </c>
      <c r="R13" s="6">
        <v>393</v>
      </c>
      <c r="S13" s="7">
        <v>196.5</v>
      </c>
      <c r="T13" s="44">
        <v>3</v>
      </c>
      <c r="U13" s="8">
        <v>2</v>
      </c>
      <c r="V13" s="9">
        <v>198.5</v>
      </c>
    </row>
    <row r="14" spans="1:24" x14ac:dyDescent="0.25">
      <c r="A14" s="1" t="s">
        <v>15</v>
      </c>
      <c r="B14" s="2" t="s">
        <v>36</v>
      </c>
      <c r="C14" s="3">
        <v>45755</v>
      </c>
      <c r="D14" s="4" t="s">
        <v>38</v>
      </c>
      <c r="E14" s="5">
        <v>197</v>
      </c>
      <c r="F14" s="22">
        <v>2</v>
      </c>
      <c r="G14" s="5">
        <v>197</v>
      </c>
      <c r="H14" s="22">
        <v>2</v>
      </c>
      <c r="I14" s="5">
        <v>198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592</v>
      </c>
      <c r="S14" s="7">
        <v>197.33333333333334</v>
      </c>
      <c r="T14" s="44">
        <v>5</v>
      </c>
      <c r="U14" s="8">
        <v>3</v>
      </c>
      <c r="V14" s="9">
        <v>200.33333333333334</v>
      </c>
    </row>
    <row r="15" spans="1:24" x14ac:dyDescent="0.25">
      <c r="A15" s="1" t="s">
        <v>15</v>
      </c>
      <c r="B15" s="2" t="s">
        <v>36</v>
      </c>
      <c r="C15" s="3">
        <v>45769</v>
      </c>
      <c r="D15" s="4" t="s">
        <v>38</v>
      </c>
      <c r="E15" s="5">
        <v>197</v>
      </c>
      <c r="F15" s="22">
        <v>5</v>
      </c>
      <c r="G15" s="5">
        <v>199</v>
      </c>
      <c r="H15" s="22">
        <v>5</v>
      </c>
      <c r="I15" s="5">
        <v>197</v>
      </c>
      <c r="J15" s="22">
        <v>5</v>
      </c>
      <c r="K15" s="5"/>
      <c r="L15" s="22"/>
      <c r="M15" s="5"/>
      <c r="N15" s="22"/>
      <c r="O15" s="5"/>
      <c r="P15" s="22"/>
      <c r="Q15" s="6">
        <v>3</v>
      </c>
      <c r="R15" s="6">
        <v>593</v>
      </c>
      <c r="S15" s="7">
        <v>197.66666666666666</v>
      </c>
      <c r="T15" s="44">
        <v>15</v>
      </c>
      <c r="U15" s="8">
        <v>3</v>
      </c>
      <c r="V15" s="9">
        <v>200.66666666666666</v>
      </c>
    </row>
    <row r="16" spans="1:24" x14ac:dyDescent="0.25">
      <c r="A16" s="1" t="s">
        <v>15</v>
      </c>
      <c r="B16" s="2" t="s">
        <v>36</v>
      </c>
      <c r="C16" s="3">
        <v>45773</v>
      </c>
      <c r="D16" s="4" t="s">
        <v>38</v>
      </c>
      <c r="E16" s="5">
        <v>194</v>
      </c>
      <c r="F16" s="22">
        <v>4</v>
      </c>
      <c r="G16" s="5">
        <v>198</v>
      </c>
      <c r="H16" s="22">
        <v>4</v>
      </c>
      <c r="I16" s="5">
        <v>194</v>
      </c>
      <c r="J16" s="22">
        <v>3</v>
      </c>
      <c r="K16" s="5">
        <v>198</v>
      </c>
      <c r="L16" s="22">
        <v>3</v>
      </c>
      <c r="M16" s="43">
        <v>200</v>
      </c>
      <c r="N16" s="22">
        <v>3</v>
      </c>
      <c r="O16" s="5">
        <v>194</v>
      </c>
      <c r="P16" s="22">
        <v>2</v>
      </c>
      <c r="Q16" s="6">
        <v>6</v>
      </c>
      <c r="R16" s="6">
        <v>1178</v>
      </c>
      <c r="S16" s="7">
        <v>196.33333333333334</v>
      </c>
      <c r="T16" s="44">
        <v>19</v>
      </c>
      <c r="U16" s="8">
        <v>4</v>
      </c>
      <c r="V16" s="9">
        <v>200.33333333333334</v>
      </c>
    </row>
    <row r="17" spans="1:22" x14ac:dyDescent="0.25">
      <c r="A17" s="55" t="s">
        <v>15</v>
      </c>
      <c r="B17" s="2" t="s">
        <v>36</v>
      </c>
      <c r="C17" s="3">
        <v>45937</v>
      </c>
      <c r="D17" s="54" t="s">
        <v>38</v>
      </c>
      <c r="E17" s="5">
        <v>191</v>
      </c>
      <c r="F17" s="22">
        <v>3</v>
      </c>
      <c r="G17" s="5">
        <v>196</v>
      </c>
      <c r="H17" s="22">
        <v>2</v>
      </c>
      <c r="I17" s="5">
        <v>197</v>
      </c>
      <c r="J17" s="22">
        <v>1</v>
      </c>
      <c r="K17" s="5"/>
      <c r="L17" s="22"/>
      <c r="M17" s="5"/>
      <c r="N17" s="22"/>
      <c r="O17" s="5"/>
      <c r="P17" s="22"/>
      <c r="Q17" s="8">
        <v>3</v>
      </c>
      <c r="R17" s="8">
        <v>584</v>
      </c>
      <c r="S17" s="7">
        <v>194.66666666666666</v>
      </c>
      <c r="T17" s="44">
        <v>6</v>
      </c>
      <c r="U17" s="8">
        <v>2</v>
      </c>
      <c r="V17" s="7">
        <v>196.66666666666666</v>
      </c>
    </row>
    <row r="18" spans="1:22" x14ac:dyDescent="0.25">
      <c r="A18" s="1" t="s">
        <v>15</v>
      </c>
      <c r="B18" s="2" t="s">
        <v>36</v>
      </c>
      <c r="C18" s="3">
        <v>45941</v>
      </c>
      <c r="D18" s="4" t="s">
        <v>38</v>
      </c>
      <c r="E18" s="5">
        <v>195</v>
      </c>
      <c r="F18" s="22">
        <v>1</v>
      </c>
      <c r="G18" s="5">
        <v>193</v>
      </c>
      <c r="H18" s="22">
        <v>1</v>
      </c>
      <c r="I18" s="5">
        <v>200</v>
      </c>
      <c r="J18" s="22">
        <v>3</v>
      </c>
      <c r="K18" s="5">
        <v>200</v>
      </c>
      <c r="L18" s="22">
        <v>4</v>
      </c>
      <c r="M18" s="5">
        <v>198</v>
      </c>
      <c r="N18" s="22">
        <v>5</v>
      </c>
      <c r="O18" s="5"/>
      <c r="P18" s="22"/>
      <c r="Q18" s="6">
        <v>5</v>
      </c>
      <c r="R18" s="6">
        <v>986</v>
      </c>
      <c r="S18" s="7">
        <v>197.2</v>
      </c>
      <c r="T18" s="44">
        <v>14</v>
      </c>
      <c r="U18" s="8">
        <v>6</v>
      </c>
      <c r="V18" s="9">
        <v>203.2</v>
      </c>
    </row>
    <row r="19" spans="1:22" x14ac:dyDescent="0.25">
      <c r="A19" s="1" t="s">
        <v>15</v>
      </c>
      <c r="B19" s="2" t="s">
        <v>36</v>
      </c>
      <c r="C19" s="3">
        <v>45951</v>
      </c>
      <c r="D19" s="4" t="s">
        <v>38</v>
      </c>
      <c r="E19" s="5">
        <v>197</v>
      </c>
      <c r="F19" s="22">
        <v>1</v>
      </c>
      <c r="G19" s="5">
        <v>198</v>
      </c>
      <c r="H19" s="22">
        <v>5</v>
      </c>
      <c r="I19" s="5">
        <v>196</v>
      </c>
      <c r="J19" s="22">
        <v>2</v>
      </c>
      <c r="K19" s="5"/>
      <c r="L19" s="22"/>
      <c r="M19" s="5"/>
      <c r="N19" s="22"/>
      <c r="O19" s="5"/>
      <c r="P19" s="22"/>
      <c r="Q19" s="6">
        <v>3</v>
      </c>
      <c r="R19" s="6">
        <v>591</v>
      </c>
      <c r="S19" s="7">
        <v>197</v>
      </c>
      <c r="T19" s="44">
        <v>8</v>
      </c>
      <c r="U19" s="8">
        <v>3</v>
      </c>
      <c r="V19" s="9">
        <v>200</v>
      </c>
    </row>
    <row r="20" spans="1:22" x14ac:dyDescent="0.25">
      <c r="A20" s="55" t="s">
        <v>15</v>
      </c>
      <c r="B20" s="2" t="s">
        <v>36</v>
      </c>
      <c r="C20" s="3">
        <v>45955</v>
      </c>
      <c r="D20" s="54" t="s">
        <v>38</v>
      </c>
      <c r="E20" s="5">
        <v>195</v>
      </c>
      <c r="F20" s="22">
        <v>3</v>
      </c>
      <c r="G20" s="5">
        <v>195</v>
      </c>
      <c r="H20" s="22">
        <v>4</v>
      </c>
      <c r="I20" s="5">
        <v>196</v>
      </c>
      <c r="J20" s="22">
        <v>4</v>
      </c>
      <c r="K20" s="5">
        <v>195</v>
      </c>
      <c r="L20" s="22">
        <v>3</v>
      </c>
      <c r="M20" s="5">
        <v>196</v>
      </c>
      <c r="N20" s="22">
        <v>1</v>
      </c>
      <c r="O20" s="5"/>
      <c r="P20" s="22"/>
      <c r="Q20" s="8">
        <v>5</v>
      </c>
      <c r="R20" s="8">
        <v>977</v>
      </c>
      <c r="S20" s="7">
        <v>195.4</v>
      </c>
      <c r="T20" s="44">
        <v>15</v>
      </c>
      <c r="U20" s="8">
        <v>2</v>
      </c>
      <c r="V20" s="7">
        <v>197.4</v>
      </c>
    </row>
    <row r="21" spans="1:22" x14ac:dyDescent="0.25">
      <c r="A21" s="55" t="s">
        <v>15</v>
      </c>
      <c r="B21" s="2" t="s">
        <v>36</v>
      </c>
      <c r="C21" s="3">
        <v>45965</v>
      </c>
      <c r="D21" s="54" t="s">
        <v>38</v>
      </c>
      <c r="E21" s="5">
        <v>200</v>
      </c>
      <c r="F21" s="22">
        <v>4</v>
      </c>
      <c r="G21" s="5">
        <v>198</v>
      </c>
      <c r="H21" s="22">
        <v>3</v>
      </c>
      <c r="I21" s="5">
        <v>0</v>
      </c>
      <c r="J21" s="22">
        <v>0</v>
      </c>
      <c r="K21" s="5"/>
      <c r="L21" s="22"/>
      <c r="M21" s="5"/>
      <c r="N21" s="22"/>
      <c r="O21" s="5"/>
      <c r="P21" s="22"/>
      <c r="Q21" s="8">
        <v>3</v>
      </c>
      <c r="R21" s="8">
        <v>398</v>
      </c>
      <c r="S21" s="7">
        <v>132.66666666666666</v>
      </c>
      <c r="T21" s="44">
        <v>7</v>
      </c>
      <c r="U21" s="8">
        <v>5</v>
      </c>
      <c r="V21" s="7">
        <v>137.66666666666666</v>
      </c>
    </row>
    <row r="22" spans="1:22" x14ac:dyDescent="0.25">
      <c r="A22" s="55" t="s">
        <v>15</v>
      </c>
      <c r="B22" s="2" t="s">
        <v>36</v>
      </c>
      <c r="C22" s="3">
        <v>45969</v>
      </c>
      <c r="D22" s="54" t="s">
        <v>38</v>
      </c>
      <c r="E22" s="5">
        <v>200.001</v>
      </c>
      <c r="F22" s="22">
        <v>2</v>
      </c>
      <c r="G22" s="5">
        <v>200</v>
      </c>
      <c r="H22" s="22">
        <v>6</v>
      </c>
      <c r="I22" s="5">
        <v>199</v>
      </c>
      <c r="J22" s="22">
        <v>2</v>
      </c>
      <c r="K22" s="5">
        <v>199</v>
      </c>
      <c r="L22" s="22">
        <v>4</v>
      </c>
      <c r="M22" s="5">
        <v>199</v>
      </c>
      <c r="N22" s="22">
        <v>6</v>
      </c>
      <c r="O22" s="5"/>
      <c r="P22" s="22"/>
      <c r="Q22" s="8">
        <v>5</v>
      </c>
      <c r="R22" s="8">
        <v>997.00099999999998</v>
      </c>
      <c r="S22" s="7">
        <v>199.40019999999998</v>
      </c>
      <c r="T22" s="44">
        <v>20</v>
      </c>
      <c r="U22" s="8">
        <v>6</v>
      </c>
      <c r="V22" s="7">
        <v>205.40019999999998</v>
      </c>
    </row>
    <row r="23" spans="1:22" x14ac:dyDescent="0.25">
      <c r="A23" s="55" t="s">
        <v>15</v>
      </c>
      <c r="B23" s="2" t="s">
        <v>36</v>
      </c>
      <c r="C23" s="3">
        <v>45979</v>
      </c>
      <c r="D23" s="54" t="s">
        <v>38</v>
      </c>
      <c r="E23" s="5">
        <v>199</v>
      </c>
      <c r="F23" s="22">
        <v>2</v>
      </c>
      <c r="G23" s="5">
        <v>198</v>
      </c>
      <c r="H23" s="22">
        <v>3</v>
      </c>
      <c r="I23" s="5">
        <v>196</v>
      </c>
      <c r="J23" s="22">
        <v>5</v>
      </c>
      <c r="K23" s="5"/>
      <c r="L23" s="22"/>
      <c r="M23" s="5"/>
      <c r="N23" s="22"/>
      <c r="O23" s="5"/>
      <c r="P23" s="22"/>
      <c r="Q23" s="8">
        <v>3</v>
      </c>
      <c r="R23" s="8">
        <v>593</v>
      </c>
      <c r="S23" s="7">
        <v>197.66666666666666</v>
      </c>
      <c r="T23" s="44">
        <v>10</v>
      </c>
      <c r="U23" s="8">
        <v>3</v>
      </c>
      <c r="V23" s="7">
        <v>200.66666666666666</v>
      </c>
    </row>
    <row r="24" spans="1:22" x14ac:dyDescent="0.25">
      <c r="A24" s="55" t="s">
        <v>15</v>
      </c>
      <c r="B24" s="2" t="s">
        <v>36</v>
      </c>
      <c r="C24" s="3">
        <v>45983</v>
      </c>
      <c r="D24" s="54" t="s">
        <v>38</v>
      </c>
      <c r="E24" s="5">
        <v>198</v>
      </c>
      <c r="F24" s="22">
        <v>1</v>
      </c>
      <c r="G24" s="5">
        <v>196</v>
      </c>
      <c r="H24" s="22">
        <v>3</v>
      </c>
      <c r="I24" s="5">
        <v>199</v>
      </c>
      <c r="J24" s="22">
        <v>6</v>
      </c>
      <c r="K24" s="5">
        <v>197</v>
      </c>
      <c r="L24" s="22">
        <v>3</v>
      </c>
      <c r="M24" s="5">
        <v>197</v>
      </c>
      <c r="N24" s="22">
        <v>3</v>
      </c>
      <c r="O24" s="5">
        <v>199</v>
      </c>
      <c r="P24" s="22">
        <v>4</v>
      </c>
      <c r="Q24" s="8">
        <v>6</v>
      </c>
      <c r="R24" s="8">
        <v>1186</v>
      </c>
      <c r="S24" s="7">
        <v>197.66666666666666</v>
      </c>
      <c r="T24" s="44">
        <v>20</v>
      </c>
      <c r="U24" s="8">
        <v>4</v>
      </c>
      <c r="V24" s="7">
        <v>201.66666666666666</v>
      </c>
    </row>
    <row r="25" spans="1:22" x14ac:dyDescent="0.25">
      <c r="A25" s="55" t="s">
        <v>15</v>
      </c>
      <c r="B25" s="2" t="s">
        <v>36</v>
      </c>
      <c r="C25" s="3">
        <v>45993</v>
      </c>
      <c r="D25" s="54" t="s">
        <v>38</v>
      </c>
      <c r="E25" s="5">
        <v>198</v>
      </c>
      <c r="F25" s="22">
        <v>3</v>
      </c>
      <c r="G25" s="5">
        <v>193</v>
      </c>
      <c r="H25" s="22">
        <v>2</v>
      </c>
      <c r="I25" s="5">
        <v>198</v>
      </c>
      <c r="J25" s="22">
        <v>4</v>
      </c>
      <c r="K25" s="5"/>
      <c r="L25" s="22"/>
      <c r="M25" s="5"/>
      <c r="N25" s="22"/>
      <c r="O25" s="5"/>
      <c r="P25" s="22"/>
      <c r="Q25" s="8">
        <v>3</v>
      </c>
      <c r="R25" s="8">
        <v>589</v>
      </c>
      <c r="S25" s="7">
        <v>196.33333333333334</v>
      </c>
      <c r="T25" s="44">
        <v>9</v>
      </c>
      <c r="U25" s="8">
        <v>3</v>
      </c>
      <c r="V25" s="7">
        <v>199.33333333333334</v>
      </c>
    </row>
    <row r="26" spans="1:22" x14ac:dyDescent="0.25">
      <c r="A26" s="55" t="s">
        <v>15</v>
      </c>
      <c r="B26" s="2" t="s">
        <v>36</v>
      </c>
      <c r="C26" s="3">
        <v>45997</v>
      </c>
      <c r="D26" s="54" t="s">
        <v>38</v>
      </c>
      <c r="E26" s="5">
        <v>196</v>
      </c>
      <c r="F26" s="22">
        <v>3</v>
      </c>
      <c r="G26" s="5">
        <v>198</v>
      </c>
      <c r="H26" s="22">
        <v>0</v>
      </c>
      <c r="I26" s="5">
        <v>197</v>
      </c>
      <c r="J26" s="22">
        <v>1</v>
      </c>
      <c r="K26" s="5">
        <v>194</v>
      </c>
      <c r="L26" s="22">
        <v>3</v>
      </c>
      <c r="M26" s="5">
        <v>196</v>
      </c>
      <c r="N26" s="22">
        <v>3</v>
      </c>
      <c r="O26" s="5">
        <v>197</v>
      </c>
      <c r="P26" s="22">
        <v>4</v>
      </c>
      <c r="Q26" s="8">
        <v>6</v>
      </c>
      <c r="R26" s="8">
        <v>1178</v>
      </c>
      <c r="S26" s="7">
        <v>196.33333333333334</v>
      </c>
      <c r="T26" s="44">
        <v>14</v>
      </c>
      <c r="U26" s="8">
        <v>4</v>
      </c>
      <c r="V26" s="7">
        <v>200.33333333333334</v>
      </c>
    </row>
    <row r="27" spans="1:22" x14ac:dyDescent="0.25">
      <c r="A27" s="55" t="s">
        <v>15</v>
      </c>
      <c r="B27" s="2" t="s">
        <v>36</v>
      </c>
      <c r="C27" s="3">
        <v>46007</v>
      </c>
      <c r="D27" s="54" t="s">
        <v>38</v>
      </c>
      <c r="E27" s="5">
        <v>198</v>
      </c>
      <c r="F27" s="22">
        <v>4</v>
      </c>
      <c r="G27" s="5">
        <v>195</v>
      </c>
      <c r="H27" s="22">
        <v>7</v>
      </c>
      <c r="I27" s="5">
        <v>199</v>
      </c>
      <c r="J27" s="22">
        <v>6</v>
      </c>
      <c r="K27" s="5"/>
      <c r="L27" s="22"/>
      <c r="M27" s="5"/>
      <c r="N27" s="22"/>
      <c r="O27" s="5"/>
      <c r="P27" s="22"/>
      <c r="Q27" s="8">
        <v>3</v>
      </c>
      <c r="R27" s="8">
        <v>592</v>
      </c>
      <c r="S27" s="7">
        <v>197.33333333333334</v>
      </c>
      <c r="T27" s="44">
        <v>17</v>
      </c>
      <c r="U27" s="8">
        <v>4</v>
      </c>
      <c r="V27" s="7">
        <v>201.33333333333334</v>
      </c>
    </row>
    <row r="28" spans="1:22" x14ac:dyDescent="0.25">
      <c r="A28" s="55" t="s">
        <v>15</v>
      </c>
      <c r="B28" s="2" t="s">
        <v>36</v>
      </c>
      <c r="C28" s="3">
        <v>46011</v>
      </c>
      <c r="D28" s="54" t="s">
        <v>38</v>
      </c>
      <c r="E28" s="5">
        <v>197</v>
      </c>
      <c r="F28" s="22">
        <v>3</v>
      </c>
      <c r="G28" s="5">
        <v>199</v>
      </c>
      <c r="H28" s="22">
        <v>8</v>
      </c>
      <c r="I28" s="5">
        <v>198</v>
      </c>
      <c r="J28" s="22">
        <v>2</v>
      </c>
      <c r="K28" s="5">
        <v>199</v>
      </c>
      <c r="L28" s="22">
        <v>5</v>
      </c>
      <c r="M28" s="5">
        <v>197</v>
      </c>
      <c r="N28" s="22">
        <v>6</v>
      </c>
      <c r="O28" s="5"/>
      <c r="P28" s="22"/>
      <c r="Q28" s="8">
        <v>5</v>
      </c>
      <c r="R28" s="8">
        <v>990</v>
      </c>
      <c r="S28" s="7">
        <v>198</v>
      </c>
      <c r="T28" s="44">
        <v>24</v>
      </c>
      <c r="U28" s="8">
        <v>8</v>
      </c>
      <c r="V28" s="7">
        <v>206</v>
      </c>
    </row>
    <row r="30" spans="1:22" x14ac:dyDescent="0.25">
      <c r="Q30" s="39">
        <f>SUM(Q2:Q29)</f>
        <v>106</v>
      </c>
      <c r="R30" s="39">
        <f>SUM(R2:R29)</f>
        <v>20698.005000000001</v>
      </c>
      <c r="S30" s="40">
        <f>SUM(R30/Q30)</f>
        <v>195.26419811320756</v>
      </c>
      <c r="T30" s="39">
        <f>SUM(T2:T29)</f>
        <v>351</v>
      </c>
      <c r="U30" s="39">
        <f>SUM(U2:U29)</f>
        <v>121</v>
      </c>
      <c r="V30" s="41">
        <f>SUM(S30+U30)</f>
        <v>316.26419811320756</v>
      </c>
    </row>
  </sheetData>
  <protectedRanges>
    <protectedRange algorithmName="SHA-512" hashValue="ON39YdpmFHfN9f47KpiRvqrKx0V9+erV1CNkpWzYhW/Qyc6aT8rEyCrvauWSYGZK2ia3o7vd3akF07acHAFpOA==" saltValue="yVW9XmDwTqEnmpSGai0KYg==" spinCount="100000" sqref="B1 B2:C7" name="Range1_2_1_1"/>
    <protectedRange algorithmName="SHA-512" hashValue="ON39YdpmFHfN9f47KpiRvqrKx0V9+erV1CNkpWzYhW/Qyc6aT8rEyCrvauWSYGZK2ia3o7vd3akF07acHAFpOA==" saltValue="yVW9XmDwTqEnmpSGai0KYg==" spinCount="100000" sqref="D2:D7" name="Range1_1_8_1_1"/>
    <protectedRange algorithmName="SHA-512" hashValue="ON39YdpmFHfN9f47KpiRvqrKx0V9+erV1CNkpWzYhW/Qyc6aT8rEyCrvauWSYGZK2ia3o7vd3akF07acHAFpOA==" saltValue="yVW9XmDwTqEnmpSGai0KYg==" spinCount="100000" sqref="P2:P7" name="Range1_3_3_1_1"/>
    <protectedRange algorithmName="SHA-512" hashValue="ON39YdpmFHfN9f47KpiRvqrKx0V9+erV1CNkpWzYhW/Qyc6aT8rEyCrvauWSYGZK2ia3o7vd3akF07acHAFpOA==" saltValue="yVW9XmDwTqEnmpSGai0KYg==" spinCount="100000" sqref="T2:T7 E2:O7" name="Range1_3_5_1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H17:P17 E17:F17 B17:C17" name="Range1_8_1"/>
    <protectedRange algorithmName="SHA-512" hashValue="ON39YdpmFHfN9f47KpiRvqrKx0V9+erV1CNkpWzYhW/Qyc6aT8rEyCrvauWSYGZK2ia3o7vd3akF07acHAFpOA==" saltValue="yVW9XmDwTqEnmpSGai0KYg==" spinCount="100000" sqref="D17" name="Range1_1_6_1"/>
    <protectedRange algorithmName="SHA-512" hashValue="ON39YdpmFHfN9f47KpiRvqrKx0V9+erV1CNkpWzYhW/Qyc6aT8rEyCrvauWSYGZK2ia3o7vd3akF07acHAFpOA==" saltValue="yVW9XmDwTqEnmpSGai0KYg==" spinCount="100000" sqref="T17" name="Range1_3_5_5_1"/>
    <protectedRange algorithmName="SHA-512" hashValue="ON39YdpmFHfN9f47KpiRvqrKx0V9+erV1CNkpWzYhW/Qyc6aT8rEyCrvauWSYGZK2ia3o7vd3akF07acHAFpOA==" saltValue="yVW9XmDwTqEnmpSGai0KYg==" spinCount="100000" sqref="B18:C19" name="Range1_13"/>
    <protectedRange algorithmName="SHA-512" hashValue="ON39YdpmFHfN9f47KpiRvqrKx0V9+erV1CNkpWzYhW/Qyc6aT8rEyCrvauWSYGZK2ia3o7vd3akF07acHAFpOA==" saltValue="yVW9XmDwTqEnmpSGai0KYg==" spinCount="100000" sqref="D18:D19" name="Range1_1_1"/>
    <protectedRange algorithmName="SHA-512" hashValue="ON39YdpmFHfN9f47KpiRvqrKx0V9+erV1CNkpWzYhW/Qyc6aT8rEyCrvauWSYGZK2ia3o7vd3akF07acHAFpOA==" saltValue="yVW9XmDwTqEnmpSGai0KYg==" spinCount="100000" sqref="E18:P19 T18:T19" name="Range1_3_5_1"/>
    <protectedRange algorithmName="SHA-512" hashValue="ON39YdpmFHfN9f47KpiRvqrKx0V9+erV1CNkpWzYhW/Qyc6aT8rEyCrvauWSYGZK2ia3o7vd3akF07acHAFpOA==" saltValue="yVW9XmDwTqEnmpSGai0KYg==" spinCount="100000" sqref="B20:C20" name="Range1_13_1"/>
    <protectedRange algorithmName="SHA-512" hashValue="ON39YdpmFHfN9f47KpiRvqrKx0V9+erV1CNkpWzYhW/Qyc6aT8rEyCrvauWSYGZK2ia3o7vd3akF07acHAFpOA==" saltValue="yVW9XmDwTqEnmpSGai0KYg==" spinCount="100000" sqref="D20" name="Range1_1_1_1"/>
    <protectedRange algorithmName="SHA-512" hashValue="ON39YdpmFHfN9f47KpiRvqrKx0V9+erV1CNkpWzYhW/Qyc6aT8rEyCrvauWSYGZK2ia3o7vd3akF07acHAFpOA==" saltValue="yVW9XmDwTqEnmpSGai0KYg==" spinCount="100000" sqref="E20:P20 T20" name="Range1_3_5_1_1"/>
    <protectedRange algorithmName="SHA-512" hashValue="ON39YdpmFHfN9f47KpiRvqrKx0V9+erV1CNkpWzYhW/Qyc6aT8rEyCrvauWSYGZK2ia3o7vd3akF07acHAFpOA==" saltValue="yVW9XmDwTqEnmpSGai0KYg==" spinCount="100000" sqref="B21:C22 E21:P22" name="Range1_15"/>
    <protectedRange algorithmName="SHA-512" hashValue="ON39YdpmFHfN9f47KpiRvqrKx0V9+erV1CNkpWzYhW/Qyc6aT8rEyCrvauWSYGZK2ia3o7vd3akF07acHAFpOA==" saltValue="yVW9XmDwTqEnmpSGai0KYg==" spinCount="100000" sqref="D21:D22" name="Range1_1_4"/>
    <protectedRange algorithmName="SHA-512" hashValue="ON39YdpmFHfN9f47KpiRvqrKx0V9+erV1CNkpWzYhW/Qyc6aT8rEyCrvauWSYGZK2ia3o7vd3akF07acHAFpOA==" saltValue="yVW9XmDwTqEnmpSGai0KYg==" spinCount="100000" sqref="T21:T22" name="Range1_3_5_4"/>
    <protectedRange algorithmName="SHA-512" hashValue="ON39YdpmFHfN9f47KpiRvqrKx0V9+erV1CNkpWzYhW/Qyc6aT8rEyCrvauWSYGZK2ia3o7vd3akF07acHAFpOA==" saltValue="yVW9XmDwTqEnmpSGai0KYg==" spinCount="100000" sqref="B23:C23" name="Range1_2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E23:P23 T23" name="Range1_3_5_5"/>
    <protectedRange algorithmName="SHA-512" hashValue="ON39YdpmFHfN9f47KpiRvqrKx0V9+erV1CNkpWzYhW/Qyc6aT8rEyCrvauWSYGZK2ia3o7vd3akF07acHAFpOA==" saltValue="yVW9XmDwTqEnmpSGai0KYg==" spinCount="100000" sqref="B24:C26" name="Range1_13_3"/>
    <protectedRange algorithmName="SHA-512" hashValue="ON39YdpmFHfN9f47KpiRvqrKx0V9+erV1CNkpWzYhW/Qyc6aT8rEyCrvauWSYGZK2ia3o7vd3akF07acHAFpOA==" saltValue="yVW9XmDwTqEnmpSGai0KYg==" spinCount="100000" sqref="D24:D26" name="Range1_1_1_2"/>
    <protectedRange algorithmName="SHA-512" hashValue="ON39YdpmFHfN9f47KpiRvqrKx0V9+erV1CNkpWzYhW/Qyc6aT8rEyCrvauWSYGZK2ia3o7vd3akF07acHAFpOA==" saltValue="yVW9XmDwTqEnmpSGai0KYg==" spinCount="100000" sqref="T24:T26 E24:P26" name="Range1_3_5_1_2"/>
    <protectedRange algorithmName="SHA-512" hashValue="ON39YdpmFHfN9f47KpiRvqrKx0V9+erV1CNkpWzYhW/Qyc6aT8rEyCrvauWSYGZK2ia3o7vd3akF07acHAFpOA==" saltValue="yVW9XmDwTqEnmpSGai0KYg==" spinCount="100000" sqref="I28 K28 B27:C28" name="Range1_14"/>
    <protectedRange algorithmName="SHA-512" hashValue="ON39YdpmFHfN9f47KpiRvqrKx0V9+erV1CNkpWzYhW/Qyc6aT8rEyCrvauWSYGZK2ia3o7vd3akF07acHAFpOA==" saltValue="yVW9XmDwTqEnmpSGai0KYg==" spinCount="100000" sqref="D27:D28" name="Range1_1_3"/>
    <protectedRange algorithmName="SHA-512" hashValue="ON39YdpmFHfN9f47KpiRvqrKx0V9+erV1CNkpWzYhW/Qyc6aT8rEyCrvauWSYGZK2ia3o7vd3akF07acHAFpOA==" saltValue="yVW9XmDwTqEnmpSGai0KYg==" spinCount="100000" sqref="G28 O28 E28 M28" name="Range1_33_1"/>
    <protectedRange algorithmName="SHA-512" hashValue="ON39YdpmFHfN9f47KpiRvqrKx0V9+erV1CNkpWzYhW/Qyc6aT8rEyCrvauWSYGZK2ia3o7vd3akF07acHAFpOA==" saltValue="yVW9XmDwTqEnmpSGai0KYg==" spinCount="100000" sqref="I27 K27" name="Range1_1_2_19_1"/>
    <protectedRange algorithmName="SHA-512" hashValue="ON39YdpmFHfN9f47KpiRvqrKx0V9+erV1CNkpWzYhW/Qyc6aT8rEyCrvauWSYGZK2ia3o7vd3akF07acHAFpOA==" saltValue="yVW9XmDwTqEnmpSGai0KYg==" spinCount="100000" sqref="T27:T28" name="Range1_3_5_3"/>
  </protectedRanges>
  <conditionalFormatting sqref="E17">
    <cfRule type="top10" dxfId="909" priority="49" rank="1"/>
  </conditionalFormatting>
  <conditionalFormatting sqref="E17:O17">
    <cfRule type="cellIs" dxfId="908" priority="43" operator="greaterThanOrEqual">
      <formula>193</formula>
    </cfRule>
  </conditionalFormatting>
  <conditionalFormatting sqref="G17">
    <cfRule type="top10" dxfId="907" priority="48" rank="1"/>
  </conditionalFormatting>
  <conditionalFormatting sqref="I17">
    <cfRule type="top10" dxfId="906" priority="47" rank="1"/>
  </conditionalFormatting>
  <conditionalFormatting sqref="K17">
    <cfRule type="top10" dxfId="905" priority="46" rank="1"/>
  </conditionalFormatting>
  <conditionalFormatting sqref="M17">
    <cfRule type="top10" dxfId="904" priority="45" rank="1"/>
  </conditionalFormatting>
  <conditionalFormatting sqref="O17">
    <cfRule type="top10" dxfId="903" priority="44" rank="1"/>
  </conditionalFormatting>
  <conditionalFormatting sqref="E18:P19">
    <cfRule type="cellIs" dxfId="902" priority="36" operator="greaterThanOrEqual">
      <formula>200</formula>
    </cfRule>
  </conditionalFormatting>
  <conditionalFormatting sqref="E18:E19">
    <cfRule type="top10" dxfId="901" priority="37" rank="1"/>
  </conditionalFormatting>
  <conditionalFormatting sqref="G18:G19">
    <cfRule type="top10" dxfId="900" priority="38" rank="1"/>
  </conditionalFormatting>
  <conditionalFormatting sqref="I18:I19">
    <cfRule type="top10" dxfId="899" priority="39" rank="1"/>
  </conditionalFormatting>
  <conditionalFormatting sqref="K18:K19">
    <cfRule type="top10" dxfId="898" priority="40" rank="1"/>
  </conditionalFormatting>
  <conditionalFormatting sqref="M18:M19">
    <cfRule type="top10" dxfId="897" priority="41" rank="1"/>
  </conditionalFormatting>
  <conditionalFormatting sqref="O18:O19">
    <cfRule type="top10" dxfId="896" priority="42" rank="1"/>
  </conditionalFormatting>
  <conditionalFormatting sqref="E20">
    <cfRule type="top10" dxfId="895" priority="35" rank="1"/>
  </conditionalFormatting>
  <conditionalFormatting sqref="G20">
    <cfRule type="top10" dxfId="894" priority="34" rank="1"/>
  </conditionalFormatting>
  <conditionalFormatting sqref="E20:P20">
    <cfRule type="cellIs" dxfId="893" priority="33" operator="greaterThanOrEqual">
      <formula>200</formula>
    </cfRule>
  </conditionalFormatting>
  <conditionalFormatting sqref="I20">
    <cfRule type="top10" dxfId="892" priority="32" rank="1"/>
  </conditionalFormatting>
  <conditionalFormatting sqref="K20">
    <cfRule type="top10" dxfId="891" priority="31" rank="1"/>
  </conditionalFormatting>
  <conditionalFormatting sqref="M20">
    <cfRule type="top10" dxfId="890" priority="30" rank="1"/>
  </conditionalFormatting>
  <conditionalFormatting sqref="O20">
    <cfRule type="top10" dxfId="889" priority="29" rank="1"/>
  </conditionalFormatting>
  <conditionalFormatting sqref="E21:P22">
    <cfRule type="cellIs" dxfId="888" priority="22" operator="greaterThanOrEqual">
      <formula>200</formula>
    </cfRule>
  </conditionalFormatting>
  <conditionalFormatting sqref="E21:E22">
    <cfRule type="top10" dxfId="887" priority="23" rank="1"/>
  </conditionalFormatting>
  <conditionalFormatting sqref="G21:G22">
    <cfRule type="top10" dxfId="886" priority="24" rank="1"/>
  </conditionalFormatting>
  <conditionalFormatting sqref="I21:I22">
    <cfRule type="top10" dxfId="885" priority="25" rank="1"/>
  </conditionalFormatting>
  <conditionalFormatting sqref="K21:K22">
    <cfRule type="top10" dxfId="884" priority="26" rank="1"/>
  </conditionalFormatting>
  <conditionalFormatting sqref="M21:M22">
    <cfRule type="top10" dxfId="883" priority="27" rank="1"/>
  </conditionalFormatting>
  <conditionalFormatting sqref="O21:O22">
    <cfRule type="top10" dxfId="882" priority="28" rank="1"/>
  </conditionalFormatting>
  <conditionalFormatting sqref="E23">
    <cfRule type="top10" dxfId="881" priority="21" rank="1"/>
  </conditionalFormatting>
  <conditionalFormatting sqref="G23">
    <cfRule type="top10" dxfId="880" priority="20" rank="1"/>
  </conditionalFormatting>
  <conditionalFormatting sqref="E23:P23">
    <cfRule type="cellIs" dxfId="879" priority="19" operator="greaterThanOrEqual">
      <formula>200</formula>
    </cfRule>
  </conditionalFormatting>
  <conditionalFormatting sqref="I23">
    <cfRule type="top10" dxfId="878" priority="18" rank="1"/>
  </conditionalFormatting>
  <conditionalFormatting sqref="K23">
    <cfRule type="top10" dxfId="877" priority="17" rank="1"/>
  </conditionalFormatting>
  <conditionalFormatting sqref="M23">
    <cfRule type="top10" dxfId="876" priority="16" rank="1"/>
  </conditionalFormatting>
  <conditionalFormatting sqref="O23">
    <cfRule type="top10" dxfId="875" priority="15" rank="1"/>
  </conditionalFormatting>
  <conditionalFormatting sqref="E24:E26">
    <cfRule type="top10" dxfId="874" priority="14" rank="1"/>
  </conditionalFormatting>
  <conditionalFormatting sqref="G24:G26">
    <cfRule type="top10" dxfId="873" priority="13" rank="1"/>
  </conditionalFormatting>
  <conditionalFormatting sqref="E24:P26">
    <cfRule type="cellIs" dxfId="872" priority="12" operator="greaterThanOrEqual">
      <formula>200</formula>
    </cfRule>
  </conditionalFormatting>
  <conditionalFormatting sqref="I24:I26">
    <cfRule type="top10" dxfId="871" priority="11" rank="1"/>
  </conditionalFormatting>
  <conditionalFormatting sqref="K24:K26">
    <cfRule type="top10" dxfId="870" priority="10" rank="1"/>
  </conditionalFormatting>
  <conditionalFormatting sqref="M24:M26">
    <cfRule type="top10" dxfId="869" priority="9" rank="1"/>
  </conditionalFormatting>
  <conditionalFormatting sqref="O24:O26">
    <cfRule type="top10" dxfId="868" priority="8" rank="1"/>
  </conditionalFormatting>
  <conditionalFormatting sqref="E27:E28">
    <cfRule type="top10" dxfId="867" priority="7" rank="1"/>
  </conditionalFormatting>
  <conditionalFormatting sqref="G27:G28">
    <cfRule type="top10" dxfId="866" priority="6" rank="1"/>
  </conditionalFormatting>
  <conditionalFormatting sqref="I27:I28">
    <cfRule type="top10" dxfId="865" priority="5" rank="1"/>
  </conditionalFormatting>
  <conditionalFormatting sqref="K27:K28">
    <cfRule type="top10" dxfId="864" priority="4" rank="1"/>
  </conditionalFormatting>
  <conditionalFormatting sqref="M27:M28">
    <cfRule type="top10" dxfId="863" priority="3" rank="1"/>
  </conditionalFormatting>
  <conditionalFormatting sqref="O27:O28">
    <cfRule type="top10" dxfId="862" priority="2" rank="1"/>
  </conditionalFormatting>
  <conditionalFormatting sqref="E27:P28">
    <cfRule type="cellIs" dxfId="861" priority="1" operator="greaterThanOrEqual">
      <formula>200</formula>
    </cfRule>
  </conditionalFormatting>
  <hyperlinks>
    <hyperlink ref="X1" location="'Virginia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4139CEB-D1C6-4EAF-842A-DB8AABD058DC}">
          <x14:formula1>
            <xm:f>'[ABRA 10-25-25 .xlsm]DATA'!#REF!</xm:f>
          </x14:formula1>
          <xm:sqref>D20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B20</xm:sqref>
        </x14:dataValidation>
        <x14:dataValidation type="list" allowBlank="1" showInputMessage="1" showErrorMessage="1" xr:uid="{A9EF26FD-CCA2-46F5-AA76-5DCE0E85E528}">
          <x14:formula1>
            <xm:f>'[11-4-25 ABRA Indoor.xlsm]DATA'!#REF!</xm:f>
          </x14:formula1>
          <xm:sqref>D21:D22 B21:B22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D23 B23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B24:B26 D24:D26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D27:D28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B27:B28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3A1-612D-41AF-B03E-7506F6694383}">
  <sheetPr codeName="Sheet53"/>
  <dimension ref="A1:X13"/>
  <sheetViews>
    <sheetView workbookViewId="0">
      <selection activeCell="B20" sqref="B2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140625" bestFit="1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39</v>
      </c>
      <c r="C2" s="3">
        <v>45664</v>
      </c>
      <c r="D2" s="4" t="s">
        <v>38</v>
      </c>
      <c r="E2" s="5">
        <v>196</v>
      </c>
      <c r="F2" s="22">
        <v>3</v>
      </c>
      <c r="G2" s="5">
        <v>192</v>
      </c>
      <c r="H2" s="22">
        <v>4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23">
        <v>10</v>
      </c>
      <c r="U2" s="8">
        <v>6</v>
      </c>
      <c r="V2" s="9">
        <v>201.66666666666666</v>
      </c>
    </row>
    <row r="3" spans="1:24" x14ac:dyDescent="0.25">
      <c r="A3" s="1" t="s">
        <v>15</v>
      </c>
      <c r="B3" s="2" t="s">
        <v>39</v>
      </c>
      <c r="C3" s="3">
        <v>45692</v>
      </c>
      <c r="D3" s="4" t="s">
        <v>38</v>
      </c>
      <c r="E3" s="5">
        <v>195</v>
      </c>
      <c r="F3" s="22">
        <v>4</v>
      </c>
      <c r="G3" s="5">
        <v>198</v>
      </c>
      <c r="H3" s="22">
        <v>3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591</v>
      </c>
      <c r="S3" s="7">
        <v>197</v>
      </c>
      <c r="T3" s="44">
        <v>11</v>
      </c>
      <c r="U3" s="8">
        <v>2</v>
      </c>
      <c r="V3" s="9">
        <v>199</v>
      </c>
    </row>
    <row r="4" spans="1:24" x14ac:dyDescent="0.25">
      <c r="A4" s="1" t="s">
        <v>15</v>
      </c>
      <c r="B4" s="2" t="s">
        <v>39</v>
      </c>
      <c r="C4" s="3">
        <v>45720</v>
      </c>
      <c r="D4" s="4" t="s">
        <v>38</v>
      </c>
      <c r="E4" s="5">
        <v>195</v>
      </c>
      <c r="F4" s="22">
        <v>3</v>
      </c>
      <c r="G4" s="5">
        <v>198</v>
      </c>
      <c r="H4" s="22">
        <v>3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9</v>
      </c>
      <c r="U4" s="8">
        <v>2</v>
      </c>
      <c r="V4" s="9">
        <v>197.66666666666666</v>
      </c>
    </row>
    <row r="6" spans="1:24" x14ac:dyDescent="0.25">
      <c r="Q6" s="39">
        <f>SUM(Q2:Q5)</f>
        <v>9</v>
      </c>
      <c r="R6" s="39">
        <f>SUM(R2:R5)</f>
        <v>1765</v>
      </c>
      <c r="S6" s="40">
        <f>SUM(R6/Q6)</f>
        <v>196.11111111111111</v>
      </c>
      <c r="T6" s="39">
        <f>SUM(T2:T5)</f>
        <v>30</v>
      </c>
      <c r="U6" s="39">
        <f>SUM(U2:U5)</f>
        <v>10</v>
      </c>
      <c r="V6" s="41">
        <f>SUM(S6+U6)</f>
        <v>206.11111111111111</v>
      </c>
    </row>
    <row r="10" spans="1:24" x14ac:dyDescent="0.25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25">
      <c r="A11" s="55" t="s">
        <v>11</v>
      </c>
      <c r="B11" s="2" t="s">
        <v>39</v>
      </c>
      <c r="C11" s="3">
        <v>45993</v>
      </c>
      <c r="D11" s="54" t="s">
        <v>38</v>
      </c>
      <c r="E11" s="5">
        <v>191</v>
      </c>
      <c r="F11" s="22">
        <v>2</v>
      </c>
      <c r="G11" s="36">
        <v>199</v>
      </c>
      <c r="H11" s="22">
        <v>2</v>
      </c>
      <c r="I11" s="5">
        <v>196</v>
      </c>
      <c r="J11" s="22">
        <v>2</v>
      </c>
      <c r="K11" s="5"/>
      <c r="L11" s="22"/>
      <c r="M11" s="5"/>
      <c r="N11" s="22"/>
      <c r="O11" s="5"/>
      <c r="P11" s="22"/>
      <c r="Q11" s="8">
        <v>3</v>
      </c>
      <c r="R11" s="8">
        <v>586</v>
      </c>
      <c r="S11" s="7">
        <v>195.33333333333334</v>
      </c>
      <c r="T11" s="44">
        <v>6</v>
      </c>
      <c r="U11" s="8">
        <v>2</v>
      </c>
      <c r="V11" s="7">
        <v>197.33333333333334</v>
      </c>
    </row>
    <row r="13" spans="1:24" x14ac:dyDescent="0.25">
      <c r="Q13" s="39">
        <f>SUM(Q11:Q12)</f>
        <v>3</v>
      </c>
      <c r="R13" s="39">
        <f>SUM(R11:R12)</f>
        <v>586</v>
      </c>
      <c r="S13" s="40">
        <f>SUM(R13/Q13)</f>
        <v>195.33333333333334</v>
      </c>
      <c r="T13" s="39">
        <f>SUM(T11:T12)</f>
        <v>6</v>
      </c>
      <c r="U13" s="39">
        <f>SUM(U11:U12)</f>
        <v>2</v>
      </c>
      <c r="V13" s="41">
        <f>SUM(S13+U13)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0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B11:C11" name="Range1_13_3"/>
    <protectedRange algorithmName="SHA-512" hashValue="ON39YdpmFHfN9f47KpiRvqrKx0V9+erV1CNkpWzYhW/Qyc6aT8rEyCrvauWSYGZK2ia3o7vd3akF07acHAFpOA==" saltValue="yVW9XmDwTqEnmpSGai0KYg==" spinCount="100000" sqref="D11" name="Range1_1_1_2"/>
    <protectedRange algorithmName="SHA-512" hashValue="ON39YdpmFHfN9f47KpiRvqrKx0V9+erV1CNkpWzYhW/Qyc6aT8rEyCrvauWSYGZK2ia3o7vd3akF07acHAFpOA==" saltValue="yVW9XmDwTqEnmpSGai0KYg==" spinCount="100000" sqref="E11:P11 T11" name="Range1_3_5_1_2"/>
  </protectedRanges>
  <conditionalFormatting sqref="E11">
    <cfRule type="top10" dxfId="860" priority="7" rank="1"/>
  </conditionalFormatting>
  <conditionalFormatting sqref="G11">
    <cfRule type="top10" dxfId="859" priority="6" rank="1"/>
  </conditionalFormatting>
  <conditionalFormatting sqref="E11:P11">
    <cfRule type="cellIs" dxfId="858" priority="5" operator="greaterThanOrEqual">
      <formula>200</formula>
    </cfRule>
  </conditionalFormatting>
  <conditionalFormatting sqref="I11">
    <cfRule type="top10" dxfId="857" priority="4" rank="1"/>
  </conditionalFormatting>
  <conditionalFormatting sqref="K11">
    <cfRule type="top10" dxfId="856" priority="3" rank="1"/>
  </conditionalFormatting>
  <conditionalFormatting sqref="M11">
    <cfRule type="top10" dxfId="855" priority="2" rank="1"/>
  </conditionalFormatting>
  <conditionalFormatting sqref="O11">
    <cfRule type="top10" dxfId="854" priority="1" rank="1"/>
  </conditionalFormatting>
  <hyperlinks>
    <hyperlink ref="X1" location="'Virginia 2025'!A1" display="Return to Rankings" xr:uid="{9122CCBF-1C56-4FE6-B144-AC09988FB73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D11 B11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AA4-25D8-46E6-AB14-80EDE947BA0B}">
  <sheetPr codeName="Sheet54"/>
  <dimension ref="A1:X8"/>
  <sheetViews>
    <sheetView workbookViewId="0">
      <selection activeCell="A6" sqref="A6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285156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48</v>
      </c>
      <c r="C2" s="3">
        <v>45678</v>
      </c>
      <c r="D2" s="4" t="s">
        <v>38</v>
      </c>
      <c r="E2" s="43">
        <v>195</v>
      </c>
      <c r="F2" s="22">
        <v>1</v>
      </c>
      <c r="G2" s="43">
        <v>194</v>
      </c>
      <c r="H2" s="22">
        <v>2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578</v>
      </c>
      <c r="S2" s="7">
        <v>192.66666666666666</v>
      </c>
      <c r="T2" s="23">
        <v>5</v>
      </c>
      <c r="U2" s="8">
        <v>9</v>
      </c>
      <c r="V2" s="9">
        <v>201.66666666666666</v>
      </c>
    </row>
    <row r="3" spans="1:24" x14ac:dyDescent="0.25">
      <c r="A3" s="1" t="s">
        <v>35</v>
      </c>
      <c r="B3" s="2" t="s">
        <v>48</v>
      </c>
      <c r="C3" s="3">
        <v>45692</v>
      </c>
      <c r="D3" s="4" t="s">
        <v>38</v>
      </c>
      <c r="E3" s="43">
        <v>194.001</v>
      </c>
      <c r="F3" s="22">
        <v>6</v>
      </c>
      <c r="G3" s="45">
        <v>195</v>
      </c>
      <c r="H3" s="22">
        <v>1</v>
      </c>
      <c r="I3" s="43">
        <v>195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584.00099999999998</v>
      </c>
      <c r="S3" s="7">
        <v>194.667</v>
      </c>
      <c r="T3" s="44">
        <v>10</v>
      </c>
      <c r="U3" s="8">
        <v>11</v>
      </c>
      <c r="V3" s="9">
        <v>205.667</v>
      </c>
    </row>
    <row r="4" spans="1:24" x14ac:dyDescent="0.25">
      <c r="A4" s="1" t="s">
        <v>35</v>
      </c>
      <c r="B4" s="2" t="s">
        <v>48</v>
      </c>
      <c r="C4" s="3">
        <v>45706</v>
      </c>
      <c r="D4" s="4" t="s">
        <v>38</v>
      </c>
      <c r="E4" s="36">
        <v>188</v>
      </c>
      <c r="F4" s="22">
        <v>0</v>
      </c>
      <c r="G4" s="36">
        <v>194.001</v>
      </c>
      <c r="H4" s="22">
        <v>3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575.00099999999998</v>
      </c>
      <c r="S4" s="7">
        <v>191.667</v>
      </c>
      <c r="T4" s="44">
        <v>3</v>
      </c>
      <c r="U4" s="8">
        <v>6</v>
      </c>
      <c r="V4" s="9">
        <v>197.667</v>
      </c>
    </row>
    <row r="5" spans="1:24" x14ac:dyDescent="0.25">
      <c r="A5" s="1" t="s">
        <v>35</v>
      </c>
      <c r="B5" s="2" t="s">
        <v>48</v>
      </c>
      <c r="C5" s="3">
        <v>45738</v>
      </c>
      <c r="D5" s="4" t="s">
        <v>38</v>
      </c>
      <c r="E5" s="5">
        <v>194</v>
      </c>
      <c r="F5" s="22">
        <v>4</v>
      </c>
      <c r="G5" s="36">
        <v>194.001</v>
      </c>
      <c r="H5" s="22">
        <v>0</v>
      </c>
      <c r="I5" s="5">
        <v>196</v>
      </c>
      <c r="J5" s="22">
        <v>4</v>
      </c>
      <c r="K5" s="5">
        <v>189</v>
      </c>
      <c r="L5" s="22">
        <v>3</v>
      </c>
      <c r="M5" s="5">
        <v>197</v>
      </c>
      <c r="N5" s="22">
        <v>2</v>
      </c>
      <c r="O5" s="5">
        <v>194</v>
      </c>
      <c r="P5" s="22">
        <v>2</v>
      </c>
      <c r="Q5" s="6">
        <v>6</v>
      </c>
      <c r="R5" s="6">
        <v>1164.001</v>
      </c>
      <c r="S5" s="7">
        <v>194.00016666666667</v>
      </c>
      <c r="T5" s="44">
        <v>15</v>
      </c>
      <c r="U5" s="8">
        <v>26</v>
      </c>
      <c r="V5" s="9">
        <v>220.00016666666667</v>
      </c>
    </row>
    <row r="6" spans="1:24" x14ac:dyDescent="0.25">
      <c r="A6" s="55" t="s">
        <v>35</v>
      </c>
      <c r="B6" s="2" t="s">
        <v>48</v>
      </c>
      <c r="C6" s="3">
        <v>45993</v>
      </c>
      <c r="D6" s="54" t="s">
        <v>38</v>
      </c>
      <c r="E6" s="36">
        <v>193</v>
      </c>
      <c r="F6" s="22">
        <v>2</v>
      </c>
      <c r="G6" s="36">
        <v>190.001</v>
      </c>
      <c r="H6" s="22">
        <v>0</v>
      </c>
      <c r="I6" s="5">
        <v>183</v>
      </c>
      <c r="J6" s="22">
        <v>0</v>
      </c>
      <c r="K6" s="5"/>
      <c r="L6" s="22"/>
      <c r="M6" s="5"/>
      <c r="N6" s="22"/>
      <c r="O6" s="5"/>
      <c r="P6" s="22"/>
      <c r="Q6" s="8">
        <v>3</v>
      </c>
      <c r="R6" s="8">
        <v>566.00099999999998</v>
      </c>
      <c r="S6" s="7">
        <v>188.667</v>
      </c>
      <c r="T6" s="44">
        <v>2</v>
      </c>
      <c r="U6" s="8">
        <v>6</v>
      </c>
      <c r="V6" s="7">
        <v>194.667</v>
      </c>
    </row>
    <row r="8" spans="1:24" x14ac:dyDescent="0.25">
      <c r="Q8" s="39">
        <f>SUM(Q2:Q7)</f>
        <v>18</v>
      </c>
      <c r="R8" s="39">
        <f>SUM(R2:R7)</f>
        <v>3467.0039999999999</v>
      </c>
      <c r="S8" s="40">
        <f>SUM(R8/Q8)</f>
        <v>192.61133333333333</v>
      </c>
      <c r="T8" s="39">
        <f>SUM(T2:T7)</f>
        <v>35</v>
      </c>
      <c r="U8" s="39">
        <f>SUM(U2:U7)</f>
        <v>58</v>
      </c>
      <c r="V8" s="41">
        <f>SUM(S8+U8)</f>
        <v>250.61133333333333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B6:C6 E6:P6" name="Range1_1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</protectedRanges>
  <conditionalFormatting sqref="E6:P6">
    <cfRule type="cellIs" dxfId="853" priority="1" operator="greaterThanOrEqual">
      <formula>200</formula>
    </cfRule>
  </conditionalFormatting>
  <conditionalFormatting sqref="E6">
    <cfRule type="top10" dxfId="852" priority="2" rank="1"/>
  </conditionalFormatting>
  <conditionalFormatting sqref="G6">
    <cfRule type="top10" dxfId="851" priority="3" rank="1"/>
  </conditionalFormatting>
  <conditionalFormatting sqref="I6">
    <cfRule type="top10" dxfId="850" priority="4" rank="1"/>
  </conditionalFormatting>
  <conditionalFormatting sqref="K6">
    <cfRule type="top10" dxfId="849" priority="5" rank="1"/>
  </conditionalFormatting>
  <conditionalFormatting sqref="M6">
    <cfRule type="top10" dxfId="848" priority="6" rank="1"/>
  </conditionalFormatting>
  <conditionalFormatting sqref="O6">
    <cfRule type="top10" dxfId="847" priority="7" rank="1"/>
  </conditionalFormatting>
  <hyperlinks>
    <hyperlink ref="X1" location="'Virginia 2025'!A1" display="Return to Rankings" xr:uid="{B1EC522E-1B46-4083-8924-A3700B27DC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86E98C1-9E11-415A-B439-A24165317E7B}">
          <x14:formula1>
            <xm:f>'[11-22-25 ABRA .xlsm]DATA'!#REF!</xm:f>
          </x14:formula1>
          <xm:sqref>D6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B6</xm:sqref>
        </x14:dataValidation>
      </x14:dataValidation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4AF9-721D-4355-BECC-C06D2451B717}">
  <sheetPr codeName="Sheet55"/>
  <dimension ref="A1:X9"/>
  <sheetViews>
    <sheetView workbookViewId="0">
      <selection activeCell="A6" sqref="A6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3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103</v>
      </c>
      <c r="C2" s="3">
        <v>45766</v>
      </c>
      <c r="D2" s="4" t="s">
        <v>102</v>
      </c>
      <c r="E2" s="5">
        <v>191</v>
      </c>
      <c r="F2" s="22">
        <v>0</v>
      </c>
      <c r="G2" s="5">
        <v>194</v>
      </c>
      <c r="H2" s="22">
        <v>3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579</v>
      </c>
      <c r="S2" s="7">
        <v>193</v>
      </c>
      <c r="T2" s="44">
        <v>5</v>
      </c>
      <c r="U2" s="8">
        <v>6</v>
      </c>
      <c r="V2" s="9">
        <v>199</v>
      </c>
    </row>
    <row r="3" spans="1:24" ht="15" customHeight="1" x14ac:dyDescent="0.25">
      <c r="A3" s="1" t="s">
        <v>15</v>
      </c>
      <c r="B3" s="2" t="s">
        <v>103</v>
      </c>
      <c r="C3" s="3">
        <v>45808</v>
      </c>
      <c r="D3" s="4" t="s">
        <v>102</v>
      </c>
      <c r="E3" s="5">
        <v>196</v>
      </c>
      <c r="F3" s="22">
        <v>4</v>
      </c>
      <c r="G3" s="5">
        <v>193</v>
      </c>
      <c r="H3" s="22">
        <v>1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44">
        <v>9</v>
      </c>
      <c r="U3" s="8">
        <v>2</v>
      </c>
      <c r="V3" s="9">
        <v>197.66666666666666</v>
      </c>
    </row>
    <row r="4" spans="1:24" x14ac:dyDescent="0.25">
      <c r="A4" s="1" t="s">
        <v>15</v>
      </c>
      <c r="B4" s="2" t="s">
        <v>103</v>
      </c>
      <c r="C4" s="3">
        <v>45857</v>
      </c>
      <c r="D4" s="4" t="s">
        <v>102</v>
      </c>
      <c r="E4" s="5">
        <v>193</v>
      </c>
      <c r="F4" s="22">
        <v>0</v>
      </c>
      <c r="G4" s="5">
        <v>196</v>
      </c>
      <c r="H4" s="22">
        <v>1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4</v>
      </c>
      <c r="U4" s="8">
        <v>2</v>
      </c>
      <c r="V4" s="9">
        <v>197.33333333333334</v>
      </c>
    </row>
    <row r="5" spans="1:24" x14ac:dyDescent="0.25">
      <c r="A5" s="1" t="s">
        <v>15</v>
      </c>
      <c r="B5" s="2" t="s">
        <v>103</v>
      </c>
      <c r="C5" s="3">
        <v>45899</v>
      </c>
      <c r="D5" s="4" t="s">
        <v>102</v>
      </c>
      <c r="E5" s="5">
        <v>199.001</v>
      </c>
      <c r="F5" s="22">
        <v>4</v>
      </c>
      <c r="G5" s="5">
        <v>198</v>
      </c>
      <c r="H5" s="22">
        <v>4</v>
      </c>
      <c r="I5" s="5">
        <v>199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10</v>
      </c>
      <c r="U5" s="8">
        <v>12</v>
      </c>
      <c r="V5" s="9">
        <v>210.667</v>
      </c>
    </row>
    <row r="6" spans="1:24" x14ac:dyDescent="0.25">
      <c r="A6" s="1" t="s">
        <v>15</v>
      </c>
      <c r="B6" s="2" t="s">
        <v>103</v>
      </c>
      <c r="C6" s="3">
        <v>45927</v>
      </c>
      <c r="D6" s="4" t="s">
        <v>170</v>
      </c>
      <c r="E6" s="5">
        <v>199</v>
      </c>
      <c r="F6" s="22">
        <v>7</v>
      </c>
      <c r="G6" s="5">
        <v>196</v>
      </c>
      <c r="H6" s="22">
        <v>3</v>
      </c>
      <c r="I6" s="5">
        <v>200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4</v>
      </c>
      <c r="V6" s="9">
        <v>201.33333333333334</v>
      </c>
    </row>
    <row r="7" spans="1:24" x14ac:dyDescent="0.25">
      <c r="A7" s="1" t="s">
        <v>15</v>
      </c>
      <c r="B7" s="2" t="s">
        <v>103</v>
      </c>
      <c r="C7" s="3">
        <v>45948</v>
      </c>
      <c r="D7" s="4" t="s">
        <v>170</v>
      </c>
      <c r="E7" s="5">
        <v>197</v>
      </c>
      <c r="F7" s="22">
        <v>3</v>
      </c>
      <c r="G7" s="5">
        <v>197</v>
      </c>
      <c r="H7" s="22">
        <v>4</v>
      </c>
      <c r="I7" s="5">
        <v>196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590</v>
      </c>
      <c r="S7" s="7">
        <v>196.66666666666666</v>
      </c>
      <c r="T7" s="44">
        <v>8</v>
      </c>
      <c r="U7" s="8">
        <v>2</v>
      </c>
      <c r="V7" s="9">
        <v>198.66666666666666</v>
      </c>
    </row>
    <row r="9" spans="1:24" x14ac:dyDescent="0.25">
      <c r="Q9" s="39">
        <f>SUM(Q2:Q8)</f>
        <v>18</v>
      </c>
      <c r="R9" s="39">
        <f>SUM(R2:R8)</f>
        <v>3533.0010000000002</v>
      </c>
      <c r="S9" s="40">
        <f>SUM(R9/Q9)</f>
        <v>196.27783333333335</v>
      </c>
      <c r="T9" s="39">
        <f>SUM(T2:T8)</f>
        <v>47</v>
      </c>
      <c r="U9" s="39">
        <f>SUM(U2:U8)</f>
        <v>28</v>
      </c>
      <c r="V9" s="41">
        <f>SUM(S9+U9)</f>
        <v>224.27783333333335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" name="Range1_3_5_3_1"/>
  </protectedRanges>
  <conditionalFormatting sqref="E6:P6">
    <cfRule type="cellIs" dxfId="846" priority="8" operator="greaterThanOrEqual">
      <formula>200</formula>
    </cfRule>
  </conditionalFormatting>
  <conditionalFormatting sqref="E7">
    <cfRule type="top10" dxfId="845" priority="7" rank="1"/>
  </conditionalFormatting>
  <conditionalFormatting sqref="G7">
    <cfRule type="top10" dxfId="844" priority="6" rank="1"/>
  </conditionalFormatting>
  <conditionalFormatting sqref="I7">
    <cfRule type="top10" dxfId="843" priority="5" rank="1"/>
  </conditionalFormatting>
  <conditionalFormatting sqref="K7">
    <cfRule type="top10" dxfId="842" priority="4" rank="1"/>
  </conditionalFormatting>
  <conditionalFormatting sqref="M7">
    <cfRule type="top10" dxfId="841" priority="3" rank="1"/>
  </conditionalFormatting>
  <conditionalFormatting sqref="O7">
    <cfRule type="top10" dxfId="840" priority="2" rank="1"/>
  </conditionalFormatting>
  <conditionalFormatting sqref="E7:P7">
    <cfRule type="cellIs" dxfId="839" priority="1" operator="greaterThanOrEqual">
      <formula>200</formula>
    </cfRule>
  </conditionalFormatting>
  <conditionalFormatting sqref="E6">
    <cfRule type="top10" dxfId="838" priority="9" rank="1"/>
  </conditionalFormatting>
  <conditionalFormatting sqref="G6">
    <cfRule type="top10" dxfId="837" priority="10" rank="1"/>
  </conditionalFormatting>
  <conditionalFormatting sqref="I6">
    <cfRule type="top10" dxfId="836" priority="11" rank="1"/>
  </conditionalFormatting>
  <conditionalFormatting sqref="K6">
    <cfRule type="top10" dxfId="835" priority="12" rank="1"/>
  </conditionalFormatting>
  <conditionalFormatting sqref="M6">
    <cfRule type="top10" dxfId="834" priority="13" rank="1"/>
  </conditionalFormatting>
  <conditionalFormatting sqref="O6">
    <cfRule type="top10" dxfId="833" priority="14" rank="1"/>
  </conditionalFormatting>
  <hyperlinks>
    <hyperlink ref="X1" location="'Virginia 2025'!A1" display="Return to Rankings" xr:uid="{CC93F9CF-6DB0-4327-80F1-85CCB27C52DC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B9CB-AF90-4C11-BA9B-60342ACC5BEF}">
  <sheetPr codeName="Sheet56"/>
  <dimension ref="A1:X12"/>
  <sheetViews>
    <sheetView workbookViewId="0">
      <selection activeCell="A10" sqref="A10:V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60</v>
      </c>
      <c r="C2" s="3">
        <v>45682</v>
      </c>
      <c r="D2" s="4" t="s">
        <v>38</v>
      </c>
      <c r="E2" s="5">
        <v>187</v>
      </c>
      <c r="F2" s="22">
        <v>0</v>
      </c>
      <c r="G2" s="36">
        <v>183</v>
      </c>
      <c r="H2" s="22">
        <v>0</v>
      </c>
      <c r="I2" s="5">
        <v>184</v>
      </c>
      <c r="J2" s="22">
        <v>1</v>
      </c>
      <c r="K2" s="5">
        <v>184</v>
      </c>
      <c r="L2" s="22">
        <v>1</v>
      </c>
      <c r="M2" s="5">
        <v>190</v>
      </c>
      <c r="N2" s="22">
        <v>0</v>
      </c>
      <c r="O2" s="5"/>
      <c r="P2" s="22"/>
      <c r="Q2" s="6">
        <v>5</v>
      </c>
      <c r="R2" s="6">
        <v>928</v>
      </c>
      <c r="S2" s="7">
        <v>185.6</v>
      </c>
      <c r="T2" s="44">
        <v>2</v>
      </c>
      <c r="U2" s="8">
        <v>6</v>
      </c>
      <c r="V2" s="9">
        <v>191.6</v>
      </c>
    </row>
    <row r="3" spans="1:24" x14ac:dyDescent="0.25">
      <c r="A3" s="1" t="s">
        <v>35</v>
      </c>
      <c r="B3" s="2" t="s">
        <v>60</v>
      </c>
      <c r="C3" s="3">
        <v>45710</v>
      </c>
      <c r="D3" s="4" t="s">
        <v>38</v>
      </c>
      <c r="E3" s="36">
        <v>194</v>
      </c>
      <c r="F3" s="22">
        <v>3</v>
      </c>
      <c r="G3" s="36">
        <v>193</v>
      </c>
      <c r="H3" s="22">
        <v>1</v>
      </c>
      <c r="I3" s="5">
        <v>193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7</v>
      </c>
      <c r="V3" s="9">
        <v>200.33333333333334</v>
      </c>
    </row>
    <row r="5" spans="1:24" x14ac:dyDescent="0.25">
      <c r="Q5" s="39">
        <f>SUM(Q2:Q4)</f>
        <v>8</v>
      </c>
      <c r="R5" s="39">
        <f>SUM(R2:R4)</f>
        <v>1508</v>
      </c>
      <c r="S5" s="40">
        <f>SUM(R5/Q5)</f>
        <v>188.5</v>
      </c>
      <c r="T5" s="39">
        <f>SUM(T2:T4)</f>
        <v>7</v>
      </c>
      <c r="U5" s="39">
        <f>SUM(U2:U4)</f>
        <v>13</v>
      </c>
      <c r="V5" s="41">
        <f>SUM(S5+U5)</f>
        <v>201.5</v>
      </c>
    </row>
    <row r="8" spans="1:24" x14ac:dyDescent="0.25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25">
      <c r="A9" s="1" t="s">
        <v>15</v>
      </c>
      <c r="B9" s="2" t="s">
        <v>60</v>
      </c>
      <c r="C9" s="3">
        <v>45745</v>
      </c>
      <c r="D9" s="4" t="s">
        <v>38</v>
      </c>
      <c r="E9" s="5">
        <v>196</v>
      </c>
      <c r="F9" s="22">
        <v>4</v>
      </c>
      <c r="G9" s="5">
        <v>198</v>
      </c>
      <c r="H9" s="22">
        <v>3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394</v>
      </c>
      <c r="S9" s="7">
        <v>197</v>
      </c>
      <c r="T9" s="44">
        <v>7</v>
      </c>
      <c r="U9" s="8">
        <v>2</v>
      </c>
      <c r="V9" s="9">
        <v>199</v>
      </c>
    </row>
    <row r="10" spans="1:24" x14ac:dyDescent="0.25">
      <c r="A10" s="55" t="s">
        <v>15</v>
      </c>
      <c r="B10" s="2" t="s">
        <v>60</v>
      </c>
      <c r="C10" s="3">
        <v>45997</v>
      </c>
      <c r="D10" s="54" t="s">
        <v>38</v>
      </c>
      <c r="E10" s="5">
        <v>200</v>
      </c>
      <c r="F10" s="22">
        <v>4</v>
      </c>
      <c r="G10" s="5">
        <v>196</v>
      </c>
      <c r="H10" s="22">
        <v>5</v>
      </c>
      <c r="I10" s="5">
        <v>200</v>
      </c>
      <c r="J10" s="22">
        <v>6</v>
      </c>
      <c r="K10" s="5">
        <v>200</v>
      </c>
      <c r="L10" s="22">
        <v>6</v>
      </c>
      <c r="M10" s="5">
        <v>200</v>
      </c>
      <c r="N10" s="22">
        <v>9</v>
      </c>
      <c r="O10" s="5">
        <v>197</v>
      </c>
      <c r="P10" s="22">
        <v>4</v>
      </c>
      <c r="Q10" s="8">
        <v>6</v>
      </c>
      <c r="R10" s="8">
        <v>1193</v>
      </c>
      <c r="S10" s="7">
        <v>198.83333333333334</v>
      </c>
      <c r="T10" s="44">
        <v>34</v>
      </c>
      <c r="U10" s="8">
        <v>4</v>
      </c>
      <c r="V10" s="7">
        <v>202.83333333333334</v>
      </c>
    </row>
    <row r="12" spans="1:24" x14ac:dyDescent="0.25">
      <c r="Q12" s="39">
        <f>SUM(Q9:Q11)</f>
        <v>8</v>
      </c>
      <c r="R12" s="39">
        <f>SUM(R9:R11)</f>
        <v>1587</v>
      </c>
      <c r="S12" s="40">
        <f>SUM(R12/Q12)</f>
        <v>198.375</v>
      </c>
      <c r="T12" s="39">
        <f>SUM(T9:T11)</f>
        <v>41</v>
      </c>
      <c r="U12" s="39">
        <f>SUM(U9:U11)</f>
        <v>6</v>
      </c>
      <c r="V12" s="41">
        <f>SUM(S12+U12)</f>
        <v>204.375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_2"/>
    <protectedRange algorithmName="SHA-512" hashValue="ON39YdpmFHfN9f47KpiRvqrKx0V9+erV1CNkpWzYhW/Qyc6aT8rEyCrvauWSYGZK2ia3o7vd3akF07acHAFpOA==" saltValue="yVW9XmDwTqEnmpSGai0KYg==" spinCount="100000" sqref="T10 E10:P10" name="Range1_3_5_1_2"/>
  </protectedRanges>
  <conditionalFormatting sqref="E10">
    <cfRule type="top10" dxfId="832" priority="7" rank="1"/>
  </conditionalFormatting>
  <conditionalFormatting sqref="G10">
    <cfRule type="top10" dxfId="831" priority="6" rank="1"/>
  </conditionalFormatting>
  <conditionalFormatting sqref="E10:P10">
    <cfRule type="cellIs" dxfId="830" priority="5" operator="greaterThanOrEqual">
      <formula>200</formula>
    </cfRule>
  </conditionalFormatting>
  <conditionalFormatting sqref="I10">
    <cfRule type="top10" dxfId="829" priority="4" rank="1"/>
  </conditionalFormatting>
  <conditionalFormatting sqref="K10">
    <cfRule type="top10" dxfId="828" priority="3" rank="1"/>
  </conditionalFormatting>
  <conditionalFormatting sqref="M10">
    <cfRule type="top10" dxfId="827" priority="2" rank="1"/>
  </conditionalFormatting>
  <conditionalFormatting sqref="O10">
    <cfRule type="top10" dxfId="826" priority="1" rank="1"/>
  </conditionalFormatting>
  <hyperlinks>
    <hyperlink ref="X1" location="'Virginia 2025'!A1" display="Return to Rankings" xr:uid="{86026FD8-B275-4E7F-96D1-8363E6CEDF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D10 B10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41E7-AD84-4BA8-BE6B-5FF7682D86B6}">
  <dimension ref="A1:X4"/>
  <sheetViews>
    <sheetView workbookViewId="0">
      <selection activeCell="D13" sqref="D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198</v>
      </c>
      <c r="C2" s="3">
        <v>45997</v>
      </c>
      <c r="D2" s="54" t="s">
        <v>38</v>
      </c>
      <c r="E2" s="5">
        <v>199</v>
      </c>
      <c r="F2" s="22">
        <v>6</v>
      </c>
      <c r="G2" s="5">
        <v>200</v>
      </c>
      <c r="H2" s="22">
        <v>2</v>
      </c>
      <c r="I2" s="5">
        <v>200</v>
      </c>
      <c r="J2" s="22">
        <v>5</v>
      </c>
      <c r="K2" s="5">
        <v>199</v>
      </c>
      <c r="L2" s="22">
        <v>2</v>
      </c>
      <c r="M2" s="5">
        <v>200</v>
      </c>
      <c r="N2" s="22">
        <v>7</v>
      </c>
      <c r="O2" s="5">
        <v>199</v>
      </c>
      <c r="P2" s="22">
        <v>3</v>
      </c>
      <c r="Q2" s="8">
        <v>6</v>
      </c>
      <c r="R2" s="8">
        <v>1197</v>
      </c>
      <c r="S2" s="7">
        <v>199.5</v>
      </c>
      <c r="T2" s="44">
        <v>25</v>
      </c>
      <c r="U2" s="8">
        <v>8</v>
      </c>
      <c r="V2" s="7">
        <v>207.5</v>
      </c>
    </row>
    <row r="4" spans="1:24" x14ac:dyDescent="0.25">
      <c r="Q4" s="39">
        <f>SUM(Q2:Q3)</f>
        <v>6</v>
      </c>
      <c r="R4" s="39">
        <f>SUM(R2:R3)</f>
        <v>1197</v>
      </c>
      <c r="S4" s="40">
        <f>SUM(R4/Q4)</f>
        <v>199.5</v>
      </c>
      <c r="T4" s="39">
        <f>SUM(T2:T3)</f>
        <v>25</v>
      </c>
      <c r="U4" s="39">
        <f>SUM(U2:U3)</f>
        <v>8</v>
      </c>
      <c r="V4" s="41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E2:P2 T2" name="Range1_3_5_1_2_1"/>
  </protectedRanges>
  <conditionalFormatting sqref="E2">
    <cfRule type="top10" dxfId="825" priority="7" rank="1"/>
  </conditionalFormatting>
  <conditionalFormatting sqref="G2">
    <cfRule type="top10" dxfId="824" priority="6" rank="1"/>
  </conditionalFormatting>
  <conditionalFormatting sqref="E2:P2">
    <cfRule type="cellIs" dxfId="823" priority="5" operator="greaterThanOrEqual">
      <formula>200</formula>
    </cfRule>
  </conditionalFormatting>
  <conditionalFormatting sqref="I2">
    <cfRule type="top10" dxfId="822" priority="4" rank="1"/>
  </conditionalFormatting>
  <conditionalFormatting sqref="K2">
    <cfRule type="top10" dxfId="821" priority="3" rank="1"/>
  </conditionalFormatting>
  <conditionalFormatting sqref="M2">
    <cfRule type="top10" dxfId="820" priority="2" rank="1"/>
  </conditionalFormatting>
  <conditionalFormatting sqref="O2">
    <cfRule type="top10" dxfId="819" priority="1" rank="1"/>
  </conditionalFormatting>
  <hyperlinks>
    <hyperlink ref="X1" location="'Indoor 2025'!A1" display="Return to Rankings" xr:uid="{FD93C993-4305-4870-B25A-8E82C65F296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90B6-3AA0-4864-B712-A651E9A7EC32}">
  <sheetPr codeName="Sheet9"/>
  <dimension ref="A1:X8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51</v>
      </c>
      <c r="C2" s="3">
        <v>45682</v>
      </c>
      <c r="D2" s="4" t="s">
        <v>38</v>
      </c>
      <c r="E2" s="43">
        <v>200</v>
      </c>
      <c r="F2" s="22">
        <v>5</v>
      </c>
      <c r="G2" s="43">
        <v>200</v>
      </c>
      <c r="H2" s="22">
        <v>1</v>
      </c>
      <c r="I2" s="5">
        <v>197</v>
      </c>
      <c r="J2" s="22">
        <v>5</v>
      </c>
      <c r="K2" s="5">
        <v>198</v>
      </c>
      <c r="L2" s="22">
        <v>2</v>
      </c>
      <c r="M2" s="5">
        <v>198</v>
      </c>
      <c r="N2" s="22">
        <v>3</v>
      </c>
      <c r="O2" s="5"/>
      <c r="P2" s="22"/>
      <c r="Q2" s="6">
        <v>5</v>
      </c>
      <c r="R2" s="6">
        <v>993</v>
      </c>
      <c r="S2" s="7">
        <v>198.6</v>
      </c>
      <c r="T2" s="44">
        <v>16</v>
      </c>
      <c r="U2" s="8">
        <v>5</v>
      </c>
      <c r="V2" s="9">
        <v>203.6</v>
      </c>
    </row>
    <row r="3" spans="1:24" x14ac:dyDescent="0.25">
      <c r="A3" s="1" t="s">
        <v>15</v>
      </c>
      <c r="B3" s="2" t="s">
        <v>51</v>
      </c>
      <c r="C3" s="3">
        <v>45696</v>
      </c>
      <c r="D3" s="4" t="s">
        <v>38</v>
      </c>
      <c r="E3" s="5">
        <v>198</v>
      </c>
      <c r="F3" s="22">
        <v>3</v>
      </c>
      <c r="G3" s="5">
        <v>197</v>
      </c>
      <c r="H3" s="22">
        <v>6</v>
      </c>
      <c r="I3" s="5">
        <v>199</v>
      </c>
      <c r="J3" s="22">
        <v>6</v>
      </c>
      <c r="K3" s="43">
        <v>200</v>
      </c>
      <c r="L3" s="22">
        <v>6</v>
      </c>
      <c r="M3" s="5">
        <v>199</v>
      </c>
      <c r="N3" s="22">
        <v>2</v>
      </c>
      <c r="O3" s="5"/>
      <c r="P3" s="22"/>
      <c r="Q3" s="6">
        <v>5</v>
      </c>
      <c r="R3" s="6">
        <v>993</v>
      </c>
      <c r="S3" s="7">
        <v>198.6</v>
      </c>
      <c r="T3" s="44">
        <v>23</v>
      </c>
      <c r="U3" s="8">
        <v>4</v>
      </c>
      <c r="V3" s="9">
        <v>202.6</v>
      </c>
    </row>
    <row r="4" spans="1:24" x14ac:dyDescent="0.25">
      <c r="A4" s="1" t="s">
        <v>15</v>
      </c>
      <c r="B4" s="2" t="s">
        <v>51</v>
      </c>
      <c r="C4" s="3">
        <v>45710</v>
      </c>
      <c r="D4" s="4" t="s">
        <v>38</v>
      </c>
      <c r="E4" s="5">
        <v>198</v>
      </c>
      <c r="F4" s="22">
        <v>5</v>
      </c>
      <c r="G4" s="5">
        <v>195</v>
      </c>
      <c r="H4" s="22">
        <v>4</v>
      </c>
      <c r="I4" s="5">
        <v>193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12</v>
      </c>
      <c r="U4" s="8">
        <v>2</v>
      </c>
      <c r="V4" s="9">
        <v>197.33333333333334</v>
      </c>
    </row>
    <row r="5" spans="1:24" x14ac:dyDescent="0.25">
      <c r="A5" s="1" t="s">
        <v>15</v>
      </c>
      <c r="B5" s="2" t="s">
        <v>51</v>
      </c>
      <c r="C5" s="3">
        <v>45745</v>
      </c>
      <c r="D5" s="4" t="s">
        <v>38</v>
      </c>
      <c r="E5" s="5">
        <v>199</v>
      </c>
      <c r="F5" s="22">
        <v>6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10</v>
      </c>
      <c r="U5" s="8">
        <v>2</v>
      </c>
      <c r="V5" s="9">
        <v>200</v>
      </c>
    </row>
    <row r="6" spans="1:24" x14ac:dyDescent="0.25">
      <c r="A6" s="55" t="s">
        <v>15</v>
      </c>
      <c r="B6" s="2" t="s">
        <v>51</v>
      </c>
      <c r="C6" s="3">
        <v>45997</v>
      </c>
      <c r="D6" s="54" t="s">
        <v>38</v>
      </c>
      <c r="E6" s="5">
        <v>198</v>
      </c>
      <c r="F6" s="22">
        <v>7</v>
      </c>
      <c r="G6" s="5">
        <v>199</v>
      </c>
      <c r="H6" s="22">
        <v>4</v>
      </c>
      <c r="I6" s="5">
        <v>196</v>
      </c>
      <c r="J6" s="22">
        <v>6</v>
      </c>
      <c r="K6" s="5">
        <v>199</v>
      </c>
      <c r="L6" s="22">
        <v>0</v>
      </c>
      <c r="M6" s="5">
        <v>199</v>
      </c>
      <c r="N6" s="22">
        <v>9</v>
      </c>
      <c r="O6" s="5">
        <v>199</v>
      </c>
      <c r="P6" s="22">
        <v>5</v>
      </c>
      <c r="Q6" s="8">
        <v>6</v>
      </c>
      <c r="R6" s="8">
        <v>1190</v>
      </c>
      <c r="S6" s="7">
        <v>198.33333333333334</v>
      </c>
      <c r="T6" s="44">
        <v>31</v>
      </c>
      <c r="U6" s="8">
        <v>4</v>
      </c>
      <c r="V6" s="7">
        <v>202.33333333333334</v>
      </c>
    </row>
    <row r="8" spans="1:24" x14ac:dyDescent="0.25">
      <c r="Q8" s="39">
        <f>SUM(Q2:Q7)</f>
        <v>21</v>
      </c>
      <c r="R8" s="39">
        <f>SUM(R2:R7)</f>
        <v>4158</v>
      </c>
      <c r="S8" s="40">
        <f>SUM(R8/Q8)</f>
        <v>198</v>
      </c>
      <c r="T8" s="39">
        <f>SUM(T2:T7)</f>
        <v>92</v>
      </c>
      <c r="U8" s="39">
        <f>SUM(U2:U7)</f>
        <v>17</v>
      </c>
      <c r="V8" s="41">
        <f>SUM(S8+U8)</f>
        <v>215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K6 B6:C6 I6" name="Range1_1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</protectedRanges>
  <conditionalFormatting sqref="E6">
    <cfRule type="top10" dxfId="1452" priority="7" rank="1"/>
  </conditionalFormatting>
  <conditionalFormatting sqref="G6">
    <cfRule type="top10" dxfId="1451" priority="6" rank="1"/>
  </conditionalFormatting>
  <conditionalFormatting sqref="I6">
    <cfRule type="top10" dxfId="1450" priority="5" rank="1"/>
  </conditionalFormatting>
  <conditionalFormatting sqref="K6">
    <cfRule type="top10" dxfId="1449" priority="4" rank="1"/>
  </conditionalFormatting>
  <conditionalFormatting sqref="M6">
    <cfRule type="top10" dxfId="1448" priority="3" rank="1"/>
  </conditionalFormatting>
  <conditionalFormatting sqref="O6">
    <cfRule type="top10" dxfId="1447" priority="2" rank="1"/>
  </conditionalFormatting>
  <conditionalFormatting sqref="E6:P6">
    <cfRule type="cellIs" dxfId="1446" priority="1" operator="greaterThanOrEqual">
      <formula>200</formula>
    </cfRule>
  </conditionalFormatting>
  <hyperlinks>
    <hyperlink ref="X1" location="'Virginia 2025'!A1" display="Return to Rankings" xr:uid="{71F0D5CF-98C1-48F5-B36E-D7B8776FC35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79BFA9-3FDA-4216-9CC6-A5D9DCCF9ECD}">
          <x14:formula1>
            <xm:f>'C:\Users\jmfg1\Downloads\[ABRA 12-2-25 Indoor.xlsm]DATA'!#REF!</xm:f>
          </x14:formula1>
          <xm:sqref>D6 B6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2113-C202-4F2D-9C7C-E2DB273C5A20}">
  <dimension ref="A1:X5"/>
  <sheetViews>
    <sheetView workbookViewId="0">
      <selection activeCell="B29" sqref="B2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11</v>
      </c>
      <c r="B2" s="2" t="s">
        <v>199</v>
      </c>
      <c r="C2" s="3">
        <v>45983</v>
      </c>
      <c r="D2" s="54" t="s">
        <v>38</v>
      </c>
      <c r="E2" s="5">
        <v>193</v>
      </c>
      <c r="F2" s="22">
        <v>2</v>
      </c>
      <c r="G2" s="36">
        <v>192</v>
      </c>
      <c r="H2" s="22">
        <v>3</v>
      </c>
      <c r="I2" s="5">
        <v>192</v>
      </c>
      <c r="J2" s="22">
        <v>1</v>
      </c>
      <c r="K2" s="5">
        <v>196</v>
      </c>
      <c r="L2" s="22">
        <v>3</v>
      </c>
      <c r="M2" s="5">
        <v>194</v>
      </c>
      <c r="N2" s="22">
        <v>3</v>
      </c>
      <c r="O2" s="5">
        <v>198</v>
      </c>
      <c r="P2" s="22">
        <v>4</v>
      </c>
      <c r="Q2" s="8">
        <v>6</v>
      </c>
      <c r="R2" s="8">
        <v>1165</v>
      </c>
      <c r="S2" s="7">
        <v>194.16666666666666</v>
      </c>
      <c r="T2" s="44">
        <v>16</v>
      </c>
      <c r="U2" s="8">
        <v>6</v>
      </c>
      <c r="V2" s="7">
        <v>200.16666666666666</v>
      </c>
    </row>
    <row r="3" spans="1:24" x14ac:dyDescent="0.25">
      <c r="A3" s="55" t="s">
        <v>11</v>
      </c>
      <c r="B3" s="2" t="s">
        <v>199</v>
      </c>
      <c r="C3" s="3">
        <v>45997</v>
      </c>
      <c r="D3" s="54" t="s">
        <v>38</v>
      </c>
      <c r="E3" s="5">
        <v>192</v>
      </c>
      <c r="F3" s="22">
        <v>1</v>
      </c>
      <c r="G3" s="36">
        <v>190</v>
      </c>
      <c r="H3" s="22">
        <v>2</v>
      </c>
      <c r="I3" s="5">
        <v>189</v>
      </c>
      <c r="J3" s="22">
        <v>1</v>
      </c>
      <c r="K3" s="5">
        <v>185</v>
      </c>
      <c r="L3" s="22">
        <v>0</v>
      </c>
      <c r="M3" s="5">
        <v>188</v>
      </c>
      <c r="N3" s="22">
        <v>2</v>
      </c>
      <c r="O3" s="5">
        <v>193</v>
      </c>
      <c r="P3" s="22">
        <v>1</v>
      </c>
      <c r="Q3" s="8">
        <v>6</v>
      </c>
      <c r="R3" s="8">
        <v>1137</v>
      </c>
      <c r="S3" s="7">
        <v>189.5</v>
      </c>
      <c r="T3" s="44">
        <v>7</v>
      </c>
      <c r="U3" s="8">
        <v>4</v>
      </c>
      <c r="V3" s="7">
        <v>193.5</v>
      </c>
    </row>
    <row r="5" spans="1:24" x14ac:dyDescent="0.25">
      <c r="Q5" s="39">
        <f>SUM(Q2:Q4)</f>
        <v>12</v>
      </c>
      <c r="R5" s="39">
        <f>SUM(R2:R4)</f>
        <v>2302</v>
      </c>
      <c r="S5" s="40">
        <f>SUM(R5/Q5)</f>
        <v>191.83333333333334</v>
      </c>
      <c r="T5" s="39">
        <f>SUM(T2:T4)</f>
        <v>23</v>
      </c>
      <c r="U5" s="39">
        <f>SUM(U2:U4)</f>
        <v>10</v>
      </c>
      <c r="V5" s="41">
        <f>SUM(S5+U5)</f>
        <v>201.83333333333334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 E2:P2" name="Range1_3_5_1_2"/>
    <protectedRange algorithmName="SHA-512" hashValue="ON39YdpmFHfN9f47KpiRvqrKx0V9+erV1CNkpWzYhW/Qyc6aT8rEyCrvauWSYGZK2ia3o7vd3akF07acHAFpOA==" saltValue="yVW9XmDwTqEnmpSGai0KYg==" spinCount="100000" sqref="B3:C3" name="Range1_13_3_2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E3:P3 T3" name="Range1_3_5_1_2_2"/>
  </protectedRanges>
  <conditionalFormatting sqref="E2">
    <cfRule type="top10" dxfId="818" priority="14" rank="1"/>
  </conditionalFormatting>
  <conditionalFormatting sqref="G2">
    <cfRule type="top10" dxfId="817" priority="13" rank="1"/>
  </conditionalFormatting>
  <conditionalFormatting sqref="E2:P2">
    <cfRule type="cellIs" dxfId="816" priority="12" operator="greaterThanOrEqual">
      <formula>200</formula>
    </cfRule>
  </conditionalFormatting>
  <conditionalFormatting sqref="I2">
    <cfRule type="top10" dxfId="815" priority="11" rank="1"/>
  </conditionalFormatting>
  <conditionalFormatting sqref="K2">
    <cfRule type="top10" dxfId="814" priority="10" rank="1"/>
  </conditionalFormatting>
  <conditionalFormatting sqref="M2">
    <cfRule type="top10" dxfId="813" priority="9" rank="1"/>
  </conditionalFormatting>
  <conditionalFormatting sqref="O2">
    <cfRule type="top10" dxfId="812" priority="8" rank="1"/>
  </conditionalFormatting>
  <conditionalFormatting sqref="E3">
    <cfRule type="top10" dxfId="811" priority="7" rank="1"/>
  </conditionalFormatting>
  <conditionalFormatting sqref="G3">
    <cfRule type="top10" dxfId="810" priority="6" rank="1"/>
  </conditionalFormatting>
  <conditionalFormatting sqref="E3:P3">
    <cfRule type="cellIs" dxfId="809" priority="5" operator="greaterThanOrEqual">
      <formula>200</formula>
    </cfRule>
  </conditionalFormatting>
  <conditionalFormatting sqref="I3">
    <cfRule type="top10" dxfId="808" priority="4" rank="1"/>
  </conditionalFormatting>
  <conditionalFormatting sqref="K3">
    <cfRule type="top10" dxfId="807" priority="3" rank="1"/>
  </conditionalFormatting>
  <conditionalFormatting sqref="M3">
    <cfRule type="top10" dxfId="806" priority="2" rank="1"/>
  </conditionalFormatting>
  <conditionalFormatting sqref="O3">
    <cfRule type="top10" dxfId="805" priority="1" rank="1"/>
  </conditionalFormatting>
  <hyperlinks>
    <hyperlink ref="X1" location="'Indoor 2025'!A1" display="Return to Rankings" xr:uid="{FC07668B-56BF-4816-AEAD-B54FA69D6FC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D3F8B1-A2BC-4C5F-9977-94F94862EFC8}">
          <x14:formula1>
            <xm:f>'[Indoor Nationals 12-6-25.xlsm]DATA'!#REF!</xm:f>
          </x14:formula1>
          <xm:sqref>B2:B3 D2:D3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F71D-A5C6-4103-81F1-013BEA7F9949}">
  <sheetPr codeName="Sheet57"/>
  <dimension ref="A1:X5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68</v>
      </c>
      <c r="C2" s="3">
        <v>45696</v>
      </c>
      <c r="D2" s="4" t="s">
        <v>38</v>
      </c>
      <c r="E2" s="5">
        <v>193</v>
      </c>
      <c r="F2" s="22">
        <v>3</v>
      </c>
      <c r="G2" s="5">
        <v>195</v>
      </c>
      <c r="H2" s="22">
        <v>2</v>
      </c>
      <c r="I2" s="5">
        <v>193</v>
      </c>
      <c r="J2" s="22">
        <v>1</v>
      </c>
      <c r="K2" s="5">
        <v>192</v>
      </c>
      <c r="L2" s="22">
        <v>1</v>
      </c>
      <c r="M2" s="5">
        <v>192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9</v>
      </c>
      <c r="U2" s="8">
        <v>2</v>
      </c>
      <c r="V2" s="9">
        <v>195</v>
      </c>
    </row>
    <row r="3" spans="1:24" x14ac:dyDescent="0.25">
      <c r="A3" s="1" t="s">
        <v>15</v>
      </c>
      <c r="B3" s="2" t="s">
        <v>68</v>
      </c>
      <c r="C3" s="3">
        <v>45710</v>
      </c>
      <c r="D3" s="4" t="s">
        <v>38</v>
      </c>
      <c r="E3" s="5">
        <v>193</v>
      </c>
      <c r="F3" s="22">
        <v>1</v>
      </c>
      <c r="G3" s="5">
        <v>192</v>
      </c>
      <c r="H3" s="22">
        <v>4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8</v>
      </c>
      <c r="U3" s="8">
        <v>2</v>
      </c>
      <c r="V3" s="9">
        <v>195.66666666666666</v>
      </c>
    </row>
    <row r="5" spans="1:24" x14ac:dyDescent="0.25">
      <c r="Q5" s="39">
        <f>SUM(Q2:Q4)</f>
        <v>8</v>
      </c>
      <c r="R5" s="39">
        <f>SUM(R2:R4)</f>
        <v>1546</v>
      </c>
      <c r="S5" s="40">
        <f>SUM(R5/Q5)</f>
        <v>193.25</v>
      </c>
      <c r="T5" s="39">
        <f>SUM(T2:T4)</f>
        <v>17</v>
      </c>
      <c r="U5" s="39">
        <f>SUM(U2:U4)</f>
        <v>4</v>
      </c>
      <c r="V5" s="41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701573BF-0AE5-4F43-97A6-AD7B0BCAD48F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5AC14-DAB2-48C6-AB46-2A3C4BBA4570}">
  <dimension ref="A1:X4"/>
  <sheetViews>
    <sheetView workbookViewId="0">
      <selection activeCell="C12" sqref="C1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200</v>
      </c>
      <c r="C2" s="3">
        <v>45997</v>
      </c>
      <c r="D2" s="54" t="s">
        <v>38</v>
      </c>
      <c r="E2" s="5">
        <v>179</v>
      </c>
      <c r="F2" s="22">
        <v>1</v>
      </c>
      <c r="G2" s="5">
        <v>192</v>
      </c>
      <c r="H2" s="22">
        <v>1</v>
      </c>
      <c r="I2" s="5">
        <v>189</v>
      </c>
      <c r="J2" s="22">
        <v>2</v>
      </c>
      <c r="K2" s="5">
        <v>180</v>
      </c>
      <c r="L2" s="22">
        <v>1</v>
      </c>
      <c r="M2" s="5">
        <v>191</v>
      </c>
      <c r="N2" s="22">
        <v>1</v>
      </c>
      <c r="O2" s="5">
        <v>187</v>
      </c>
      <c r="P2" s="22">
        <v>0</v>
      </c>
      <c r="Q2" s="8">
        <v>6</v>
      </c>
      <c r="R2" s="8">
        <v>1118</v>
      </c>
      <c r="S2" s="7">
        <v>186.33333333333334</v>
      </c>
      <c r="T2" s="44">
        <v>6</v>
      </c>
      <c r="U2" s="8">
        <v>4</v>
      </c>
      <c r="V2" s="7">
        <v>190.33333333333334</v>
      </c>
    </row>
    <row r="4" spans="1:24" x14ac:dyDescent="0.25">
      <c r="Q4" s="39">
        <f>SUM(Q2:Q3)</f>
        <v>6</v>
      </c>
      <c r="R4" s="39">
        <f>SUM(R2:R3)</f>
        <v>1118</v>
      </c>
      <c r="S4" s="40">
        <f>SUM(R4/Q4)</f>
        <v>186.33333333333334</v>
      </c>
      <c r="T4" s="39">
        <f>SUM(T2:T3)</f>
        <v>6</v>
      </c>
      <c r="U4" s="39">
        <f>SUM(U2:U3)</f>
        <v>4</v>
      </c>
      <c r="V4" s="41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 E2:P2" name="Range1_3_5_1_2_1"/>
  </protectedRanges>
  <conditionalFormatting sqref="E2">
    <cfRule type="top10" dxfId="804" priority="7" rank="1"/>
  </conditionalFormatting>
  <conditionalFormatting sqref="G2">
    <cfRule type="top10" dxfId="803" priority="6" rank="1"/>
  </conditionalFormatting>
  <conditionalFormatting sqref="E2:P2">
    <cfRule type="cellIs" dxfId="802" priority="5" operator="greaterThanOrEqual">
      <formula>200</formula>
    </cfRule>
  </conditionalFormatting>
  <conditionalFormatting sqref="I2">
    <cfRule type="top10" dxfId="801" priority="4" rank="1"/>
  </conditionalFormatting>
  <conditionalFormatting sqref="K2">
    <cfRule type="top10" dxfId="800" priority="3" rank="1"/>
  </conditionalFormatting>
  <conditionalFormatting sqref="M2">
    <cfRule type="top10" dxfId="799" priority="2" rank="1"/>
  </conditionalFormatting>
  <conditionalFormatting sqref="O2">
    <cfRule type="top10" dxfId="798" priority="1" rank="1"/>
  </conditionalFormatting>
  <hyperlinks>
    <hyperlink ref="X1" location="'Indoor 2025'!A1" display="Return to Rankings" xr:uid="{250698BE-6383-423C-81B2-CEEB92CD06E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4F1559-FA37-42A6-91E8-EE4731289543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ADFF-22BC-46E4-8C97-1829CB4CB663}">
  <dimension ref="A1:X4"/>
  <sheetViews>
    <sheetView workbookViewId="0">
      <selection activeCell="C14" sqref="C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11</v>
      </c>
      <c r="B2" s="2" t="s">
        <v>202</v>
      </c>
      <c r="C2" s="3">
        <v>45997</v>
      </c>
      <c r="D2" s="54" t="s">
        <v>38</v>
      </c>
      <c r="E2" s="36">
        <v>191</v>
      </c>
      <c r="F2" s="22">
        <v>2</v>
      </c>
      <c r="G2" s="36">
        <v>192</v>
      </c>
      <c r="H2" s="22">
        <v>5</v>
      </c>
      <c r="I2" s="5">
        <v>193</v>
      </c>
      <c r="J2" s="22">
        <v>1</v>
      </c>
      <c r="K2" s="5">
        <v>193</v>
      </c>
      <c r="L2" s="22">
        <v>1</v>
      </c>
      <c r="M2" s="5">
        <v>193</v>
      </c>
      <c r="N2" s="22">
        <v>0</v>
      </c>
      <c r="O2" s="5">
        <v>192</v>
      </c>
      <c r="P2" s="22">
        <v>4</v>
      </c>
      <c r="Q2" s="8">
        <v>6</v>
      </c>
      <c r="R2" s="8">
        <v>1154</v>
      </c>
      <c r="S2" s="7">
        <v>192.33333333333334</v>
      </c>
      <c r="T2" s="44">
        <v>13</v>
      </c>
      <c r="U2" s="8">
        <v>4</v>
      </c>
      <c r="V2" s="7">
        <v>196.33333333333334</v>
      </c>
    </row>
    <row r="4" spans="1:24" x14ac:dyDescent="0.25">
      <c r="Q4" s="39">
        <f>SUM(Q2:Q3)</f>
        <v>6</v>
      </c>
      <c r="R4" s="39">
        <f>SUM(R2:R3)</f>
        <v>1154</v>
      </c>
      <c r="S4" s="40">
        <f>SUM(R4/Q4)</f>
        <v>192.33333333333334</v>
      </c>
      <c r="T4" s="39">
        <f>SUM(T2:T3)</f>
        <v>13</v>
      </c>
      <c r="U4" s="39">
        <f>SUM(U2:U3)</f>
        <v>4</v>
      </c>
      <c r="V4" s="41">
        <f>SUM(S4+U4)</f>
        <v>196.33333333333334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:P2 T2" name="Range1_3_5_1_2"/>
  </protectedRanges>
  <conditionalFormatting sqref="E2">
    <cfRule type="top10" dxfId="797" priority="7" rank="1"/>
  </conditionalFormatting>
  <conditionalFormatting sqref="E2:P2">
    <cfRule type="cellIs" dxfId="796" priority="5" operator="greaterThanOrEqual">
      <formula>200</formula>
    </cfRule>
  </conditionalFormatting>
  <conditionalFormatting sqref="G2">
    <cfRule type="top10" dxfId="795" priority="6" rank="1"/>
  </conditionalFormatting>
  <conditionalFormatting sqref="I2">
    <cfRule type="top10" dxfId="794" priority="4" rank="1"/>
  </conditionalFormatting>
  <conditionalFormatting sqref="K2">
    <cfRule type="top10" dxfId="793" priority="3" rank="1"/>
  </conditionalFormatting>
  <conditionalFormatting sqref="M2">
    <cfRule type="top10" dxfId="792" priority="2" rank="1"/>
  </conditionalFormatting>
  <conditionalFormatting sqref="O2">
    <cfRule type="top10" dxfId="791" priority="1" rank="1"/>
  </conditionalFormatting>
  <hyperlinks>
    <hyperlink ref="X1" location="'Virginia 2025'!A1" display="Return to Rankings" xr:uid="{46B295D5-4E11-4234-8491-E68797F6827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A21-BD33-4974-8428-CEB5CFBCCEC9}">
  <sheetPr codeName="Sheet58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110</v>
      </c>
      <c r="C2" s="3">
        <v>45808</v>
      </c>
      <c r="D2" s="4" t="s">
        <v>102</v>
      </c>
      <c r="E2" s="43">
        <v>200.001</v>
      </c>
      <c r="F2" s="22">
        <v>3</v>
      </c>
      <c r="G2" s="5">
        <v>197</v>
      </c>
      <c r="H2" s="22">
        <v>7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595.00099999999998</v>
      </c>
      <c r="S2" s="7">
        <v>198.33366666666666</v>
      </c>
      <c r="T2" s="44">
        <v>12</v>
      </c>
      <c r="U2" s="8">
        <v>6</v>
      </c>
      <c r="V2" s="9">
        <v>204.33366666666666</v>
      </c>
    </row>
    <row r="4" spans="1:24" x14ac:dyDescent="0.25">
      <c r="Q4" s="39">
        <f>SUM(Q2:Q3)</f>
        <v>3</v>
      </c>
      <c r="R4" s="39">
        <f>SUM(R2:R3)</f>
        <v>595.00099999999998</v>
      </c>
      <c r="S4" s="40">
        <f>SUM(R4/Q4)</f>
        <v>198.33366666666666</v>
      </c>
      <c r="T4" s="39">
        <f>SUM(T2:T3)</f>
        <v>12</v>
      </c>
      <c r="U4" s="39">
        <f>SUM(U2:U3)</f>
        <v>6</v>
      </c>
      <c r="V4" s="41">
        <f>SUM(S4+U4)</f>
        <v>204.33366666666666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A07A3080-9F64-43D3-BACB-779D3A094EF9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1206-F5A4-4F29-A35A-E9EB2D6FA0C6}">
  <sheetPr codeName="Sheet59"/>
  <dimension ref="A1:X11"/>
  <sheetViews>
    <sheetView workbookViewId="0">
      <selection activeCell="C16" sqref="C1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ht="15" customHeight="1" x14ac:dyDescent="0.25">
      <c r="A2" s="1" t="s">
        <v>15</v>
      </c>
      <c r="B2" s="2" t="s">
        <v>128</v>
      </c>
      <c r="C2" s="3">
        <v>45814</v>
      </c>
      <c r="D2" s="4" t="s">
        <v>130</v>
      </c>
      <c r="E2" s="5">
        <v>198</v>
      </c>
      <c r="F2" s="22">
        <v>1</v>
      </c>
      <c r="G2" s="5">
        <v>196</v>
      </c>
      <c r="H2" s="22">
        <v>1</v>
      </c>
      <c r="I2" s="5">
        <v>197.01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591.01</v>
      </c>
      <c r="S2" s="7">
        <v>197.00333333333333</v>
      </c>
      <c r="T2" s="44">
        <v>4</v>
      </c>
      <c r="U2" s="8">
        <v>9</v>
      </c>
      <c r="V2" s="9">
        <v>206.00333333333333</v>
      </c>
    </row>
    <row r="3" spans="1:24" x14ac:dyDescent="0.25">
      <c r="A3" s="1" t="s">
        <v>15</v>
      </c>
      <c r="B3" s="2" t="s">
        <v>128</v>
      </c>
      <c r="C3" s="3">
        <v>45835</v>
      </c>
      <c r="D3" s="4" t="s">
        <v>130</v>
      </c>
      <c r="E3" s="5">
        <v>199.01</v>
      </c>
      <c r="F3" s="22">
        <v>7</v>
      </c>
      <c r="G3" s="5">
        <v>199</v>
      </c>
      <c r="H3" s="22">
        <v>3</v>
      </c>
      <c r="I3" s="5">
        <v>198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596.01</v>
      </c>
      <c r="S3" s="7">
        <v>198.67</v>
      </c>
      <c r="T3" s="44">
        <v>12</v>
      </c>
      <c r="U3" s="8">
        <v>11</v>
      </c>
      <c r="V3" s="9">
        <v>209.67</v>
      </c>
    </row>
    <row r="4" spans="1:24" x14ac:dyDescent="0.25">
      <c r="A4" s="1" t="s">
        <v>15</v>
      </c>
      <c r="B4" s="2" t="s">
        <v>128</v>
      </c>
      <c r="C4" s="3">
        <v>45870</v>
      </c>
      <c r="D4" s="4" t="s">
        <v>130</v>
      </c>
      <c r="E4" s="60">
        <v>200</v>
      </c>
      <c r="F4" s="22">
        <v>1</v>
      </c>
      <c r="G4" s="5">
        <v>199</v>
      </c>
      <c r="H4" s="22">
        <v>6</v>
      </c>
      <c r="I4" s="60">
        <v>200</v>
      </c>
      <c r="J4" s="22">
        <v>7</v>
      </c>
      <c r="K4" s="5"/>
      <c r="L4" s="22"/>
      <c r="M4" s="5"/>
      <c r="N4" s="22"/>
      <c r="O4" s="5"/>
      <c r="P4" s="22"/>
      <c r="Q4" s="6">
        <v>3</v>
      </c>
      <c r="R4" s="6">
        <v>599</v>
      </c>
      <c r="S4" s="7">
        <v>199.66666666666666</v>
      </c>
      <c r="T4" s="44">
        <v>14</v>
      </c>
      <c r="U4" s="8">
        <v>9</v>
      </c>
      <c r="V4" s="9">
        <v>208.66666666666666</v>
      </c>
    </row>
    <row r="5" spans="1:24" x14ac:dyDescent="0.25">
      <c r="A5" s="1" t="s">
        <v>15</v>
      </c>
      <c r="B5" s="2" t="s">
        <v>128</v>
      </c>
      <c r="C5" s="3">
        <v>45905</v>
      </c>
      <c r="D5" s="4" t="s">
        <v>130</v>
      </c>
      <c r="E5" s="5">
        <v>199</v>
      </c>
      <c r="F5" s="22">
        <v>2</v>
      </c>
      <c r="G5" s="5">
        <v>199</v>
      </c>
      <c r="H5" s="22">
        <v>4</v>
      </c>
      <c r="I5" s="5">
        <v>197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595</v>
      </c>
      <c r="S5" s="7">
        <v>198.33333333333334</v>
      </c>
      <c r="T5" s="44">
        <v>11</v>
      </c>
      <c r="U5" s="8">
        <v>9</v>
      </c>
      <c r="V5" s="9">
        <v>207.33333333333334</v>
      </c>
    </row>
    <row r="6" spans="1:24" x14ac:dyDescent="0.25">
      <c r="A6" s="55" t="s">
        <v>15</v>
      </c>
      <c r="B6" s="2" t="s">
        <v>128</v>
      </c>
      <c r="C6" s="3">
        <v>45933</v>
      </c>
      <c r="D6" s="54" t="s">
        <v>130</v>
      </c>
      <c r="E6" s="5">
        <v>198</v>
      </c>
      <c r="F6" s="22">
        <v>5</v>
      </c>
      <c r="G6" s="5">
        <v>195</v>
      </c>
      <c r="H6" s="22">
        <v>5</v>
      </c>
      <c r="I6" s="5">
        <v>199</v>
      </c>
      <c r="J6" s="22">
        <v>3</v>
      </c>
      <c r="K6" s="5">
        <v>197</v>
      </c>
      <c r="L6" s="22">
        <v>3</v>
      </c>
      <c r="M6" s="5"/>
      <c r="N6" s="22"/>
      <c r="O6" s="5"/>
      <c r="P6" s="22"/>
      <c r="Q6" s="8">
        <v>4</v>
      </c>
      <c r="R6" s="8">
        <v>789</v>
      </c>
      <c r="S6" s="7">
        <v>197.25</v>
      </c>
      <c r="T6" s="44">
        <v>16</v>
      </c>
      <c r="U6" s="8">
        <v>3</v>
      </c>
      <c r="V6" s="7">
        <v>200.25</v>
      </c>
    </row>
    <row r="7" spans="1:24" x14ac:dyDescent="0.25">
      <c r="A7" s="55" t="s">
        <v>15</v>
      </c>
      <c r="B7" s="2" t="s">
        <v>128</v>
      </c>
      <c r="C7" s="3">
        <v>45961</v>
      </c>
      <c r="D7" s="54" t="s">
        <v>130</v>
      </c>
      <c r="E7" s="5">
        <v>198</v>
      </c>
      <c r="F7" s="22">
        <v>2</v>
      </c>
      <c r="G7" s="5">
        <v>197</v>
      </c>
      <c r="H7" s="22">
        <v>4</v>
      </c>
      <c r="I7" s="5">
        <v>195</v>
      </c>
      <c r="J7" s="22">
        <v>3</v>
      </c>
      <c r="K7" s="5">
        <v>199.02</v>
      </c>
      <c r="L7" s="22">
        <v>3</v>
      </c>
      <c r="M7" s="5"/>
      <c r="N7" s="22"/>
      <c r="O7" s="5"/>
      <c r="P7" s="22"/>
      <c r="Q7" s="8">
        <v>4</v>
      </c>
      <c r="R7" s="8">
        <v>789.02</v>
      </c>
      <c r="S7" s="7">
        <v>197.255</v>
      </c>
      <c r="T7" s="44">
        <v>12</v>
      </c>
      <c r="U7" s="8">
        <v>5</v>
      </c>
      <c r="V7" s="7">
        <v>202.255</v>
      </c>
    </row>
    <row r="8" spans="1:24" x14ac:dyDescent="0.25">
      <c r="A8" s="55" t="s">
        <v>15</v>
      </c>
      <c r="B8" s="2" t="s">
        <v>128</v>
      </c>
      <c r="C8" s="3">
        <v>45996</v>
      </c>
      <c r="D8" s="54" t="s">
        <v>186</v>
      </c>
      <c r="E8" s="5">
        <v>200</v>
      </c>
      <c r="F8" s="22">
        <v>7</v>
      </c>
      <c r="G8" s="5">
        <v>197</v>
      </c>
      <c r="H8" s="22">
        <v>6</v>
      </c>
      <c r="I8" s="5">
        <v>200</v>
      </c>
      <c r="J8" s="22">
        <v>8</v>
      </c>
      <c r="K8" s="5">
        <v>200</v>
      </c>
      <c r="L8" s="22">
        <v>5</v>
      </c>
      <c r="M8" s="5"/>
      <c r="N8" s="22"/>
      <c r="O8" s="5"/>
      <c r="P8" s="22"/>
      <c r="Q8" s="8">
        <v>4</v>
      </c>
      <c r="R8" s="8">
        <v>797</v>
      </c>
      <c r="S8" s="7">
        <v>199.25</v>
      </c>
      <c r="T8" s="44">
        <v>26</v>
      </c>
      <c r="U8" s="8">
        <v>11</v>
      </c>
      <c r="V8" s="7">
        <v>210.25</v>
      </c>
    </row>
    <row r="9" spans="1:24" x14ac:dyDescent="0.25">
      <c r="A9" s="55" t="s">
        <v>15</v>
      </c>
      <c r="B9" s="2" t="s">
        <v>128</v>
      </c>
      <c r="C9" s="3">
        <v>45997</v>
      </c>
      <c r="D9" s="54" t="s">
        <v>186</v>
      </c>
      <c r="E9" s="5">
        <v>198</v>
      </c>
      <c r="F9" s="22">
        <v>6</v>
      </c>
      <c r="G9" s="5">
        <v>195</v>
      </c>
      <c r="H9" s="22">
        <v>3</v>
      </c>
      <c r="I9" s="5">
        <v>199.01</v>
      </c>
      <c r="J9" s="22">
        <v>4</v>
      </c>
      <c r="K9" s="5">
        <v>199.01</v>
      </c>
      <c r="L9" s="22">
        <v>6</v>
      </c>
      <c r="M9" s="5">
        <v>199</v>
      </c>
      <c r="N9" s="22">
        <v>3</v>
      </c>
      <c r="O9" s="5">
        <v>199.01</v>
      </c>
      <c r="P9" s="22">
        <v>3</v>
      </c>
      <c r="Q9" s="8">
        <v>6</v>
      </c>
      <c r="R9" s="8">
        <v>1189.03</v>
      </c>
      <c r="S9" s="7">
        <v>198.17166666666665</v>
      </c>
      <c r="T9" s="44">
        <v>25</v>
      </c>
      <c r="U9" s="8">
        <v>30</v>
      </c>
      <c r="V9" s="7">
        <v>228.17166666666665</v>
      </c>
    </row>
    <row r="11" spans="1:24" x14ac:dyDescent="0.25">
      <c r="Q11" s="39">
        <f>SUM(Q2:Q10)</f>
        <v>30</v>
      </c>
      <c r="R11" s="39">
        <f>SUM(R2:R10)</f>
        <v>5945.07</v>
      </c>
      <c r="S11" s="40">
        <f>SUM(R11/Q11)</f>
        <v>198.16899999999998</v>
      </c>
      <c r="T11" s="39">
        <f>SUM(T2:T10)</f>
        <v>120</v>
      </c>
      <c r="U11" s="39">
        <f>SUM(U2:U10)</f>
        <v>87</v>
      </c>
      <c r="V11" s="41">
        <f>SUM(S11+U11)</f>
        <v>285.16899999999998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" name="Range1_10_1"/>
    <protectedRange algorithmName="SHA-512" hashValue="ON39YdpmFHfN9f47KpiRvqrKx0V9+erV1CNkpWzYhW/Qyc6aT8rEyCrvauWSYGZK2ia3o7vd3akF07acHAFpOA==" saltValue="yVW9XmDwTqEnmpSGai0KYg==" spinCount="100000" sqref="B6:C6" name="Range1_1_2_1_1"/>
    <protectedRange algorithmName="SHA-512" hashValue="ON39YdpmFHfN9f47KpiRvqrKx0V9+erV1CNkpWzYhW/Qyc6aT8rEyCrvauWSYGZK2ia3o7vd3akF07acHAFpOA==" saltValue="yVW9XmDwTqEnmpSGai0KYg==" spinCount="100000" sqref="D6" name="Range1_1_1_2_1_1"/>
    <protectedRange algorithmName="SHA-512" hashValue="ON39YdpmFHfN9f47KpiRvqrKx0V9+erV1CNkpWzYhW/Qyc6aT8rEyCrvauWSYGZK2ia3o7vd3akF07acHAFpOA==" saltValue="yVW9XmDwTqEnmpSGai0KYg==" spinCount="100000" sqref="T6" name="Range1_3_5_6_1"/>
    <protectedRange algorithmName="SHA-512" hashValue="ON39YdpmFHfN9f47KpiRvqrKx0V9+erV1CNkpWzYhW/Qyc6aT8rEyCrvauWSYGZK2ia3o7vd3akF07acHAFpOA==" saltValue="yVW9XmDwTqEnmpSGai0KYg==" spinCount="100000" sqref="H7:P7 E7:F7 B7:C7" name="Range1_8"/>
    <protectedRange algorithmName="SHA-512" hashValue="ON39YdpmFHfN9f47KpiRvqrKx0V9+erV1CNkpWzYhW/Qyc6aT8rEyCrvauWSYGZK2ia3o7vd3akF07acHAFpOA==" saltValue="yVW9XmDwTqEnmpSGai0KYg==" spinCount="100000" sqref="D7" name="Range1_1_7"/>
    <protectedRange algorithmName="SHA-512" hashValue="ON39YdpmFHfN9f47KpiRvqrKx0V9+erV1CNkpWzYhW/Qyc6aT8rEyCrvauWSYGZK2ia3o7vd3akF07acHAFpOA==" saltValue="yVW9XmDwTqEnmpSGai0KYg==" spinCount="100000" sqref="T7" name="Range1_3_5_6"/>
    <protectedRange algorithmName="SHA-512" hashValue="ON39YdpmFHfN9f47KpiRvqrKx0V9+erV1CNkpWzYhW/Qyc6aT8rEyCrvauWSYGZK2ia3o7vd3akF07acHAFpOA==" saltValue="yVW9XmDwTqEnmpSGai0KYg==" spinCount="100000" sqref="B8:C9" name="Range1_13_3"/>
    <protectedRange algorithmName="SHA-512" hashValue="ON39YdpmFHfN9f47KpiRvqrKx0V9+erV1CNkpWzYhW/Qyc6aT8rEyCrvauWSYGZK2ia3o7vd3akF07acHAFpOA==" saltValue="yVW9XmDwTqEnmpSGai0KYg==" spinCount="100000" sqref="D8:D9" name="Range1_1_1_2"/>
    <protectedRange algorithmName="SHA-512" hashValue="ON39YdpmFHfN9f47KpiRvqrKx0V9+erV1CNkpWzYhW/Qyc6aT8rEyCrvauWSYGZK2ia3o7vd3akF07acHAFpOA==" saltValue="yVW9XmDwTqEnmpSGai0KYg==" spinCount="100000" sqref="E8:P9 T8:T9" name="Range1_3_5_1_2"/>
  </protectedRanges>
  <conditionalFormatting sqref="E5">
    <cfRule type="top10" dxfId="790" priority="28" rank="1"/>
  </conditionalFormatting>
  <conditionalFormatting sqref="E5:P5">
    <cfRule type="cellIs" dxfId="789" priority="26" operator="greaterThanOrEqual">
      <formula>200</formula>
    </cfRule>
  </conditionalFormatting>
  <conditionalFormatting sqref="G5">
    <cfRule type="top10" dxfId="788" priority="27" rank="1"/>
  </conditionalFormatting>
  <conditionalFormatting sqref="I5">
    <cfRule type="top10" dxfId="787" priority="25" rank="1"/>
  </conditionalFormatting>
  <conditionalFormatting sqref="K5">
    <cfRule type="top10" dxfId="786" priority="24" rank="1"/>
  </conditionalFormatting>
  <conditionalFormatting sqref="M5">
    <cfRule type="top10" dxfId="785" priority="23" rank="1"/>
  </conditionalFormatting>
  <conditionalFormatting sqref="O5">
    <cfRule type="top10" dxfId="784" priority="22" rank="1"/>
  </conditionalFormatting>
  <conditionalFormatting sqref="E6">
    <cfRule type="top10" dxfId="783" priority="21" rank="1"/>
  </conditionalFormatting>
  <conditionalFormatting sqref="E6:P6">
    <cfRule type="cellIs" dxfId="782" priority="15" operator="greaterThanOrEqual">
      <formula>200</formula>
    </cfRule>
  </conditionalFormatting>
  <conditionalFormatting sqref="G6">
    <cfRule type="top10" dxfId="781" priority="20" rank="1"/>
  </conditionalFormatting>
  <conditionalFormatting sqref="I6">
    <cfRule type="top10" dxfId="780" priority="19" rank="1"/>
  </conditionalFormatting>
  <conditionalFormatting sqref="K6">
    <cfRule type="top10" dxfId="779" priority="18" rank="1"/>
  </conditionalFormatting>
  <conditionalFormatting sqref="M6">
    <cfRule type="top10" dxfId="778" priority="17" rank="1"/>
  </conditionalFormatting>
  <conditionalFormatting sqref="O6">
    <cfRule type="top10" dxfId="777" priority="16" rank="1"/>
  </conditionalFormatting>
  <conditionalFormatting sqref="E7">
    <cfRule type="top10" dxfId="776" priority="14" rank="1"/>
  </conditionalFormatting>
  <conditionalFormatting sqref="G7">
    <cfRule type="top10" dxfId="775" priority="13" rank="1"/>
  </conditionalFormatting>
  <conditionalFormatting sqref="I7">
    <cfRule type="top10" dxfId="774" priority="12" rank="1"/>
  </conditionalFormatting>
  <conditionalFormatting sqref="K7">
    <cfRule type="top10" dxfId="773" priority="11" rank="1"/>
  </conditionalFormatting>
  <conditionalFormatting sqref="M7">
    <cfRule type="top10" dxfId="772" priority="10" rank="1"/>
  </conditionalFormatting>
  <conditionalFormatting sqref="O7">
    <cfRule type="top10" dxfId="771" priority="9" rank="1"/>
  </conditionalFormatting>
  <conditionalFormatting sqref="E7:O7">
    <cfRule type="cellIs" dxfId="770" priority="8" operator="greaterThanOrEqual">
      <formula>193</formula>
    </cfRule>
  </conditionalFormatting>
  <conditionalFormatting sqref="E8:E9">
    <cfRule type="top10" dxfId="769" priority="7" rank="1"/>
  </conditionalFormatting>
  <conditionalFormatting sqref="G8:G9">
    <cfRule type="top10" dxfId="768" priority="6" rank="1"/>
  </conditionalFormatting>
  <conditionalFormatting sqref="E8:P9">
    <cfRule type="cellIs" dxfId="767" priority="5" operator="greaterThanOrEqual">
      <formula>200</formula>
    </cfRule>
  </conditionalFormatting>
  <conditionalFormatting sqref="I8:I9">
    <cfRule type="top10" dxfId="766" priority="4" rank="1"/>
  </conditionalFormatting>
  <conditionalFormatting sqref="K8:K9">
    <cfRule type="top10" dxfId="765" priority="3" rank="1"/>
  </conditionalFormatting>
  <conditionalFormatting sqref="M8:M9">
    <cfRule type="top10" dxfId="764" priority="2" rank="1"/>
  </conditionalFormatting>
  <conditionalFormatting sqref="O8:O9">
    <cfRule type="top10" dxfId="763" priority="1" rank="1"/>
  </conditionalFormatting>
  <hyperlinks>
    <hyperlink ref="X1" location="'Indoor 2025'!A1" display="Return to Rankings" xr:uid="{47DA625D-E61A-4FB5-9927-3B5E1692B7A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B7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D7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D8:D9 B8:B9</xm:sqref>
        </x14:dataValidation>
      </x14:dataValidation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8251-E5E8-463C-9F84-C257518C3FB4}">
  <dimension ref="A1:X4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55" t="s">
        <v>15</v>
      </c>
      <c r="B2" s="2" t="s">
        <v>201</v>
      </c>
      <c r="C2" s="3">
        <v>45997</v>
      </c>
      <c r="D2" s="54" t="s">
        <v>38</v>
      </c>
      <c r="E2" s="5">
        <v>198</v>
      </c>
      <c r="F2" s="22">
        <v>3</v>
      </c>
      <c r="G2" s="5">
        <v>198</v>
      </c>
      <c r="H2" s="22">
        <v>6</v>
      </c>
      <c r="I2" s="5">
        <v>197</v>
      </c>
      <c r="J2" s="22">
        <v>4</v>
      </c>
      <c r="K2" s="5">
        <v>191</v>
      </c>
      <c r="L2" s="22">
        <v>1</v>
      </c>
      <c r="M2" s="5">
        <v>197</v>
      </c>
      <c r="N2" s="22">
        <v>4</v>
      </c>
      <c r="O2" s="5">
        <v>198</v>
      </c>
      <c r="P2" s="22">
        <v>3</v>
      </c>
      <c r="Q2" s="8">
        <v>6</v>
      </c>
      <c r="R2" s="8">
        <v>1179</v>
      </c>
      <c r="S2" s="7">
        <v>196.5</v>
      </c>
      <c r="T2" s="44">
        <v>21</v>
      </c>
      <c r="U2" s="8">
        <v>4</v>
      </c>
      <c r="V2" s="7">
        <v>200.5</v>
      </c>
    </row>
    <row r="4" spans="1:24" x14ac:dyDescent="0.25">
      <c r="Q4" s="39">
        <f>SUM(Q2:Q3)</f>
        <v>6</v>
      </c>
      <c r="R4" s="39">
        <f>SUM(R2:R3)</f>
        <v>1179</v>
      </c>
      <c r="S4" s="40">
        <f>SUM(R4/Q4)</f>
        <v>196.5</v>
      </c>
      <c r="T4" s="39">
        <f>SUM(T2:T3)</f>
        <v>21</v>
      </c>
      <c r="U4" s="39">
        <f>SUM(U2:U3)</f>
        <v>4</v>
      </c>
      <c r="V4" s="41">
        <f>SUM(S4+U4)</f>
        <v>200.5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3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 E2:P2" name="Range1_3_5_1_2"/>
  </protectedRanges>
  <conditionalFormatting sqref="E2">
    <cfRule type="top10" dxfId="762" priority="7" rank="1"/>
  </conditionalFormatting>
  <conditionalFormatting sqref="E2:P2">
    <cfRule type="cellIs" dxfId="761" priority="5" operator="greaterThanOrEqual">
      <formula>200</formula>
    </cfRule>
  </conditionalFormatting>
  <conditionalFormatting sqref="G2">
    <cfRule type="top10" dxfId="760" priority="6" rank="1"/>
  </conditionalFormatting>
  <conditionalFormatting sqref="I2">
    <cfRule type="top10" dxfId="759" priority="4" rank="1"/>
  </conditionalFormatting>
  <conditionalFormatting sqref="K2">
    <cfRule type="top10" dxfId="758" priority="3" rank="1"/>
  </conditionalFormatting>
  <conditionalFormatting sqref="M2">
    <cfRule type="top10" dxfId="757" priority="2" rank="1"/>
  </conditionalFormatting>
  <conditionalFormatting sqref="O2">
    <cfRule type="top10" dxfId="756" priority="1" rank="1"/>
  </conditionalFormatting>
  <hyperlinks>
    <hyperlink ref="X1" location="'Virginia 2025'!A1" display="Return to Rankings" xr:uid="{96ACCFCB-1D31-4B50-8EDE-3684E7DAD5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D2 B2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2F2C-B506-4E66-8B15-7CB52D270C8F}">
  <sheetPr codeName="Sheet4"/>
  <dimension ref="A1:X5"/>
  <sheetViews>
    <sheetView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210</v>
      </c>
      <c r="C2" s="3">
        <v>45870</v>
      </c>
      <c r="D2" s="4" t="s">
        <v>130</v>
      </c>
      <c r="E2" s="5">
        <v>199</v>
      </c>
      <c r="F2" s="22">
        <v>4</v>
      </c>
      <c r="G2" s="5">
        <v>198</v>
      </c>
      <c r="H2" s="22">
        <v>5</v>
      </c>
      <c r="I2" s="5">
        <v>195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592</v>
      </c>
      <c r="S2" s="7">
        <v>197.33333333333334</v>
      </c>
      <c r="T2" s="44">
        <v>13</v>
      </c>
      <c r="U2" s="8">
        <v>3</v>
      </c>
      <c r="V2" s="9">
        <v>200.33333333333334</v>
      </c>
    </row>
    <row r="3" spans="1:24" x14ac:dyDescent="0.25">
      <c r="A3" s="1" t="s">
        <v>15</v>
      </c>
      <c r="B3" s="2" t="s">
        <v>159</v>
      </c>
      <c r="C3" s="3">
        <v>45905</v>
      </c>
      <c r="D3" s="4" t="s">
        <v>130</v>
      </c>
      <c r="E3" s="5">
        <v>196.01</v>
      </c>
      <c r="F3" s="22">
        <v>4</v>
      </c>
      <c r="G3" s="5">
        <v>198</v>
      </c>
      <c r="H3" s="22">
        <v>3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590.01</v>
      </c>
      <c r="S3" s="7">
        <v>196.67</v>
      </c>
      <c r="T3" s="44">
        <v>9</v>
      </c>
      <c r="U3" s="8">
        <v>4</v>
      </c>
      <c r="V3" s="9">
        <v>200.67</v>
      </c>
    </row>
    <row r="5" spans="1:24" x14ac:dyDescent="0.25">
      <c r="Q5" s="39">
        <f>SUM(Q2:Q4)</f>
        <v>6</v>
      </c>
      <c r="R5" s="39">
        <f>SUM(R2:R4)</f>
        <v>1182.01</v>
      </c>
      <c r="S5" s="40">
        <f>SUM(R5/Q5)</f>
        <v>197.00166666666667</v>
      </c>
      <c r="T5" s="39">
        <f>SUM(T2:T4)</f>
        <v>22</v>
      </c>
      <c r="U5" s="39">
        <f>SUM(U2:U4)</f>
        <v>7</v>
      </c>
      <c r="V5" s="41">
        <f>SUM(S5+U5)</f>
        <v>204.00166666666667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 E3:P3" name="Range1_3_5_1"/>
  </protectedRanges>
  <conditionalFormatting sqref="E3">
    <cfRule type="top10" dxfId="755" priority="7" rank="1"/>
  </conditionalFormatting>
  <conditionalFormatting sqref="E3:P3">
    <cfRule type="cellIs" dxfId="754" priority="5" operator="greaterThanOrEqual">
      <formula>200</formula>
    </cfRule>
  </conditionalFormatting>
  <conditionalFormatting sqref="G3">
    <cfRule type="top10" dxfId="753" priority="6" rank="1"/>
  </conditionalFormatting>
  <conditionalFormatting sqref="I3">
    <cfRule type="top10" dxfId="752" priority="4" rank="1"/>
  </conditionalFormatting>
  <conditionalFormatting sqref="K3">
    <cfRule type="top10" dxfId="751" priority="3" rank="1"/>
  </conditionalFormatting>
  <conditionalFormatting sqref="M3">
    <cfRule type="top10" dxfId="750" priority="2" rank="1"/>
  </conditionalFormatting>
  <conditionalFormatting sqref="O3">
    <cfRule type="top10" dxfId="749" priority="1" rank="1"/>
  </conditionalFormatting>
  <hyperlinks>
    <hyperlink ref="X1" location="'Virginia 2025'!A1" display="Return to Rankings" xr:uid="{BE603CBD-5880-4727-AD63-B5442B24F6C5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C8F-8A07-45D2-B74C-54C01126F794}">
  <sheetPr codeName="Sheet60"/>
  <dimension ref="A1:X23"/>
  <sheetViews>
    <sheetView workbookViewId="0">
      <selection activeCell="A14" sqref="A14:V15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58</v>
      </c>
      <c r="C2" s="3">
        <v>45682</v>
      </c>
      <c r="D2" s="4" t="s">
        <v>38</v>
      </c>
      <c r="E2" s="36">
        <v>196</v>
      </c>
      <c r="F2" s="22">
        <v>4</v>
      </c>
      <c r="G2" s="36">
        <v>196</v>
      </c>
      <c r="H2" s="22">
        <v>3</v>
      </c>
      <c r="I2" s="5">
        <v>198</v>
      </c>
      <c r="J2" s="22">
        <v>6</v>
      </c>
      <c r="K2" s="38">
        <v>194</v>
      </c>
      <c r="L2" s="22">
        <v>0</v>
      </c>
      <c r="M2" s="38">
        <v>196</v>
      </c>
      <c r="N2" s="22">
        <v>5</v>
      </c>
      <c r="O2" s="5"/>
      <c r="P2" s="22"/>
      <c r="Q2" s="6">
        <v>5</v>
      </c>
      <c r="R2" s="6">
        <v>980</v>
      </c>
      <c r="S2" s="7">
        <v>196</v>
      </c>
      <c r="T2" s="44">
        <v>18</v>
      </c>
      <c r="U2" s="8">
        <v>5</v>
      </c>
      <c r="V2" s="9">
        <v>201</v>
      </c>
    </row>
    <row r="3" spans="1:24" x14ac:dyDescent="0.25">
      <c r="A3" s="1" t="s">
        <v>11</v>
      </c>
      <c r="B3" s="2" t="s">
        <v>58</v>
      </c>
      <c r="C3" s="3">
        <v>45696</v>
      </c>
      <c r="D3" s="4" t="s">
        <v>38</v>
      </c>
      <c r="E3" s="36">
        <v>190</v>
      </c>
      <c r="F3" s="22">
        <v>0</v>
      </c>
      <c r="G3" s="36">
        <v>196</v>
      </c>
      <c r="H3" s="22">
        <v>3</v>
      </c>
      <c r="I3" s="5">
        <v>196</v>
      </c>
      <c r="J3" s="22">
        <v>2</v>
      </c>
      <c r="K3" s="38">
        <v>196</v>
      </c>
      <c r="L3" s="22">
        <v>5</v>
      </c>
      <c r="M3" s="38">
        <v>196</v>
      </c>
      <c r="N3" s="22">
        <v>6</v>
      </c>
      <c r="O3" s="5"/>
      <c r="P3" s="22"/>
      <c r="Q3" s="6">
        <v>5</v>
      </c>
      <c r="R3" s="6">
        <v>974</v>
      </c>
      <c r="S3" s="7">
        <v>194.8</v>
      </c>
      <c r="T3" s="44">
        <v>16</v>
      </c>
      <c r="U3" s="8">
        <v>13</v>
      </c>
      <c r="V3" s="9">
        <v>207.8</v>
      </c>
    </row>
    <row r="4" spans="1:24" x14ac:dyDescent="0.25">
      <c r="A4" s="1" t="s">
        <v>11</v>
      </c>
      <c r="B4" s="2" t="s">
        <v>58</v>
      </c>
      <c r="C4" s="3">
        <v>45724</v>
      </c>
      <c r="D4" s="4" t="s">
        <v>38</v>
      </c>
      <c r="E4" s="36">
        <v>186</v>
      </c>
      <c r="F4" s="22">
        <v>0</v>
      </c>
      <c r="G4" s="36">
        <v>188</v>
      </c>
      <c r="H4" s="22">
        <v>3</v>
      </c>
      <c r="I4" s="5">
        <v>193</v>
      </c>
      <c r="J4" s="22">
        <v>3</v>
      </c>
      <c r="K4" s="38">
        <v>190</v>
      </c>
      <c r="L4" s="22">
        <v>1</v>
      </c>
      <c r="M4" s="38">
        <v>186</v>
      </c>
      <c r="N4" s="22">
        <v>3</v>
      </c>
      <c r="O4" s="5"/>
      <c r="P4" s="22"/>
      <c r="Q4" s="6">
        <v>5</v>
      </c>
      <c r="R4" s="6">
        <v>943</v>
      </c>
      <c r="S4" s="7">
        <v>188.6</v>
      </c>
      <c r="T4" s="44">
        <v>10</v>
      </c>
      <c r="U4" s="8">
        <v>6</v>
      </c>
      <c r="V4" s="9">
        <v>194.6</v>
      </c>
    </row>
    <row r="5" spans="1:24" x14ac:dyDescent="0.25">
      <c r="A5" s="1" t="s">
        <v>11</v>
      </c>
      <c r="B5" s="2" t="s">
        <v>58</v>
      </c>
      <c r="C5" s="3">
        <v>45738</v>
      </c>
      <c r="D5" s="4" t="s">
        <v>38</v>
      </c>
      <c r="E5" s="36">
        <v>196</v>
      </c>
      <c r="F5" s="22">
        <v>2</v>
      </c>
      <c r="G5" s="36">
        <v>193</v>
      </c>
      <c r="H5" s="22">
        <v>2</v>
      </c>
      <c r="I5" s="5">
        <v>196</v>
      </c>
      <c r="J5" s="22">
        <v>1</v>
      </c>
      <c r="K5" s="38">
        <v>197</v>
      </c>
      <c r="L5" s="22">
        <v>2</v>
      </c>
      <c r="M5" s="43">
        <v>200</v>
      </c>
      <c r="N5" s="22">
        <v>2</v>
      </c>
      <c r="O5" s="5">
        <v>198</v>
      </c>
      <c r="P5" s="22">
        <v>4</v>
      </c>
      <c r="Q5" s="6">
        <v>6</v>
      </c>
      <c r="R5" s="6">
        <v>1180</v>
      </c>
      <c r="S5" s="7">
        <v>196.66666666666666</v>
      </c>
      <c r="T5" s="44">
        <v>13</v>
      </c>
      <c r="U5" s="8">
        <v>26</v>
      </c>
      <c r="V5" s="9">
        <v>222.66666666666666</v>
      </c>
    </row>
    <row r="6" spans="1:24" x14ac:dyDescent="0.25">
      <c r="A6" s="1" t="s">
        <v>11</v>
      </c>
      <c r="B6" s="2" t="s">
        <v>58</v>
      </c>
      <c r="C6" s="3">
        <v>45773</v>
      </c>
      <c r="D6" s="4" t="s">
        <v>38</v>
      </c>
      <c r="E6" s="36">
        <v>195</v>
      </c>
      <c r="F6" s="22">
        <v>0</v>
      </c>
      <c r="G6" s="36">
        <v>196</v>
      </c>
      <c r="H6" s="22">
        <v>1</v>
      </c>
      <c r="I6" s="5">
        <v>195</v>
      </c>
      <c r="J6" s="22">
        <v>2</v>
      </c>
      <c r="K6" s="38">
        <v>198</v>
      </c>
      <c r="L6" s="22">
        <v>2</v>
      </c>
      <c r="M6" s="38">
        <v>198</v>
      </c>
      <c r="N6" s="22">
        <v>2</v>
      </c>
      <c r="O6" s="5">
        <v>195</v>
      </c>
      <c r="P6" s="22">
        <v>7</v>
      </c>
      <c r="Q6" s="6">
        <v>6</v>
      </c>
      <c r="R6" s="6">
        <v>1177</v>
      </c>
      <c r="S6" s="7">
        <v>196.16666666666666</v>
      </c>
      <c r="T6" s="44">
        <v>14</v>
      </c>
      <c r="U6" s="8">
        <v>10</v>
      </c>
      <c r="V6" s="9">
        <v>206.16666666666666</v>
      </c>
    </row>
    <row r="7" spans="1:24" x14ac:dyDescent="0.25">
      <c r="A7" s="1" t="s">
        <v>11</v>
      </c>
      <c r="B7" s="2" t="s">
        <v>58</v>
      </c>
      <c r="C7" s="3">
        <v>45941</v>
      </c>
      <c r="D7" s="4" t="s">
        <v>38</v>
      </c>
      <c r="E7" s="5">
        <v>194</v>
      </c>
      <c r="F7" s="22">
        <v>1</v>
      </c>
      <c r="G7" s="36">
        <v>197</v>
      </c>
      <c r="H7" s="22">
        <v>2</v>
      </c>
      <c r="I7" s="5">
        <v>198</v>
      </c>
      <c r="J7" s="22">
        <v>2</v>
      </c>
      <c r="K7" s="5">
        <v>198</v>
      </c>
      <c r="L7" s="22">
        <v>5</v>
      </c>
      <c r="M7" s="5">
        <v>198</v>
      </c>
      <c r="N7" s="22">
        <v>2</v>
      </c>
      <c r="O7" s="5"/>
      <c r="P7" s="22"/>
      <c r="Q7" s="6">
        <v>5</v>
      </c>
      <c r="R7" s="6">
        <v>985</v>
      </c>
      <c r="S7" s="7">
        <v>197</v>
      </c>
      <c r="T7" s="44">
        <v>12</v>
      </c>
      <c r="U7" s="8">
        <v>15</v>
      </c>
      <c r="V7" s="9">
        <v>212</v>
      </c>
    </row>
    <row r="8" spans="1:24" x14ac:dyDescent="0.25">
      <c r="A8" s="55" t="s">
        <v>11</v>
      </c>
      <c r="B8" s="2" t="s">
        <v>58</v>
      </c>
      <c r="C8" s="3">
        <v>45955</v>
      </c>
      <c r="D8" s="54" t="s">
        <v>38</v>
      </c>
      <c r="E8" s="5">
        <v>192</v>
      </c>
      <c r="F8" s="22">
        <v>0</v>
      </c>
      <c r="G8" s="36">
        <v>195.001</v>
      </c>
      <c r="H8" s="22">
        <v>3</v>
      </c>
      <c r="I8" s="5">
        <v>197.001</v>
      </c>
      <c r="J8" s="22">
        <v>5</v>
      </c>
      <c r="K8" s="5">
        <v>195</v>
      </c>
      <c r="L8" s="22">
        <v>0</v>
      </c>
      <c r="M8" s="5">
        <v>195</v>
      </c>
      <c r="N8" s="22">
        <v>1</v>
      </c>
      <c r="O8" s="5"/>
      <c r="P8" s="22"/>
      <c r="Q8" s="8">
        <v>5</v>
      </c>
      <c r="R8" s="8">
        <v>974.00199999999995</v>
      </c>
      <c r="S8" s="7">
        <v>194.8004</v>
      </c>
      <c r="T8" s="44">
        <v>9</v>
      </c>
      <c r="U8" s="8">
        <v>8</v>
      </c>
      <c r="V8" s="7">
        <v>202.8004</v>
      </c>
    </row>
    <row r="9" spans="1:24" x14ac:dyDescent="0.25">
      <c r="A9" s="55" t="s">
        <v>11</v>
      </c>
      <c r="B9" s="2" t="s">
        <v>58</v>
      </c>
      <c r="C9" s="3">
        <v>45969</v>
      </c>
      <c r="D9" s="54" t="s">
        <v>38</v>
      </c>
      <c r="E9" s="5">
        <v>197</v>
      </c>
      <c r="F9" s="22">
        <v>3</v>
      </c>
      <c r="G9" s="36">
        <v>195.001</v>
      </c>
      <c r="H9" s="22">
        <v>5</v>
      </c>
      <c r="I9" s="5">
        <v>197</v>
      </c>
      <c r="J9" s="22">
        <v>2</v>
      </c>
      <c r="K9" s="5">
        <v>197</v>
      </c>
      <c r="L9" s="22">
        <v>2</v>
      </c>
      <c r="M9" s="5">
        <v>196</v>
      </c>
      <c r="N9" s="22">
        <v>4</v>
      </c>
      <c r="O9" s="5"/>
      <c r="P9" s="22"/>
      <c r="Q9" s="8">
        <v>5</v>
      </c>
      <c r="R9" s="8">
        <v>982.00099999999998</v>
      </c>
      <c r="S9" s="7">
        <v>196.40019999999998</v>
      </c>
      <c r="T9" s="44">
        <v>16</v>
      </c>
      <c r="U9" s="8">
        <v>8</v>
      </c>
      <c r="V9" s="7">
        <v>204.40019999999998</v>
      </c>
    </row>
    <row r="10" spans="1:24" x14ac:dyDescent="0.25">
      <c r="A10" s="55" t="s">
        <v>11</v>
      </c>
      <c r="B10" s="2" t="s">
        <v>58</v>
      </c>
      <c r="C10" s="3">
        <v>45979</v>
      </c>
      <c r="D10" s="54" t="s">
        <v>38</v>
      </c>
      <c r="E10" s="5">
        <v>194</v>
      </c>
      <c r="F10" s="22">
        <v>2</v>
      </c>
      <c r="G10" s="36">
        <v>189</v>
      </c>
      <c r="H10" s="22">
        <v>3</v>
      </c>
      <c r="I10" s="5">
        <v>197</v>
      </c>
      <c r="J10" s="22">
        <v>3</v>
      </c>
      <c r="K10" s="5"/>
      <c r="L10" s="22"/>
      <c r="M10" s="5"/>
      <c r="N10" s="22"/>
      <c r="O10" s="5"/>
      <c r="P10" s="22"/>
      <c r="Q10" s="8">
        <v>3</v>
      </c>
      <c r="R10" s="8">
        <v>580</v>
      </c>
      <c r="S10" s="7">
        <v>193.33333333333334</v>
      </c>
      <c r="T10" s="44">
        <v>8</v>
      </c>
      <c r="U10" s="8">
        <v>3</v>
      </c>
      <c r="V10" s="7">
        <v>196.33333333333334</v>
      </c>
    </row>
    <row r="11" spans="1:24" x14ac:dyDescent="0.25">
      <c r="A11" s="55" t="s">
        <v>11</v>
      </c>
      <c r="B11" s="2" t="s">
        <v>58</v>
      </c>
      <c r="C11" s="3">
        <v>45983</v>
      </c>
      <c r="D11" s="54" t="s">
        <v>38</v>
      </c>
      <c r="E11" s="36">
        <v>199</v>
      </c>
      <c r="F11" s="22">
        <v>8</v>
      </c>
      <c r="G11" s="36">
        <v>197</v>
      </c>
      <c r="H11" s="22">
        <v>2</v>
      </c>
      <c r="I11" s="5">
        <v>199</v>
      </c>
      <c r="J11" s="22">
        <v>3</v>
      </c>
      <c r="K11" s="5">
        <v>197</v>
      </c>
      <c r="L11" s="22">
        <v>4</v>
      </c>
      <c r="M11" s="5">
        <v>199</v>
      </c>
      <c r="N11" s="22">
        <v>4</v>
      </c>
      <c r="O11" s="5">
        <v>200</v>
      </c>
      <c r="P11" s="22">
        <v>3</v>
      </c>
      <c r="Q11" s="8">
        <v>6</v>
      </c>
      <c r="R11" s="8">
        <v>1191</v>
      </c>
      <c r="S11" s="7">
        <v>198.5</v>
      </c>
      <c r="T11" s="44">
        <v>24</v>
      </c>
      <c r="U11" s="8">
        <v>34</v>
      </c>
      <c r="V11" s="7">
        <v>232.5</v>
      </c>
    </row>
    <row r="12" spans="1:24" x14ac:dyDescent="0.25">
      <c r="A12" s="55" t="s">
        <v>11</v>
      </c>
      <c r="B12" s="2" t="s">
        <v>58</v>
      </c>
      <c r="C12" s="3">
        <v>45993</v>
      </c>
      <c r="D12" s="54" t="s">
        <v>38</v>
      </c>
      <c r="E12" s="5">
        <v>200.001</v>
      </c>
      <c r="F12" s="22">
        <v>5</v>
      </c>
      <c r="G12" s="36">
        <v>200.001</v>
      </c>
      <c r="H12" s="22">
        <v>3</v>
      </c>
      <c r="I12" s="5">
        <v>197</v>
      </c>
      <c r="J12" s="22">
        <v>3</v>
      </c>
      <c r="K12" s="5"/>
      <c r="L12" s="22"/>
      <c r="M12" s="5"/>
      <c r="N12" s="22"/>
      <c r="O12" s="5"/>
      <c r="P12" s="22"/>
      <c r="Q12" s="8">
        <v>3</v>
      </c>
      <c r="R12" s="8">
        <v>597.00199999999995</v>
      </c>
      <c r="S12" s="7">
        <v>199.00066666666666</v>
      </c>
      <c r="T12" s="44">
        <v>11</v>
      </c>
      <c r="U12" s="8">
        <v>9</v>
      </c>
      <c r="V12" s="7">
        <v>208.00066666666666</v>
      </c>
    </row>
    <row r="13" spans="1:24" x14ac:dyDescent="0.25">
      <c r="A13" s="55" t="s">
        <v>11</v>
      </c>
      <c r="B13" s="2" t="s">
        <v>58</v>
      </c>
      <c r="C13" s="3">
        <v>45997</v>
      </c>
      <c r="D13" s="54" t="s">
        <v>38</v>
      </c>
      <c r="E13" s="5">
        <v>199.001</v>
      </c>
      <c r="F13" s="22">
        <v>4</v>
      </c>
      <c r="G13" s="36">
        <v>197</v>
      </c>
      <c r="H13" s="22">
        <v>4</v>
      </c>
      <c r="I13" s="5">
        <v>196</v>
      </c>
      <c r="J13" s="22">
        <v>5</v>
      </c>
      <c r="K13" s="5">
        <v>196</v>
      </c>
      <c r="L13" s="22">
        <v>5</v>
      </c>
      <c r="M13" s="5">
        <v>198.001</v>
      </c>
      <c r="N13" s="22">
        <v>6</v>
      </c>
      <c r="O13" s="5">
        <v>199</v>
      </c>
      <c r="P13" s="22">
        <v>4</v>
      </c>
      <c r="Q13" s="8">
        <v>6</v>
      </c>
      <c r="R13" s="8">
        <v>1185.002</v>
      </c>
      <c r="S13" s="7">
        <v>197.50033333333332</v>
      </c>
      <c r="T13" s="44">
        <v>28</v>
      </c>
      <c r="U13" s="8">
        <v>22</v>
      </c>
      <c r="V13" s="7">
        <v>219.50033333333332</v>
      </c>
    </row>
    <row r="14" spans="1:24" x14ac:dyDescent="0.25">
      <c r="A14" s="55" t="s">
        <v>11</v>
      </c>
      <c r="B14" s="2" t="s">
        <v>58</v>
      </c>
      <c r="C14" s="3">
        <v>46007</v>
      </c>
      <c r="D14" s="54" t="s">
        <v>38</v>
      </c>
      <c r="E14" s="36">
        <v>197</v>
      </c>
      <c r="F14" s="22">
        <v>3</v>
      </c>
      <c r="G14" s="36">
        <v>194</v>
      </c>
      <c r="H14" s="22">
        <v>1</v>
      </c>
      <c r="I14" s="5">
        <v>199</v>
      </c>
      <c r="J14" s="22">
        <v>3</v>
      </c>
      <c r="K14" s="5"/>
      <c r="L14" s="22"/>
      <c r="M14" s="5"/>
      <c r="N14" s="22"/>
      <c r="O14" s="5"/>
      <c r="P14" s="22"/>
      <c r="Q14" s="8">
        <v>3</v>
      </c>
      <c r="R14" s="8">
        <v>590</v>
      </c>
      <c r="S14" s="7">
        <v>196.66666666666666</v>
      </c>
      <c r="T14" s="44">
        <v>7</v>
      </c>
      <c r="U14" s="8">
        <v>9</v>
      </c>
      <c r="V14" s="7">
        <v>205.66666666666666</v>
      </c>
    </row>
    <row r="15" spans="1:24" x14ac:dyDescent="0.25">
      <c r="A15" s="55" t="s">
        <v>11</v>
      </c>
      <c r="B15" s="2" t="s">
        <v>58</v>
      </c>
      <c r="C15" s="3">
        <v>46011</v>
      </c>
      <c r="D15" s="54" t="s">
        <v>38</v>
      </c>
      <c r="E15" s="5">
        <v>195</v>
      </c>
      <c r="F15" s="22">
        <v>3</v>
      </c>
      <c r="G15" s="36">
        <v>197</v>
      </c>
      <c r="H15" s="22">
        <v>3</v>
      </c>
      <c r="I15" s="5">
        <v>195</v>
      </c>
      <c r="J15" s="22">
        <v>0</v>
      </c>
      <c r="K15" s="5">
        <v>197</v>
      </c>
      <c r="L15" s="22">
        <v>1</v>
      </c>
      <c r="M15" s="5">
        <v>198</v>
      </c>
      <c r="N15" s="22">
        <v>1</v>
      </c>
      <c r="O15" s="5"/>
      <c r="P15" s="22"/>
      <c r="Q15" s="8">
        <v>5</v>
      </c>
      <c r="R15" s="8">
        <v>982</v>
      </c>
      <c r="S15" s="7">
        <v>196.4</v>
      </c>
      <c r="T15" s="44">
        <v>8</v>
      </c>
      <c r="U15" s="8">
        <v>5</v>
      </c>
      <c r="V15" s="7">
        <v>201.4</v>
      </c>
    </row>
    <row r="17" spans="1:22" x14ac:dyDescent="0.25">
      <c r="Q17" s="39">
        <f>SUM(Q2:Q16)</f>
        <v>68</v>
      </c>
      <c r="R17" s="39">
        <f>SUM(R2:R16)</f>
        <v>13320.007000000001</v>
      </c>
      <c r="S17" s="40">
        <f>SUM(R17/Q17)</f>
        <v>195.88245588235296</v>
      </c>
      <c r="T17" s="39">
        <f>SUM(T2:T16)</f>
        <v>194</v>
      </c>
      <c r="U17" s="39">
        <f>SUM(U2:U16)</f>
        <v>173</v>
      </c>
      <c r="V17" s="41">
        <f>SUM(S17+U17)</f>
        <v>368.88245588235293</v>
      </c>
    </row>
    <row r="20" spans="1:22" x14ac:dyDescent="0.25">
      <c r="A20" s="26" t="s">
        <v>1</v>
      </c>
      <c r="B20" s="27" t="s">
        <v>2</v>
      </c>
      <c r="C20" s="25" t="s">
        <v>3</v>
      </c>
      <c r="D20" s="28" t="s">
        <v>4</v>
      </c>
      <c r="E20" s="29" t="s">
        <v>21</v>
      </c>
      <c r="F20" s="29" t="s">
        <v>22</v>
      </c>
      <c r="G20" s="29" t="s">
        <v>23</v>
      </c>
      <c r="H20" s="29" t="s">
        <v>22</v>
      </c>
      <c r="I20" s="29" t="s">
        <v>24</v>
      </c>
      <c r="J20" s="29" t="s">
        <v>22</v>
      </c>
      <c r="K20" s="29" t="s">
        <v>25</v>
      </c>
      <c r="L20" s="29" t="s">
        <v>22</v>
      </c>
      <c r="M20" s="29" t="s">
        <v>26</v>
      </c>
      <c r="N20" s="29" t="s">
        <v>22</v>
      </c>
      <c r="O20" s="29" t="s">
        <v>27</v>
      </c>
      <c r="P20" s="29" t="s">
        <v>22</v>
      </c>
      <c r="Q20" s="30" t="s">
        <v>28</v>
      </c>
      <c r="R20" s="31" t="s">
        <v>29</v>
      </c>
      <c r="S20" s="32" t="s">
        <v>5</v>
      </c>
      <c r="T20" s="32" t="s">
        <v>30</v>
      </c>
      <c r="U20" s="31" t="s">
        <v>6</v>
      </c>
      <c r="V20" s="32" t="s">
        <v>31</v>
      </c>
    </row>
    <row r="21" spans="1:22" x14ac:dyDescent="0.25">
      <c r="A21" s="1" t="s">
        <v>15</v>
      </c>
      <c r="B21" s="2" t="s">
        <v>58</v>
      </c>
      <c r="C21" s="3">
        <v>45738</v>
      </c>
      <c r="D21" s="4" t="s">
        <v>38</v>
      </c>
      <c r="E21" s="5">
        <v>197</v>
      </c>
      <c r="F21" s="22">
        <v>5</v>
      </c>
      <c r="G21" s="5">
        <v>196</v>
      </c>
      <c r="H21" s="22">
        <v>2</v>
      </c>
      <c r="I21" s="5">
        <v>198</v>
      </c>
      <c r="J21" s="22">
        <v>3</v>
      </c>
      <c r="K21" s="5">
        <v>199.001</v>
      </c>
      <c r="L21" s="22">
        <v>6</v>
      </c>
      <c r="M21" s="5">
        <v>198</v>
      </c>
      <c r="N21" s="22">
        <v>5</v>
      </c>
      <c r="O21" s="5">
        <v>197</v>
      </c>
      <c r="P21" s="22">
        <v>1</v>
      </c>
      <c r="Q21" s="6">
        <v>6</v>
      </c>
      <c r="R21" s="6">
        <v>1185.001</v>
      </c>
      <c r="S21" s="7">
        <v>197.50016666666667</v>
      </c>
      <c r="T21" s="44">
        <v>22</v>
      </c>
      <c r="U21" s="8">
        <v>8</v>
      </c>
      <c r="V21" s="9">
        <v>205.50016666666667</v>
      </c>
    </row>
    <row r="23" spans="1:22" x14ac:dyDescent="0.25">
      <c r="Q23" s="39">
        <f>SUM(Q21:Q22)</f>
        <v>6</v>
      </c>
      <c r="R23" s="39">
        <f>SUM(R21:R22)</f>
        <v>1185.001</v>
      </c>
      <c r="S23" s="40">
        <f>SUM(R23/Q23)</f>
        <v>197.50016666666667</v>
      </c>
      <c r="T23" s="39">
        <f>SUM(T21:T22)</f>
        <v>22</v>
      </c>
      <c r="U23" s="39">
        <f>SUM(U21:U22)</f>
        <v>8</v>
      </c>
      <c r="V23" s="41">
        <f>SUM(S23+U23)</f>
        <v>205.50016666666667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20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 G7 I7 K7 M7 O7" name="Range1_33_1"/>
    <protectedRange algorithmName="SHA-512" hashValue="ON39YdpmFHfN9f47KpiRvqrKx0V9+erV1CNkpWzYhW/Qyc6aT8rEyCrvauWSYGZK2ia3o7vd3akF07acHAFpOA==" saltValue="yVW9XmDwTqEnmpSGai0KYg==" spinCount="100000" sqref="T7" name="Range1_3_5_3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T8 E8:P8" name="Range1_3_5_1"/>
    <protectedRange algorithmName="SHA-512" hashValue="ON39YdpmFHfN9f47KpiRvqrKx0V9+erV1CNkpWzYhW/Qyc6aT8rEyCrvauWSYGZK2ia3o7vd3akF07acHAFpOA==" saltValue="yVW9XmDwTqEnmpSGai0KYg==" spinCount="100000" sqref="E9:P9" name="Range1_16"/>
    <protectedRange algorithmName="SHA-512" hashValue="ON39YdpmFHfN9f47KpiRvqrKx0V9+erV1CNkpWzYhW/Qyc6aT8rEyCrvauWSYGZK2ia3o7vd3akF07acHAFpOA==" saltValue="yVW9XmDwTqEnmpSGai0KYg==" spinCount="100000" sqref="B9:C9" name="Range1_1_2_2"/>
    <protectedRange algorithmName="SHA-512" hashValue="ON39YdpmFHfN9f47KpiRvqrKx0V9+erV1CNkpWzYhW/Qyc6aT8rEyCrvauWSYGZK2ia3o7vd3akF07acHAFpOA==" saltValue="yVW9XmDwTqEnmpSGai0KYg==" spinCount="100000" sqref="D9" name="Range1_1_1_2_1"/>
    <protectedRange algorithmName="SHA-512" hashValue="ON39YdpmFHfN9f47KpiRvqrKx0V9+erV1CNkpWzYhW/Qyc6aT8rEyCrvauWSYGZK2ia3o7vd3akF07acHAFpOA==" saltValue="yVW9XmDwTqEnmpSGai0KYg==" spinCount="100000" sqref="T9" name="Range1_3_5_5"/>
    <protectedRange algorithmName="SHA-512" hashValue="ON39YdpmFHfN9f47KpiRvqrKx0V9+erV1CNkpWzYhW/Qyc6aT8rEyCrvauWSYGZK2ia3o7vd3akF07acHAFpOA==" saltValue="yVW9XmDwTqEnmpSGai0KYg==" spinCount="100000" sqref="B10:C10 I10 K10" name="Range1_3"/>
    <protectedRange algorithmName="SHA-512" hashValue="ON39YdpmFHfN9f47KpiRvqrKx0V9+erV1CNkpWzYhW/Qyc6aT8rEyCrvauWSYGZK2ia3o7vd3akF07acHAFpOA==" saltValue="yVW9XmDwTqEnmpSGai0KYg==" spinCount="100000" sqref="D10" name="Range1_1_7"/>
    <protectedRange algorithmName="SHA-512" hashValue="ON39YdpmFHfN9f47KpiRvqrKx0V9+erV1CNkpWzYhW/Qyc6aT8rEyCrvauWSYGZK2ia3o7vd3akF07acHAFpOA==" saltValue="yVW9XmDwTqEnmpSGai0KYg==" spinCount="100000" sqref="G10 E10 M10 O10" name="Range1_33_1_2"/>
    <protectedRange algorithmName="SHA-512" hashValue="ON39YdpmFHfN9f47KpiRvqrKx0V9+erV1CNkpWzYhW/Qyc6aT8rEyCrvauWSYGZK2ia3o7vd3akF07acHAFpOA==" saltValue="yVW9XmDwTqEnmpSGai0KYg==" spinCount="100000" sqref="T10" name="Range1_3_5_6"/>
    <protectedRange algorithmName="SHA-512" hashValue="ON39YdpmFHfN9f47KpiRvqrKx0V9+erV1CNkpWzYhW/Qyc6aT8rEyCrvauWSYGZK2ia3o7vd3akF07acHAFpOA==" saltValue="yVW9XmDwTqEnmpSGai0KYg==" spinCount="100000" sqref="B11:C13" name="Range1_13_3"/>
    <protectedRange algorithmName="SHA-512" hashValue="ON39YdpmFHfN9f47KpiRvqrKx0V9+erV1CNkpWzYhW/Qyc6aT8rEyCrvauWSYGZK2ia3o7vd3akF07acHAFpOA==" saltValue="yVW9XmDwTqEnmpSGai0KYg==" spinCount="100000" sqref="D11:D13" name="Range1_1_1_2"/>
    <protectedRange algorithmName="SHA-512" hashValue="ON39YdpmFHfN9f47KpiRvqrKx0V9+erV1CNkpWzYhW/Qyc6aT8rEyCrvauWSYGZK2ia3o7vd3akF07acHAFpOA==" saltValue="yVW9XmDwTqEnmpSGai0KYg==" spinCount="100000" sqref="T11:T13 E11:P13" name="Range1_3_5_1_2"/>
    <protectedRange algorithmName="SHA-512" hashValue="ON39YdpmFHfN9f47KpiRvqrKx0V9+erV1CNkpWzYhW/Qyc6aT8rEyCrvauWSYGZK2ia3o7vd3akF07acHAFpOA==" saltValue="yVW9XmDwTqEnmpSGai0KYg==" spinCount="100000" sqref="E14:P15 B14:C15" name="Range1_15"/>
    <protectedRange algorithmName="SHA-512" hashValue="ON39YdpmFHfN9f47KpiRvqrKx0V9+erV1CNkpWzYhW/Qyc6aT8rEyCrvauWSYGZK2ia3o7vd3akF07acHAFpOA==" saltValue="yVW9XmDwTqEnmpSGai0KYg==" spinCount="100000" sqref="D14:D15" name="Range1_1_4"/>
    <protectedRange algorithmName="SHA-512" hashValue="ON39YdpmFHfN9f47KpiRvqrKx0V9+erV1CNkpWzYhW/Qyc6aT8rEyCrvauWSYGZK2ia3o7vd3akF07acHAFpOA==" saltValue="yVW9XmDwTqEnmpSGai0KYg==" spinCount="100000" sqref="T14:T15" name="Range1_3_5_4"/>
  </protectedRanges>
  <conditionalFormatting sqref="E7">
    <cfRule type="top10" dxfId="748" priority="47" rank="1"/>
  </conditionalFormatting>
  <conditionalFormatting sqref="G7">
    <cfRule type="top10" dxfId="747" priority="46" rank="1"/>
  </conditionalFormatting>
  <conditionalFormatting sqref="I7">
    <cfRule type="top10" dxfId="746" priority="45" rank="1"/>
  </conditionalFormatting>
  <conditionalFormatting sqref="K7">
    <cfRule type="top10" dxfId="745" priority="44" rank="1"/>
  </conditionalFormatting>
  <conditionalFormatting sqref="M7">
    <cfRule type="top10" dxfId="744" priority="43" rank="1"/>
  </conditionalFormatting>
  <conditionalFormatting sqref="O7">
    <cfRule type="top10" dxfId="743" priority="42" rank="1"/>
  </conditionalFormatting>
  <conditionalFormatting sqref="E7:P7">
    <cfRule type="cellIs" dxfId="742" priority="41" operator="greaterThanOrEqual">
      <formula>200</formula>
    </cfRule>
  </conditionalFormatting>
  <conditionalFormatting sqref="E8">
    <cfRule type="top10" dxfId="741" priority="40" rank="1"/>
  </conditionalFormatting>
  <conditionalFormatting sqref="G8">
    <cfRule type="top10" dxfId="740" priority="39" rank="1"/>
  </conditionalFormatting>
  <conditionalFormatting sqref="E8:P8">
    <cfRule type="cellIs" dxfId="739" priority="38" operator="greaterThanOrEqual">
      <formula>200</formula>
    </cfRule>
  </conditionalFormatting>
  <conditionalFormatting sqref="I8">
    <cfRule type="top10" dxfId="738" priority="37" rank="1"/>
  </conditionalFormatting>
  <conditionalFormatting sqref="K8">
    <cfRule type="top10" dxfId="737" priority="36" rank="1"/>
  </conditionalFormatting>
  <conditionalFormatting sqref="M8">
    <cfRule type="top10" dxfId="736" priority="35" rank="1"/>
  </conditionalFormatting>
  <conditionalFormatting sqref="O8">
    <cfRule type="top10" dxfId="735" priority="34" rank="1"/>
  </conditionalFormatting>
  <conditionalFormatting sqref="G9">
    <cfRule type="top10" dxfId="734" priority="30" rank="1"/>
    <cfRule type="cellIs" dxfId="733" priority="33" operator="greaterThanOrEqual">
      <formula>193</formula>
    </cfRule>
  </conditionalFormatting>
  <conditionalFormatting sqref="E9">
    <cfRule type="top10" dxfId="732" priority="31" rank="1"/>
    <cfRule type="cellIs" dxfId="731" priority="32" operator="greaterThanOrEqual">
      <formula>193</formula>
    </cfRule>
  </conditionalFormatting>
  <conditionalFormatting sqref="I9">
    <cfRule type="top10" dxfId="730" priority="28" rank="1"/>
    <cfRule type="cellIs" dxfId="729" priority="29" operator="greaterThanOrEqual">
      <formula>193</formula>
    </cfRule>
  </conditionalFormatting>
  <conditionalFormatting sqref="K9">
    <cfRule type="top10" dxfId="728" priority="26" rank="1"/>
    <cfRule type="cellIs" dxfId="727" priority="27" operator="greaterThanOrEqual">
      <formula>193</formula>
    </cfRule>
  </conditionalFormatting>
  <conditionalFormatting sqref="M9">
    <cfRule type="cellIs" dxfId="726" priority="24" operator="greaterThanOrEqual">
      <formula>193</formula>
    </cfRule>
    <cfRule type="top10" dxfId="725" priority="25" rank="1"/>
  </conditionalFormatting>
  <conditionalFormatting sqref="O9">
    <cfRule type="top10" dxfId="724" priority="22" rank="1"/>
    <cfRule type="cellIs" dxfId="723" priority="23" operator="greaterThanOrEqual">
      <formula>193</formula>
    </cfRule>
  </conditionalFormatting>
  <conditionalFormatting sqref="E10">
    <cfRule type="top10" dxfId="722" priority="21" rank="1"/>
  </conditionalFormatting>
  <conditionalFormatting sqref="G10">
    <cfRule type="top10" dxfId="721" priority="20" rank="1"/>
  </conditionalFormatting>
  <conditionalFormatting sqref="I10">
    <cfRule type="top10" dxfId="720" priority="19" rank="1"/>
  </conditionalFormatting>
  <conditionalFormatting sqref="K10">
    <cfRule type="top10" dxfId="719" priority="18" rank="1"/>
  </conditionalFormatting>
  <conditionalFormatting sqref="M10">
    <cfRule type="top10" dxfId="718" priority="17" rank="1"/>
  </conditionalFormatting>
  <conditionalFormatting sqref="O10">
    <cfRule type="top10" dxfId="717" priority="16" rank="1"/>
  </conditionalFormatting>
  <conditionalFormatting sqref="E10:P10">
    <cfRule type="cellIs" dxfId="716" priority="15" operator="greaterThanOrEqual">
      <formula>200</formula>
    </cfRule>
  </conditionalFormatting>
  <conditionalFormatting sqref="E11:E13">
    <cfRule type="top10" dxfId="715" priority="14" rank="1"/>
  </conditionalFormatting>
  <conditionalFormatting sqref="G11:G13">
    <cfRule type="top10" dxfId="714" priority="13" rank="1"/>
  </conditionalFormatting>
  <conditionalFormatting sqref="E11:P13">
    <cfRule type="cellIs" dxfId="713" priority="12" operator="greaterThanOrEqual">
      <formula>200</formula>
    </cfRule>
  </conditionalFormatting>
  <conditionalFormatting sqref="I11:I13">
    <cfRule type="top10" dxfId="712" priority="11" rank="1"/>
  </conditionalFormatting>
  <conditionalFormatting sqref="K11:K13">
    <cfRule type="top10" dxfId="711" priority="10" rank="1"/>
  </conditionalFormatting>
  <conditionalFormatting sqref="M11:M13">
    <cfRule type="top10" dxfId="710" priority="9" rank="1"/>
  </conditionalFormatting>
  <conditionalFormatting sqref="O11:O13">
    <cfRule type="top10" dxfId="709" priority="8" rank="1"/>
  </conditionalFormatting>
  <conditionalFormatting sqref="E14:P15">
    <cfRule type="cellIs" dxfId="708" priority="1" operator="greaterThanOrEqual">
      <formula>200</formula>
    </cfRule>
  </conditionalFormatting>
  <conditionalFormatting sqref="E14:E15">
    <cfRule type="top10" dxfId="707" priority="2" rank="1"/>
  </conditionalFormatting>
  <conditionalFormatting sqref="G14:G15">
    <cfRule type="top10" dxfId="706" priority="3" rank="1"/>
  </conditionalFormatting>
  <conditionalFormatting sqref="I14:I15">
    <cfRule type="top10" dxfId="705" priority="4" rank="1"/>
  </conditionalFormatting>
  <conditionalFormatting sqref="K14:K15">
    <cfRule type="top10" dxfId="704" priority="5" rank="1"/>
  </conditionalFormatting>
  <conditionalFormatting sqref="M14:M15">
    <cfRule type="top10" dxfId="703" priority="6" rank="1"/>
  </conditionalFormatting>
  <conditionalFormatting sqref="O14:O15">
    <cfRule type="top10" dxfId="702" priority="7" rank="1"/>
  </conditionalFormatting>
  <hyperlinks>
    <hyperlink ref="X1" location="'Virginia 2025'!A1" display="Return to Rankings" xr:uid="{C7D44721-E6C7-46DF-80FA-A6E540D5804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B8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D8</xm:sqref>
        </x14:dataValidation>
        <x14:dataValidation type="list" allowBlank="1" showInputMessage="1" showErrorMessage="1" xr:uid="{A0546E04-7F8A-4D9F-8080-A26714F3EE93}">
          <x14:formula1>
            <xm:f>'[11-4-25 ABRA Indoor.xlsm]DATA'!#REF!</xm:f>
          </x14:formula1>
          <xm:sqref>D9 B9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D10 B10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B11:B13 D11:D13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D14:D15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B14:B15</xm:sqref>
        </x14:dataValidation>
      </x14:dataValidation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A9A5-E318-468F-8043-C468A1B5609E}">
  <sheetPr codeName="Sheet61"/>
  <dimension ref="A1:X5"/>
  <sheetViews>
    <sheetView workbookViewId="0">
      <selection activeCell="Q6" sqref="Q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6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85</v>
      </c>
      <c r="C2" s="3">
        <v>45710</v>
      </c>
      <c r="D2" s="4" t="s">
        <v>38</v>
      </c>
      <c r="E2" s="5">
        <v>196</v>
      </c>
      <c r="F2" s="22">
        <v>5</v>
      </c>
      <c r="G2" s="5">
        <v>192</v>
      </c>
      <c r="H2" s="22">
        <v>3</v>
      </c>
      <c r="I2" s="5">
        <v>193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10</v>
      </c>
      <c r="U2" s="8">
        <v>2</v>
      </c>
      <c r="V2" s="9">
        <v>195.66666666666666</v>
      </c>
    </row>
    <row r="3" spans="1:24" x14ac:dyDescent="0.25">
      <c r="A3" s="1" t="s">
        <v>15</v>
      </c>
      <c r="B3" s="2" t="s">
        <v>85</v>
      </c>
      <c r="C3" s="3">
        <v>45857</v>
      </c>
      <c r="D3" s="4" t="s">
        <v>102</v>
      </c>
      <c r="E3" s="43">
        <v>200.001</v>
      </c>
      <c r="F3" s="22">
        <v>4</v>
      </c>
      <c r="G3" s="5">
        <v>196</v>
      </c>
      <c r="H3" s="22">
        <v>4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592.00099999999998</v>
      </c>
      <c r="S3" s="7">
        <v>197.33366666666666</v>
      </c>
      <c r="T3" s="44">
        <v>10</v>
      </c>
      <c r="U3" s="8">
        <v>4</v>
      </c>
      <c r="V3" s="9">
        <v>201.33366666666666</v>
      </c>
    </row>
    <row r="5" spans="1:24" x14ac:dyDescent="0.25">
      <c r="Q5" s="39">
        <f>SUM(Q2:Q4)</f>
        <v>6</v>
      </c>
      <c r="R5" s="39">
        <f>SUM(R2:R4)</f>
        <v>1173.001</v>
      </c>
      <c r="S5" s="40">
        <f>SUM(R5/Q5)</f>
        <v>195.50016666666667</v>
      </c>
      <c r="T5" s="39">
        <f>SUM(T2:T4)</f>
        <v>20</v>
      </c>
      <c r="U5" s="39">
        <f>SUM(U2:U4)</f>
        <v>6</v>
      </c>
      <c r="V5" s="41">
        <f>SUM(S5+U5)</f>
        <v>201.50016666666667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</protectedRanges>
  <hyperlinks>
    <hyperlink ref="X1" location="'Virginia 2025'!A1" display="Return to Rankings" xr:uid="{7B957821-A6E1-4E6A-9DCA-272F2F643063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B0A7-D832-481A-90B8-6A8D1D93288D}">
  <dimension ref="A1:X4"/>
  <sheetViews>
    <sheetView topLeftCell="B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171</v>
      </c>
      <c r="C2" s="3">
        <v>45927</v>
      </c>
      <c r="D2" s="4" t="s">
        <v>170</v>
      </c>
      <c r="E2" s="36">
        <v>193</v>
      </c>
      <c r="F2" s="22">
        <v>3</v>
      </c>
      <c r="G2" s="36">
        <v>196</v>
      </c>
      <c r="H2" s="22">
        <v>0</v>
      </c>
      <c r="I2" s="5">
        <v>192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6</v>
      </c>
      <c r="U2" s="8">
        <v>5</v>
      </c>
      <c r="V2" s="9">
        <v>198.66666666666666</v>
      </c>
    </row>
    <row r="4" spans="1:24" x14ac:dyDescent="0.25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6</v>
      </c>
      <c r="U4" s="39">
        <f>SUM(U2:U3)</f>
        <v>5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E2:P2 T2" name="Range1_3_5_11_1"/>
  </protectedRanges>
  <conditionalFormatting sqref="E2:P2">
    <cfRule type="cellIs" dxfId="1445" priority="1" operator="greaterThanOrEqual">
      <formula>200</formula>
    </cfRule>
  </conditionalFormatting>
  <conditionalFormatting sqref="E2">
    <cfRule type="top10" dxfId="1444" priority="2" rank="1"/>
  </conditionalFormatting>
  <conditionalFormatting sqref="G2">
    <cfRule type="top10" dxfId="1443" priority="3" rank="1"/>
  </conditionalFormatting>
  <conditionalFormatting sqref="I2">
    <cfRule type="top10" dxfId="1442" priority="4" rank="1"/>
  </conditionalFormatting>
  <conditionalFormatting sqref="K2">
    <cfRule type="top10" dxfId="1441" priority="5" rank="1"/>
  </conditionalFormatting>
  <conditionalFormatting sqref="M2">
    <cfRule type="top10" dxfId="1440" priority="6" rank="1"/>
  </conditionalFormatting>
  <conditionalFormatting sqref="O2">
    <cfRule type="top10" dxfId="1439" priority="7" rank="1"/>
  </conditionalFormatting>
  <hyperlinks>
    <hyperlink ref="X1" location="'Indoor 2025'!A1" display="Return to Rankings" xr:uid="{F3DB7C1F-4365-46B9-99FF-5F4D0E405E76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951F-4AB8-4F93-A162-1E346FFEDE89}">
  <sheetPr codeName="Sheet62"/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72</v>
      </c>
      <c r="C2" s="3">
        <v>45706</v>
      </c>
      <c r="D2" s="4" t="s">
        <v>38</v>
      </c>
      <c r="E2" s="36">
        <v>194</v>
      </c>
      <c r="F2" s="22">
        <v>6</v>
      </c>
      <c r="G2" s="36">
        <v>194</v>
      </c>
      <c r="H2" s="22">
        <v>2</v>
      </c>
      <c r="I2" s="5">
        <v>196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584</v>
      </c>
      <c r="S2" s="7">
        <v>194.66666666666666</v>
      </c>
      <c r="T2" s="44">
        <v>9</v>
      </c>
      <c r="U2" s="8">
        <v>7</v>
      </c>
      <c r="V2" s="9">
        <v>201.66666666666666</v>
      </c>
    </row>
    <row r="4" spans="1:24" x14ac:dyDescent="0.25">
      <c r="Q4" s="39">
        <f>SUM(Q2:Q3)</f>
        <v>3</v>
      </c>
      <c r="R4" s="39">
        <f>SUM(R2:R3)</f>
        <v>584</v>
      </c>
      <c r="S4" s="40">
        <f>SUM(R4/Q4)</f>
        <v>194.66666666666666</v>
      </c>
      <c r="T4" s="39">
        <f>SUM(T2:T3)</f>
        <v>9</v>
      </c>
      <c r="U4" s="39">
        <f>SUM(U2:U3)</f>
        <v>7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2B56DD2-734F-4F1F-B496-BBE93224D7BF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74D1-F22D-433E-B721-55DE3D4AF00F}">
  <sheetPr codeName="Sheet63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2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11</v>
      </c>
      <c r="B2" s="2" t="s">
        <v>131</v>
      </c>
      <c r="C2" s="3">
        <v>45814</v>
      </c>
      <c r="D2" s="4" t="s">
        <v>130</v>
      </c>
      <c r="E2" s="5">
        <v>183</v>
      </c>
      <c r="F2" s="22">
        <v>1</v>
      </c>
      <c r="G2" s="36">
        <v>197</v>
      </c>
      <c r="H2" s="22">
        <v>2</v>
      </c>
      <c r="I2" s="5">
        <v>184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564</v>
      </c>
      <c r="S2" s="7">
        <v>188</v>
      </c>
      <c r="T2" s="44">
        <v>4</v>
      </c>
      <c r="U2" s="8">
        <v>2</v>
      </c>
      <c r="V2" s="9">
        <v>190</v>
      </c>
    </row>
    <row r="4" spans="1:24" x14ac:dyDescent="0.25">
      <c r="Q4" s="39">
        <f>SUM(Q2:Q3)</f>
        <v>3</v>
      </c>
      <c r="R4" s="39">
        <f>SUM(R2:R3)</f>
        <v>564</v>
      </c>
      <c r="S4" s="40">
        <f>SUM(R4/Q4)</f>
        <v>188</v>
      </c>
      <c r="T4" s="39">
        <f>SUM(T2:T3)</f>
        <v>4</v>
      </c>
      <c r="U4" s="39">
        <f>SUM(U2:U3)</f>
        <v>2</v>
      </c>
      <c r="V4" s="41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615C9693-184B-43F5-B5B4-D7BB21398367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D337-893B-425C-BECC-BE430FC330FD}">
  <sheetPr codeName="Sheet64"/>
  <dimension ref="A1:X11"/>
  <sheetViews>
    <sheetView workbookViewId="0">
      <selection activeCell="A8" sqref="A8:V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9.8554687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67</v>
      </c>
      <c r="C2" s="3">
        <v>45696</v>
      </c>
      <c r="D2" s="4" t="s">
        <v>38</v>
      </c>
      <c r="E2" s="5">
        <v>193</v>
      </c>
      <c r="F2" s="22">
        <v>3</v>
      </c>
      <c r="G2" s="5">
        <v>196</v>
      </c>
      <c r="H2" s="22">
        <v>4</v>
      </c>
      <c r="I2" s="5">
        <v>195</v>
      </c>
      <c r="J2" s="22">
        <v>3</v>
      </c>
      <c r="K2" s="5">
        <v>198</v>
      </c>
      <c r="L2" s="22">
        <v>8</v>
      </c>
      <c r="M2" s="5">
        <v>195</v>
      </c>
      <c r="N2" s="22">
        <v>2</v>
      </c>
      <c r="O2" s="5"/>
      <c r="P2" s="22"/>
      <c r="Q2" s="6">
        <v>5</v>
      </c>
      <c r="R2" s="6">
        <v>977</v>
      </c>
      <c r="S2" s="7">
        <v>195.4</v>
      </c>
      <c r="T2" s="44">
        <v>20</v>
      </c>
      <c r="U2" s="8">
        <v>2</v>
      </c>
      <c r="V2" s="9">
        <v>197.4</v>
      </c>
    </row>
    <row r="3" spans="1:24" x14ac:dyDescent="0.25">
      <c r="A3" s="1" t="s">
        <v>15</v>
      </c>
      <c r="B3" s="2" t="s">
        <v>67</v>
      </c>
      <c r="C3" s="3">
        <v>45710</v>
      </c>
      <c r="D3" s="4" t="s">
        <v>38</v>
      </c>
      <c r="E3" s="5">
        <v>195</v>
      </c>
      <c r="F3" s="22">
        <v>2</v>
      </c>
      <c r="G3" s="5">
        <v>198</v>
      </c>
      <c r="H3" s="22">
        <v>4</v>
      </c>
      <c r="I3" s="5">
        <v>199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44">
        <v>10</v>
      </c>
      <c r="U3" s="8">
        <v>2</v>
      </c>
      <c r="V3" s="9">
        <v>199.33333333333334</v>
      </c>
    </row>
    <row r="4" spans="1:24" x14ac:dyDescent="0.25">
      <c r="A4" s="1" t="s">
        <v>15</v>
      </c>
      <c r="B4" s="2" t="s">
        <v>67</v>
      </c>
      <c r="C4" s="3">
        <v>45738</v>
      </c>
      <c r="D4" s="4" t="s">
        <v>38</v>
      </c>
      <c r="E4" s="5">
        <v>198</v>
      </c>
      <c r="F4" s="22">
        <v>0</v>
      </c>
      <c r="G4" s="5">
        <v>199</v>
      </c>
      <c r="H4" s="22">
        <v>3</v>
      </c>
      <c r="I4" s="5">
        <v>195</v>
      </c>
      <c r="J4" s="22">
        <v>1</v>
      </c>
      <c r="K4" s="5">
        <v>197</v>
      </c>
      <c r="L4" s="22">
        <v>3</v>
      </c>
      <c r="M4" s="5">
        <v>196</v>
      </c>
      <c r="N4" s="22">
        <v>1</v>
      </c>
      <c r="O4" s="5">
        <v>198</v>
      </c>
      <c r="P4" s="22">
        <v>3</v>
      </c>
      <c r="Q4" s="6">
        <v>6</v>
      </c>
      <c r="R4" s="6">
        <v>1183</v>
      </c>
      <c r="S4" s="7">
        <v>197.16666666666666</v>
      </c>
      <c r="T4" s="44">
        <v>11</v>
      </c>
      <c r="U4" s="8">
        <v>4</v>
      </c>
      <c r="V4" s="9">
        <v>201.16666666666666</v>
      </c>
    </row>
    <row r="5" spans="1:24" x14ac:dyDescent="0.25">
      <c r="A5" s="1" t="s">
        <v>15</v>
      </c>
      <c r="B5" s="2" t="s">
        <v>67</v>
      </c>
      <c r="C5" s="3">
        <v>45745</v>
      </c>
      <c r="D5" s="4" t="s">
        <v>38</v>
      </c>
      <c r="E5" s="5">
        <v>197</v>
      </c>
      <c r="F5" s="22">
        <v>1</v>
      </c>
      <c r="G5" s="5">
        <v>196</v>
      </c>
      <c r="H5" s="22">
        <v>3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4</v>
      </c>
      <c r="U5" s="8">
        <v>2</v>
      </c>
      <c r="V5" s="9">
        <v>198.5</v>
      </c>
    </row>
    <row r="6" spans="1:24" x14ac:dyDescent="0.25">
      <c r="A6" s="1" t="s">
        <v>15</v>
      </c>
      <c r="B6" s="2" t="s">
        <v>67</v>
      </c>
      <c r="C6" s="3">
        <v>45941</v>
      </c>
      <c r="D6" s="4" t="s">
        <v>38</v>
      </c>
      <c r="E6" s="5">
        <v>198</v>
      </c>
      <c r="F6" s="22">
        <v>4</v>
      </c>
      <c r="G6" s="5">
        <v>197</v>
      </c>
      <c r="H6" s="22">
        <v>2</v>
      </c>
      <c r="I6" s="5">
        <v>196</v>
      </c>
      <c r="J6" s="22">
        <v>2</v>
      </c>
      <c r="K6" s="5">
        <v>197</v>
      </c>
      <c r="L6" s="22">
        <v>2</v>
      </c>
      <c r="M6" s="5">
        <v>198</v>
      </c>
      <c r="N6" s="22">
        <v>5</v>
      </c>
      <c r="O6" s="5"/>
      <c r="P6" s="22"/>
      <c r="Q6" s="6">
        <v>5</v>
      </c>
      <c r="R6" s="6">
        <v>986</v>
      </c>
      <c r="S6" s="7">
        <v>197.2</v>
      </c>
      <c r="T6" s="44">
        <v>15</v>
      </c>
      <c r="U6" s="8">
        <v>2</v>
      </c>
      <c r="V6" s="9">
        <v>199.2</v>
      </c>
    </row>
    <row r="7" spans="1:24" x14ac:dyDescent="0.25">
      <c r="A7" s="55" t="s">
        <v>15</v>
      </c>
      <c r="B7" s="2" t="s">
        <v>67</v>
      </c>
      <c r="C7" s="3">
        <v>45955</v>
      </c>
      <c r="D7" s="54" t="s">
        <v>38</v>
      </c>
      <c r="E7" s="5">
        <v>200</v>
      </c>
      <c r="F7" s="22">
        <v>5</v>
      </c>
      <c r="G7" s="5">
        <v>195</v>
      </c>
      <c r="H7" s="22">
        <v>2</v>
      </c>
      <c r="I7" s="5">
        <v>200</v>
      </c>
      <c r="J7" s="22">
        <v>5</v>
      </c>
      <c r="K7" s="5">
        <v>198</v>
      </c>
      <c r="L7" s="22">
        <v>1</v>
      </c>
      <c r="M7" s="5">
        <v>199</v>
      </c>
      <c r="N7" s="22">
        <v>3</v>
      </c>
      <c r="O7" s="5"/>
      <c r="P7" s="22"/>
      <c r="Q7" s="8">
        <v>5</v>
      </c>
      <c r="R7" s="8">
        <v>992</v>
      </c>
      <c r="S7" s="7">
        <v>198.4</v>
      </c>
      <c r="T7" s="44">
        <v>16</v>
      </c>
      <c r="U7" s="8">
        <v>5</v>
      </c>
      <c r="V7" s="7">
        <v>203.4</v>
      </c>
    </row>
    <row r="8" spans="1:24" x14ac:dyDescent="0.25">
      <c r="A8" s="55" t="s">
        <v>15</v>
      </c>
      <c r="B8" s="2" t="s">
        <v>67</v>
      </c>
      <c r="C8" s="3">
        <v>45983</v>
      </c>
      <c r="D8" s="54" t="s">
        <v>38</v>
      </c>
      <c r="E8" s="5">
        <v>197</v>
      </c>
      <c r="F8" s="22">
        <v>2</v>
      </c>
      <c r="G8" s="5">
        <v>197</v>
      </c>
      <c r="H8" s="22">
        <v>2</v>
      </c>
      <c r="I8" s="5">
        <v>198</v>
      </c>
      <c r="J8" s="22">
        <v>2</v>
      </c>
      <c r="K8" s="5">
        <v>198</v>
      </c>
      <c r="L8" s="22">
        <v>1</v>
      </c>
      <c r="M8" s="5">
        <v>197</v>
      </c>
      <c r="N8" s="22">
        <v>5</v>
      </c>
      <c r="O8" s="5">
        <v>199</v>
      </c>
      <c r="P8" s="22">
        <v>7</v>
      </c>
      <c r="Q8" s="8">
        <v>6</v>
      </c>
      <c r="R8" s="8">
        <v>1186</v>
      </c>
      <c r="S8" s="7">
        <v>197.66666666666666</v>
      </c>
      <c r="T8" s="44">
        <v>19</v>
      </c>
      <c r="U8" s="8">
        <v>4</v>
      </c>
      <c r="V8" s="7">
        <v>201.66666666666666</v>
      </c>
    </row>
    <row r="9" spans="1:24" x14ac:dyDescent="0.25">
      <c r="A9" s="55" t="s">
        <v>15</v>
      </c>
      <c r="B9" s="2" t="s">
        <v>67</v>
      </c>
      <c r="C9" s="3">
        <v>45997</v>
      </c>
      <c r="D9" s="54" t="s">
        <v>38</v>
      </c>
      <c r="E9" s="5">
        <v>197</v>
      </c>
      <c r="F9" s="22">
        <v>4</v>
      </c>
      <c r="G9" s="5">
        <v>198</v>
      </c>
      <c r="H9" s="22">
        <v>2</v>
      </c>
      <c r="I9" s="5">
        <v>199</v>
      </c>
      <c r="J9" s="22">
        <v>3</v>
      </c>
      <c r="K9" s="5">
        <v>198</v>
      </c>
      <c r="L9" s="22">
        <v>3</v>
      </c>
      <c r="M9" s="5">
        <v>200.001</v>
      </c>
      <c r="N9" s="22">
        <v>11</v>
      </c>
      <c r="O9" s="5">
        <v>199</v>
      </c>
      <c r="P9" s="22">
        <v>7</v>
      </c>
      <c r="Q9" s="8">
        <v>6</v>
      </c>
      <c r="R9" s="8">
        <v>1191.001</v>
      </c>
      <c r="S9" s="7">
        <v>198.50016666666667</v>
      </c>
      <c r="T9" s="44">
        <v>30</v>
      </c>
      <c r="U9" s="8">
        <v>8</v>
      </c>
      <c r="V9" s="7">
        <v>206.50016666666667</v>
      </c>
    </row>
    <row r="11" spans="1:24" x14ac:dyDescent="0.25">
      <c r="Q11" s="39">
        <f>SUM(Q2:Q10)</f>
        <v>38</v>
      </c>
      <c r="R11" s="39">
        <f>SUM(R2:R10)</f>
        <v>7500.0010000000002</v>
      </c>
      <c r="S11" s="40">
        <f>SUM(R11/Q11)</f>
        <v>197.36844736842104</v>
      </c>
      <c r="T11" s="39">
        <f>SUM(T2:T10)</f>
        <v>125</v>
      </c>
      <c r="U11" s="39">
        <f>SUM(U2:U10)</f>
        <v>29</v>
      </c>
      <c r="V11" s="41">
        <f>SUM(S11+U11)</f>
        <v>226.36844736842104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 E6:P6" name="Range1_15_1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E7:P7 T7" name="Range1_3_5_1"/>
    <protectedRange algorithmName="SHA-512" hashValue="ON39YdpmFHfN9f47KpiRvqrKx0V9+erV1CNkpWzYhW/Qyc6aT8rEyCrvauWSYGZK2ia3o7vd3akF07acHAFpOA==" saltValue="yVW9XmDwTqEnmpSGai0KYg==" spinCount="100000" sqref="B8:C9" name="Range1_13_3"/>
    <protectedRange algorithmName="SHA-512" hashValue="ON39YdpmFHfN9f47KpiRvqrKx0V9+erV1CNkpWzYhW/Qyc6aT8rEyCrvauWSYGZK2ia3o7vd3akF07acHAFpOA==" saltValue="yVW9XmDwTqEnmpSGai0KYg==" spinCount="100000" sqref="D8:D9" name="Range1_1_1_2"/>
    <protectedRange algorithmName="SHA-512" hashValue="ON39YdpmFHfN9f47KpiRvqrKx0V9+erV1CNkpWzYhW/Qyc6aT8rEyCrvauWSYGZK2ia3o7vd3akF07acHAFpOA==" saltValue="yVW9XmDwTqEnmpSGai0KYg==" spinCount="100000" sqref="E8:P9 T8:T9" name="Range1_3_5_1_2"/>
  </protectedRanges>
  <conditionalFormatting sqref="E6:P6">
    <cfRule type="cellIs" dxfId="701" priority="15" operator="greaterThanOrEqual">
      <formula>200</formula>
    </cfRule>
  </conditionalFormatting>
  <conditionalFormatting sqref="E6">
    <cfRule type="top10" dxfId="700" priority="16" rank="1"/>
  </conditionalFormatting>
  <conditionalFormatting sqref="G6">
    <cfRule type="top10" dxfId="699" priority="17" rank="1"/>
  </conditionalFormatting>
  <conditionalFormatting sqref="I6">
    <cfRule type="top10" dxfId="698" priority="18" rank="1"/>
  </conditionalFormatting>
  <conditionalFormatting sqref="K6">
    <cfRule type="top10" dxfId="697" priority="19" rank="1"/>
  </conditionalFormatting>
  <conditionalFormatting sqref="M6">
    <cfRule type="top10" dxfId="696" priority="20" rank="1"/>
  </conditionalFormatting>
  <conditionalFormatting sqref="O6">
    <cfRule type="top10" dxfId="695" priority="21" rank="1"/>
  </conditionalFormatting>
  <conditionalFormatting sqref="E7">
    <cfRule type="top10" dxfId="694" priority="14" rank="1"/>
  </conditionalFormatting>
  <conditionalFormatting sqref="G7">
    <cfRule type="top10" dxfId="693" priority="13" rank="1"/>
  </conditionalFormatting>
  <conditionalFormatting sqref="E7:P7">
    <cfRule type="cellIs" dxfId="692" priority="12" operator="greaterThanOrEqual">
      <formula>200</formula>
    </cfRule>
  </conditionalFormatting>
  <conditionalFormatting sqref="I7">
    <cfRule type="top10" dxfId="691" priority="11" rank="1"/>
  </conditionalFormatting>
  <conditionalFormatting sqref="K7">
    <cfRule type="top10" dxfId="690" priority="10" rank="1"/>
  </conditionalFormatting>
  <conditionalFormatting sqref="M7">
    <cfRule type="top10" dxfId="689" priority="9" rank="1"/>
  </conditionalFormatting>
  <conditionalFormatting sqref="O7">
    <cfRule type="top10" dxfId="688" priority="8" rank="1"/>
  </conditionalFormatting>
  <conditionalFormatting sqref="E8:E9">
    <cfRule type="top10" dxfId="687" priority="7" rank="1"/>
  </conditionalFormatting>
  <conditionalFormatting sqref="G8:G9">
    <cfRule type="top10" dxfId="686" priority="6" rank="1"/>
  </conditionalFormatting>
  <conditionalFormatting sqref="E8:P9">
    <cfRule type="cellIs" dxfId="685" priority="5" operator="greaterThanOrEqual">
      <formula>200</formula>
    </cfRule>
  </conditionalFormatting>
  <conditionalFormatting sqref="I8:I9">
    <cfRule type="top10" dxfId="684" priority="4" rank="1"/>
  </conditionalFormatting>
  <conditionalFormatting sqref="K8:K9">
    <cfRule type="top10" dxfId="683" priority="3" rank="1"/>
  </conditionalFormatting>
  <conditionalFormatting sqref="M8:M9">
    <cfRule type="top10" dxfId="682" priority="2" rank="1"/>
  </conditionalFormatting>
  <conditionalFormatting sqref="O8:O9">
    <cfRule type="top10" dxfId="681" priority="1" rank="1"/>
  </conditionalFormatting>
  <hyperlinks>
    <hyperlink ref="X1" location="'Indoor 2025'!A1" display="Return to Rankings" xr:uid="{F5C539FA-353A-4568-A6A4-69D6C896E9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B7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D7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D8:D9 B8:B9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2FD4-E01D-424C-92AC-BD0A4F5E3949}">
  <dimension ref="A1:X5"/>
  <sheetViews>
    <sheetView topLeftCell="C1"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94</v>
      </c>
      <c r="B2" s="24" t="s">
        <v>174</v>
      </c>
      <c r="C2" s="3">
        <v>45927</v>
      </c>
      <c r="D2" s="4" t="s">
        <v>170</v>
      </c>
      <c r="E2" s="5">
        <v>171</v>
      </c>
      <c r="F2" s="22">
        <v>2</v>
      </c>
      <c r="G2" s="5">
        <v>179</v>
      </c>
      <c r="H2" s="22">
        <v>1</v>
      </c>
      <c r="I2" s="5">
        <v>181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531</v>
      </c>
      <c r="S2" s="7">
        <v>177</v>
      </c>
      <c r="T2" s="44">
        <v>6</v>
      </c>
      <c r="U2" s="8">
        <v>9</v>
      </c>
      <c r="V2" s="9">
        <v>186</v>
      </c>
    </row>
    <row r="3" spans="1:24" x14ac:dyDescent="0.25">
      <c r="A3" s="1" t="s">
        <v>94</v>
      </c>
      <c r="B3" s="2" t="s">
        <v>174</v>
      </c>
      <c r="C3" s="3">
        <v>45948</v>
      </c>
      <c r="D3" s="4" t="s">
        <v>170</v>
      </c>
      <c r="E3" s="5">
        <v>167</v>
      </c>
      <c r="F3" s="22">
        <v>0</v>
      </c>
      <c r="G3" s="5">
        <v>174</v>
      </c>
      <c r="H3" s="22">
        <v>1</v>
      </c>
      <c r="I3" s="5">
        <v>174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515</v>
      </c>
      <c r="S3" s="7">
        <v>171.66666666666666</v>
      </c>
      <c r="T3" s="44">
        <v>1</v>
      </c>
      <c r="U3" s="8">
        <v>3</v>
      </c>
      <c r="V3" s="9">
        <v>174.66666666666666</v>
      </c>
    </row>
    <row r="5" spans="1:24" x14ac:dyDescent="0.25">
      <c r="Q5" s="39">
        <f>SUM(Q2:Q4)</f>
        <v>6</v>
      </c>
      <c r="R5" s="39">
        <f>SUM(R2:R4)</f>
        <v>1046</v>
      </c>
      <c r="S5" s="40">
        <f>SUM(R5/Q5)</f>
        <v>174.33333333333334</v>
      </c>
      <c r="T5" s="39">
        <f>SUM(T2:T4)</f>
        <v>7</v>
      </c>
      <c r="U5" s="39">
        <f>SUM(U2:U4)</f>
        <v>12</v>
      </c>
      <c r="V5" s="41">
        <f>SUM(S5+U5)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 E3:P3" name="Range1_3_5_1_1"/>
  </protectedRanges>
  <conditionalFormatting sqref="E3">
    <cfRule type="top10" dxfId="680" priority="7" rank="1"/>
  </conditionalFormatting>
  <conditionalFormatting sqref="G3">
    <cfRule type="top10" dxfId="679" priority="6" rank="1"/>
  </conditionalFormatting>
  <conditionalFormatting sqref="E2:P2">
    <cfRule type="cellIs" dxfId="678" priority="8" operator="greaterThanOrEqual">
      <formula>200</formula>
    </cfRule>
  </conditionalFormatting>
  <conditionalFormatting sqref="E2">
    <cfRule type="top10" dxfId="677" priority="9" rank="1"/>
  </conditionalFormatting>
  <conditionalFormatting sqref="G2">
    <cfRule type="top10" dxfId="676" priority="10" rank="1"/>
  </conditionalFormatting>
  <conditionalFormatting sqref="I2">
    <cfRule type="top10" dxfId="675" priority="11" rank="1"/>
  </conditionalFormatting>
  <conditionalFormatting sqref="K2">
    <cfRule type="top10" dxfId="674" priority="12" rank="1"/>
  </conditionalFormatting>
  <conditionalFormatting sqref="M2">
    <cfRule type="top10" dxfId="673" priority="13" rank="1"/>
  </conditionalFormatting>
  <conditionalFormatting sqref="O2">
    <cfRule type="top10" dxfId="672" priority="14" rank="1"/>
  </conditionalFormatting>
  <conditionalFormatting sqref="E3:P3">
    <cfRule type="cellIs" dxfId="671" priority="5" operator="greaterThanOrEqual">
      <formula>200</formula>
    </cfRule>
  </conditionalFormatting>
  <conditionalFormatting sqref="I3">
    <cfRule type="top10" dxfId="670" priority="4" rank="1"/>
  </conditionalFormatting>
  <conditionalFormatting sqref="K3">
    <cfRule type="top10" dxfId="669" priority="3" rank="1"/>
  </conditionalFormatting>
  <conditionalFormatting sqref="M3">
    <cfRule type="top10" dxfId="668" priority="2" rank="1"/>
  </conditionalFormatting>
  <conditionalFormatting sqref="O3">
    <cfRule type="top10" dxfId="667" priority="1" rank="1"/>
  </conditionalFormatting>
  <hyperlinks>
    <hyperlink ref="X1" location="'Indoor 2025'!A1" display="Return to Rankings" xr:uid="{BF2A996D-C825-4F5C-B0B4-965A118CE3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D3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B3</xm:sqref>
        </x14:dataValidation>
      </x14:dataValidation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D71F-954D-4B68-99CB-0D70FB571A40}">
  <sheetPr codeName="Sheet65"/>
  <dimension ref="A1:X6"/>
  <sheetViews>
    <sheetView workbookViewId="0">
      <selection activeCell="D13" sqref="D1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35</v>
      </c>
      <c r="B2" s="2" t="s">
        <v>151</v>
      </c>
      <c r="C2" s="3">
        <v>45835</v>
      </c>
      <c r="D2" s="4" t="s">
        <v>130</v>
      </c>
      <c r="E2" s="36">
        <v>183</v>
      </c>
      <c r="F2" s="22">
        <v>1</v>
      </c>
      <c r="G2" s="36">
        <v>193</v>
      </c>
      <c r="H2" s="22">
        <v>3</v>
      </c>
      <c r="I2" s="5">
        <v>190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566</v>
      </c>
      <c r="S2" s="7">
        <v>188.66666666666666</v>
      </c>
      <c r="T2" s="44">
        <v>5</v>
      </c>
      <c r="U2" s="8">
        <v>9</v>
      </c>
      <c r="V2" s="9">
        <v>197.66666666666666</v>
      </c>
    </row>
    <row r="3" spans="1:24" x14ac:dyDescent="0.25">
      <c r="A3" s="1" t="s">
        <v>35</v>
      </c>
      <c r="B3" s="2" t="s">
        <v>151</v>
      </c>
      <c r="C3" s="3">
        <v>45870</v>
      </c>
      <c r="D3" s="4" t="s">
        <v>130</v>
      </c>
      <c r="E3" s="61">
        <v>178</v>
      </c>
      <c r="F3" s="22">
        <v>1</v>
      </c>
      <c r="G3" s="61">
        <v>159</v>
      </c>
      <c r="H3" s="22">
        <v>0</v>
      </c>
      <c r="I3" s="62">
        <v>166</v>
      </c>
      <c r="J3" s="22">
        <v>0</v>
      </c>
      <c r="K3" s="38"/>
      <c r="L3" s="22"/>
      <c r="M3" s="38"/>
      <c r="N3" s="22"/>
      <c r="O3" s="5"/>
      <c r="P3" s="22"/>
      <c r="Q3" s="6">
        <v>3</v>
      </c>
      <c r="R3" s="6">
        <v>503</v>
      </c>
      <c r="S3" s="7">
        <v>167.66666666666666</v>
      </c>
      <c r="T3" s="44">
        <v>1</v>
      </c>
      <c r="U3" s="8">
        <v>5</v>
      </c>
      <c r="V3" s="9">
        <v>172.66666666666666</v>
      </c>
    </row>
    <row r="4" spans="1:24" x14ac:dyDescent="0.25">
      <c r="A4" s="55" t="s">
        <v>35</v>
      </c>
      <c r="B4" s="2" t="s">
        <v>151</v>
      </c>
      <c r="C4" s="3">
        <v>45961</v>
      </c>
      <c r="D4" s="54" t="s">
        <v>130</v>
      </c>
      <c r="E4" s="5">
        <v>180</v>
      </c>
      <c r="F4" s="22">
        <v>1</v>
      </c>
      <c r="G4" s="36">
        <v>179</v>
      </c>
      <c r="H4" s="22">
        <v>0</v>
      </c>
      <c r="I4" s="5">
        <v>179</v>
      </c>
      <c r="J4" s="22">
        <v>0</v>
      </c>
      <c r="K4" s="5">
        <v>191</v>
      </c>
      <c r="L4" s="22">
        <v>1</v>
      </c>
      <c r="M4" s="5"/>
      <c r="N4" s="22"/>
      <c r="O4" s="5"/>
      <c r="P4" s="22"/>
      <c r="Q4" s="8">
        <v>4</v>
      </c>
      <c r="R4" s="8">
        <v>729</v>
      </c>
      <c r="S4" s="7">
        <v>182.25</v>
      </c>
      <c r="T4" s="44">
        <v>2</v>
      </c>
      <c r="U4" s="8">
        <v>6</v>
      </c>
      <c r="V4" s="7">
        <v>188.25</v>
      </c>
    </row>
    <row r="6" spans="1:24" x14ac:dyDescent="0.25">
      <c r="Q6" s="39">
        <f>SUM(Q2:Q5)</f>
        <v>10</v>
      </c>
      <c r="R6" s="39">
        <f>SUM(R2:R5)</f>
        <v>1798</v>
      </c>
      <c r="S6" s="40">
        <f>SUM(R6/Q6)</f>
        <v>179.8</v>
      </c>
      <c r="T6" s="39">
        <f>SUM(T2:T5)</f>
        <v>8</v>
      </c>
      <c r="U6" s="39">
        <f>SUM(U2:U5)</f>
        <v>20</v>
      </c>
      <c r="V6" s="41">
        <f>SUM(S6+U6)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:J4 L4:P4 T4" name="Range1_3_5_1"/>
  </protectedRanges>
  <conditionalFormatting sqref="E4">
    <cfRule type="top10" dxfId="666" priority="6" rank="1"/>
  </conditionalFormatting>
  <conditionalFormatting sqref="G4">
    <cfRule type="top10" dxfId="665" priority="5" rank="1"/>
  </conditionalFormatting>
  <conditionalFormatting sqref="E4:J4 L4:P4">
    <cfRule type="cellIs" dxfId="664" priority="4" operator="greaterThanOrEqual">
      <formula>200</formula>
    </cfRule>
  </conditionalFormatting>
  <conditionalFormatting sqref="I4">
    <cfRule type="top10" dxfId="663" priority="3" rank="1"/>
  </conditionalFormatting>
  <conditionalFormatting sqref="M4">
    <cfRule type="top10" dxfId="662" priority="2" rank="1"/>
  </conditionalFormatting>
  <conditionalFormatting sqref="O4">
    <cfRule type="top10" dxfId="661" priority="1" rank="1"/>
  </conditionalFormatting>
  <hyperlinks>
    <hyperlink ref="X1" location="'Virginia 2025'!A1" display="Return to Rankings" xr:uid="{66B783C2-47D2-4626-860C-C70E4C1ECEA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B4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D4</xm:sqref>
        </x14:dataValidation>
      </x14:dataValidation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E4C0-7827-401A-BCF1-A11421011479}">
  <dimension ref="A1:X16"/>
  <sheetViews>
    <sheetView workbookViewId="0">
      <selection activeCell="A14" sqref="A14:V14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25">
      <c r="A2" s="1" t="s">
        <v>11</v>
      </c>
      <c r="B2" s="2" t="s">
        <v>175</v>
      </c>
      <c r="C2" s="3">
        <v>45951</v>
      </c>
      <c r="D2" s="4" t="s">
        <v>38</v>
      </c>
      <c r="E2" s="36">
        <v>190</v>
      </c>
      <c r="F2" s="22">
        <v>1</v>
      </c>
      <c r="G2" s="36">
        <v>183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4</v>
      </c>
      <c r="U2" s="8">
        <v>3</v>
      </c>
      <c r="V2" s="9">
        <v>192.66666666666666</v>
      </c>
    </row>
    <row r="3" spans="1:24" x14ac:dyDescent="0.25">
      <c r="A3" s="55" t="s">
        <v>11</v>
      </c>
      <c r="B3" s="2" t="s">
        <v>175</v>
      </c>
      <c r="C3" s="3">
        <v>45965</v>
      </c>
      <c r="D3" s="54" t="s">
        <v>38</v>
      </c>
      <c r="E3" s="5">
        <v>194</v>
      </c>
      <c r="F3" s="22">
        <v>2</v>
      </c>
      <c r="G3" s="36">
        <v>190</v>
      </c>
      <c r="H3" s="22">
        <v>1</v>
      </c>
      <c r="I3" s="5">
        <v>193</v>
      </c>
      <c r="J3" s="22">
        <v>1</v>
      </c>
      <c r="K3" s="5"/>
      <c r="L3" s="22"/>
      <c r="M3" s="5"/>
      <c r="N3" s="22"/>
      <c r="O3" s="5"/>
      <c r="P3" s="22"/>
      <c r="Q3" s="8">
        <v>3</v>
      </c>
      <c r="R3" s="8">
        <v>577</v>
      </c>
      <c r="S3" s="7">
        <v>192.33333333333334</v>
      </c>
      <c r="T3" s="44">
        <v>4</v>
      </c>
      <c r="U3" s="8">
        <v>6</v>
      </c>
      <c r="V3" s="7">
        <v>198.33333333333334</v>
      </c>
    </row>
    <row r="4" spans="1:24" x14ac:dyDescent="0.25">
      <c r="A4" s="55" t="s">
        <v>11</v>
      </c>
      <c r="B4" s="2" t="s">
        <v>175</v>
      </c>
      <c r="C4" s="3">
        <v>45979</v>
      </c>
      <c r="D4" s="54" t="s">
        <v>38</v>
      </c>
      <c r="E4" s="5">
        <v>194</v>
      </c>
      <c r="F4" s="22">
        <v>0</v>
      </c>
      <c r="G4" s="36">
        <v>195</v>
      </c>
      <c r="H4" s="22">
        <v>2</v>
      </c>
      <c r="I4" s="5">
        <v>191</v>
      </c>
      <c r="J4" s="22">
        <v>2</v>
      </c>
      <c r="K4" s="38"/>
      <c r="L4" s="22"/>
      <c r="M4" s="38"/>
      <c r="N4" s="22"/>
      <c r="O4" s="5"/>
      <c r="P4" s="22"/>
      <c r="Q4" s="8">
        <v>3</v>
      </c>
      <c r="R4" s="8">
        <v>580</v>
      </c>
      <c r="S4" s="7">
        <v>193.33333333333334</v>
      </c>
      <c r="T4" s="44">
        <v>4</v>
      </c>
      <c r="U4" s="8">
        <v>2</v>
      </c>
      <c r="V4" s="7">
        <v>195.33333333333334</v>
      </c>
    </row>
    <row r="5" spans="1:24" x14ac:dyDescent="0.25">
      <c r="A5" s="55" t="s">
        <v>11</v>
      </c>
      <c r="B5" s="2" t="s">
        <v>175</v>
      </c>
      <c r="C5" s="3">
        <v>45993</v>
      </c>
      <c r="D5" s="54" t="s">
        <v>38</v>
      </c>
      <c r="E5" s="36">
        <v>192</v>
      </c>
      <c r="F5" s="22">
        <v>3</v>
      </c>
      <c r="G5" s="36">
        <v>197</v>
      </c>
      <c r="H5" s="22">
        <v>2</v>
      </c>
      <c r="I5" s="5">
        <v>195</v>
      </c>
      <c r="J5" s="22">
        <v>3</v>
      </c>
      <c r="K5" s="5"/>
      <c r="L5" s="22"/>
      <c r="M5" s="5"/>
      <c r="N5" s="22"/>
      <c r="O5" s="5"/>
      <c r="P5" s="22"/>
      <c r="Q5" s="8">
        <v>3</v>
      </c>
      <c r="R5" s="8">
        <v>584</v>
      </c>
      <c r="S5" s="7">
        <v>194.66666666666666</v>
      </c>
      <c r="T5" s="44">
        <v>8</v>
      </c>
      <c r="U5" s="8">
        <v>2</v>
      </c>
      <c r="V5" s="7">
        <v>196.66666666666666</v>
      </c>
    </row>
    <row r="6" spans="1:24" x14ac:dyDescent="0.25">
      <c r="A6" s="55" t="s">
        <v>11</v>
      </c>
      <c r="B6" s="2" t="s">
        <v>175</v>
      </c>
      <c r="C6" s="3">
        <v>45997</v>
      </c>
      <c r="D6" s="54" t="s">
        <v>38</v>
      </c>
      <c r="E6" s="5">
        <v>199</v>
      </c>
      <c r="F6" s="22">
        <v>3</v>
      </c>
      <c r="G6" s="36">
        <v>192</v>
      </c>
      <c r="H6" s="22">
        <v>6</v>
      </c>
      <c r="I6" s="5">
        <v>193</v>
      </c>
      <c r="J6" s="22">
        <v>0</v>
      </c>
      <c r="K6" s="38">
        <v>194</v>
      </c>
      <c r="L6" s="22">
        <v>2</v>
      </c>
      <c r="M6" s="38">
        <v>196</v>
      </c>
      <c r="N6" s="22">
        <v>2</v>
      </c>
      <c r="O6" s="5">
        <v>197</v>
      </c>
      <c r="P6" s="22">
        <v>4</v>
      </c>
      <c r="Q6" s="8">
        <v>6</v>
      </c>
      <c r="R6" s="8">
        <v>1171</v>
      </c>
      <c r="S6" s="7">
        <v>195.16666666666666</v>
      </c>
      <c r="T6" s="44">
        <v>17</v>
      </c>
      <c r="U6" s="8">
        <v>4</v>
      </c>
      <c r="V6" s="7">
        <v>199.16666666666666</v>
      </c>
    </row>
    <row r="7" spans="1:24" x14ac:dyDescent="0.25">
      <c r="A7" s="55" t="s">
        <v>11</v>
      </c>
      <c r="B7" s="2" t="s">
        <v>175</v>
      </c>
      <c r="C7" s="3">
        <v>46007</v>
      </c>
      <c r="D7" s="54" t="s">
        <v>38</v>
      </c>
      <c r="E7" s="36">
        <v>192</v>
      </c>
      <c r="F7" s="22">
        <v>4</v>
      </c>
      <c r="G7" s="36">
        <v>197</v>
      </c>
      <c r="H7" s="22">
        <v>2</v>
      </c>
      <c r="I7" s="5">
        <v>183</v>
      </c>
      <c r="J7" s="22">
        <v>2</v>
      </c>
      <c r="K7" s="5"/>
      <c r="L7" s="22"/>
      <c r="M7" s="5"/>
      <c r="N7" s="22"/>
      <c r="O7" s="5"/>
      <c r="P7" s="22"/>
      <c r="Q7" s="8">
        <v>3</v>
      </c>
      <c r="R7" s="8">
        <v>572</v>
      </c>
      <c r="S7" s="7">
        <v>190.66666666666666</v>
      </c>
      <c r="T7" s="44">
        <v>8</v>
      </c>
      <c r="U7" s="8">
        <v>2</v>
      </c>
      <c r="V7" s="7">
        <v>192.66666666666666</v>
      </c>
    </row>
    <row r="9" spans="1:24" x14ac:dyDescent="0.25">
      <c r="Q9" s="39">
        <f>SUM(Q2:Q8)</f>
        <v>21</v>
      </c>
      <c r="R9" s="39">
        <f>SUM(R2:R8)</f>
        <v>4053</v>
      </c>
      <c r="S9" s="40">
        <f>SUM(R9/Q9)</f>
        <v>193</v>
      </c>
      <c r="T9" s="39">
        <f>SUM(T2:T8)</f>
        <v>45</v>
      </c>
      <c r="U9" s="39">
        <f>SUM(U2:U8)</f>
        <v>19</v>
      </c>
      <c r="V9" s="41">
        <f>SUM(S9+U9)</f>
        <v>212</v>
      </c>
    </row>
    <row r="13" spans="1:24" x14ac:dyDescent="0.25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25">
      <c r="A14" s="55" t="s">
        <v>35</v>
      </c>
      <c r="B14" s="2" t="s">
        <v>175</v>
      </c>
      <c r="C14" s="3">
        <v>46011</v>
      </c>
      <c r="D14" s="54" t="s">
        <v>38</v>
      </c>
      <c r="E14" s="36">
        <v>192</v>
      </c>
      <c r="F14" s="22">
        <v>0</v>
      </c>
      <c r="G14" s="36">
        <v>181</v>
      </c>
      <c r="H14" s="22">
        <v>0</v>
      </c>
      <c r="I14" s="5">
        <v>190</v>
      </c>
      <c r="J14" s="22">
        <v>2</v>
      </c>
      <c r="K14" s="5">
        <v>179</v>
      </c>
      <c r="L14" s="22">
        <v>0</v>
      </c>
      <c r="M14" s="5">
        <v>193</v>
      </c>
      <c r="N14" s="22">
        <v>2</v>
      </c>
      <c r="O14" s="5"/>
      <c r="P14" s="22"/>
      <c r="Q14" s="8">
        <v>5</v>
      </c>
      <c r="R14" s="8">
        <v>935</v>
      </c>
      <c r="S14" s="7">
        <v>187</v>
      </c>
      <c r="T14" s="44">
        <v>4</v>
      </c>
      <c r="U14" s="8">
        <v>3</v>
      </c>
      <c r="V14" s="7">
        <v>190</v>
      </c>
    </row>
    <row r="16" spans="1:24" x14ac:dyDescent="0.25">
      <c r="Q16" s="39">
        <f>SUM(Q14:Q15)</f>
        <v>5</v>
      </c>
      <c r="R16" s="39">
        <f>SUM(R14:R15)</f>
        <v>935</v>
      </c>
      <c r="S16" s="40">
        <f>SUM(R16/Q16)</f>
        <v>187</v>
      </c>
      <c r="T16" s="39">
        <f>SUM(T14:T15)</f>
        <v>4</v>
      </c>
      <c r="U16" s="39">
        <f>SUM(U14:U15)</f>
        <v>3</v>
      </c>
      <c r="V16" s="41">
        <f>SUM(S16+U16)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E2:P2 T2" name="Range1_3_5_1_1"/>
    <protectedRange algorithmName="SHA-512" hashValue="ON39YdpmFHfN9f47KpiRvqrKx0V9+erV1CNkpWzYhW/Qyc6aT8rEyCrvauWSYGZK2ia3o7vd3akF07acHAFpOA==" saltValue="yVW9XmDwTqEnmpSGai0KYg==" spinCount="100000" sqref="B3:C3" name="Range1_13_1_1"/>
    <protectedRange algorithmName="SHA-512" hashValue="ON39YdpmFHfN9f47KpiRvqrKx0V9+erV1CNkpWzYhW/Qyc6aT8rEyCrvauWSYGZK2ia3o7vd3akF07acHAFpOA==" saltValue="yVW9XmDwTqEnmpSGai0KYg==" spinCount="100000" sqref="D3" name="Range1_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O4 I4 K4 B4:C4" name="Range1_3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6"/>
    <protectedRange algorithmName="SHA-512" hashValue="ON39YdpmFHfN9f47KpiRvqrKx0V9+erV1CNkpWzYhW/Qyc6aT8rEyCrvauWSYGZK2ia3o7vd3akF07acHAFpOA==" saltValue="yVW9XmDwTqEnmpSGai0KYg==" spinCount="100000" sqref="B5:C6" name="Range1_13_3"/>
    <protectedRange algorithmName="SHA-512" hashValue="ON39YdpmFHfN9f47KpiRvqrKx0V9+erV1CNkpWzYhW/Qyc6aT8rEyCrvauWSYGZK2ia3o7vd3akF07acHAFpOA==" saltValue="yVW9XmDwTqEnmpSGai0KYg==" spinCount="100000" sqref="D5:D6" name="Range1_1_1_2"/>
    <protectedRange algorithmName="SHA-512" hashValue="ON39YdpmFHfN9f47KpiRvqrKx0V9+erV1CNkpWzYhW/Qyc6aT8rEyCrvauWSYGZK2ia3o7vd3akF07acHAFpOA==" saltValue="yVW9XmDwTqEnmpSGai0KYg==" spinCount="100000" sqref="T5:T6 E5:P6" name="Range1_3_5_1_2"/>
    <protectedRange algorithmName="SHA-512" hashValue="ON39YdpmFHfN9f47KpiRvqrKx0V9+erV1CNkpWzYhW/Qyc6aT8rEyCrvauWSYGZK2ia3o7vd3akF07acHAFpOA==" saltValue="yVW9XmDwTqEnmpSGai0KYg==" spinCount="100000" sqref="B7:C7 E7:P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algorithmName="SHA-512" hashValue="ON39YdpmFHfN9f47KpiRvqrKx0V9+erV1CNkpWzYhW/Qyc6aT8rEyCrvauWSYGZK2ia3o7vd3akF07acHAFpOA==" saltValue="yVW9XmDwTqEnmpSGai0KYg==" spinCount="100000" sqref="E14:P14 B14:C14" name="Range1_15_1"/>
    <protectedRange algorithmName="SHA-512" hashValue="ON39YdpmFHfN9f47KpiRvqrKx0V9+erV1CNkpWzYhW/Qyc6aT8rEyCrvauWSYGZK2ia3o7vd3akF07acHAFpOA==" saltValue="yVW9XmDwTqEnmpSGai0KYg==" spinCount="100000" sqref="D14" name="Range1_1_4_1"/>
    <protectedRange algorithmName="SHA-512" hashValue="ON39YdpmFHfN9f47KpiRvqrKx0V9+erV1CNkpWzYhW/Qyc6aT8rEyCrvauWSYGZK2ia3o7vd3akF07acHAFpOA==" saltValue="yVW9XmDwTqEnmpSGai0KYg==" spinCount="100000" sqref="T14" name="Range1_3_5_4_1"/>
  </protectedRanges>
  <conditionalFormatting sqref="E2">
    <cfRule type="top10" dxfId="660" priority="77" rank="1"/>
  </conditionalFormatting>
  <conditionalFormatting sqref="G2">
    <cfRule type="top10" dxfId="659" priority="76" rank="1"/>
  </conditionalFormatting>
  <conditionalFormatting sqref="E2:P2">
    <cfRule type="cellIs" dxfId="658" priority="75" operator="greaterThanOrEqual">
      <formula>200</formula>
    </cfRule>
  </conditionalFormatting>
  <conditionalFormatting sqref="I2">
    <cfRule type="top10" dxfId="657" priority="74" rank="1"/>
  </conditionalFormatting>
  <conditionalFormatting sqref="K2">
    <cfRule type="top10" dxfId="656" priority="73" rank="1"/>
  </conditionalFormatting>
  <conditionalFormatting sqref="M2">
    <cfRule type="top10" dxfId="655" priority="72" rank="1"/>
  </conditionalFormatting>
  <conditionalFormatting sqref="O2">
    <cfRule type="top10" dxfId="654" priority="71" rank="1"/>
  </conditionalFormatting>
  <conditionalFormatting sqref="E3:P3">
    <cfRule type="cellIs" dxfId="653" priority="70" operator="greaterThanOrEqual">
      <formula>200</formula>
    </cfRule>
  </conditionalFormatting>
  <conditionalFormatting sqref="E3">
    <cfRule type="top10" dxfId="652" priority="69" rank="1"/>
  </conditionalFormatting>
  <conditionalFormatting sqref="G3">
    <cfRule type="top10" dxfId="651" priority="68" rank="1"/>
  </conditionalFormatting>
  <conditionalFormatting sqref="I3">
    <cfRule type="top10" dxfId="650" priority="67" rank="1"/>
  </conditionalFormatting>
  <conditionalFormatting sqref="K3">
    <cfRule type="top10" dxfId="649" priority="66" rank="1"/>
  </conditionalFormatting>
  <conditionalFormatting sqref="M3">
    <cfRule type="top10" dxfId="648" priority="65" rank="1"/>
  </conditionalFormatting>
  <conditionalFormatting sqref="O3">
    <cfRule type="top10" dxfId="647" priority="64" rank="1"/>
  </conditionalFormatting>
  <conditionalFormatting sqref="E4">
    <cfRule type="top10" dxfId="646" priority="63" rank="1"/>
  </conditionalFormatting>
  <conditionalFormatting sqref="G4">
    <cfRule type="top10" dxfId="645" priority="62" rank="1"/>
  </conditionalFormatting>
  <conditionalFormatting sqref="I4">
    <cfRule type="top10" dxfId="644" priority="61" rank="1"/>
  </conditionalFormatting>
  <conditionalFormatting sqref="K4">
    <cfRule type="top10" dxfId="643" priority="60" rank="1"/>
  </conditionalFormatting>
  <conditionalFormatting sqref="M4">
    <cfRule type="top10" dxfId="642" priority="59" rank="1"/>
  </conditionalFormatting>
  <conditionalFormatting sqref="O4">
    <cfRule type="top10" dxfId="641" priority="58" rank="1"/>
  </conditionalFormatting>
  <conditionalFormatting sqref="E4:P4">
    <cfRule type="cellIs" dxfId="640" priority="57" operator="greaterThanOrEqual">
      <formula>200</formula>
    </cfRule>
  </conditionalFormatting>
  <conditionalFormatting sqref="E5:E6">
    <cfRule type="top10" dxfId="639" priority="56" rank="1"/>
  </conditionalFormatting>
  <conditionalFormatting sqref="G5:G6">
    <cfRule type="top10" dxfId="638" priority="55" rank="1"/>
  </conditionalFormatting>
  <conditionalFormatting sqref="E5:P6">
    <cfRule type="cellIs" dxfId="637" priority="54" operator="greaterThanOrEqual">
      <formula>200</formula>
    </cfRule>
  </conditionalFormatting>
  <conditionalFormatting sqref="I5:I6">
    <cfRule type="top10" dxfId="636" priority="53" rank="1"/>
  </conditionalFormatting>
  <conditionalFormatting sqref="K5:K6">
    <cfRule type="top10" dxfId="635" priority="52" rank="1"/>
  </conditionalFormatting>
  <conditionalFormatting sqref="M5:M6">
    <cfRule type="top10" dxfId="634" priority="51" rank="1"/>
  </conditionalFormatting>
  <conditionalFormatting sqref="O5:O6">
    <cfRule type="top10" dxfId="633" priority="50" rank="1"/>
  </conditionalFormatting>
  <conditionalFormatting sqref="E7:P7">
    <cfRule type="cellIs" dxfId="632" priority="43" operator="greaterThanOrEqual">
      <formula>200</formula>
    </cfRule>
  </conditionalFormatting>
  <conditionalFormatting sqref="E7">
    <cfRule type="top10" dxfId="631" priority="44" rank="1"/>
  </conditionalFormatting>
  <conditionalFormatting sqref="G7">
    <cfRule type="top10" dxfId="630" priority="45" rank="1"/>
  </conditionalFormatting>
  <conditionalFormatting sqref="I7">
    <cfRule type="top10" dxfId="629" priority="46" rank="1"/>
  </conditionalFormatting>
  <conditionalFormatting sqref="K7">
    <cfRule type="top10" dxfId="628" priority="47" rank="1"/>
  </conditionalFormatting>
  <conditionalFormatting sqref="M7">
    <cfRule type="top10" dxfId="627" priority="48" rank="1"/>
  </conditionalFormatting>
  <conditionalFormatting sqref="O7">
    <cfRule type="top10" dxfId="626" priority="49" rank="1"/>
  </conditionalFormatting>
  <conditionalFormatting sqref="E14:P14">
    <cfRule type="cellIs" dxfId="625" priority="1" operator="greaterThanOrEqual">
      <formula>200</formula>
    </cfRule>
  </conditionalFormatting>
  <conditionalFormatting sqref="E14">
    <cfRule type="top10" dxfId="624" priority="2" rank="1"/>
  </conditionalFormatting>
  <conditionalFormatting sqref="G14">
    <cfRule type="top10" dxfId="623" priority="3" rank="1"/>
  </conditionalFormatting>
  <conditionalFormatting sqref="I14">
    <cfRule type="top10" dxfId="622" priority="4" rank="1"/>
  </conditionalFormatting>
  <conditionalFormatting sqref="K14">
    <cfRule type="top10" dxfId="621" priority="5" rank="1"/>
  </conditionalFormatting>
  <conditionalFormatting sqref="M14">
    <cfRule type="top10" dxfId="620" priority="6" rank="1"/>
  </conditionalFormatting>
  <conditionalFormatting sqref="O14">
    <cfRule type="top10" dxfId="619" priority="7" rank="1"/>
  </conditionalFormatting>
  <hyperlinks>
    <hyperlink ref="X1" location="'Indoor 2025'!A1" display="Return to Rankings" xr:uid="{E93C5BBF-F0CD-4B69-94CA-CCFA8FC6E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B2</xm:sqref>
        </x14:dataValidation>
        <x14:dataValidation type="list" allowBlank="1" showInputMessage="1" showErrorMessage="1" xr:uid="{6D813049-6DEC-4D67-969A-243615C95ECB}">
          <x14:formula1>
            <xm:f>'[11-8-2025 ABRA.xlsm]DATA'!#REF!</xm:f>
          </x14:formula1>
          <xm:sqref>D3 B3</xm:sqref>
        </x14:dataValidation>
        <x14:dataValidation type="list" allowBlank="1" showInputMessage="1" showErrorMessage="1" xr:uid="{6EE19AB2-4B30-4364-9E99-0860AAD91B2B}">
          <x14:formula1>
            <xm:f>'C:\Users\jmfg1\Downloads\[11-18-25 abra.xlsm]DATA'!#REF!</xm:f>
          </x14:formula1>
          <xm:sqref>D4 B4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B5:B6 D5:D6</xm:sqref>
        </x14:dataValidation>
        <x14:dataValidation type="list" allowBlank="1" showInputMessage="1" showErrorMessage="1" xr:uid="{716ADCD4-EE22-4A7F-B846-52CD1F4851AF}">
          <x14:formula1>
            <xm:f>'C:\Users\jmfg1\Downloads\[ABRA 12-16-25 (1).xlsm]DATA'!#REF!</xm:f>
          </x14:formula1>
          <xm:sqref>D7 D14</xm:sqref>
        </x14:dataValidation>
        <x14:dataValidation type="list" allowBlank="1" showInputMessage="1" showErrorMessage="1" xr:uid="{A8872D20-5E7D-4F43-9F37-6D4DA270F789}">
          <x14:formula1>
            <xm:f>'C:\Users\jmfg1\Downloads\[ABRA 12-16-25 (1).xlsm]DATA'!#REF!</xm:f>
          </x14:formula1>
          <xm:sqref>B7 B14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D005-1EF4-44A6-BB42-3563C77D7B8E}">
  <sheetPr codeName="Sheet66"/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129</v>
      </c>
      <c r="C2" s="3">
        <v>45814</v>
      </c>
      <c r="D2" s="4" t="s">
        <v>130</v>
      </c>
      <c r="E2" s="5">
        <v>193</v>
      </c>
      <c r="F2" s="22">
        <v>1</v>
      </c>
      <c r="G2" s="5">
        <v>186</v>
      </c>
      <c r="H2" s="22">
        <v>0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572</v>
      </c>
      <c r="S2" s="7">
        <v>190.66666666666666</v>
      </c>
      <c r="T2" s="44">
        <v>2</v>
      </c>
      <c r="U2" s="8">
        <v>2</v>
      </c>
      <c r="V2" s="9">
        <v>192.66666666666666</v>
      </c>
    </row>
    <row r="4" spans="1:24" x14ac:dyDescent="0.25">
      <c r="Q4" s="39">
        <f>SUM(Q2:Q3)</f>
        <v>3</v>
      </c>
      <c r="R4" s="39">
        <f>SUM(R2:R3)</f>
        <v>572</v>
      </c>
      <c r="S4" s="40">
        <f>SUM(R4/Q4)</f>
        <v>190.66666666666666</v>
      </c>
      <c r="T4" s="39">
        <f>SUM(T2:T3)</f>
        <v>2</v>
      </c>
      <c r="U4" s="39">
        <f>SUM(U2:U3)</f>
        <v>2</v>
      </c>
      <c r="V4" s="41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4A2720CE-399A-41C3-A51F-64944521D661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DA8D-D39A-4AB4-AAC5-886A0F3853F6}">
  <sheetPr codeName="Sheet67"/>
  <dimension ref="A1:X14"/>
  <sheetViews>
    <sheetView workbookViewId="0">
      <selection activeCell="A5" sqref="A5:V6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22.2851562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25">
      <c r="A2" s="1" t="s">
        <v>15</v>
      </c>
      <c r="B2" s="2" t="s">
        <v>114</v>
      </c>
      <c r="C2" s="3">
        <v>45808</v>
      </c>
      <c r="D2" s="4" t="s">
        <v>102</v>
      </c>
      <c r="E2" s="5">
        <v>196</v>
      </c>
      <c r="F2" s="22">
        <v>6</v>
      </c>
      <c r="G2" s="5">
        <v>195</v>
      </c>
      <c r="H2" s="22">
        <v>2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44">
        <v>10</v>
      </c>
      <c r="U2" s="8">
        <v>2</v>
      </c>
      <c r="V2" s="9">
        <v>197</v>
      </c>
    </row>
    <row r="3" spans="1:24" ht="15" customHeight="1" x14ac:dyDescent="0.25">
      <c r="A3" s="1" t="s">
        <v>15</v>
      </c>
      <c r="B3" s="2" t="s">
        <v>114</v>
      </c>
      <c r="C3" s="3">
        <v>45836</v>
      </c>
      <c r="D3" s="4" t="s">
        <v>102</v>
      </c>
      <c r="E3" s="5">
        <v>197</v>
      </c>
      <c r="F3" s="22">
        <v>3</v>
      </c>
      <c r="G3" s="5">
        <v>199</v>
      </c>
      <c r="H3" s="22">
        <v>4</v>
      </c>
      <c r="I3" s="5">
        <v>198.001</v>
      </c>
      <c r="J3" s="22">
        <v>7</v>
      </c>
      <c r="K3" s="5"/>
      <c r="L3" s="22"/>
      <c r="M3" s="5"/>
      <c r="N3" s="22"/>
      <c r="O3" s="5"/>
      <c r="P3" s="22"/>
      <c r="Q3" s="6">
        <v>3</v>
      </c>
      <c r="R3" s="6">
        <v>594.00099999999998</v>
      </c>
      <c r="S3" s="7">
        <v>198.00033333333332</v>
      </c>
      <c r="T3" s="44">
        <v>14</v>
      </c>
      <c r="U3" s="8">
        <v>12</v>
      </c>
      <c r="V3" s="9">
        <v>210.00033333333332</v>
      </c>
    </row>
    <row r="4" spans="1:24" x14ac:dyDescent="0.25">
      <c r="A4" s="1" t="s">
        <v>15</v>
      </c>
      <c r="B4" s="2" t="s">
        <v>114</v>
      </c>
      <c r="C4" s="3">
        <v>45857</v>
      </c>
      <c r="D4" s="4" t="s">
        <v>102</v>
      </c>
      <c r="E4" s="5">
        <v>197</v>
      </c>
      <c r="F4" s="22">
        <v>4</v>
      </c>
      <c r="G4" s="5">
        <v>197</v>
      </c>
      <c r="H4" s="22">
        <v>4</v>
      </c>
      <c r="I4" s="43">
        <v>200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25">
      <c r="A5" s="1" t="s">
        <v>15</v>
      </c>
      <c r="B5" s="2" t="s">
        <v>114</v>
      </c>
      <c r="C5" s="3">
        <v>45927</v>
      </c>
      <c r="D5" s="4" t="s">
        <v>170</v>
      </c>
      <c r="E5" s="5">
        <v>200</v>
      </c>
      <c r="F5" s="22">
        <v>5</v>
      </c>
      <c r="G5" s="5">
        <v>197</v>
      </c>
      <c r="H5" s="22">
        <v>6</v>
      </c>
      <c r="I5" s="5">
        <v>198</v>
      </c>
      <c r="J5" s="22">
        <v>9</v>
      </c>
      <c r="K5" s="5"/>
      <c r="L5" s="22"/>
      <c r="M5" s="5"/>
      <c r="N5" s="22"/>
      <c r="O5" s="5"/>
      <c r="P5" s="22"/>
      <c r="Q5" s="6">
        <v>3</v>
      </c>
      <c r="R5" s="6">
        <v>595</v>
      </c>
      <c r="S5" s="7">
        <v>198.33333333333334</v>
      </c>
      <c r="T5" s="44">
        <v>20</v>
      </c>
      <c r="U5" s="8">
        <v>7</v>
      </c>
      <c r="V5" s="9">
        <v>203.33333333333334</v>
      </c>
    </row>
    <row r="6" spans="1:24" x14ac:dyDescent="0.25">
      <c r="A6" s="1" t="s">
        <v>15</v>
      </c>
      <c r="B6" s="2" t="s">
        <v>114</v>
      </c>
      <c r="C6" s="3">
        <v>45948</v>
      </c>
      <c r="D6" s="4" t="s">
        <v>170</v>
      </c>
      <c r="E6" s="5">
        <v>199</v>
      </c>
      <c r="F6" s="22">
        <v>5</v>
      </c>
      <c r="G6" s="5">
        <v>199</v>
      </c>
      <c r="H6" s="22">
        <v>9</v>
      </c>
      <c r="I6" s="5">
        <v>200.001</v>
      </c>
      <c r="J6" s="22">
        <v>6</v>
      </c>
      <c r="K6" s="5"/>
      <c r="L6" s="22"/>
      <c r="M6" s="5"/>
      <c r="N6" s="22"/>
      <c r="O6" s="5"/>
      <c r="P6" s="22"/>
      <c r="Q6" s="6">
        <v>3</v>
      </c>
      <c r="R6" s="6">
        <v>598.00099999999998</v>
      </c>
      <c r="S6" s="7">
        <v>199.33366666666666</v>
      </c>
      <c r="T6" s="44">
        <v>20</v>
      </c>
      <c r="U6" s="8">
        <v>7</v>
      </c>
      <c r="V6" s="9">
        <v>206.33366666666666</v>
      </c>
    </row>
    <row r="8" spans="1:24" ht="15" customHeight="1" x14ac:dyDescent="0.25">
      <c r="Q8" s="39">
        <f>SUM(Q2:Q7)</f>
        <v>15</v>
      </c>
      <c r="R8" s="39">
        <f>SUM(R2:R7)</f>
        <v>2966.0020000000004</v>
      </c>
      <c r="S8" s="40">
        <f>SUM(R8/Q8)</f>
        <v>197.73346666666669</v>
      </c>
      <c r="T8" s="39">
        <f>SUM(T2:T7)</f>
        <v>75</v>
      </c>
      <c r="U8" s="39">
        <f>SUM(U2:U7)</f>
        <v>31</v>
      </c>
      <c r="V8" s="41">
        <f>SUM(S8+U8)</f>
        <v>228.73346666666669</v>
      </c>
    </row>
    <row r="9" spans="1:24" ht="15" customHeight="1" x14ac:dyDescent="0.25"/>
    <row r="11" spans="1:24" x14ac:dyDescent="0.25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25">
      <c r="A12" s="1" t="s">
        <v>11</v>
      </c>
      <c r="B12" s="2" t="s">
        <v>114</v>
      </c>
      <c r="C12" s="3">
        <v>45808</v>
      </c>
      <c r="D12" s="4" t="s">
        <v>102</v>
      </c>
      <c r="E12" s="36">
        <v>181</v>
      </c>
      <c r="F12" s="22">
        <v>1</v>
      </c>
      <c r="G12" s="36">
        <v>193</v>
      </c>
      <c r="H12" s="22">
        <v>3</v>
      </c>
      <c r="I12" s="5">
        <v>187</v>
      </c>
      <c r="J12" s="22">
        <v>0</v>
      </c>
      <c r="K12" s="38"/>
      <c r="L12" s="22"/>
      <c r="M12" s="38"/>
      <c r="N12" s="22"/>
      <c r="O12" s="5"/>
      <c r="P12" s="22"/>
      <c r="Q12" s="6">
        <v>3</v>
      </c>
      <c r="R12" s="6">
        <v>561</v>
      </c>
      <c r="S12" s="7">
        <v>187</v>
      </c>
      <c r="T12" s="44">
        <v>4</v>
      </c>
      <c r="U12" s="8">
        <v>3</v>
      </c>
      <c r="V12" s="9">
        <v>190</v>
      </c>
    </row>
    <row r="14" spans="1:24" x14ac:dyDescent="0.25">
      <c r="Q14" s="39">
        <f>SUM(Q12:Q13)</f>
        <v>3</v>
      </c>
      <c r="R14" s="39">
        <f>SUM(R12:R13)</f>
        <v>561</v>
      </c>
      <c r="S14" s="40">
        <f>SUM(R14/Q14)</f>
        <v>187</v>
      </c>
      <c r="T14" s="39">
        <f>SUM(T12:T13)</f>
        <v>4</v>
      </c>
      <c r="U14" s="39">
        <f>SUM(U12:U13)</f>
        <v>3</v>
      </c>
      <c r="V14" s="41">
        <f>SUM(S14+U14)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3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</protectedRanges>
  <conditionalFormatting sqref="E5">
    <cfRule type="top10" dxfId="618" priority="14" rank="1"/>
  </conditionalFormatting>
  <conditionalFormatting sqref="G5">
    <cfRule type="top10" dxfId="617" priority="13" rank="1"/>
  </conditionalFormatting>
  <conditionalFormatting sqref="E5:P5">
    <cfRule type="cellIs" dxfId="616" priority="12" operator="greaterThanOrEqual">
      <formula>200</formula>
    </cfRule>
  </conditionalFormatting>
  <conditionalFormatting sqref="I5">
    <cfRule type="top10" dxfId="615" priority="11" rank="1"/>
  </conditionalFormatting>
  <conditionalFormatting sqref="K5">
    <cfRule type="top10" dxfId="614" priority="10" rank="1"/>
  </conditionalFormatting>
  <conditionalFormatting sqref="M5">
    <cfRule type="top10" dxfId="613" priority="9" rank="1"/>
  </conditionalFormatting>
  <conditionalFormatting sqref="O5">
    <cfRule type="top10" dxfId="612" priority="8" rank="1"/>
  </conditionalFormatting>
  <conditionalFormatting sqref="E6">
    <cfRule type="top10" dxfId="611" priority="7" rank="1"/>
  </conditionalFormatting>
  <conditionalFormatting sqref="G6">
    <cfRule type="top10" dxfId="610" priority="6" rank="1"/>
  </conditionalFormatting>
  <conditionalFormatting sqref="I6">
    <cfRule type="top10" dxfId="609" priority="5" rank="1"/>
  </conditionalFormatting>
  <conditionalFormatting sqref="K6">
    <cfRule type="top10" dxfId="608" priority="4" rank="1"/>
  </conditionalFormatting>
  <conditionalFormatting sqref="M6">
    <cfRule type="top10" dxfId="607" priority="3" rank="1"/>
  </conditionalFormatting>
  <conditionalFormatting sqref="O6">
    <cfRule type="top10" dxfId="606" priority="2" rank="1"/>
  </conditionalFormatting>
  <conditionalFormatting sqref="E6:P6">
    <cfRule type="cellIs" dxfId="605" priority="1" operator="greaterThanOrEqual">
      <formula>200</formula>
    </cfRule>
  </conditionalFormatting>
  <hyperlinks>
    <hyperlink ref="X1" location="'Virginia 2025'!A1" display="Return to Rankings" xr:uid="{5810E9C5-54B5-48FE-8D19-E1FC690BB4D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D5:D6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B5:B6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0BB-A19D-439C-8C4D-29F6F5C30796}">
  <sheetPr codeName="Sheet68"/>
  <dimension ref="A1:X9"/>
  <sheetViews>
    <sheetView workbookViewId="0">
      <selection activeCell="A6" sqref="A6:V7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77</v>
      </c>
      <c r="C2" s="3">
        <v>45710</v>
      </c>
      <c r="D2" s="4" t="s">
        <v>38</v>
      </c>
      <c r="E2" s="5">
        <v>198</v>
      </c>
      <c r="F2" s="22">
        <v>8</v>
      </c>
      <c r="G2" s="5">
        <v>199</v>
      </c>
      <c r="H2" s="22">
        <v>3</v>
      </c>
      <c r="I2" s="5">
        <v>198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14</v>
      </c>
      <c r="U2" s="8">
        <v>2</v>
      </c>
      <c r="V2" s="9">
        <v>200.33333333333334</v>
      </c>
    </row>
    <row r="3" spans="1:24" x14ac:dyDescent="0.25">
      <c r="A3" s="1" t="s">
        <v>15</v>
      </c>
      <c r="B3" s="2" t="s">
        <v>77</v>
      </c>
      <c r="C3" s="3">
        <v>45745</v>
      </c>
      <c r="D3" s="4" t="s">
        <v>38</v>
      </c>
      <c r="E3" s="5">
        <v>194</v>
      </c>
      <c r="F3" s="22">
        <v>2</v>
      </c>
      <c r="G3" s="5">
        <v>192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386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25">
      <c r="A4" s="1" t="s">
        <v>15</v>
      </c>
      <c r="B4" s="2" t="s">
        <v>77</v>
      </c>
      <c r="C4" s="3">
        <v>45773</v>
      </c>
      <c r="D4" s="4" t="s">
        <v>38</v>
      </c>
      <c r="E4" s="5">
        <v>195</v>
      </c>
      <c r="F4" s="22">
        <v>2</v>
      </c>
      <c r="G4" s="5">
        <v>195</v>
      </c>
      <c r="H4" s="22">
        <v>2</v>
      </c>
      <c r="I4" s="5">
        <v>194</v>
      </c>
      <c r="J4" s="22">
        <v>2</v>
      </c>
      <c r="K4" s="5">
        <v>192</v>
      </c>
      <c r="L4" s="22">
        <v>1</v>
      </c>
      <c r="M4" s="5">
        <v>195</v>
      </c>
      <c r="N4" s="22">
        <v>2</v>
      </c>
      <c r="O4" s="5">
        <v>198</v>
      </c>
      <c r="P4" s="22">
        <v>2</v>
      </c>
      <c r="Q4" s="6">
        <v>6</v>
      </c>
      <c r="R4" s="6">
        <v>1169</v>
      </c>
      <c r="S4" s="7">
        <v>194.83333333333334</v>
      </c>
      <c r="T4" s="44">
        <v>11</v>
      </c>
      <c r="U4" s="8">
        <v>4</v>
      </c>
      <c r="V4" s="9">
        <v>198.83333333333334</v>
      </c>
    </row>
    <row r="5" spans="1:24" x14ac:dyDescent="0.25">
      <c r="A5" s="55" t="s">
        <v>15</v>
      </c>
      <c r="B5" s="2" t="s">
        <v>77</v>
      </c>
      <c r="C5" s="3">
        <v>45955</v>
      </c>
      <c r="D5" s="54" t="s">
        <v>38</v>
      </c>
      <c r="E5" s="5">
        <v>198</v>
      </c>
      <c r="F5" s="22">
        <v>3</v>
      </c>
      <c r="G5" s="5">
        <v>199</v>
      </c>
      <c r="H5" s="22">
        <v>5</v>
      </c>
      <c r="I5" s="5">
        <v>197</v>
      </c>
      <c r="J5" s="22">
        <v>3</v>
      </c>
      <c r="K5" s="5">
        <v>199</v>
      </c>
      <c r="L5" s="22">
        <v>4</v>
      </c>
      <c r="M5" s="5">
        <v>199.001</v>
      </c>
      <c r="N5" s="22">
        <v>5</v>
      </c>
      <c r="O5" s="5"/>
      <c r="P5" s="22"/>
      <c r="Q5" s="8">
        <v>5</v>
      </c>
      <c r="R5" s="8">
        <v>992.00099999999998</v>
      </c>
      <c r="S5" s="7">
        <v>198.40019999999998</v>
      </c>
      <c r="T5" s="44">
        <v>20</v>
      </c>
      <c r="U5" s="8">
        <v>6</v>
      </c>
      <c r="V5" s="7">
        <v>204.40019999999998</v>
      </c>
    </row>
    <row r="6" spans="1:24" x14ac:dyDescent="0.25">
      <c r="A6" s="55" t="s">
        <v>15</v>
      </c>
      <c r="B6" s="2" t="s">
        <v>77</v>
      </c>
      <c r="C6" s="3">
        <v>45983</v>
      </c>
      <c r="D6" s="54" t="s">
        <v>38</v>
      </c>
      <c r="E6" s="5">
        <v>199</v>
      </c>
      <c r="F6" s="22">
        <v>3</v>
      </c>
      <c r="G6" s="5">
        <v>199</v>
      </c>
      <c r="H6" s="22">
        <v>5</v>
      </c>
      <c r="I6" s="5">
        <v>199</v>
      </c>
      <c r="J6" s="22">
        <v>6</v>
      </c>
      <c r="K6" s="5">
        <v>199</v>
      </c>
      <c r="L6" s="22">
        <v>4</v>
      </c>
      <c r="M6" s="5">
        <v>200</v>
      </c>
      <c r="N6" s="22">
        <v>3</v>
      </c>
      <c r="O6" s="5">
        <v>193</v>
      </c>
      <c r="P6" s="22">
        <v>3</v>
      </c>
      <c r="Q6" s="8">
        <v>6</v>
      </c>
      <c r="R6" s="8">
        <v>1189</v>
      </c>
      <c r="S6" s="7">
        <v>198.16666666666666</v>
      </c>
      <c r="T6" s="44">
        <v>24</v>
      </c>
      <c r="U6" s="8">
        <v>12</v>
      </c>
      <c r="V6" s="7">
        <v>210.16666666666666</v>
      </c>
    </row>
    <row r="7" spans="1:24" x14ac:dyDescent="0.25">
      <c r="A7" s="55" t="s">
        <v>15</v>
      </c>
      <c r="B7" s="2" t="s">
        <v>77</v>
      </c>
      <c r="C7" s="3">
        <v>45997</v>
      </c>
      <c r="D7" s="54" t="s">
        <v>38</v>
      </c>
      <c r="E7" s="5">
        <v>197</v>
      </c>
      <c r="F7" s="22">
        <v>2</v>
      </c>
      <c r="G7" s="5">
        <v>197</v>
      </c>
      <c r="H7" s="22">
        <v>7</v>
      </c>
      <c r="I7" s="5">
        <v>190</v>
      </c>
      <c r="J7" s="22">
        <v>2</v>
      </c>
      <c r="K7" s="5">
        <v>196</v>
      </c>
      <c r="L7" s="22">
        <v>5</v>
      </c>
      <c r="M7" s="5">
        <v>197</v>
      </c>
      <c r="N7" s="22">
        <v>6</v>
      </c>
      <c r="O7" s="5">
        <v>199</v>
      </c>
      <c r="P7" s="22">
        <v>5</v>
      </c>
      <c r="Q7" s="8">
        <v>6</v>
      </c>
      <c r="R7" s="8">
        <v>1176</v>
      </c>
      <c r="S7" s="7">
        <v>196</v>
      </c>
      <c r="T7" s="44">
        <v>27</v>
      </c>
      <c r="U7" s="8">
        <v>4</v>
      </c>
      <c r="V7" s="7">
        <v>200</v>
      </c>
    </row>
    <row r="9" spans="1:24" x14ac:dyDescent="0.25">
      <c r="Q9" s="39">
        <f>SUM(Q2:Q8)</f>
        <v>28</v>
      </c>
      <c r="R9" s="39">
        <f>SUM(R2:R8)</f>
        <v>5507.0010000000002</v>
      </c>
      <c r="S9" s="40">
        <f>SUM(R9/Q9)</f>
        <v>196.67860714285715</v>
      </c>
      <c r="T9" s="39">
        <f>SUM(T2:T8)</f>
        <v>101</v>
      </c>
      <c r="U9" s="39">
        <f>SUM(U2:U8)</f>
        <v>30</v>
      </c>
      <c r="V9" s="41">
        <f>SUM(S9+U9)</f>
        <v>226.67860714285715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7" name="Range1_13_3"/>
    <protectedRange algorithmName="SHA-512" hashValue="ON39YdpmFHfN9f47KpiRvqrKx0V9+erV1CNkpWzYhW/Qyc6aT8rEyCrvauWSYGZK2ia3o7vd3akF07acHAFpOA==" saltValue="yVW9XmDwTqEnmpSGai0KYg==" spinCount="100000" sqref="D6:D7" name="Range1_1_1_2"/>
    <protectedRange algorithmName="SHA-512" hashValue="ON39YdpmFHfN9f47KpiRvqrKx0V9+erV1CNkpWzYhW/Qyc6aT8rEyCrvauWSYGZK2ia3o7vd3akF07acHAFpOA==" saltValue="yVW9XmDwTqEnmpSGai0KYg==" spinCount="100000" sqref="E6:P7 T6:T7" name="Range1_3_5_1_2"/>
  </protectedRanges>
  <conditionalFormatting sqref="E5">
    <cfRule type="top10" dxfId="604" priority="14" rank="1"/>
  </conditionalFormatting>
  <conditionalFormatting sqref="G5">
    <cfRule type="top10" dxfId="603" priority="13" rank="1"/>
  </conditionalFormatting>
  <conditionalFormatting sqref="E5:P5">
    <cfRule type="cellIs" dxfId="602" priority="12" operator="greaterThanOrEqual">
      <formula>200</formula>
    </cfRule>
  </conditionalFormatting>
  <conditionalFormatting sqref="I5">
    <cfRule type="top10" dxfId="601" priority="11" rank="1"/>
  </conditionalFormatting>
  <conditionalFormatting sqref="K5">
    <cfRule type="top10" dxfId="600" priority="10" rank="1"/>
  </conditionalFormatting>
  <conditionalFormatting sqref="M5">
    <cfRule type="top10" dxfId="599" priority="9" rank="1"/>
  </conditionalFormatting>
  <conditionalFormatting sqref="O5">
    <cfRule type="top10" dxfId="598" priority="8" rank="1"/>
  </conditionalFormatting>
  <conditionalFormatting sqref="E6:E7">
    <cfRule type="top10" dxfId="597" priority="7" rank="1"/>
  </conditionalFormatting>
  <conditionalFormatting sqref="G6:G7">
    <cfRule type="top10" dxfId="596" priority="6" rank="1"/>
  </conditionalFormatting>
  <conditionalFormatting sqref="E6:P7">
    <cfRule type="cellIs" dxfId="595" priority="5" operator="greaterThanOrEqual">
      <formula>200</formula>
    </cfRule>
  </conditionalFormatting>
  <conditionalFormatting sqref="I6:I7">
    <cfRule type="top10" dxfId="594" priority="4" rank="1"/>
  </conditionalFormatting>
  <conditionalFormatting sqref="K6:K7">
    <cfRule type="top10" dxfId="593" priority="3" rank="1"/>
  </conditionalFormatting>
  <conditionalFormatting sqref="M6:M7">
    <cfRule type="top10" dxfId="592" priority="2" rank="1"/>
  </conditionalFormatting>
  <conditionalFormatting sqref="O6:O7">
    <cfRule type="top10" dxfId="591" priority="1" rank="1"/>
  </conditionalFormatting>
  <hyperlinks>
    <hyperlink ref="X1" location="'Virginia 2025'!A1" display="Return to Rankings" xr:uid="{685DCC50-950B-465E-B026-39EECD1262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B5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D5</xm:sqref>
        </x14:dataValidation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D6:D7 B6:B7</xm:sqref>
        </x14:dataValidation>
      </x14:dataValidation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CF6B-7C7D-498D-9547-23775C0B63D4}">
  <sheetPr codeName="Sheet69"/>
  <dimension ref="A1:X5"/>
  <sheetViews>
    <sheetView workbookViewId="0">
      <selection activeCell="A3" sqref="A3:V3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0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ht="15" customHeight="1" x14ac:dyDescent="0.25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25">
      <c r="A2" s="1" t="s">
        <v>15</v>
      </c>
      <c r="B2" s="2" t="s">
        <v>96</v>
      </c>
      <c r="C2" s="3">
        <v>45745</v>
      </c>
      <c r="D2" s="4" t="s">
        <v>38</v>
      </c>
      <c r="E2" s="5">
        <v>199</v>
      </c>
      <c r="F2" s="22">
        <v>7</v>
      </c>
      <c r="G2" s="43">
        <v>200.001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399.00099999999998</v>
      </c>
      <c r="S2" s="7">
        <v>199.50049999999999</v>
      </c>
      <c r="T2" s="44">
        <v>13</v>
      </c>
      <c r="U2" s="8">
        <v>6</v>
      </c>
      <c r="V2" s="9">
        <v>205.50049999999999</v>
      </c>
    </row>
    <row r="3" spans="1:24" x14ac:dyDescent="0.25">
      <c r="A3" s="55" t="s">
        <v>15</v>
      </c>
      <c r="B3" s="2" t="s">
        <v>96</v>
      </c>
      <c r="C3" s="3">
        <v>45997</v>
      </c>
      <c r="D3" s="54" t="s">
        <v>38</v>
      </c>
      <c r="E3" s="5">
        <v>198</v>
      </c>
      <c r="F3" s="22">
        <v>4</v>
      </c>
      <c r="G3" s="5">
        <v>199</v>
      </c>
      <c r="H3" s="22">
        <v>7</v>
      </c>
      <c r="I3" s="5">
        <v>197</v>
      </c>
      <c r="J3" s="22">
        <v>6</v>
      </c>
      <c r="K3" s="5">
        <v>199</v>
      </c>
      <c r="L3" s="22">
        <v>4</v>
      </c>
      <c r="M3" s="5">
        <v>199</v>
      </c>
      <c r="N3" s="22">
        <v>5</v>
      </c>
      <c r="O3" s="5">
        <v>199</v>
      </c>
      <c r="P3" s="22">
        <v>7</v>
      </c>
      <c r="Q3" s="8">
        <v>6</v>
      </c>
      <c r="R3" s="8">
        <v>1191</v>
      </c>
      <c r="S3" s="7">
        <v>198.5</v>
      </c>
      <c r="T3" s="44">
        <v>33</v>
      </c>
      <c r="U3" s="8">
        <v>4</v>
      </c>
      <c r="V3" s="7">
        <v>202.5</v>
      </c>
    </row>
    <row r="5" spans="1:24" x14ac:dyDescent="0.25">
      <c r="Q5" s="39">
        <f>SUM(Q2:Q4)</f>
        <v>8</v>
      </c>
      <c r="R5" s="39">
        <f>SUM(R2:R4)</f>
        <v>1590.001</v>
      </c>
      <c r="S5" s="40">
        <f>SUM(R5/Q5)</f>
        <v>198.750125</v>
      </c>
      <c r="T5" s="39">
        <f>SUM(T2:T4)</f>
        <v>46</v>
      </c>
      <c r="U5" s="39">
        <f>SUM(U2:U4)</f>
        <v>10</v>
      </c>
      <c r="V5" s="41">
        <f>SUM(S5+U5)</f>
        <v>208.750125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 E3:P3" name="Range1_3_5_1_2"/>
  </protectedRanges>
  <conditionalFormatting sqref="E3">
    <cfRule type="top10" dxfId="590" priority="7" rank="1"/>
  </conditionalFormatting>
  <conditionalFormatting sqref="G3">
    <cfRule type="top10" dxfId="589" priority="6" rank="1"/>
  </conditionalFormatting>
  <conditionalFormatting sqref="E3:P3">
    <cfRule type="cellIs" dxfId="588" priority="5" operator="greaterThanOrEqual">
      <formula>200</formula>
    </cfRule>
  </conditionalFormatting>
  <conditionalFormatting sqref="I3">
    <cfRule type="top10" dxfId="587" priority="4" rank="1"/>
  </conditionalFormatting>
  <conditionalFormatting sqref="K3">
    <cfRule type="top10" dxfId="586" priority="3" rank="1"/>
  </conditionalFormatting>
  <conditionalFormatting sqref="M3">
    <cfRule type="top10" dxfId="585" priority="2" rank="1"/>
  </conditionalFormatting>
  <conditionalFormatting sqref="O3">
    <cfRule type="top10" dxfId="584" priority="1" rank="1"/>
  </conditionalFormatting>
  <hyperlinks>
    <hyperlink ref="X1" location="'Virginia 2025'!A1" display="Return to Rankings" xr:uid="{F6B2BDF2-F2F8-48D1-B2F3-DCDEB3BDD2D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58A21A-1D8A-4DEC-A665-3B952FAA9007}">
          <x14:formula1>
            <xm:f>'[Indoor Nationals 12-6-25.xlsm]DATA'!#REF!</xm:f>
          </x14:formula1>
          <xm:sqref>D3 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156</vt:i4>
      </vt:variant>
    </vt:vector>
  </HeadingPairs>
  <TitlesOfParts>
    <vt:vector size="156" baseType="lpstr">
      <vt:lpstr>Indoor 2025</vt:lpstr>
      <vt:lpstr>Aiden Bodnar</vt:lpstr>
      <vt:lpstr>Al Kennedy</vt:lpstr>
      <vt:lpstr>Anthony Gulang</vt:lpstr>
      <vt:lpstr>Atley Sims</vt:lpstr>
      <vt:lpstr>Benji Matoy</vt:lpstr>
      <vt:lpstr>Bill Cash</vt:lpstr>
      <vt:lpstr>Bill Dooley</vt:lpstr>
      <vt:lpstr>Bill Ward</vt:lpstr>
      <vt:lpstr>Billy Miller</vt:lpstr>
      <vt:lpstr>BJ Crawford</vt:lpstr>
      <vt:lpstr>Bob Harless</vt:lpstr>
      <vt:lpstr>Brad Snow</vt:lpstr>
      <vt:lpstr>Brenna Bohannon</vt:lpstr>
      <vt:lpstr>Brett Cavins</vt:lpstr>
      <vt:lpstr>Brian Hagerty</vt:lpstr>
      <vt:lpstr>Bruce Cameron</vt:lpstr>
      <vt:lpstr>Bruce Karsh</vt:lpstr>
      <vt:lpstr>Bruce Lam</vt:lpstr>
      <vt:lpstr>Bruce Mangum</vt:lpstr>
      <vt:lpstr>Bud Stell</vt:lpstr>
      <vt:lpstr>Carl Rexrode</vt:lpstr>
      <vt:lpstr>Chad Lam</vt:lpstr>
      <vt:lpstr>Charles Chaplin</vt:lpstr>
      <vt:lpstr>Charles Miller</vt:lpstr>
      <vt:lpstr>Charlie Barba</vt:lpstr>
      <vt:lpstr>Charlie Huebner</vt:lpstr>
      <vt:lpstr>Charlie Knight</vt:lpstr>
      <vt:lpstr>Chris Lott</vt:lpstr>
      <vt:lpstr>Chris McCray</vt:lpstr>
      <vt:lpstr>Chuck Miller</vt:lpstr>
      <vt:lpstr>Chuck Morrell</vt:lpstr>
      <vt:lpstr>Claude Pennington</vt:lpstr>
      <vt:lpstr>Clay Bell</vt:lpstr>
      <vt:lpstr>Cody Dockery</vt:lpstr>
      <vt:lpstr>Conner Harrison</vt:lpstr>
      <vt:lpstr>Craig Bailey</vt:lpstr>
      <vt:lpstr>Dale Cauthen</vt:lpstr>
      <vt:lpstr>Dale Taft</vt:lpstr>
      <vt:lpstr>Daniel Smith</vt:lpstr>
      <vt:lpstr>Danny Hensley</vt:lpstr>
      <vt:lpstr>Danny Ripley</vt:lpstr>
      <vt:lpstr>Danny Sissom</vt:lpstr>
      <vt:lpstr>Daryl Castle</vt:lpstr>
      <vt:lpstr>David Book</vt:lpstr>
      <vt:lpstr>David Comer</vt:lpstr>
      <vt:lpstr>David Dudley</vt:lpstr>
      <vt:lpstr>David Jennings</vt:lpstr>
      <vt:lpstr>Don Kowalsky</vt:lpstr>
      <vt:lpstr>Don Tucker</vt:lpstr>
      <vt:lpstr>Donald Hale</vt:lpstr>
      <vt:lpstr>Donald Osborne</vt:lpstr>
      <vt:lpstr>Dwight Raines</vt:lpstr>
      <vt:lpstr>Emily Frymier</vt:lpstr>
      <vt:lpstr>Erika Patterson</vt:lpstr>
      <vt:lpstr>Forrest Knight</vt:lpstr>
      <vt:lpstr>Fred Lotts</vt:lpstr>
      <vt:lpstr>Freddy Geiselbreth</vt:lpstr>
      <vt:lpstr>Gary Flint</vt:lpstr>
      <vt:lpstr>Gary Gallion</vt:lpstr>
      <vt:lpstr>Gary Silvernail</vt:lpstr>
      <vt:lpstr>Greg Dudley</vt:lpstr>
      <vt:lpstr>Greg Hissong</vt:lpstr>
      <vt:lpstr>Harry Page</vt:lpstr>
      <vt:lpstr>Harvey Reese</vt:lpstr>
      <vt:lpstr>Howard Ary</vt:lpstr>
      <vt:lpstr>James Coats</vt:lpstr>
      <vt:lpstr>Jared Comstock</vt:lpstr>
      <vt:lpstr>Jarvis Pennington</vt:lpstr>
      <vt:lpstr>Jason Edwards</vt:lpstr>
      <vt:lpstr>Jason Frymier</vt:lpstr>
      <vt:lpstr>Jason Rasnake</vt:lpstr>
      <vt:lpstr>Jason Salsman</vt:lpstr>
      <vt:lpstr>Jay Boyd</vt:lpstr>
      <vt:lpstr>Jeff Cheek</vt:lpstr>
      <vt:lpstr>Jeff Kite</vt:lpstr>
      <vt:lpstr>Jeff Moyers</vt:lpstr>
      <vt:lpstr>Jeremiah Mohr</vt:lpstr>
      <vt:lpstr>Jerry Graves</vt:lpstr>
      <vt:lpstr>Jim Mathews</vt:lpstr>
      <vt:lpstr>Jim Parnell</vt:lpstr>
      <vt:lpstr>Joe Young</vt:lpstr>
      <vt:lpstr>Johnathan Lowe</vt:lpstr>
      <vt:lpstr>John Knight</vt:lpstr>
      <vt:lpstr>John Laseter</vt:lpstr>
      <vt:lpstr>John Rogers</vt:lpstr>
      <vt:lpstr>Jon Flint</vt:lpstr>
      <vt:lpstr>Jon Griffin</vt:lpstr>
      <vt:lpstr>Joseph Mauck</vt:lpstr>
      <vt:lpstr>Josh Kite</vt:lpstr>
      <vt:lpstr>J.R. Anderson</vt:lpstr>
      <vt:lpstr>Judy Gallion</vt:lpstr>
      <vt:lpstr>Justin Foltz</vt:lpstr>
      <vt:lpstr>Keith Holifield</vt:lpstr>
      <vt:lpstr>Keith Spangler</vt:lpstr>
      <vt:lpstr>Kelly Edwards</vt:lpstr>
      <vt:lpstr>Ken Camper</vt:lpstr>
      <vt:lpstr>Ken Mix</vt:lpstr>
      <vt:lpstr>Kenny Jones</vt:lpstr>
      <vt:lpstr>Larry Smith</vt:lpstr>
      <vt:lpstr>Lawson Gaither</vt:lpstr>
      <vt:lpstr>Lee Miller</vt:lpstr>
      <vt:lpstr>Leo Beatty</vt:lpstr>
      <vt:lpstr>LJ Knight</vt:lpstr>
      <vt:lpstr>Mac See</vt:lpstr>
      <vt:lpstr>Mark Coats</vt:lpstr>
      <vt:lpstr>Mark Crownover</vt:lpstr>
      <vt:lpstr>Mark Griffith</vt:lpstr>
      <vt:lpstr>Matthew Dubose</vt:lpstr>
      <vt:lpstr>Matthew Dunston</vt:lpstr>
      <vt:lpstr>Michael Staszewski</vt:lpstr>
      <vt:lpstr>Mike Burns</vt:lpstr>
      <vt:lpstr>Mike Conley</vt:lpstr>
      <vt:lpstr>Mike Rorer</vt:lpstr>
      <vt:lpstr>Patrick Schneider</vt:lpstr>
      <vt:lpstr>Pete Ives</vt:lpstr>
      <vt:lpstr>Ralph Van Horn</vt:lpstr>
      <vt:lpstr>Randy Smith</vt:lpstr>
      <vt:lpstr>Ray Ringgold</vt:lpstr>
      <vt:lpstr>Raymond Osborne</vt:lpstr>
      <vt:lpstr>Richard Boyd</vt:lpstr>
      <vt:lpstr>Rick Haley</vt:lpstr>
      <vt:lpstr>Robbie Owens</vt:lpstr>
      <vt:lpstr>Robert Mangum</vt:lpstr>
      <vt:lpstr>Ronnie Leake</vt:lpstr>
      <vt:lpstr>Roy Cressinger</vt:lpstr>
      <vt:lpstr>Russ Pope</vt:lpstr>
      <vt:lpstr>Sam Morelock</vt:lpstr>
      <vt:lpstr>Sarah Lotts</vt:lpstr>
      <vt:lpstr>Sean Negola</vt:lpstr>
      <vt:lpstr>Shane Harper</vt:lpstr>
      <vt:lpstr>Shane McCray</vt:lpstr>
      <vt:lpstr>Shannon Moyers</vt:lpstr>
      <vt:lpstr>Shawn Hudson</vt:lpstr>
      <vt:lpstr>Sherman White</vt:lpstr>
      <vt:lpstr>Stanley Canter</vt:lpstr>
      <vt:lpstr>Stephen McLeod</vt:lpstr>
      <vt:lpstr>Steve Burns</vt:lpstr>
      <vt:lpstr>Steve Pennington</vt:lpstr>
      <vt:lpstr>Tate Hicks</vt:lpstr>
      <vt:lpstr>Teddy Riffe</vt:lpstr>
      <vt:lpstr>Thomas Wallace</vt:lpstr>
      <vt:lpstr>Tim Neighbors</vt:lpstr>
      <vt:lpstr>Tom Baker</vt:lpstr>
      <vt:lpstr>Tom Cole</vt:lpstr>
      <vt:lpstr>Tom Morgan</vt:lpstr>
      <vt:lpstr>Tom Tignor</vt:lpstr>
      <vt:lpstr>Tony Kitchens</vt:lpstr>
      <vt:lpstr>Tony Rogers</vt:lpstr>
      <vt:lpstr>Travis Beasley</vt:lpstr>
      <vt:lpstr>Travis Moyers</vt:lpstr>
      <vt:lpstr>Trent Cochran</vt:lpstr>
      <vt:lpstr>Tyler Griffin</vt:lpstr>
      <vt:lpstr>Tyler Thornton</vt:lpstr>
      <vt:lpstr>Wade Lam</vt:lpstr>
      <vt:lpstr>Zane Poe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2025-12-21T18:02:46Z</dcterms:modified>
</cp:coreProperties>
</file>