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8_{E4734411-5126-4D6C-88E9-170E5D1CE96C}" xr6:coauthVersionLast="47" xr6:coauthVersionMax="47" xr10:uidLastSave="{00000000-0000-0000-0000-000000000000}"/>
  <bookViews>
    <workbookView xWindow="-120" yWindow="-120" windowWidth="25440" windowHeight="15270" xr2:uid="{A35FAFAA-3A44-445C-BAAA-3002DD1ECE94}"/>
  </bookViews>
  <sheets>
    <sheet name="National Rankings" sheetId="1" r:id="rId1"/>
    <sheet name="Andrew DiBartolomeo" sheetId="345" r:id="rId2"/>
    <sheet name="Annette McClure" sheetId="289" r:id="rId3"/>
    <sheet name="Arville Shultz" sheetId="333" r:id="rId4"/>
    <sheet name="Benji Matoy" sheetId="328" r:id="rId5"/>
    <sheet name="Bill Glausier" sheetId="252" r:id="rId6"/>
    <sheet name="Billy Miller" sheetId="304" r:id="rId7"/>
    <sheet name="Bob Blaine" sheetId="305" r:id="rId8"/>
    <sheet name="Bobby Morgan" sheetId="341" r:id="rId9"/>
    <sheet name="Bobby Splawn" sheetId="348" r:id="rId10"/>
    <sheet name="Bobby Young" sheetId="357" r:id="rId11"/>
    <sheet name="Brandon Dubois" sheetId="361" r:id="rId12"/>
    <sheet name="Brannon Thompson" sheetId="352" r:id="rId13"/>
    <sheet name="Brent Lott" sheetId="353" r:id="rId14"/>
    <sheet name="Bud Stell" sheetId="192" r:id="rId15"/>
    <sheet name="Chad Hall" sheetId="338" r:id="rId16"/>
    <sheet name="Charles Dohring" sheetId="329" r:id="rId17"/>
    <sheet name="Charles Knight" sheetId="342" r:id="rId18"/>
    <sheet name="Charles Miller" sheetId="283" r:id="rId19"/>
    <sheet name="Chris Bradley" sheetId="365" r:id="rId20"/>
    <sheet name="Chris Helton" sheetId="265" r:id="rId21"/>
    <sheet name="Chuck Brooks" sheetId="307" r:id="rId22"/>
    <sheet name="Dale Cauthen" sheetId="318" r:id="rId23"/>
    <sheet name="Dana Waxler" sheetId="290" r:id="rId24"/>
    <sheet name="Darrell Moore" sheetId="308" r:id="rId25"/>
    <sheet name="Darren Krumwiede" sheetId="158" r:id="rId26"/>
    <sheet name="Dave Eisenschmied" sheetId="284" r:id="rId27"/>
    <sheet name="David Barney" sheetId="330" r:id="rId28"/>
    <sheet name="David Jennings" sheetId="334" r:id="rId29"/>
    <sheet name="Dustin Fugate" sheetId="309" r:id="rId30"/>
    <sheet name="Eric Smith" sheetId="287" r:id="rId31"/>
    <sheet name="Frank Baird" sheetId="291" r:id="rId32"/>
    <sheet name="Fred Jamison" sheetId="212" r:id="rId33"/>
    <sheet name="Freddy Geiselbreth" sheetId="188" r:id="rId34"/>
    <sheet name="Gary Hicks" sheetId="349" r:id="rId35"/>
    <sheet name="Gary Silvernail" sheetId="296" r:id="rId36"/>
    <sheet name="Glen Bilyeu" sheetId="358" r:id="rId37"/>
    <sheet name="Greg Keefer" sheetId="297" r:id="rId38"/>
    <sheet name="James Freeman" sheetId="322" r:id="rId39"/>
    <sheet name="James Marsh" sheetId="325" r:id="rId40"/>
    <sheet name="James Soileau" sheetId="213" r:id="rId41"/>
    <sheet name="Jason Edwards" sheetId="362" r:id="rId42"/>
    <sheet name="Jeff Kite" sheetId="319" r:id="rId43"/>
    <sheet name="Jeff Lloyd" sheetId="310" r:id="rId44"/>
    <sheet name="Jerry Thompson" sheetId="366" r:id="rId45"/>
    <sheet name="Jerry Willeford" sheetId="183" r:id="rId46"/>
    <sheet name="Jim Haley" sheetId="285" r:id="rId47"/>
    <sheet name="Jim Portman" sheetId="335" r:id="rId48"/>
    <sheet name="Jim Swaringin" sheetId="363" r:id="rId49"/>
    <sheet name="John Joseph" sheetId="292" r:id="rId50"/>
    <sheet name="John Hovan" sheetId="286" r:id="rId51"/>
    <sheet name="John Krenik" sheetId="360" r:id="rId52"/>
    <sheet name="John Laseter" sheetId="343" r:id="rId53"/>
    <sheet name="John Petteruti" sheetId="248" r:id="rId54"/>
    <sheet name="Jon McGeorge" sheetId="351" r:id="rId55"/>
    <sheet name="Josh Krumski" sheetId="311" r:id="rId56"/>
    <sheet name="Judy Gallion" sheetId="356" r:id="rId57"/>
    <sheet name="Keith Hessling" sheetId="331" r:id="rId58"/>
    <sheet name="Ken Mix" sheetId="323" r:id="rId59"/>
    <sheet name="Ken Osmond" sheetId="295" r:id="rId60"/>
    <sheet name="Lee Tilton" sheetId="336" r:id="rId61"/>
    <sheet name="Leo Bourne" sheetId="298" r:id="rId62"/>
    <sheet name="Leon Switalski" sheetId="317" r:id="rId63"/>
    <sheet name="Linda Williams" sheetId="354" r:id="rId64"/>
    <sheet name="Lisa Chacon" sheetId="288" r:id="rId65"/>
    <sheet name="Luis Ordorica" sheetId="321" r:id="rId66"/>
    <sheet name="Lynn Sonnenberg" sheetId="326" r:id="rId67"/>
    <sheet name="Marc Hood" sheetId="344" r:id="rId68"/>
    <sheet name="Mark Lippi" sheetId="346" r:id="rId69"/>
    <sheet name="Mark Zachman" sheetId="332" r:id="rId70"/>
    <sheet name="Marvin Batliner" sheetId="327" r:id="rId71"/>
    <sheet name="Matt Brown" sheetId="293" r:id="rId72"/>
    <sheet name="Matthew Tignor" sheetId="303" r:id="rId73"/>
    <sheet name="Melvin Ferguson" sheetId="339" r:id="rId74"/>
    <sheet name="Michael Blackard" sheetId="312" r:id="rId75"/>
    <sheet name="Mike Moore" sheetId="313" r:id="rId76"/>
    <sheet name="Park Cover" sheetId="314" r:id="rId77"/>
    <sheet name="Paul Dyer" sheetId="205" r:id="rId78"/>
    <sheet name="Paul Schray" sheetId="299" r:id="rId79"/>
    <sheet name="Ricky Haley" sheetId="324" r:id="rId80"/>
    <sheet name="Robert Benoit II" sheetId="196" r:id="rId81"/>
    <sheet name="Robert Lee" sheetId="300" r:id="rId82"/>
    <sheet name="Roger Blaine" sheetId="347" r:id="rId83"/>
    <sheet name="Roger Krouskop SR" sheetId="306" r:id="rId84"/>
    <sheet name="Ron Hradesky" sheetId="301" r:id="rId85"/>
    <sheet name="Ronald Blasko" sheetId="315" r:id="rId86"/>
    <sheet name="Ronald Herring" sheetId="159" r:id="rId87"/>
    <sheet name="Scott Jackson" sheetId="359" r:id="rId88"/>
    <sheet name="Stan Hall" sheetId="350" r:id="rId89"/>
    <sheet name="Stanley Canter" sheetId="320" r:id="rId90"/>
    <sheet name="Steve Ewry" sheetId="316" r:id="rId91"/>
    <sheet name="Steve Muntzinger" sheetId="294" r:id="rId92"/>
    <sheet name="Steve Nicholas" sheetId="340" r:id="rId93"/>
    <sheet name="Tao Irtz" sheetId="239" r:id="rId94"/>
    <sheet name="Thomas Wallace" sheetId="355" r:id="rId95"/>
    <sheet name="Todd Hammer" sheetId="242" r:id="rId96"/>
    <sheet name="Tom Tignor" sheetId="302" r:id="rId97"/>
    <sheet name="Tonja Zimmer" sheetId="337" r:id="rId98"/>
    <sheet name="Wade Moore" sheetId="271" r:id="rId99"/>
    <sheet name="Wayne Argence" sheetId="364" r:id="rId100"/>
  </sheets>
  <externalReferences>
    <externalReference r:id="rId101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F94" i="1"/>
  <c r="E70" i="1"/>
  <c r="E94" i="1"/>
  <c r="D70" i="1"/>
  <c r="N5" i="366"/>
  <c r="L5" i="366"/>
  <c r="K5" i="366"/>
  <c r="D94" i="1"/>
  <c r="N4" i="365"/>
  <c r="L4" i="365"/>
  <c r="M4" i="365" s="1"/>
  <c r="O4" i="365" s="1"/>
  <c r="K4" i="365"/>
  <c r="F73" i="1"/>
  <c r="E73" i="1"/>
  <c r="D73" i="1"/>
  <c r="N4" i="364"/>
  <c r="L4" i="364"/>
  <c r="M4" i="364" s="1"/>
  <c r="O4" i="364" s="1"/>
  <c r="K4" i="364"/>
  <c r="F79" i="1"/>
  <c r="F48" i="1"/>
  <c r="F74" i="1"/>
  <c r="E79" i="1"/>
  <c r="E48" i="1"/>
  <c r="E74" i="1"/>
  <c r="D79" i="1"/>
  <c r="N4" i="363"/>
  <c r="L4" i="363"/>
  <c r="K4" i="363"/>
  <c r="D48" i="1"/>
  <c r="N4" i="362"/>
  <c r="L4" i="362"/>
  <c r="M4" i="362" s="1"/>
  <c r="O4" i="362" s="1"/>
  <c r="K4" i="362"/>
  <c r="D74" i="1"/>
  <c r="N4" i="361"/>
  <c r="L4" i="361"/>
  <c r="K4" i="361"/>
  <c r="F72" i="1"/>
  <c r="E72" i="1"/>
  <c r="D72" i="1"/>
  <c r="N4" i="360"/>
  <c r="L4" i="360"/>
  <c r="M4" i="360" s="1"/>
  <c r="O4" i="360" s="1"/>
  <c r="K4" i="360"/>
  <c r="F44" i="1"/>
  <c r="F100" i="1"/>
  <c r="F45" i="1"/>
  <c r="E44" i="1"/>
  <c r="E100" i="1"/>
  <c r="E45" i="1"/>
  <c r="D44" i="1"/>
  <c r="N4" i="359"/>
  <c r="L4" i="359"/>
  <c r="M4" i="359" s="1"/>
  <c r="O4" i="359" s="1"/>
  <c r="K4" i="359"/>
  <c r="D100" i="1"/>
  <c r="N4" i="358"/>
  <c r="L4" i="358"/>
  <c r="K4" i="358"/>
  <c r="D45" i="1"/>
  <c r="N4" i="357"/>
  <c r="L4" i="357"/>
  <c r="K4" i="357"/>
  <c r="N6" i="356"/>
  <c r="L6" i="356"/>
  <c r="K6" i="356"/>
  <c r="D85" i="1" s="1"/>
  <c r="F67" i="1"/>
  <c r="F90" i="1"/>
  <c r="F76" i="1"/>
  <c r="E67" i="1"/>
  <c r="E78" i="1"/>
  <c r="E90" i="1"/>
  <c r="E76" i="1"/>
  <c r="D67" i="1"/>
  <c r="D78" i="1"/>
  <c r="D90" i="1"/>
  <c r="D76" i="1"/>
  <c r="N4" i="355"/>
  <c r="L4" i="355"/>
  <c r="M4" i="355" s="1"/>
  <c r="O4" i="355" s="1"/>
  <c r="K4" i="355"/>
  <c r="N5" i="354"/>
  <c r="L5" i="354"/>
  <c r="K5" i="354"/>
  <c r="N4" i="353"/>
  <c r="L4" i="353"/>
  <c r="K4" i="353"/>
  <c r="N4" i="352"/>
  <c r="L4" i="352"/>
  <c r="M4" i="352" s="1"/>
  <c r="O4" i="352" s="1"/>
  <c r="K4" i="352"/>
  <c r="F12" i="1"/>
  <c r="E12" i="1"/>
  <c r="D12" i="1"/>
  <c r="F53" i="1"/>
  <c r="E53" i="1"/>
  <c r="D53" i="1"/>
  <c r="N4" i="351"/>
  <c r="L4" i="351"/>
  <c r="M4" i="351" s="1"/>
  <c r="O4" i="351" s="1"/>
  <c r="K4" i="351"/>
  <c r="F95" i="1"/>
  <c r="E95" i="1"/>
  <c r="D95" i="1"/>
  <c r="N4" i="350"/>
  <c r="L4" i="350"/>
  <c r="M4" i="350" s="1"/>
  <c r="O4" i="350" s="1"/>
  <c r="K4" i="350"/>
  <c r="N6" i="349"/>
  <c r="L6" i="349"/>
  <c r="M6" i="349" s="1"/>
  <c r="F91" i="1" s="1"/>
  <c r="K6" i="349"/>
  <c r="D91" i="1" s="1"/>
  <c r="F6" i="1"/>
  <c r="E6" i="1"/>
  <c r="D6" i="1"/>
  <c r="N6" i="348"/>
  <c r="L6" i="348"/>
  <c r="M6" i="348" s="1"/>
  <c r="O6" i="348" s="1"/>
  <c r="K6" i="348"/>
  <c r="D99" i="1" s="1"/>
  <c r="F16" i="1"/>
  <c r="E16" i="1"/>
  <c r="D16" i="1"/>
  <c r="E51" i="1"/>
  <c r="D51" i="1"/>
  <c r="D57" i="1"/>
  <c r="N5" i="347"/>
  <c r="L5" i="347"/>
  <c r="M5" i="347" s="1"/>
  <c r="O5" i="347" s="1"/>
  <c r="K5" i="347"/>
  <c r="N4" i="346"/>
  <c r="L4" i="346"/>
  <c r="E57" i="1" s="1"/>
  <c r="K4" i="346"/>
  <c r="M5" i="366" l="1"/>
  <c r="O5" i="366" s="1"/>
  <c r="M6" i="356"/>
  <c r="E85" i="1"/>
  <c r="M4" i="363"/>
  <c r="O4" i="363" s="1"/>
  <c r="M4" i="361"/>
  <c r="O4" i="361" s="1"/>
  <c r="M4" i="358"/>
  <c r="O4" i="358" s="1"/>
  <c r="M4" i="357"/>
  <c r="O4" i="357" s="1"/>
  <c r="O6" i="349"/>
  <c r="E99" i="1"/>
  <c r="F99" i="1"/>
  <c r="M5" i="354"/>
  <c r="M4" i="353"/>
  <c r="O4" i="353" s="1"/>
  <c r="E91" i="1"/>
  <c r="F51" i="1"/>
  <c r="M4" i="346"/>
  <c r="F98" i="1"/>
  <c r="E98" i="1"/>
  <c r="D98" i="1"/>
  <c r="N4" i="345"/>
  <c r="L4" i="345"/>
  <c r="M4" i="345" s="1"/>
  <c r="O4" i="345" s="1"/>
  <c r="K4" i="345"/>
  <c r="O6" i="356" l="1"/>
  <c r="F85" i="1"/>
  <c r="O5" i="354"/>
  <c r="F78" i="1"/>
  <c r="O4" i="346"/>
  <c r="F57" i="1"/>
  <c r="F18" i="1"/>
  <c r="E18" i="1"/>
  <c r="D18" i="1"/>
  <c r="F11" i="1"/>
  <c r="E11" i="1"/>
  <c r="D11" i="1"/>
  <c r="F106" i="1"/>
  <c r="E106" i="1"/>
  <c r="D106" i="1"/>
  <c r="N4" i="344"/>
  <c r="L4" i="344"/>
  <c r="M4" i="344" s="1"/>
  <c r="O4" i="344" s="1"/>
  <c r="K4" i="344"/>
  <c r="F102" i="1"/>
  <c r="E102" i="1"/>
  <c r="N9" i="343"/>
  <c r="L9" i="343"/>
  <c r="K9" i="343"/>
  <c r="D10" i="1" s="1"/>
  <c r="N6" i="342"/>
  <c r="L6" i="342"/>
  <c r="E46" i="1" s="1"/>
  <c r="K6" i="342"/>
  <c r="D46" i="1" s="1"/>
  <c r="D102" i="1"/>
  <c r="N4" i="341"/>
  <c r="L4" i="341"/>
  <c r="M4" i="341" s="1"/>
  <c r="O4" i="341" s="1"/>
  <c r="K4" i="341"/>
  <c r="F101" i="1"/>
  <c r="E101" i="1"/>
  <c r="E52" i="1"/>
  <c r="D101" i="1"/>
  <c r="N4" i="340"/>
  <c r="L4" i="340"/>
  <c r="M4" i="340" s="1"/>
  <c r="O4" i="340" s="1"/>
  <c r="K4" i="340"/>
  <c r="N5" i="339"/>
  <c r="L5" i="339"/>
  <c r="K5" i="339"/>
  <c r="D52" i="1" s="1"/>
  <c r="F24" i="1"/>
  <c r="E24" i="1"/>
  <c r="D24" i="1"/>
  <c r="D38" i="1"/>
  <c r="F61" i="1"/>
  <c r="E61" i="1"/>
  <c r="D61" i="1"/>
  <c r="N4" i="338"/>
  <c r="L4" i="338"/>
  <c r="K4" i="338"/>
  <c r="F59" i="1"/>
  <c r="F75" i="1"/>
  <c r="F105" i="1"/>
  <c r="E59" i="1"/>
  <c r="E75" i="1"/>
  <c r="E105" i="1"/>
  <c r="D59" i="1"/>
  <c r="N4" i="337"/>
  <c r="L4" i="337"/>
  <c r="M4" i="337" s="1"/>
  <c r="O4" i="337" s="1"/>
  <c r="K4" i="337"/>
  <c r="D75" i="1"/>
  <c r="N4" i="336"/>
  <c r="L4" i="336"/>
  <c r="M4" i="336" s="1"/>
  <c r="O4" i="336" s="1"/>
  <c r="K4" i="336"/>
  <c r="D105" i="1"/>
  <c r="N4" i="335"/>
  <c r="L4" i="335"/>
  <c r="K4" i="335"/>
  <c r="E40" i="1"/>
  <c r="N8" i="334"/>
  <c r="L8" i="334"/>
  <c r="K8" i="334"/>
  <c r="F96" i="1"/>
  <c r="E96" i="1"/>
  <c r="D96" i="1"/>
  <c r="N4" i="333"/>
  <c r="L4" i="333"/>
  <c r="K4" i="333"/>
  <c r="N12" i="332"/>
  <c r="L12" i="332"/>
  <c r="E38" i="1" s="1"/>
  <c r="K12" i="332"/>
  <c r="M12" i="332" s="1"/>
  <c r="O12" i="332" s="1"/>
  <c r="N8" i="331"/>
  <c r="L8" i="331"/>
  <c r="K8" i="331"/>
  <c r="D37" i="1" s="1"/>
  <c r="F92" i="1"/>
  <c r="E92" i="1"/>
  <c r="D92" i="1"/>
  <c r="N4" i="330"/>
  <c r="L4" i="330"/>
  <c r="K4" i="330"/>
  <c r="F104" i="1"/>
  <c r="E104" i="1"/>
  <c r="D104" i="1"/>
  <c r="N4" i="329"/>
  <c r="L4" i="329"/>
  <c r="M4" i="329" s="1"/>
  <c r="O4" i="329" s="1"/>
  <c r="K4" i="329"/>
  <c r="N6" i="328"/>
  <c r="L6" i="328"/>
  <c r="E47" i="1" s="1"/>
  <c r="K6" i="328"/>
  <c r="D47" i="1" s="1"/>
  <c r="N7" i="327"/>
  <c r="L7" i="327"/>
  <c r="K7" i="327"/>
  <c r="F60" i="1"/>
  <c r="E60" i="1"/>
  <c r="D60" i="1"/>
  <c r="N4" i="326"/>
  <c r="L4" i="326"/>
  <c r="M4" i="326" s="1"/>
  <c r="O4" i="326" s="1"/>
  <c r="K4" i="326"/>
  <c r="N8" i="325"/>
  <c r="L8" i="325"/>
  <c r="M8" i="325" s="1"/>
  <c r="F28" i="1" s="1"/>
  <c r="K8" i="325"/>
  <c r="D28" i="1" s="1"/>
  <c r="N12" i="324"/>
  <c r="L12" i="324"/>
  <c r="E9" i="1" s="1"/>
  <c r="K12" i="324"/>
  <c r="D9" i="1" s="1"/>
  <c r="N5" i="323"/>
  <c r="L5" i="323"/>
  <c r="M5" i="323" s="1"/>
  <c r="O5" i="323" s="1"/>
  <c r="K5" i="323"/>
  <c r="D81" i="1" s="1"/>
  <c r="F49" i="1"/>
  <c r="E49" i="1"/>
  <c r="D49" i="1"/>
  <c r="N4" i="322"/>
  <c r="L4" i="322"/>
  <c r="K4" i="322"/>
  <c r="F84" i="1"/>
  <c r="E84" i="1"/>
  <c r="D84" i="1"/>
  <c r="N4" i="321"/>
  <c r="L4" i="321"/>
  <c r="M4" i="321" s="1"/>
  <c r="O4" i="321" s="1"/>
  <c r="K4" i="321"/>
  <c r="N10" i="320"/>
  <c r="L10" i="320"/>
  <c r="E7" i="1" s="1"/>
  <c r="K10" i="320"/>
  <c r="D7" i="1" s="1"/>
  <c r="N9" i="319"/>
  <c r="L9" i="319"/>
  <c r="M9" i="319" s="1"/>
  <c r="O9" i="319" s="1"/>
  <c r="K9" i="319"/>
  <c r="F69" i="1"/>
  <c r="E69" i="1"/>
  <c r="D69" i="1"/>
  <c r="N4" i="318"/>
  <c r="L4" i="318"/>
  <c r="M4" i="318" s="1"/>
  <c r="O4" i="318" s="1"/>
  <c r="K4" i="318"/>
  <c r="F87" i="1"/>
  <c r="E87" i="1"/>
  <c r="D87" i="1"/>
  <c r="N4" i="317"/>
  <c r="L4" i="317"/>
  <c r="M4" i="317" s="1"/>
  <c r="O4" i="317" s="1"/>
  <c r="K4" i="317"/>
  <c r="N9" i="316"/>
  <c r="L9" i="316"/>
  <c r="E41" i="1" s="1"/>
  <c r="K9" i="316"/>
  <c r="D41" i="1" s="1"/>
  <c r="N7" i="315"/>
  <c r="L7" i="315"/>
  <c r="K7" i="315"/>
  <c r="F89" i="1"/>
  <c r="E89" i="1"/>
  <c r="D89" i="1"/>
  <c r="N4" i="314"/>
  <c r="L4" i="314"/>
  <c r="K4" i="314"/>
  <c r="F83" i="1"/>
  <c r="E83" i="1"/>
  <c r="D83" i="1"/>
  <c r="N4" i="313"/>
  <c r="L4" i="313"/>
  <c r="K4" i="313"/>
  <c r="N9" i="312"/>
  <c r="L9" i="312"/>
  <c r="E30" i="1" s="1"/>
  <c r="K9" i="312"/>
  <c r="D30" i="1" s="1"/>
  <c r="F77" i="1"/>
  <c r="E77" i="1"/>
  <c r="D77" i="1"/>
  <c r="N4" i="311"/>
  <c r="L4" i="311"/>
  <c r="K4" i="311"/>
  <c r="N7" i="310"/>
  <c r="L7" i="310"/>
  <c r="E63" i="1" s="1"/>
  <c r="K7" i="310"/>
  <c r="D63" i="1" s="1"/>
  <c r="N5" i="309"/>
  <c r="L5" i="309"/>
  <c r="K5" i="309"/>
  <c r="D50" i="1" s="1"/>
  <c r="F82" i="1"/>
  <c r="E82" i="1"/>
  <c r="D82" i="1"/>
  <c r="N4" i="308"/>
  <c r="L4" i="308"/>
  <c r="K4" i="308"/>
  <c r="N8" i="307"/>
  <c r="L8" i="307"/>
  <c r="E19" i="1" s="1"/>
  <c r="K8" i="307"/>
  <c r="D19" i="1" s="1"/>
  <c r="N10" i="306"/>
  <c r="L10" i="306"/>
  <c r="E34" i="1" s="1"/>
  <c r="K10" i="306"/>
  <c r="D34" i="1" s="1"/>
  <c r="N5" i="305"/>
  <c r="L5" i="305"/>
  <c r="M5" i="305" s="1"/>
  <c r="F62" i="1" s="1"/>
  <c r="K5" i="305"/>
  <c r="D62" i="1" s="1"/>
  <c r="L3" i="303"/>
  <c r="K3" i="303"/>
  <c r="K8" i="303" s="1"/>
  <c r="L3" i="302"/>
  <c r="K3" i="302"/>
  <c r="K9" i="302" s="1"/>
  <c r="D13" i="1" s="1"/>
  <c r="L4" i="283"/>
  <c r="L16" i="283" s="1"/>
  <c r="E15" i="1" s="1"/>
  <c r="K4" i="283"/>
  <c r="N9" i="304"/>
  <c r="L9" i="304"/>
  <c r="K9" i="304"/>
  <c r="N8" i="303"/>
  <c r="N9" i="302"/>
  <c r="N5" i="301"/>
  <c r="L5" i="301"/>
  <c r="E68" i="1" s="1"/>
  <c r="K5" i="301"/>
  <c r="D68" i="1" s="1"/>
  <c r="F66" i="1"/>
  <c r="E66" i="1"/>
  <c r="D66" i="1"/>
  <c r="N4" i="300"/>
  <c r="L4" i="300"/>
  <c r="K4" i="300"/>
  <c r="N5" i="299"/>
  <c r="L5" i="299"/>
  <c r="M5" i="299" s="1"/>
  <c r="O5" i="299" s="1"/>
  <c r="K5" i="299"/>
  <c r="D88" i="1" s="1"/>
  <c r="N10" i="298"/>
  <c r="L10" i="298"/>
  <c r="E39" i="1" s="1"/>
  <c r="K10" i="298"/>
  <c r="D39" i="1" s="1"/>
  <c r="N7" i="297"/>
  <c r="L7" i="297"/>
  <c r="M7" i="297" s="1"/>
  <c r="O7" i="297" s="1"/>
  <c r="K7" i="297"/>
  <c r="D58" i="1" s="1"/>
  <c r="N7" i="296"/>
  <c r="L7" i="296"/>
  <c r="K7" i="296"/>
  <c r="D64" i="1" s="1"/>
  <c r="L5" i="248"/>
  <c r="K5" i="248"/>
  <c r="N9" i="295"/>
  <c r="L9" i="295"/>
  <c r="E32" i="1" s="1"/>
  <c r="K9" i="295"/>
  <c r="M9" i="295" s="1"/>
  <c r="O9" i="295" s="1"/>
  <c r="N9" i="294"/>
  <c r="L9" i="294"/>
  <c r="E36" i="1" s="1"/>
  <c r="K9" i="294"/>
  <c r="D36" i="1" s="1"/>
  <c r="N11" i="293"/>
  <c r="L11" i="293"/>
  <c r="E25" i="1" s="1"/>
  <c r="K11" i="293"/>
  <c r="D25" i="1" s="1"/>
  <c r="N6" i="292"/>
  <c r="L6" i="292"/>
  <c r="E86" i="1" s="1"/>
  <c r="K6" i="292"/>
  <c r="D86" i="1" s="1"/>
  <c r="N13" i="291"/>
  <c r="L13" i="291"/>
  <c r="E23" i="1" s="1"/>
  <c r="K13" i="291"/>
  <c r="D23" i="1" s="1"/>
  <c r="N12" i="290"/>
  <c r="L12" i="290"/>
  <c r="E33" i="1" s="1"/>
  <c r="K12" i="290"/>
  <c r="D33" i="1" s="1"/>
  <c r="N16" i="289"/>
  <c r="L16" i="289"/>
  <c r="E29" i="1" s="1"/>
  <c r="K16" i="289"/>
  <c r="D29" i="1" s="1"/>
  <c r="F93" i="1"/>
  <c r="E93" i="1"/>
  <c r="D93" i="1"/>
  <c r="N4" i="288"/>
  <c r="L4" i="288"/>
  <c r="K4" i="288"/>
  <c r="F97" i="1"/>
  <c r="E97" i="1"/>
  <c r="D97" i="1"/>
  <c r="N4" i="287"/>
  <c r="L4" i="287"/>
  <c r="M4" i="287" s="1"/>
  <c r="O4" i="287" s="1"/>
  <c r="K4" i="287"/>
  <c r="N8" i="286"/>
  <c r="L8" i="286"/>
  <c r="M8" i="286" s="1"/>
  <c r="F40" i="1" s="1"/>
  <c r="K8" i="286"/>
  <c r="D40" i="1" s="1"/>
  <c r="N7" i="285"/>
  <c r="L7" i="285"/>
  <c r="K7" i="285"/>
  <c r="D55" i="1" s="1"/>
  <c r="N13" i="284"/>
  <c r="L13" i="284"/>
  <c r="E31" i="1" s="1"/>
  <c r="K13" i="284"/>
  <c r="D31" i="1" s="1"/>
  <c r="N16" i="283"/>
  <c r="M8" i="331" l="1"/>
  <c r="E37" i="1"/>
  <c r="E81" i="1"/>
  <c r="F81" i="1"/>
  <c r="M9" i="343"/>
  <c r="O9" i="343" s="1"/>
  <c r="F38" i="1"/>
  <c r="E28" i="1"/>
  <c r="F10" i="1"/>
  <c r="E10" i="1"/>
  <c r="M6" i="342"/>
  <c r="M5" i="339"/>
  <c r="M3" i="303"/>
  <c r="O3" i="303" s="1"/>
  <c r="M8" i="334"/>
  <c r="M4" i="283"/>
  <c r="O4" i="283" s="1"/>
  <c r="O8" i="325"/>
  <c r="M4" i="338"/>
  <c r="O4" i="338" s="1"/>
  <c r="M4" i="335"/>
  <c r="O4" i="335" s="1"/>
  <c r="M7" i="296"/>
  <c r="O7" i="296" s="1"/>
  <c r="M4" i="333"/>
  <c r="O4" i="333" s="1"/>
  <c r="M9" i="304"/>
  <c r="O9" i="304" s="1"/>
  <c r="M5" i="309"/>
  <c r="E50" i="1"/>
  <c r="E62" i="1"/>
  <c r="D32" i="1"/>
  <c r="F32" i="1"/>
  <c r="M4" i="330"/>
  <c r="O4" i="330" s="1"/>
  <c r="M6" i="328"/>
  <c r="M12" i="324"/>
  <c r="M9" i="316"/>
  <c r="F41" i="1" s="1"/>
  <c r="M7" i="327"/>
  <c r="M4" i="322"/>
  <c r="O4" i="322" s="1"/>
  <c r="M3" i="302"/>
  <c r="O3" i="302" s="1"/>
  <c r="M10" i="320"/>
  <c r="K16" i="283"/>
  <c r="D15" i="1" s="1"/>
  <c r="E88" i="1"/>
  <c r="F88" i="1"/>
  <c r="F58" i="1"/>
  <c r="E58" i="1"/>
  <c r="E64" i="1"/>
  <c r="F64" i="1"/>
  <c r="M7" i="315"/>
  <c r="M4" i="314"/>
  <c r="O4" i="314" s="1"/>
  <c r="M4" i="313"/>
  <c r="O4" i="313" s="1"/>
  <c r="M9" i="312"/>
  <c r="F30" i="1" s="1"/>
  <c r="M4" i="311"/>
  <c r="O4" i="311" s="1"/>
  <c r="M7" i="310"/>
  <c r="M4" i="308"/>
  <c r="O4" i="308" s="1"/>
  <c r="M8" i="307"/>
  <c r="F19" i="1" s="1"/>
  <c r="M10" i="306"/>
  <c r="F34" i="1" s="1"/>
  <c r="O5" i="305"/>
  <c r="M5" i="248"/>
  <c r="O5" i="248" s="1"/>
  <c r="M13" i="291"/>
  <c r="M16" i="289"/>
  <c r="L8" i="303"/>
  <c r="M8" i="303" s="1"/>
  <c r="O8" i="303" s="1"/>
  <c r="L9" i="302"/>
  <c r="M5" i="301"/>
  <c r="M4" i="300"/>
  <c r="O4" i="300" s="1"/>
  <c r="M10" i="298"/>
  <c r="F39" i="1" s="1"/>
  <c r="O8" i="286"/>
  <c r="M12" i="290"/>
  <c r="F33" i="1" s="1"/>
  <c r="M9" i="294"/>
  <c r="F36" i="1" s="1"/>
  <c r="M11" i="293"/>
  <c r="F25" i="1" s="1"/>
  <c r="M6" i="292"/>
  <c r="M7" i="285"/>
  <c r="O7" i="285" s="1"/>
  <c r="M4" i="288"/>
  <c r="O4" i="288" s="1"/>
  <c r="E55" i="1"/>
  <c r="F55" i="1"/>
  <c r="M13" i="284"/>
  <c r="F31" i="1" s="1"/>
  <c r="L16" i="271"/>
  <c r="E20" i="1" s="1"/>
  <c r="K16" i="271"/>
  <c r="D20" i="1" s="1"/>
  <c r="N16" i="271"/>
  <c r="N22" i="265"/>
  <c r="L22" i="265"/>
  <c r="E8" i="1" s="1"/>
  <c r="K22" i="265"/>
  <c r="D8" i="1" s="1"/>
  <c r="O8" i="331" l="1"/>
  <c r="F37" i="1"/>
  <c r="O5" i="301"/>
  <c r="F68" i="1"/>
  <c r="O6" i="342"/>
  <c r="F46" i="1"/>
  <c r="O5" i="339"/>
  <c r="F52" i="1"/>
  <c r="O8" i="334"/>
  <c r="O6" i="328"/>
  <c r="F47" i="1"/>
  <c r="O5" i="309"/>
  <c r="F50" i="1"/>
  <c r="O16" i="289"/>
  <c r="F29" i="1"/>
  <c r="O12" i="324"/>
  <c r="F9" i="1"/>
  <c r="O7" i="327"/>
  <c r="O9" i="316"/>
  <c r="O13" i="291"/>
  <c r="F23" i="1"/>
  <c r="O7" i="315"/>
  <c r="O9" i="312"/>
  <c r="O7" i="310"/>
  <c r="F63" i="1"/>
  <c r="O8" i="307"/>
  <c r="O10" i="306"/>
  <c r="O10" i="320"/>
  <c r="F7" i="1"/>
  <c r="M16" i="283"/>
  <c r="O10" i="298"/>
  <c r="O9" i="294"/>
  <c r="M9" i="302"/>
  <c r="E13" i="1"/>
  <c r="O13" i="284"/>
  <c r="O11" i="293"/>
  <c r="O6" i="292"/>
  <c r="F86" i="1"/>
  <c r="O12" i="290"/>
  <c r="M22" i="265"/>
  <c r="F8" i="1" s="1"/>
  <c r="M16" i="271"/>
  <c r="F20" i="1" s="1"/>
  <c r="D80" i="1"/>
  <c r="N4" i="252"/>
  <c r="L4" i="252"/>
  <c r="E80" i="1" s="1"/>
  <c r="K4" i="252"/>
  <c r="N21" i="248"/>
  <c r="L21" i="248"/>
  <c r="E14" i="1" s="1"/>
  <c r="K21" i="248"/>
  <c r="D14" i="1" s="1"/>
  <c r="N5" i="242"/>
  <c r="L5" i="242"/>
  <c r="K5" i="242"/>
  <c r="D65" i="1" s="1"/>
  <c r="N11" i="205"/>
  <c r="L11" i="205"/>
  <c r="E27" i="1" s="1"/>
  <c r="K11" i="205"/>
  <c r="D27" i="1" s="1"/>
  <c r="N25" i="239"/>
  <c r="L25" i="239"/>
  <c r="E17" i="1" s="1"/>
  <c r="K25" i="239"/>
  <c r="D17" i="1" s="1"/>
  <c r="N8" i="196"/>
  <c r="L8" i="196"/>
  <c r="E71" i="1" s="1"/>
  <c r="K8" i="196"/>
  <c r="D71" i="1" s="1"/>
  <c r="D54" i="1"/>
  <c r="N6" i="188"/>
  <c r="L6" i="188"/>
  <c r="E54" i="1" s="1"/>
  <c r="K6" i="188"/>
  <c r="N19" i="192"/>
  <c r="L19" i="192"/>
  <c r="E22" i="1" s="1"/>
  <c r="K19" i="192"/>
  <c r="D22" i="1" s="1"/>
  <c r="N5" i="213"/>
  <c r="L5" i="213"/>
  <c r="E103" i="1" s="1"/>
  <c r="K5" i="213"/>
  <c r="D103" i="1" s="1"/>
  <c r="N6" i="212"/>
  <c r="L6" i="212"/>
  <c r="E56" i="1" s="1"/>
  <c r="K6" i="212"/>
  <c r="D56" i="1" s="1"/>
  <c r="N48" i="183"/>
  <c r="L48" i="183"/>
  <c r="E21" i="1" s="1"/>
  <c r="K48" i="183"/>
  <c r="D21" i="1" s="1"/>
  <c r="N26" i="159"/>
  <c r="L26" i="159"/>
  <c r="E26" i="1" s="1"/>
  <c r="K26" i="159"/>
  <c r="D26" i="1" s="1"/>
  <c r="N21" i="158"/>
  <c r="L21" i="158"/>
  <c r="E35" i="1" s="1"/>
  <c r="K21" i="158"/>
  <c r="D35" i="1" s="1"/>
  <c r="O16" i="283" l="1"/>
  <c r="F15" i="1"/>
  <c r="F13" i="1"/>
  <c r="O9" i="302"/>
  <c r="O16" i="271"/>
  <c r="O22" i="265"/>
  <c r="M5" i="242"/>
  <c r="O5" i="242" s="1"/>
  <c r="M19" i="192"/>
  <c r="F22" i="1" s="1"/>
  <c r="M4" i="252"/>
  <c r="E65" i="1"/>
  <c r="M21" i="248"/>
  <c r="F14" i="1" s="1"/>
  <c r="M8" i="196"/>
  <c r="F71" i="1" s="1"/>
  <c r="M6" i="188"/>
  <c r="M25" i="239"/>
  <c r="F17" i="1" s="1"/>
  <c r="M11" i="205"/>
  <c r="M5" i="213"/>
  <c r="M6" i="212"/>
  <c r="M21" i="158"/>
  <c r="M48" i="183"/>
  <c r="M26" i="159"/>
  <c r="O19" i="192" l="1"/>
  <c r="F65" i="1"/>
  <c r="O4" i="252"/>
  <c r="F80" i="1"/>
  <c r="O25" i="239"/>
  <c r="O21" i="248"/>
  <c r="O6" i="212"/>
  <c r="F56" i="1"/>
  <c r="O8" i="196"/>
  <c r="O11" i="205"/>
  <c r="F27" i="1"/>
  <c r="O5" i="213"/>
  <c r="F103" i="1"/>
  <c r="O6" i="188"/>
  <c r="F54" i="1"/>
  <c r="O48" i="183"/>
  <c r="F21" i="1"/>
  <c r="O21" i="158"/>
  <c r="F35" i="1"/>
  <c r="O26" i="159"/>
  <c r="F26" i="1"/>
</calcChain>
</file>

<file path=xl/sharedStrings.xml><?xml version="1.0" encoding="utf-8"?>
<sst xmlns="http://schemas.openxmlformats.org/spreadsheetml/2006/main" count="3225" uniqueCount="163">
  <si>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</si>
  <si>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</si>
  <si>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</si>
  <si>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</si>
  <si>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</si>
  <si>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</si>
  <si>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</si>
  <si>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</si>
  <si>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</si>
  <si>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</si>
  <si>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</si>
  <si>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</si>
  <si>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</si>
  <si>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</si>
  <si>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</si>
  <si>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</si>
  <si>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</si>
  <si>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</si>
  <si>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</si>
  <si>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Unlimited</t>
  </si>
  <si>
    <t>Back to Ranking</t>
  </si>
  <si>
    <t>Elberton, GA #2</t>
  </si>
  <si>
    <t>San Angelo, TX</t>
  </si>
  <si>
    <t>Darren Krumwiede</t>
  </si>
  <si>
    <t>Ronald Herring</t>
  </si>
  <si>
    <t>Belton, SC</t>
  </si>
  <si>
    <t>John Hovan</t>
  </si>
  <si>
    <t>Boerne, TX</t>
  </si>
  <si>
    <t>Jerry Willeford</t>
  </si>
  <si>
    <t>Laurel, MS</t>
  </si>
  <si>
    <t>Bud Stell</t>
  </si>
  <si>
    <t>Robert Benoit II</t>
  </si>
  <si>
    <t>Iowa, LA</t>
  </si>
  <si>
    <t>Paul Dyer</t>
  </si>
  <si>
    <t>Fred Jamison</t>
  </si>
  <si>
    <t xml:space="preserve">Unlimited </t>
  </si>
  <si>
    <t>James Soileau</t>
  </si>
  <si>
    <t>Freddy Geiselgreth</t>
  </si>
  <si>
    <t>Jackson, KY</t>
  </si>
  <si>
    <t>Wilmore,KY</t>
  </si>
  <si>
    <t>Todd Hammer</t>
  </si>
  <si>
    <t>Tao Irtz</t>
  </si>
  <si>
    <t>John Petteruti</t>
  </si>
  <si>
    <t>Jim Haley</t>
  </si>
  <si>
    <t>Bill Glausier</t>
  </si>
  <si>
    <t>Chris Helton</t>
  </si>
  <si>
    <t>Wade Moore</t>
  </si>
  <si>
    <t>HillTop</t>
  </si>
  <si>
    <t>Biloxi, MS</t>
  </si>
  <si>
    <t>Charles Miller</t>
  </si>
  <si>
    <t>Dave Eisenschmied</t>
  </si>
  <si>
    <t>ABRA UNLIMITED 2023</t>
  </si>
  <si>
    <t>Robert Benoit III</t>
  </si>
  <si>
    <t>Elberton, GA</t>
  </si>
  <si>
    <t>Eric Smith</t>
  </si>
  <si>
    <t>Lisa Chacon</t>
  </si>
  <si>
    <t>Annette McClure</t>
  </si>
  <si>
    <t>Delphos, OH</t>
  </si>
  <si>
    <t>Dana Waxler</t>
  </si>
  <si>
    <t>Frank Baird</t>
  </si>
  <si>
    <t>Madisonville, TN</t>
  </si>
  <si>
    <t>John Joseph</t>
  </si>
  <si>
    <t>Matt Brown</t>
  </si>
  <si>
    <t>Steve Muntzinger</t>
  </si>
  <si>
    <t>Celina, OH</t>
  </si>
  <si>
    <t>Ken Osmond</t>
  </si>
  <si>
    <t>Gary Silvernail</t>
  </si>
  <si>
    <t>Ashtabula, OH</t>
  </si>
  <si>
    <t>Greg Keefer</t>
  </si>
  <si>
    <t>Leo Bourne</t>
  </si>
  <si>
    <t>Brushy Mtn,  VA</t>
  </si>
  <si>
    <t>Paul Schray</t>
  </si>
  <si>
    <t>Robert Lee</t>
  </si>
  <si>
    <t>Ron Hradesky</t>
  </si>
  <si>
    <t>Bristol, VA</t>
  </si>
  <si>
    <t>Tom Tignor</t>
  </si>
  <si>
    <t>Matthew Tignor</t>
  </si>
  <si>
    <t>Billy Miller</t>
  </si>
  <si>
    <t>Bristol,VA</t>
  </si>
  <si>
    <t>Bob Blaine</t>
  </si>
  <si>
    <t>Roger Krouskop SR</t>
  </si>
  <si>
    <t>Biloxi MS</t>
  </si>
  <si>
    <t>Freddy Geiselbreth</t>
  </si>
  <si>
    <t>Brushy Mtn, VA</t>
  </si>
  <si>
    <t>Mt. Sterling, KY</t>
  </si>
  <si>
    <t>Chuck Brooks</t>
  </si>
  <si>
    <t>Darrell Moore</t>
  </si>
  <si>
    <t>Dustin Fugate</t>
  </si>
  <si>
    <t>Jeff Lloyd</t>
  </si>
  <si>
    <t>Josh Krumski</t>
  </si>
  <si>
    <t>Michael Blackard</t>
  </si>
  <si>
    <t>Mike Moore</t>
  </si>
  <si>
    <t>Park Cover</t>
  </si>
  <si>
    <t>Ronald Blasko</t>
  </si>
  <si>
    <t>Windber, PA</t>
  </si>
  <si>
    <t>`</t>
  </si>
  <si>
    <t>Steve Ewry</t>
  </si>
  <si>
    <t>Leon Switalski</t>
  </si>
  <si>
    <t xml:space="preserve">Charles Miller </t>
  </si>
  <si>
    <t>Dale Cauthen</t>
  </si>
  <si>
    <t>Stanley Canter</t>
  </si>
  <si>
    <t>Jeff Kite</t>
  </si>
  <si>
    <t xml:space="preserve">Frank Baird </t>
  </si>
  <si>
    <t>Luis Ordorica</t>
  </si>
  <si>
    <t>Edinburg, TX</t>
  </si>
  <si>
    <t>John Petterituti</t>
  </si>
  <si>
    <t>Roger krouskop SR</t>
  </si>
  <si>
    <t>James Freeman</t>
  </si>
  <si>
    <t>Ken Mix</t>
  </si>
  <si>
    <t>Ricky Haley</t>
  </si>
  <si>
    <t>WADE MOORE</t>
  </si>
  <si>
    <t>James Marsh</t>
  </si>
  <si>
    <t>Lynn Sonnenberg</t>
  </si>
  <si>
    <t>Marvin Batliner</t>
  </si>
  <si>
    <t>Benji Matoy</t>
  </si>
  <si>
    <t>Charles Dohring</t>
  </si>
  <si>
    <t>David Barney</t>
  </si>
  <si>
    <t>Annett McClure</t>
  </si>
  <si>
    <t>Keith Hessling</t>
  </si>
  <si>
    <t>Mark Zackman</t>
  </si>
  <si>
    <t>Mark Zachman</t>
  </si>
  <si>
    <t>Arville Shultz</t>
  </si>
  <si>
    <t>David Jennings</t>
  </si>
  <si>
    <t>Jim Portman</t>
  </si>
  <si>
    <t>Lee Tilton</t>
  </si>
  <si>
    <t>Tonja Zimmer</t>
  </si>
  <si>
    <t>Chad Hall</t>
  </si>
  <si>
    <t>CHAD HALL</t>
  </si>
  <si>
    <t>Keith Hesseling</t>
  </si>
  <si>
    <t>Roger Krouskop Sr</t>
  </si>
  <si>
    <t>Melvin Ferguson</t>
  </si>
  <si>
    <t>Steve Nicholas</t>
  </si>
  <si>
    <t>Bobby Morgan</t>
  </si>
  <si>
    <t>Charles Knight</t>
  </si>
  <si>
    <t>John Laseter</t>
  </si>
  <si>
    <t>Marc Hood</t>
  </si>
  <si>
    <t>Andrew DiBartolomeo</t>
  </si>
  <si>
    <t>Mark Lippi</t>
  </si>
  <si>
    <t>Roger Blaine</t>
  </si>
  <si>
    <t>Bobby Splawn</t>
  </si>
  <si>
    <t>TAO IRTZ</t>
  </si>
  <si>
    <t>Gary Hicks</t>
  </si>
  <si>
    <t>Stan Hall</t>
  </si>
  <si>
    <t>Jon McGeorge</t>
  </si>
  <si>
    <t>Somerset, KY</t>
  </si>
  <si>
    <t>Brannon Thompson</t>
  </si>
  <si>
    <t>Brent Lott</t>
  </si>
  <si>
    <t>Linda Williams</t>
  </si>
  <si>
    <t>Thomas Wallace</t>
  </si>
  <si>
    <t>Judy Gallion</t>
  </si>
  <si>
    <t>Bobby Young</t>
  </si>
  <si>
    <t>Glen Bilyeu</t>
  </si>
  <si>
    <t>Scott Jackson</t>
  </si>
  <si>
    <t>John Krenik</t>
  </si>
  <si>
    <t>Brandon Dubois</t>
  </si>
  <si>
    <t>Jason Edwards</t>
  </si>
  <si>
    <t>Jim Swaringin</t>
  </si>
  <si>
    <t xml:space="preserve">Roger Blaine </t>
  </si>
  <si>
    <t>Wayne Argence</t>
  </si>
  <si>
    <t>Chris Bradley</t>
  </si>
  <si>
    <t>Jerry Thompson</t>
  </si>
  <si>
    <t>CHRIS BRADLEY</t>
  </si>
  <si>
    <t>National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</si>
</sst>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Calibriari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9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 shrinkToFit="1"/>
    </xf>
    <xf numFmtId="0" fontId="8" fillId="3" borderId="0" xfId="1" applyFont="1" applyFill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4" borderId="2" xfId="0" applyFont="1" applyFill="1" applyBorder="1" applyAlignment="1" applyProtection="1">
      <alignment horizontal="center"/>
      <protection locked="0"/>
    </xf>
    <xf numFmtId="14" fontId="5" fillId="4" borderId="2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 applyProtection="1">
      <alignment horizontal="center" wrapText="1"/>
      <protection hidden="1"/>
    </xf>
    <xf numFmtId="2" fontId="5" fillId="4" borderId="2" xfId="0" applyNumberFormat="1" applyFont="1" applyFill="1" applyBorder="1" applyAlignment="1" applyProtection="1">
      <alignment horizontal="center"/>
      <protection hidden="1"/>
    </xf>
    <xf numFmtId="1" fontId="5" fillId="4" borderId="2" xfId="0" applyNumberFormat="1" applyFont="1" applyFill="1" applyBorder="1" applyAlignment="1" applyProtection="1">
      <alignment horizontal="center"/>
      <protection hidden="1"/>
    </xf>
    <xf numFmtId="2" fontId="5" fillId="4" borderId="2" xfId="0" applyNumberFormat="1" applyFont="1" applyFill="1" applyBorder="1" applyAlignment="1" applyProtection="1">
      <alignment horizontal="center" wrapText="1"/>
      <protection hidden="1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>
      <alignment horizontal="center" wrapText="1"/>
    </xf>
    <xf numFmtId="1" fontId="5" fillId="4" borderId="1" xfId="0" applyNumberFormat="1" applyFont="1" applyFill="1" applyBorder="1" applyAlignment="1" applyProtection="1">
      <alignment horizontal="center" wrapText="1"/>
      <protection hidden="1"/>
    </xf>
    <xf numFmtId="2" fontId="5" fillId="4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2" fontId="5" fillId="4" borderId="1" xfId="0" applyNumberFormat="1" applyFont="1" applyFill="1" applyBorder="1" applyAlignment="1" applyProtection="1">
      <alignment horizontal="center" wrapText="1"/>
      <protection hidden="1"/>
    </xf>
    <xf numFmtId="49" fontId="10" fillId="4" borderId="1" xfId="0" applyNumberFormat="1" applyFont="1" applyFill="1" applyBorder="1" applyAlignment="1">
      <alignment horizontal="center" wrapText="1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4" borderId="1" xfId="0" applyFill="1" applyBorder="1"/>
    <xf numFmtId="2" fontId="0" fillId="0" borderId="0" xfId="0" applyNumberFormat="1"/>
    <xf numFmtId="0" fontId="0" fillId="4" borderId="0" xfId="0" applyFill="1"/>
    <xf numFmtId="1" fontId="10" fillId="0" borderId="1" xfId="0" applyNumberFormat="1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15" fillId="0" borderId="0" xfId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/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Excel Built-in Normal" xfId="2" xr:uid="{E7EB9932-5F2E-4E59-BB66-3EC9803AA3B1}"/>
    <cellStyle name="Hyperlink" xfId="1" builtinId="8"/>
    <cellStyle name="Normal" xfId="0" builtinId="0"/>
  </cellStyles>
  <dxfs count="5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F106"/>
  <sheetViews>
    <sheetView tabSelected="1" workbookViewId="0"/>
  </sheetViews>
  <sheetFormatPr defaultRowHeight="15"/>
  <cols>
    <col min="1" max="1" width="9.140625" style="9"/>
    <col min="2" max="2" width="16.5703125" style="9" customWidth="1"/>
    <col min="3" max="3" width="25.42578125" style="9" customWidth="1"/>
    <col min="4" max="4" width="15.7109375" style="9" bestFit="1" customWidth="1"/>
    <col min="5" max="5" width="16.140625" style="9" bestFit="1" customWidth="1"/>
    <col min="6" max="6" width="27.5703125" style="18" customWidth="1"/>
  </cols>
  <sheetData>
    <row r="1" spans="1:6" ht="24" customHeight="1">
      <c r="A1" s="10"/>
      <c r="B1" s="10"/>
      <c r="C1" s="10"/>
      <c r="D1" s="10"/>
      <c r="E1" s="10"/>
      <c r="F1" s="17"/>
    </row>
    <row r="2" spans="1:6" ht="28.5">
      <c r="A2" s="79" t="s">
        <v>51</v>
      </c>
      <c r="B2" s="80"/>
      <c r="C2" s="80"/>
      <c r="D2" s="80"/>
      <c r="E2" s="80"/>
      <c r="F2" s="80"/>
    </row>
    <row r="3" spans="1:6" ht="18.75">
      <c r="A3" s="81" t="s">
        <v>162</v>
      </c>
      <c r="B3" s="82"/>
      <c r="C3" s="82"/>
      <c r="D3" s="82"/>
      <c r="E3" s="82"/>
      <c r="F3" s="82"/>
    </row>
    <row r="4" spans="1:6">
      <c r="A4" s="10"/>
      <c r="B4" s="10"/>
      <c r="C4" s="10"/>
      <c r="D4" s="10"/>
      <c r="E4" s="10"/>
      <c r="F4" s="17"/>
    </row>
    <row r="5" spans="1:6">
      <c r="A5" s="33" t="s">
        <v>0</v>
      </c>
      <c r="B5" s="33" t="s">
        <v>1</v>
      </c>
      <c r="C5" s="33" t="s">
        <v>2</v>
      </c>
      <c r="D5" s="33" t="s">
        <v>18</v>
      </c>
      <c r="E5" s="33" t="s">
        <v>16</v>
      </c>
      <c r="F5" s="36" t="s">
        <v>17</v>
      </c>
    </row>
    <row r="6" spans="1:6">
      <c r="A6" s="33">
        <v>1</v>
      </c>
      <c r="B6" s="33" t="s">
        <v>19</v>
      </c>
      <c r="C6" s="38" t="s">
        <v>113</v>
      </c>
      <c r="D6" s="34">
        <f>SUM('Marvin Batliner'!K7)</f>
        <v>20</v>
      </c>
      <c r="E6" s="34">
        <f>SUM('Marvin Batliner'!L7)</f>
        <v>3923.0010000000002</v>
      </c>
      <c r="F6" s="36">
        <f>SUM('Marvin Batliner'!M7)</f>
        <v>196.15005000000002</v>
      </c>
    </row>
    <row r="7" spans="1:6">
      <c r="A7" s="33">
        <v>2</v>
      </c>
      <c r="B7" s="33" t="s">
        <v>19</v>
      </c>
      <c r="C7" s="38" t="s">
        <v>100</v>
      </c>
      <c r="D7" s="34">
        <f>SUM('Stanley Canter'!K10)</f>
        <v>30</v>
      </c>
      <c r="E7" s="34">
        <f>SUM('Stanley Canter'!L10)</f>
        <v>5875.0010000000002</v>
      </c>
      <c r="F7" s="36">
        <f>SUM('Stanley Canter'!M10)</f>
        <v>195.83336666666668</v>
      </c>
    </row>
    <row r="8" spans="1:6">
      <c r="A8" s="33">
        <v>3</v>
      </c>
      <c r="B8" s="33" t="s">
        <v>19</v>
      </c>
      <c r="C8" s="35" t="s">
        <v>45</v>
      </c>
      <c r="D8" s="34">
        <f>SUM('Chris Helton'!K22)</f>
        <v>82</v>
      </c>
      <c r="E8" s="34">
        <f>SUM('Chris Helton'!L22)</f>
        <v>15991.001</v>
      </c>
      <c r="F8" s="36">
        <f>SUM('Chris Helton'!M22)</f>
        <v>195.01220731707318</v>
      </c>
    </row>
    <row r="9" spans="1:6">
      <c r="A9" s="33">
        <v>4</v>
      </c>
      <c r="B9" s="33" t="s">
        <v>19</v>
      </c>
      <c r="C9" s="38" t="s">
        <v>109</v>
      </c>
      <c r="D9" s="34">
        <f>SUM('Ricky Haley'!K12)</f>
        <v>36</v>
      </c>
      <c r="E9" s="34">
        <f>SUM('Ricky Haley'!L12)</f>
        <v>6987</v>
      </c>
      <c r="F9" s="36">
        <f>SUM('Ricky Haley'!M12)</f>
        <v>194.08333333333334</v>
      </c>
    </row>
    <row r="10" spans="1:6">
      <c r="A10" s="33">
        <v>5</v>
      </c>
      <c r="B10" s="33" t="s">
        <v>19</v>
      </c>
      <c r="C10" s="38" t="s">
        <v>134</v>
      </c>
      <c r="D10" s="34">
        <f>SUM('John Laseter'!K9)</f>
        <v>28</v>
      </c>
      <c r="E10" s="34">
        <f>SUM('John Laseter'!L9)</f>
        <v>5428.01</v>
      </c>
      <c r="F10" s="36">
        <f>SUM('John Laseter'!M9)</f>
        <v>193.85750000000002</v>
      </c>
    </row>
    <row r="11" spans="1:6">
      <c r="A11" s="33">
        <v>6</v>
      </c>
      <c r="B11" s="33" t="s">
        <v>19</v>
      </c>
      <c r="C11" s="38" t="s">
        <v>101</v>
      </c>
      <c r="D11" s="34">
        <f>SUM('Jeff Kite'!K9)</f>
        <v>25</v>
      </c>
      <c r="E11" s="34">
        <f>SUM('Jeff Kite'!L9)</f>
        <v>4840.0029999999997</v>
      </c>
      <c r="F11" s="36">
        <f>SUM('Jeff Kite'!M9)</f>
        <v>193.60011999999998</v>
      </c>
    </row>
    <row r="12" spans="1:6">
      <c r="A12" s="33">
        <v>7</v>
      </c>
      <c r="B12" s="33" t="s">
        <v>19</v>
      </c>
      <c r="C12" s="73" t="s">
        <v>122</v>
      </c>
      <c r="D12" s="34">
        <f>SUM('David Jennings'!K8)</f>
        <v>21</v>
      </c>
      <c r="E12" s="34">
        <f>SUM('David Jennings'!L8)</f>
        <v>4044</v>
      </c>
      <c r="F12" s="36">
        <f>SUM('David Jennings'!M8)</f>
        <v>192.57142857142858</v>
      </c>
    </row>
    <row r="13" spans="1:6">
      <c r="A13" s="33">
        <v>8</v>
      </c>
      <c r="B13" s="33" t="s">
        <v>19</v>
      </c>
      <c r="C13" s="38" t="s">
        <v>75</v>
      </c>
      <c r="D13" s="34">
        <f>SUM('Tom Tignor'!K9)</f>
        <v>31</v>
      </c>
      <c r="E13" s="34">
        <f>SUM('Tom Tignor'!L9)</f>
        <v>5955.0020000000004</v>
      </c>
      <c r="F13" s="36">
        <f>SUM('Tom Tignor'!M9)</f>
        <v>192.09683870967743</v>
      </c>
    </row>
    <row r="14" spans="1:6">
      <c r="A14" s="33">
        <v>9</v>
      </c>
      <c r="B14" s="33" t="s">
        <v>19</v>
      </c>
      <c r="C14" s="35" t="s">
        <v>42</v>
      </c>
      <c r="D14" s="34">
        <f>SUM('John Petteruti'!K21)</f>
        <v>74</v>
      </c>
      <c r="E14" s="34">
        <f>SUM('John Petteruti'!L21)</f>
        <v>14213.0126</v>
      </c>
      <c r="F14" s="36">
        <f>SUM('John Petteruti'!M21)</f>
        <v>192.06773783783783</v>
      </c>
    </row>
    <row r="15" spans="1:6">
      <c r="A15" s="33">
        <v>10</v>
      </c>
      <c r="B15" s="33" t="s">
        <v>19</v>
      </c>
      <c r="C15" s="35" t="s">
        <v>49</v>
      </c>
      <c r="D15" s="67">
        <f>SUM('Charles Miller'!K16)</f>
        <v>55</v>
      </c>
      <c r="E15" s="67">
        <f>SUM('Charles Miller'!L16)</f>
        <v>10555.001</v>
      </c>
      <c r="F15" s="68">
        <f>SUM('Charles Miller'!M16)</f>
        <v>191.90910909090908</v>
      </c>
    </row>
    <row r="16" spans="1:6">
      <c r="A16" s="33">
        <v>11</v>
      </c>
      <c r="B16" s="33" t="s">
        <v>19</v>
      </c>
      <c r="C16" s="38" t="s">
        <v>77</v>
      </c>
      <c r="D16" s="34">
        <f>SUM('Billy Miller'!K9)</f>
        <v>20</v>
      </c>
      <c r="E16" s="34">
        <f>SUM('Billy Miller'!L9)</f>
        <v>3835.0010000000002</v>
      </c>
      <c r="F16" s="36">
        <f>SUM('Billy Miller'!M9)</f>
        <v>191.75005000000002</v>
      </c>
    </row>
    <row r="17" spans="1:6">
      <c r="A17" s="33">
        <v>12</v>
      </c>
      <c r="B17" s="33" t="s">
        <v>19</v>
      </c>
      <c r="C17" s="35" t="s">
        <v>41</v>
      </c>
      <c r="D17" s="34">
        <f>SUM('Tao Irtz'!K25)</f>
        <v>96</v>
      </c>
      <c r="E17" s="34">
        <f>SUM('Tao Irtz'!L25)</f>
        <v>18363.0121</v>
      </c>
      <c r="F17" s="36">
        <f>SUM('Tao Irtz'!M25)</f>
        <v>191.28137604166668</v>
      </c>
    </row>
    <row r="18" spans="1:6">
      <c r="A18" s="33">
        <v>13</v>
      </c>
      <c r="B18" s="33" t="s">
        <v>19</v>
      </c>
      <c r="C18" s="38" t="s">
        <v>76</v>
      </c>
      <c r="D18" s="34">
        <f>SUM('Matthew Tignor'!K8)</f>
        <v>25</v>
      </c>
      <c r="E18" s="34">
        <f>SUM('Matthew Tignor'!L8)</f>
        <v>4781.0030000000006</v>
      </c>
      <c r="F18" s="36">
        <f>SUM('Matthew Tignor'!M8)</f>
        <v>191.24012000000002</v>
      </c>
    </row>
    <row r="19" spans="1:6">
      <c r="A19" s="33">
        <v>14</v>
      </c>
      <c r="B19" s="33" t="s">
        <v>19</v>
      </c>
      <c r="C19" s="38" t="s">
        <v>85</v>
      </c>
      <c r="D19" s="34">
        <f>SUM('Chuck Brooks'!K8)</f>
        <v>24</v>
      </c>
      <c r="E19" s="34">
        <f>SUM('Chuck Brooks'!L8)</f>
        <v>4583</v>
      </c>
      <c r="F19" s="36">
        <f>SUM('Chuck Brooks'!M8)</f>
        <v>190.95833333333334</v>
      </c>
    </row>
    <row r="20" spans="1:6">
      <c r="A20" s="33">
        <v>15</v>
      </c>
      <c r="B20" s="33" t="s">
        <v>19</v>
      </c>
      <c r="C20" s="35" t="s">
        <v>46</v>
      </c>
      <c r="D20" s="34">
        <f>SUM('Wade Moore'!K16)</f>
        <v>58</v>
      </c>
      <c r="E20" s="34">
        <f>SUM('Wade Moore'!L16)</f>
        <v>11069.001</v>
      </c>
      <c r="F20" s="36">
        <f>SUM('Wade Moore'!M16)</f>
        <v>190.8448448275862</v>
      </c>
    </row>
    <row r="21" spans="1:6">
      <c r="A21" s="33">
        <v>16</v>
      </c>
      <c r="B21" s="33" t="s">
        <v>19</v>
      </c>
      <c r="C21" s="37" t="s">
        <v>28</v>
      </c>
      <c r="D21" s="34">
        <f>SUM('Jerry Willeford'!K48)</f>
        <v>192</v>
      </c>
      <c r="E21" s="34">
        <f>SUM('Jerry Willeford'!L48)</f>
        <v>36636.014000000003</v>
      </c>
      <c r="F21" s="36">
        <f>SUM('Jerry Willeford'!M48)</f>
        <v>190.81257291666668</v>
      </c>
    </row>
    <row r="22" spans="1:6">
      <c r="A22" s="33">
        <v>17</v>
      </c>
      <c r="B22" s="33" t="s">
        <v>19</v>
      </c>
      <c r="C22" s="38" t="s">
        <v>30</v>
      </c>
      <c r="D22" s="34">
        <f>SUM('Bud Stell'!K19)</f>
        <v>68</v>
      </c>
      <c r="E22" s="34">
        <f>SUM('Bud Stell'!L19)</f>
        <v>12956</v>
      </c>
      <c r="F22" s="36">
        <f>SUM('Bud Stell'!M19)</f>
        <v>190.52941176470588</v>
      </c>
    </row>
    <row r="23" spans="1:6">
      <c r="A23" s="33">
        <v>18</v>
      </c>
      <c r="B23" s="33" t="s">
        <v>19</v>
      </c>
      <c r="C23" s="38" t="s">
        <v>59</v>
      </c>
      <c r="D23" s="34">
        <f>SUM('Frank Baird'!K13)</f>
        <v>43</v>
      </c>
      <c r="E23" s="34">
        <f>SUM('Frank Baird'!L13)</f>
        <v>8172.0072</v>
      </c>
      <c r="F23" s="36">
        <f>SUM('Frank Baird'!M13)</f>
        <v>190.04667906976744</v>
      </c>
    </row>
    <row r="24" spans="1:6">
      <c r="A24" s="33">
        <v>19</v>
      </c>
      <c r="B24" s="33" t="s">
        <v>19</v>
      </c>
      <c r="C24" s="38" t="s">
        <v>93</v>
      </c>
      <c r="D24" s="34">
        <f>SUM('Ronald Blasko'!K7)</f>
        <v>20</v>
      </c>
      <c r="E24" s="34">
        <f>SUM('Ronald Blasko'!L7)</f>
        <v>3792.02</v>
      </c>
      <c r="F24" s="36">
        <f>SUM('Ronald Blasko'!M7)</f>
        <v>189.601</v>
      </c>
    </row>
    <row r="25" spans="1:6">
      <c r="A25" s="33">
        <v>20</v>
      </c>
      <c r="B25" s="33" t="s">
        <v>19</v>
      </c>
      <c r="C25" s="38" t="s">
        <v>62</v>
      </c>
      <c r="D25" s="34">
        <f>SUM('Matt Brown'!K11)</f>
        <v>38</v>
      </c>
      <c r="E25" s="34">
        <f>SUM('Matt Brown'!L11)</f>
        <v>7203.0010000000002</v>
      </c>
      <c r="F25" s="36">
        <f>SUM('Matt Brown'!M11)</f>
        <v>189.55265789473685</v>
      </c>
    </row>
    <row r="26" spans="1:6">
      <c r="A26" s="33">
        <v>21</v>
      </c>
      <c r="B26" s="33" t="s">
        <v>19</v>
      </c>
      <c r="C26" s="35" t="s">
        <v>24</v>
      </c>
      <c r="D26" s="34">
        <f>SUM('Ronald Herring'!K26)</f>
        <v>98</v>
      </c>
      <c r="E26" s="34">
        <f>SUM('Ronald Herring'!L26)</f>
        <v>18521.010000000002</v>
      </c>
      <c r="F26" s="36">
        <f>SUM('Ronald Herring'!M26)</f>
        <v>188.98989795918371</v>
      </c>
    </row>
    <row r="27" spans="1:6">
      <c r="A27" s="33">
        <v>22</v>
      </c>
      <c r="B27" s="33" t="s">
        <v>19</v>
      </c>
      <c r="C27" s="35" t="s">
        <v>33</v>
      </c>
      <c r="D27" s="34">
        <f>SUM('Paul Dyer'!K11)</f>
        <v>32</v>
      </c>
      <c r="E27" s="34">
        <f>SUM('Paul Dyer'!L11)</f>
        <v>5996.0020999999997</v>
      </c>
      <c r="F27" s="36">
        <f>SUM('Paul Dyer'!M11)</f>
        <v>187.37506562499999</v>
      </c>
    </row>
    <row r="28" spans="1:6">
      <c r="A28" s="33">
        <v>23</v>
      </c>
      <c r="B28" s="33" t="s">
        <v>19</v>
      </c>
      <c r="C28" s="38" t="s">
        <v>111</v>
      </c>
      <c r="D28" s="34">
        <f>SUM('James Marsh'!K8)</f>
        <v>26</v>
      </c>
      <c r="E28" s="34">
        <f>SUM('James Marsh'!L8)</f>
        <v>4869</v>
      </c>
      <c r="F28" s="36">
        <f>SUM('James Marsh'!M8)</f>
        <v>187.26923076923077</v>
      </c>
    </row>
    <row r="29" spans="1:6">
      <c r="A29" s="33">
        <v>24</v>
      </c>
      <c r="B29" s="33" t="s">
        <v>19</v>
      </c>
      <c r="C29" s="38" t="s">
        <v>56</v>
      </c>
      <c r="D29" s="34">
        <f>SUM('Annette McClure'!K16)</f>
        <v>58</v>
      </c>
      <c r="E29" s="34">
        <f>SUM('Annette McClure'!L16)</f>
        <v>10856.001</v>
      </c>
      <c r="F29" s="36">
        <f>SUM('Annette McClure'!M16)</f>
        <v>187.17243103448277</v>
      </c>
    </row>
    <row r="30" spans="1:6">
      <c r="A30" s="33">
        <v>25</v>
      </c>
      <c r="B30" s="33" t="s">
        <v>19</v>
      </c>
      <c r="C30" s="38" t="s">
        <v>90</v>
      </c>
      <c r="D30" s="34">
        <f>SUM('Michael Blackard'!K9)</f>
        <v>24</v>
      </c>
      <c r="E30" s="34">
        <f>SUM('Michael Blackard'!L9)</f>
        <v>4471</v>
      </c>
      <c r="F30" s="36">
        <f>SUM('Michael Blackard'!M9)</f>
        <v>186.29166666666666</v>
      </c>
    </row>
    <row r="31" spans="1:6">
      <c r="A31" s="33">
        <v>26</v>
      </c>
      <c r="B31" s="33" t="s">
        <v>19</v>
      </c>
      <c r="C31" s="35" t="s">
        <v>50</v>
      </c>
      <c r="D31" s="67">
        <f>SUM('Dave Eisenschmied'!K13)</f>
        <v>48</v>
      </c>
      <c r="E31" s="67">
        <f>SUM('Dave Eisenschmied'!L13)</f>
        <v>8914</v>
      </c>
      <c r="F31" s="68">
        <f>SUM('Dave Eisenschmied'!M13)</f>
        <v>185.70833333333334</v>
      </c>
    </row>
    <row r="32" spans="1:6">
      <c r="A32" s="33">
        <v>27</v>
      </c>
      <c r="B32" s="33" t="s">
        <v>19</v>
      </c>
      <c r="C32" s="38" t="s">
        <v>65</v>
      </c>
      <c r="D32" s="34">
        <f>SUM('Ken Osmond'!K9)</f>
        <v>24</v>
      </c>
      <c r="E32" s="34">
        <f>SUM('Ken Osmond'!L9)</f>
        <v>4451.0010000000002</v>
      </c>
      <c r="F32" s="36">
        <f>SUM('Ken Osmond'!M9)</f>
        <v>185.45837500000002</v>
      </c>
    </row>
    <row r="33" spans="1:6">
      <c r="A33" s="33">
        <v>28</v>
      </c>
      <c r="B33" s="33" t="s">
        <v>19</v>
      </c>
      <c r="C33" s="38" t="s">
        <v>58</v>
      </c>
      <c r="D33" s="34">
        <f>SUM('Dana Waxler'!K12)</f>
        <v>40</v>
      </c>
      <c r="E33" s="34">
        <f>SUM('Dana Waxler'!L12)</f>
        <v>7401</v>
      </c>
      <c r="F33" s="36">
        <f>SUM('Dana Waxler'!M12)</f>
        <v>185.02500000000001</v>
      </c>
    </row>
    <row r="34" spans="1:6">
      <c r="A34" s="33">
        <v>29</v>
      </c>
      <c r="B34" s="33" t="s">
        <v>19</v>
      </c>
      <c r="C34" s="37" t="s">
        <v>80</v>
      </c>
      <c r="D34" s="34">
        <f>SUM('Roger Krouskop SR'!K10)</f>
        <v>32</v>
      </c>
      <c r="E34" s="34">
        <f>SUM('Roger Krouskop SR'!L10)</f>
        <v>5898</v>
      </c>
      <c r="F34" s="36">
        <f>SUM('Roger Krouskop SR'!M10)</f>
        <v>184.3125</v>
      </c>
    </row>
    <row r="35" spans="1:6">
      <c r="A35" s="33">
        <v>30</v>
      </c>
      <c r="B35" s="33" t="s">
        <v>19</v>
      </c>
      <c r="C35" s="35" t="s">
        <v>23</v>
      </c>
      <c r="D35" s="34">
        <f>SUM('Darren Krumwiede'!K21)</f>
        <v>74</v>
      </c>
      <c r="E35" s="34">
        <f>SUM('Darren Krumwiede'!L21)</f>
        <v>13551.003000000001</v>
      </c>
      <c r="F35" s="36">
        <f>SUM('Darren Krumwiede'!M21)</f>
        <v>183.12166216216218</v>
      </c>
    </row>
    <row r="36" spans="1:6">
      <c r="A36" s="33">
        <v>31</v>
      </c>
      <c r="B36" s="33" t="s">
        <v>19</v>
      </c>
      <c r="C36" s="38" t="s">
        <v>63</v>
      </c>
      <c r="D36" s="34">
        <f>SUM('Steve Muntzinger'!K9)</f>
        <v>26</v>
      </c>
      <c r="E36" s="34">
        <f>SUM('Steve Muntzinger'!L9)</f>
        <v>4761.0001000000002</v>
      </c>
      <c r="F36" s="36">
        <f>SUM('Steve Muntzinger'!M9)</f>
        <v>183.11538846153846</v>
      </c>
    </row>
    <row r="37" spans="1:6">
      <c r="A37" s="33">
        <v>32</v>
      </c>
      <c r="B37" s="33" t="s">
        <v>19</v>
      </c>
      <c r="C37" s="38" t="s">
        <v>118</v>
      </c>
      <c r="D37" s="34">
        <f>SUM('Keith Hessling'!K8)</f>
        <v>24</v>
      </c>
      <c r="E37" s="34">
        <f>SUM('Keith Hessling'!L8)</f>
        <v>4357.0010000000002</v>
      </c>
      <c r="F37" s="36">
        <f>SUM('Keith Hessling'!M8)</f>
        <v>181.54170833333333</v>
      </c>
    </row>
    <row r="38" spans="1:6">
      <c r="A38" s="33">
        <v>33</v>
      </c>
      <c r="B38" s="33" t="s">
        <v>19</v>
      </c>
      <c r="C38" s="38" t="s">
        <v>119</v>
      </c>
      <c r="D38" s="34">
        <f>SUM('Mark Zachman'!K12)</f>
        <v>36</v>
      </c>
      <c r="E38" s="34">
        <f>SUM('Mark Zachman'!L12)</f>
        <v>6449</v>
      </c>
      <c r="F38" s="36">
        <f>SUM('Mark Zachman'!M12)</f>
        <v>179.13888888888889</v>
      </c>
    </row>
    <row r="39" spans="1:6">
      <c r="A39" s="33">
        <v>34</v>
      </c>
      <c r="B39" s="33" t="s">
        <v>19</v>
      </c>
      <c r="C39" s="37" t="s">
        <v>69</v>
      </c>
      <c r="D39" s="34">
        <f>SUM('Leo Bourne'!K10)</f>
        <v>27</v>
      </c>
      <c r="E39" s="34">
        <f>SUM('Leo Bourne'!L10)</f>
        <v>4805</v>
      </c>
      <c r="F39" s="36">
        <f>SUM('Leo Bourne'!M10)</f>
        <v>177.96296296296296</v>
      </c>
    </row>
    <row r="40" spans="1:6">
      <c r="A40" s="33">
        <v>35</v>
      </c>
      <c r="B40" s="33" t="s">
        <v>19</v>
      </c>
      <c r="C40" s="38" t="s">
        <v>26</v>
      </c>
      <c r="D40" s="34">
        <f>SUM('John Hovan'!K8)</f>
        <v>24</v>
      </c>
      <c r="E40" s="34">
        <f>SUM('John Hovan'!L8)</f>
        <v>4163</v>
      </c>
      <c r="F40" s="36">
        <f>SUM('John Hovan'!M8)</f>
        <v>173.45833333333334</v>
      </c>
    </row>
    <row r="41" spans="1:6">
      <c r="A41" s="33">
        <v>36</v>
      </c>
      <c r="B41" s="33" t="s">
        <v>19</v>
      </c>
      <c r="C41" s="37" t="s">
        <v>96</v>
      </c>
      <c r="D41" s="34">
        <f>SUM('Steve Ewry'!K9)</f>
        <v>26</v>
      </c>
      <c r="E41" s="34">
        <f>SUM('Steve Ewry'!L9)</f>
        <v>4366</v>
      </c>
      <c r="F41" s="36">
        <f>SUM('Steve Ewry'!M9)</f>
        <v>167.92307692307693</v>
      </c>
    </row>
    <row r="42" spans="1:6">
      <c r="A42" s="39"/>
      <c r="B42" s="39"/>
      <c r="C42" s="51"/>
      <c r="D42" s="40"/>
      <c r="E42" s="40"/>
      <c r="F42" s="41"/>
    </row>
    <row r="43" spans="1:6">
      <c r="A43" s="33" t="s">
        <v>0</v>
      </c>
      <c r="B43" s="33" t="s">
        <v>1</v>
      </c>
      <c r="C43" s="33" t="s">
        <v>2</v>
      </c>
      <c r="D43" s="33" t="s">
        <v>18</v>
      </c>
      <c r="E43" s="33" t="s">
        <v>16</v>
      </c>
      <c r="F43" s="36" t="s">
        <v>17</v>
      </c>
    </row>
    <row r="44" spans="1:6">
      <c r="A44" s="33">
        <v>37</v>
      </c>
      <c r="B44" s="33" t="s">
        <v>19</v>
      </c>
      <c r="C44" s="38" t="s">
        <v>152</v>
      </c>
      <c r="D44" s="34">
        <f>SUM('Scott Jackson'!K4)</f>
        <v>4</v>
      </c>
      <c r="E44" s="34">
        <f>SUM('Scott Jackson'!L4)</f>
        <v>781.00099999999998</v>
      </c>
      <c r="F44" s="36">
        <f>SUM('Scott Jackson'!M4)</f>
        <v>195.25024999999999</v>
      </c>
    </row>
    <row r="45" spans="1:6">
      <c r="A45" s="33">
        <v>38</v>
      </c>
      <c r="B45" s="33" t="s">
        <v>19</v>
      </c>
      <c r="C45" s="38" t="s">
        <v>150</v>
      </c>
      <c r="D45" s="34">
        <f>SUM('Bobby Young'!K4)</f>
        <v>6</v>
      </c>
      <c r="E45" s="34">
        <f>SUM('Bobby Young'!L4)</f>
        <v>1168.02</v>
      </c>
      <c r="F45" s="36">
        <f>SUM('Bobby Young'!M4)</f>
        <v>194.67</v>
      </c>
    </row>
    <row r="46" spans="1:6">
      <c r="A46" s="33">
        <v>39</v>
      </c>
      <c r="B46" s="33" t="s">
        <v>19</v>
      </c>
      <c r="C46" s="38" t="s">
        <v>133</v>
      </c>
      <c r="D46" s="34">
        <f>SUM('Charles Knight'!K6)</f>
        <v>14</v>
      </c>
      <c r="E46" s="34">
        <f>SUM('Charles Knight'!L6)</f>
        <v>2716</v>
      </c>
      <c r="F46" s="36">
        <f>SUM('Charles Knight'!M6)</f>
        <v>194</v>
      </c>
    </row>
    <row r="47" spans="1:6">
      <c r="A47" s="33">
        <v>40</v>
      </c>
      <c r="B47" s="33" t="s">
        <v>19</v>
      </c>
      <c r="C47" s="38" t="s">
        <v>114</v>
      </c>
      <c r="D47" s="34">
        <f>SUM('Benji Matoy'!K6)</f>
        <v>14</v>
      </c>
      <c r="E47" s="34">
        <f>SUM('Benji Matoy'!L6)</f>
        <v>2702</v>
      </c>
      <c r="F47" s="36">
        <f>SUM('Benji Matoy'!M6)</f>
        <v>193</v>
      </c>
    </row>
    <row r="48" spans="1:6">
      <c r="A48" s="33">
        <v>41</v>
      </c>
      <c r="B48" s="33" t="s">
        <v>19</v>
      </c>
      <c r="C48" s="38" t="s">
        <v>155</v>
      </c>
      <c r="D48" s="34">
        <f>SUM('Jason Edwards'!K4)</f>
        <v>4</v>
      </c>
      <c r="E48" s="34">
        <f>SUM('Jason Edwards'!L4)</f>
        <v>767.01</v>
      </c>
      <c r="F48" s="36">
        <f>SUM('Jason Edwards'!M4)</f>
        <v>191.7525</v>
      </c>
    </row>
    <row r="49" spans="1:6">
      <c r="A49" s="33">
        <v>42</v>
      </c>
      <c r="B49" s="33" t="s">
        <v>19</v>
      </c>
      <c r="C49" s="38" t="s">
        <v>107</v>
      </c>
      <c r="D49" s="34">
        <f>SUM('James Freeman'!K4)</f>
        <v>4</v>
      </c>
      <c r="E49" s="34">
        <f>SUM('James Freeman'!L4)</f>
        <v>766</v>
      </c>
      <c r="F49" s="36">
        <f>SUM('James Freeman'!M4)</f>
        <v>191.5</v>
      </c>
    </row>
    <row r="50" spans="1:6">
      <c r="A50" s="33">
        <v>43</v>
      </c>
      <c r="B50" s="33" t="s">
        <v>19</v>
      </c>
      <c r="C50" s="38" t="s">
        <v>87</v>
      </c>
      <c r="D50" s="34">
        <f>SUM('Dustin Fugate'!K5)</f>
        <v>8</v>
      </c>
      <c r="E50" s="34">
        <f>SUM('Dustin Fugate'!L5)</f>
        <v>1526</v>
      </c>
      <c r="F50" s="36">
        <f>SUM('Dustin Fugate'!M5)</f>
        <v>190.75</v>
      </c>
    </row>
    <row r="51" spans="1:6">
      <c r="A51" s="33">
        <v>44</v>
      </c>
      <c r="B51" s="33" t="s">
        <v>19</v>
      </c>
      <c r="C51" s="38" t="s">
        <v>138</v>
      </c>
      <c r="D51" s="34">
        <f>SUM('Roger Blaine'!K5)</f>
        <v>10</v>
      </c>
      <c r="E51" s="34">
        <f>SUM('Roger Blaine'!L5)</f>
        <v>1900.001</v>
      </c>
      <c r="F51" s="36">
        <f>SUM('Roger Blaine'!M5)</f>
        <v>190.0001</v>
      </c>
    </row>
    <row r="52" spans="1:6">
      <c r="A52" s="33">
        <v>45</v>
      </c>
      <c r="B52" s="33" t="s">
        <v>19</v>
      </c>
      <c r="C52" s="76" t="s">
        <v>130</v>
      </c>
      <c r="D52" s="34">
        <f>SUM('Melvin Ferguson'!K5)</f>
        <v>12</v>
      </c>
      <c r="E52" s="34">
        <f>SUM('Melvin Ferguson'!L5)</f>
        <v>2279</v>
      </c>
      <c r="F52" s="36">
        <f>SUM('Melvin Ferguson'!M5)</f>
        <v>189.91666666666666</v>
      </c>
    </row>
    <row r="53" spans="1:6">
      <c r="A53" s="33">
        <v>46</v>
      </c>
      <c r="B53" s="33" t="s">
        <v>19</v>
      </c>
      <c r="C53" s="38" t="s">
        <v>143</v>
      </c>
      <c r="D53" s="34">
        <f>SUM('Jon McGeorge'!K4)</f>
        <v>4</v>
      </c>
      <c r="E53" s="34">
        <f>SUM('Jon McGeorge'!L4)</f>
        <v>759</v>
      </c>
      <c r="F53" s="36">
        <f>SUM('Jon McGeorge'!M4)</f>
        <v>189.75</v>
      </c>
    </row>
    <row r="54" spans="1:6">
      <c r="A54" s="33">
        <v>47</v>
      </c>
      <c r="B54" s="33" t="s">
        <v>19</v>
      </c>
      <c r="C54" s="38" t="s">
        <v>37</v>
      </c>
      <c r="D54" s="34">
        <f>SUM('Freddy Geiselbreth'!K6)</f>
        <v>14</v>
      </c>
      <c r="E54" s="34">
        <f>SUM('Freddy Geiselbreth'!L6)</f>
        <v>2654</v>
      </c>
      <c r="F54" s="36">
        <f>SUM('Freddy Geiselbreth'!M6)</f>
        <v>189.57142857142858</v>
      </c>
    </row>
    <row r="55" spans="1:6">
      <c r="A55" s="33">
        <v>48</v>
      </c>
      <c r="B55" s="33" t="s">
        <v>19</v>
      </c>
      <c r="C55" s="35" t="s">
        <v>43</v>
      </c>
      <c r="D55" s="67">
        <f>SUM('Jim Haley'!K7)</f>
        <v>14</v>
      </c>
      <c r="E55" s="67">
        <f>SUM('Jim Haley'!L7)</f>
        <v>2650</v>
      </c>
      <c r="F55" s="68">
        <f>SUM('Jim Haley'!M7)</f>
        <v>189.28571428571428</v>
      </c>
    </row>
    <row r="56" spans="1:6">
      <c r="A56" s="33">
        <v>49</v>
      </c>
      <c r="B56" s="33" t="s">
        <v>19</v>
      </c>
      <c r="C56" s="37" t="s">
        <v>34</v>
      </c>
      <c r="D56" s="34">
        <f>SUM('Fred Jamison'!K6)</f>
        <v>14</v>
      </c>
      <c r="E56" s="34">
        <f>SUM('Fred Jamison'!L6)</f>
        <v>2645</v>
      </c>
      <c r="F56" s="36">
        <f>SUM('Fred Jamison'!M6)</f>
        <v>188.92857142857142</v>
      </c>
    </row>
    <row r="57" spans="1:6">
      <c r="A57" s="33">
        <v>50</v>
      </c>
      <c r="B57" s="33" t="s">
        <v>19</v>
      </c>
      <c r="C57" s="38" t="s">
        <v>137</v>
      </c>
      <c r="D57" s="34">
        <f>SUM('Mark Lippi'!K4)</f>
        <v>6</v>
      </c>
      <c r="E57" s="34">
        <f>SUM('Mark Lippi'!L4)</f>
        <v>1133</v>
      </c>
      <c r="F57" s="36">
        <f>SUM('Mark Lippi'!M4)</f>
        <v>188.83333333333334</v>
      </c>
    </row>
    <row r="58" spans="1:6">
      <c r="A58" s="33">
        <v>51</v>
      </c>
      <c r="B58" s="33" t="s">
        <v>19</v>
      </c>
      <c r="C58" s="38" t="s">
        <v>68</v>
      </c>
      <c r="D58" s="34">
        <f>SUM('Greg Keefer'!K7)</f>
        <v>16</v>
      </c>
      <c r="E58" s="34">
        <f>SUM('Greg Keefer'!L7)</f>
        <v>3018.0050000000001</v>
      </c>
      <c r="F58" s="36">
        <f>SUM('Greg Keefer'!M7)</f>
        <v>188.62531250000001</v>
      </c>
    </row>
    <row r="59" spans="1:6">
      <c r="A59" s="33">
        <v>52</v>
      </c>
      <c r="B59" s="33" t="s">
        <v>19</v>
      </c>
      <c r="C59" s="38" t="s">
        <v>125</v>
      </c>
      <c r="D59" s="34">
        <f>SUM('Tonja Zimmer'!K4)</f>
        <v>4</v>
      </c>
      <c r="E59" s="34">
        <f>SUM('Tonja Zimmer'!L4)</f>
        <v>753</v>
      </c>
      <c r="F59" s="36">
        <f>SUM('Tonja Zimmer'!M4)</f>
        <v>188.25</v>
      </c>
    </row>
    <row r="60" spans="1:6">
      <c r="A60" s="33">
        <v>53</v>
      </c>
      <c r="B60" s="33" t="s">
        <v>19</v>
      </c>
      <c r="C60" s="38" t="s">
        <v>112</v>
      </c>
      <c r="D60" s="34">
        <f>SUM('Lynn Sonnenberg'!K4)</f>
        <v>4</v>
      </c>
      <c r="E60" s="34">
        <f>SUM('Lynn Sonnenberg'!L4)</f>
        <v>751</v>
      </c>
      <c r="F60" s="36">
        <f>SUM('Lynn Sonnenberg'!M4)</f>
        <v>187.75</v>
      </c>
    </row>
    <row r="61" spans="1:6">
      <c r="A61" s="33">
        <v>54</v>
      </c>
      <c r="B61" s="33" t="s">
        <v>19</v>
      </c>
      <c r="C61" s="73" t="s">
        <v>126</v>
      </c>
      <c r="D61" s="34">
        <f>SUM('Chad Hall'!K4)</f>
        <v>6</v>
      </c>
      <c r="E61" s="34">
        <f>SUM('Chad Hall'!L4)</f>
        <v>1125</v>
      </c>
      <c r="F61" s="36">
        <f>SUM('Chad Hall'!M4)</f>
        <v>187.5</v>
      </c>
    </row>
    <row r="62" spans="1:6">
      <c r="A62" s="33">
        <v>55</v>
      </c>
      <c r="B62" s="33" t="s">
        <v>19</v>
      </c>
      <c r="C62" s="38" t="s">
        <v>79</v>
      </c>
      <c r="D62" s="34">
        <f>SUM('Bob Blaine'!K5)</f>
        <v>8</v>
      </c>
      <c r="E62" s="34">
        <f>SUM('Bob Blaine'!L5)</f>
        <v>1486</v>
      </c>
      <c r="F62" s="36">
        <f>SUM('Bob Blaine'!M5)</f>
        <v>185.75</v>
      </c>
    </row>
    <row r="63" spans="1:6">
      <c r="A63" s="33">
        <v>56</v>
      </c>
      <c r="B63" s="33" t="s">
        <v>19</v>
      </c>
      <c r="C63" s="38" t="s">
        <v>88</v>
      </c>
      <c r="D63" s="34">
        <f>SUM('Jeff Lloyd'!K7)</f>
        <v>18</v>
      </c>
      <c r="E63" s="34">
        <f>SUM('Jeff Lloyd'!L7)</f>
        <v>3343</v>
      </c>
      <c r="F63" s="36">
        <f>SUM('Jeff Lloyd'!M7)</f>
        <v>185.72222222222223</v>
      </c>
    </row>
    <row r="64" spans="1:6">
      <c r="A64" s="33">
        <v>57</v>
      </c>
      <c r="B64" s="33" t="s">
        <v>19</v>
      </c>
      <c r="C64" s="38" t="s">
        <v>66</v>
      </c>
      <c r="D64" s="34">
        <f>SUM('Gary Silvernail'!K7)</f>
        <v>16</v>
      </c>
      <c r="E64" s="34">
        <f>SUM('Gary Silvernail'!L7)</f>
        <v>2971</v>
      </c>
      <c r="F64" s="36">
        <f>SUM('Gary Silvernail'!M7)</f>
        <v>185.6875</v>
      </c>
    </row>
    <row r="65" spans="1:6">
      <c r="A65" s="33">
        <v>58</v>
      </c>
      <c r="B65" s="33" t="s">
        <v>19</v>
      </c>
      <c r="C65" s="35" t="s">
        <v>40</v>
      </c>
      <c r="D65" s="34">
        <f>SUM('Todd Hammer'!K5)</f>
        <v>8</v>
      </c>
      <c r="E65" s="34">
        <f>SUM('Todd Hammer'!L5)</f>
        <v>1484.001</v>
      </c>
      <c r="F65" s="36">
        <f>SUM('Todd Hammer'!M5)</f>
        <v>185.500125</v>
      </c>
    </row>
    <row r="66" spans="1:6">
      <c r="A66" s="33">
        <v>59</v>
      </c>
      <c r="B66" s="33" t="s">
        <v>19</v>
      </c>
      <c r="C66" s="38" t="s">
        <v>72</v>
      </c>
      <c r="D66" s="34">
        <f>SUM('Robert Lee'!K4)</f>
        <v>4</v>
      </c>
      <c r="E66" s="34">
        <f>SUM('Robert Lee'!L4)</f>
        <v>742</v>
      </c>
      <c r="F66" s="36">
        <f>SUM('Robert Lee'!M4)</f>
        <v>185.5</v>
      </c>
    </row>
    <row r="67" spans="1:6">
      <c r="A67" s="33">
        <v>60</v>
      </c>
      <c r="B67" s="33" t="s">
        <v>19</v>
      </c>
      <c r="C67" s="38" t="s">
        <v>148</v>
      </c>
      <c r="D67" s="34">
        <f>SUM('Thomas Wallace'!K4)</f>
        <v>4</v>
      </c>
      <c r="E67" s="34">
        <f>SUM('Thomas Wallace'!L4)</f>
        <v>738</v>
      </c>
      <c r="F67" s="36">
        <f>SUM('Thomas Wallace'!M4)</f>
        <v>184.5</v>
      </c>
    </row>
    <row r="68" spans="1:6">
      <c r="A68" s="33">
        <v>61</v>
      </c>
      <c r="B68" s="33" t="s">
        <v>19</v>
      </c>
      <c r="C68" s="38" t="s">
        <v>73</v>
      </c>
      <c r="D68" s="34">
        <f>SUM('Ron Hradesky'!K5)</f>
        <v>8</v>
      </c>
      <c r="E68" s="34">
        <f>SUM('Ron Hradesky'!L5)</f>
        <v>1475</v>
      </c>
      <c r="F68" s="36">
        <f>SUM('Ron Hradesky'!M5)</f>
        <v>184.375</v>
      </c>
    </row>
    <row r="69" spans="1:6">
      <c r="A69" s="33">
        <v>62</v>
      </c>
      <c r="B69" s="33" t="s">
        <v>19</v>
      </c>
      <c r="C69" s="38" t="s">
        <v>99</v>
      </c>
      <c r="D69" s="34">
        <f>SUM('Dale Cauthen'!K4)</f>
        <v>3</v>
      </c>
      <c r="E69" s="34">
        <f>SUM('Dale Cauthen'!L4)</f>
        <v>553</v>
      </c>
      <c r="F69" s="36">
        <f>SUM('Dale Cauthen'!M4)</f>
        <v>184.33333333333334</v>
      </c>
    </row>
    <row r="70" spans="1:6">
      <c r="A70" s="33">
        <v>63</v>
      </c>
      <c r="B70" s="33" t="s">
        <v>19</v>
      </c>
      <c r="C70" s="38" t="s">
        <v>160</v>
      </c>
      <c r="D70" s="34">
        <f>SUM('Jerry Thompson'!K5)</f>
        <v>8</v>
      </c>
      <c r="E70" s="34">
        <f>SUM('Jerry Thompson'!L5)</f>
        <v>1471</v>
      </c>
      <c r="F70" s="36">
        <f>SUM('Jerry Thompson'!M5)</f>
        <v>183.875</v>
      </c>
    </row>
    <row r="71" spans="1:6">
      <c r="A71" s="33">
        <v>64</v>
      </c>
      <c r="B71" s="33" t="s">
        <v>19</v>
      </c>
      <c r="C71" s="38" t="s">
        <v>31</v>
      </c>
      <c r="D71" s="34">
        <f>SUM('Robert Benoit II'!K8)</f>
        <v>12</v>
      </c>
      <c r="E71" s="34">
        <f>SUM('Robert Benoit II'!L8)</f>
        <v>2201</v>
      </c>
      <c r="F71" s="36">
        <f>SUM('Robert Benoit II'!M8)</f>
        <v>183.41666666666666</v>
      </c>
    </row>
    <row r="72" spans="1:6">
      <c r="A72" s="33">
        <v>65</v>
      </c>
      <c r="B72" s="33" t="s">
        <v>19</v>
      </c>
      <c r="C72" s="38" t="s">
        <v>153</v>
      </c>
      <c r="D72" s="34">
        <f>SUM('John Krenik'!K4)</f>
        <v>4</v>
      </c>
      <c r="E72" s="34">
        <f>SUM('John Krenik'!L4)</f>
        <v>733</v>
      </c>
      <c r="F72" s="36">
        <f>SUM('John Krenik'!M4)</f>
        <v>183.25</v>
      </c>
    </row>
    <row r="73" spans="1:6">
      <c r="A73" s="33">
        <v>66</v>
      </c>
      <c r="B73" s="33" t="s">
        <v>19</v>
      </c>
      <c r="C73" s="38" t="s">
        <v>158</v>
      </c>
      <c r="D73" s="34">
        <f>SUM('Wayne Argence'!K4)</f>
        <v>6</v>
      </c>
      <c r="E73" s="34">
        <f>SUM('Wayne Argence'!L4)</f>
        <v>1099</v>
      </c>
      <c r="F73" s="36">
        <f>SUM('Wayne Argence'!M4)</f>
        <v>183.16666666666666</v>
      </c>
    </row>
    <row r="74" spans="1:6">
      <c r="A74" s="33">
        <v>67</v>
      </c>
      <c r="B74" s="33" t="s">
        <v>19</v>
      </c>
      <c r="C74" s="38" t="s">
        <v>154</v>
      </c>
      <c r="D74" s="34">
        <f>SUM('Brandon Dubois'!K4)</f>
        <v>4</v>
      </c>
      <c r="E74" s="34">
        <f>SUM('Brandon Dubois'!L4)</f>
        <v>730</v>
      </c>
      <c r="F74" s="36">
        <f>SUM('Brandon Dubois'!M4)</f>
        <v>182.5</v>
      </c>
    </row>
    <row r="75" spans="1:6">
      <c r="A75" s="33">
        <v>68</v>
      </c>
      <c r="B75" s="33" t="s">
        <v>19</v>
      </c>
      <c r="C75" s="38" t="s">
        <v>124</v>
      </c>
      <c r="D75" s="34">
        <f>SUM('Lee Tilton'!K4)</f>
        <v>4</v>
      </c>
      <c r="E75" s="34">
        <f>SUM('Lee Tilton'!L4)</f>
        <v>730</v>
      </c>
      <c r="F75" s="36">
        <f>SUM('Lee Tilton'!M4)</f>
        <v>182.5</v>
      </c>
    </row>
    <row r="76" spans="1:6">
      <c r="A76" s="33">
        <v>69</v>
      </c>
      <c r="B76" s="33" t="s">
        <v>19</v>
      </c>
      <c r="C76" s="38" t="s">
        <v>145</v>
      </c>
      <c r="D76" s="34">
        <f>SUM('Brannon Thompson'!K4)</f>
        <v>4</v>
      </c>
      <c r="E76" s="34">
        <f>SUM('Brannon Thompson'!L4)</f>
        <v>729</v>
      </c>
      <c r="F76" s="36">
        <f>SUM('Brannon Thompson'!M4)</f>
        <v>182.25</v>
      </c>
    </row>
    <row r="77" spans="1:6">
      <c r="A77" s="33">
        <v>70</v>
      </c>
      <c r="B77" s="33" t="s">
        <v>19</v>
      </c>
      <c r="C77" s="38" t="s">
        <v>89</v>
      </c>
      <c r="D77" s="34">
        <f>SUM('Josh Krumski'!K4)</f>
        <v>4</v>
      </c>
      <c r="E77" s="34">
        <f>SUM('Josh Krumski'!L4)</f>
        <v>727</v>
      </c>
      <c r="F77" s="36">
        <f>SUM('Josh Krumski'!M4)</f>
        <v>181.75</v>
      </c>
    </row>
    <row r="78" spans="1:6">
      <c r="A78" s="33">
        <v>71</v>
      </c>
      <c r="B78" s="33" t="s">
        <v>19</v>
      </c>
      <c r="C78" s="38" t="s">
        <v>147</v>
      </c>
      <c r="D78" s="34">
        <f>SUM('Linda Williams'!K5)</f>
        <v>8</v>
      </c>
      <c r="E78" s="34">
        <f>SUM('Linda Williams'!L5)</f>
        <v>1451</v>
      </c>
      <c r="F78" s="36">
        <f>SUM('Linda Williams'!M5)</f>
        <v>181.375</v>
      </c>
    </row>
    <row r="79" spans="1:6">
      <c r="A79" s="33">
        <v>72</v>
      </c>
      <c r="B79" s="33" t="s">
        <v>19</v>
      </c>
      <c r="C79" s="38" t="s">
        <v>156</v>
      </c>
      <c r="D79" s="34">
        <f>SUM('Jim Swaringin'!K4)</f>
        <v>4</v>
      </c>
      <c r="E79" s="34">
        <f>SUM('Jim Swaringin'!L4)</f>
        <v>725.00099999999998</v>
      </c>
      <c r="F79" s="36">
        <f>SUM('Jim Swaringin'!M4)</f>
        <v>181.25024999999999</v>
      </c>
    </row>
    <row r="80" spans="1:6">
      <c r="A80" s="33">
        <v>73</v>
      </c>
      <c r="B80" s="33" t="s">
        <v>19</v>
      </c>
      <c r="C80" s="38" t="s">
        <v>44</v>
      </c>
      <c r="D80" s="34">
        <f>SUM('Bill Glausier'!K4)</f>
        <v>4</v>
      </c>
      <c r="E80" s="34">
        <f>SUM('Bill Glausier'!L4)</f>
        <v>724</v>
      </c>
      <c r="F80" s="36">
        <f>SUM('Bill Glausier'!M4)</f>
        <v>181</v>
      </c>
    </row>
    <row r="81" spans="1:6">
      <c r="A81" s="33">
        <v>74</v>
      </c>
      <c r="B81" s="33" t="s">
        <v>19</v>
      </c>
      <c r="C81" s="38" t="s">
        <v>108</v>
      </c>
      <c r="D81" s="34">
        <f>SUM('Ken Mix'!K5)</f>
        <v>8</v>
      </c>
      <c r="E81" s="34">
        <f>SUM('Ken Mix'!L5)</f>
        <v>1444</v>
      </c>
      <c r="F81" s="36">
        <f>SUM('Ken Mix'!M5)</f>
        <v>180.5</v>
      </c>
    </row>
    <row r="82" spans="1:6">
      <c r="A82" s="33">
        <v>75</v>
      </c>
      <c r="B82" s="33" t="s">
        <v>19</v>
      </c>
      <c r="C82" s="37" t="s">
        <v>86</v>
      </c>
      <c r="D82" s="34">
        <f>SUM('Darrell Moore'!K4)</f>
        <v>4</v>
      </c>
      <c r="E82" s="34">
        <f>SUM('Darrell Moore'!L4)</f>
        <v>719</v>
      </c>
      <c r="F82" s="36">
        <f>SUM('Darrell Moore'!M4)</f>
        <v>179.75</v>
      </c>
    </row>
    <row r="83" spans="1:6">
      <c r="A83" s="33">
        <v>76</v>
      </c>
      <c r="B83" s="33" t="s">
        <v>19</v>
      </c>
      <c r="C83" s="37" t="s">
        <v>91</v>
      </c>
      <c r="D83" s="34">
        <f>SUM('Mike Moore'!K4)</f>
        <v>4</v>
      </c>
      <c r="E83" s="34">
        <f>SUM('Mike Moore'!L4)</f>
        <v>718</v>
      </c>
      <c r="F83" s="36">
        <f>SUM('Mike Moore'!M4)</f>
        <v>179.5</v>
      </c>
    </row>
    <row r="84" spans="1:6">
      <c r="A84" s="33">
        <v>77</v>
      </c>
      <c r="B84" s="33" t="s">
        <v>19</v>
      </c>
      <c r="C84" s="38" t="s">
        <v>103</v>
      </c>
      <c r="D84" s="34">
        <f>SUM('Luis Ordorica'!K4)</f>
        <v>4</v>
      </c>
      <c r="E84" s="34">
        <f>SUM('Luis Ordorica'!L4)</f>
        <v>713</v>
      </c>
      <c r="F84" s="36">
        <f>SUM('Luis Ordorica'!M4)</f>
        <v>178.25</v>
      </c>
    </row>
    <row r="85" spans="1:6">
      <c r="A85" s="33">
        <v>78</v>
      </c>
      <c r="B85" s="33" t="s">
        <v>19</v>
      </c>
      <c r="C85" s="38" t="s">
        <v>149</v>
      </c>
      <c r="D85" s="34">
        <f>SUM('Judy Gallion'!K6)</f>
        <v>14</v>
      </c>
      <c r="E85" s="34">
        <f>SUM('Judy Gallion'!L6)</f>
        <v>2481</v>
      </c>
      <c r="F85" s="36">
        <f>SUM('Judy Gallion'!M6)</f>
        <v>177.21428571428572</v>
      </c>
    </row>
    <row r="86" spans="1:6">
      <c r="A86" s="33">
        <v>79</v>
      </c>
      <c r="B86" s="33" t="s">
        <v>19</v>
      </c>
      <c r="C86" s="38" t="s">
        <v>61</v>
      </c>
      <c r="D86" s="34">
        <f>SUM('John Joseph'!K6)</f>
        <v>12</v>
      </c>
      <c r="E86" s="34">
        <f>SUM('John Joseph'!L6)</f>
        <v>2123</v>
      </c>
      <c r="F86" s="36">
        <f>SUM('John Joseph'!M6)</f>
        <v>176.91666666666666</v>
      </c>
    </row>
    <row r="87" spans="1:6">
      <c r="A87" s="33">
        <v>80</v>
      </c>
      <c r="B87" s="33" t="s">
        <v>19</v>
      </c>
      <c r="C87" s="38" t="s">
        <v>97</v>
      </c>
      <c r="D87" s="34">
        <f>SUM('Leon Switalski'!K4)</f>
        <v>4</v>
      </c>
      <c r="E87" s="34">
        <f>SUM('Leon Switalski'!L4)</f>
        <v>706</v>
      </c>
      <c r="F87" s="36">
        <f>SUM('Leon Switalski'!M4)</f>
        <v>176.5</v>
      </c>
    </row>
    <row r="88" spans="1:6">
      <c r="A88" s="33">
        <v>81</v>
      </c>
      <c r="B88" s="33" t="s">
        <v>19</v>
      </c>
      <c r="C88" s="37" t="s">
        <v>71</v>
      </c>
      <c r="D88" s="34">
        <f>SUM('Paul Schray'!K5)</f>
        <v>8</v>
      </c>
      <c r="E88" s="34">
        <f>SUM('Paul Schray'!L5)</f>
        <v>1409</v>
      </c>
      <c r="F88" s="36">
        <f>SUM('Paul Schray'!M5)</f>
        <v>176.125</v>
      </c>
    </row>
    <row r="89" spans="1:6">
      <c r="A89" s="33">
        <v>82</v>
      </c>
      <c r="B89" s="33" t="s">
        <v>19</v>
      </c>
      <c r="C89" s="37" t="s">
        <v>92</v>
      </c>
      <c r="D89" s="34">
        <f>SUM('Park Cover'!K4)</f>
        <v>4</v>
      </c>
      <c r="E89" s="34">
        <f>SUM('Park Cover'!L4)</f>
        <v>697</v>
      </c>
      <c r="F89" s="36">
        <f>SUM('Park Cover'!M4)</f>
        <v>174.25</v>
      </c>
    </row>
    <row r="90" spans="1:6">
      <c r="A90" s="33">
        <v>83</v>
      </c>
      <c r="B90" s="33" t="s">
        <v>19</v>
      </c>
      <c r="C90" s="38" t="s">
        <v>146</v>
      </c>
      <c r="D90" s="34">
        <f>SUM('Brent Lott'!K4)</f>
        <v>4</v>
      </c>
      <c r="E90" s="34">
        <f>SUM('Brent Lott'!L4)</f>
        <v>696</v>
      </c>
      <c r="F90" s="36">
        <f>SUM('Brent Lott'!M4)</f>
        <v>174</v>
      </c>
    </row>
    <row r="91" spans="1:6">
      <c r="A91" s="33">
        <v>84</v>
      </c>
      <c r="B91" s="33" t="s">
        <v>19</v>
      </c>
      <c r="C91" s="38" t="s">
        <v>141</v>
      </c>
      <c r="D91" s="34">
        <f>SUM('Gary Hicks'!K6)</f>
        <v>12</v>
      </c>
      <c r="E91" s="34">
        <f>SUM('Gary Hicks'!L6)</f>
        <v>2049</v>
      </c>
      <c r="F91" s="36">
        <f>SUM('Gary Hicks'!M6)</f>
        <v>170.75</v>
      </c>
    </row>
    <row r="92" spans="1:6">
      <c r="A92" s="33">
        <v>85</v>
      </c>
      <c r="B92" s="33" t="s">
        <v>19</v>
      </c>
      <c r="C92" s="38" t="s">
        <v>116</v>
      </c>
      <c r="D92" s="34">
        <f>SUM('David Barney'!K4)</f>
        <v>4</v>
      </c>
      <c r="E92" s="34">
        <f>SUM('David Barney'!L4)</f>
        <v>683</v>
      </c>
      <c r="F92" s="36">
        <f>SUM('David Barney'!M4)</f>
        <v>170.75</v>
      </c>
    </row>
    <row r="93" spans="1:6">
      <c r="A93" s="33">
        <v>86</v>
      </c>
      <c r="B93" s="33" t="s">
        <v>19</v>
      </c>
      <c r="C93" s="37" t="s">
        <v>55</v>
      </c>
      <c r="D93" s="34">
        <f>SUM('Lisa Chacon'!K4)</f>
        <v>4</v>
      </c>
      <c r="E93" s="34">
        <f>SUM('Lisa Chacon'!L4)</f>
        <v>676</v>
      </c>
      <c r="F93" s="36">
        <f>SUM('Lisa Chacon'!M4)</f>
        <v>169</v>
      </c>
    </row>
    <row r="94" spans="1:6">
      <c r="A94" s="33">
        <v>87</v>
      </c>
      <c r="B94" s="33" t="s">
        <v>19</v>
      </c>
      <c r="C94" s="38" t="s">
        <v>159</v>
      </c>
      <c r="D94" s="34">
        <f>SUM('Chris Bradley'!K4)</f>
        <v>4</v>
      </c>
      <c r="E94" s="34">
        <f>SUM('Chris Bradley'!L4)</f>
        <v>676</v>
      </c>
      <c r="F94" s="36">
        <f>SUM('Chris Bradley'!M4)</f>
        <v>169</v>
      </c>
    </row>
    <row r="95" spans="1:6">
      <c r="A95" s="33">
        <v>88</v>
      </c>
      <c r="B95" s="33" t="s">
        <v>19</v>
      </c>
      <c r="C95" s="38" t="s">
        <v>142</v>
      </c>
      <c r="D95" s="34">
        <f>SUM('Stan Hall'!K4)</f>
        <v>4</v>
      </c>
      <c r="E95" s="34">
        <f>SUM('Stan Hall'!L4)</f>
        <v>669</v>
      </c>
      <c r="F95" s="36">
        <f>SUM('Stan Hall'!M4)</f>
        <v>167.25</v>
      </c>
    </row>
    <row r="96" spans="1:6">
      <c r="A96" s="33">
        <v>89</v>
      </c>
      <c r="B96" s="33" t="s">
        <v>19</v>
      </c>
      <c r="C96" s="73" t="s">
        <v>121</v>
      </c>
      <c r="D96" s="34">
        <f>SUM('Arville Shultz'!K4)</f>
        <v>3</v>
      </c>
      <c r="E96" s="34">
        <f>SUM('Arville Shultz'!L4)</f>
        <v>501</v>
      </c>
      <c r="F96" s="36">
        <f>SUM('Arville Shultz'!M4)</f>
        <v>167</v>
      </c>
    </row>
    <row r="97" spans="1:6">
      <c r="A97" s="33">
        <v>90</v>
      </c>
      <c r="B97" s="33" t="s">
        <v>19</v>
      </c>
      <c r="C97" s="37" t="s">
        <v>54</v>
      </c>
      <c r="D97" s="34">
        <f>SUM('Eric Smith'!K4)</f>
        <v>2</v>
      </c>
      <c r="E97" s="34">
        <f>SUM('Eric Smith'!L4)</f>
        <v>333</v>
      </c>
      <c r="F97" s="36">
        <f>SUM('Eric Smith'!M4)</f>
        <v>166.5</v>
      </c>
    </row>
    <row r="98" spans="1:6">
      <c r="A98" s="33">
        <v>91</v>
      </c>
      <c r="B98" s="33" t="s">
        <v>19</v>
      </c>
      <c r="C98" s="38" t="s">
        <v>136</v>
      </c>
      <c r="D98" s="34">
        <f>SUM('Andrew DiBartolomeo'!K4)</f>
        <v>4</v>
      </c>
      <c r="E98" s="34">
        <f>SUM('Andrew DiBartolomeo'!L4)</f>
        <v>663</v>
      </c>
      <c r="F98" s="36">
        <f>SUM('Andrew DiBartolomeo'!M4)</f>
        <v>165.75</v>
      </c>
    </row>
    <row r="99" spans="1:6">
      <c r="A99" s="33">
        <v>92</v>
      </c>
      <c r="B99" s="33" t="s">
        <v>19</v>
      </c>
      <c r="C99" s="38" t="s">
        <v>139</v>
      </c>
      <c r="D99" s="34">
        <f>SUM('Bobby Splawn'!K6)</f>
        <v>12</v>
      </c>
      <c r="E99" s="34">
        <f>SUM('Bobby Splawn'!L6)</f>
        <v>1982</v>
      </c>
      <c r="F99" s="36">
        <f>SUM('Bobby Splawn'!M6)</f>
        <v>165.16666666666666</v>
      </c>
    </row>
    <row r="100" spans="1:6">
      <c r="A100" s="33">
        <v>93</v>
      </c>
      <c r="B100" s="33" t="s">
        <v>19</v>
      </c>
      <c r="C100" s="38" t="s">
        <v>151</v>
      </c>
      <c r="D100" s="34">
        <f>SUM('Glen Bilyeu'!K4)</f>
        <v>4</v>
      </c>
      <c r="E100" s="34">
        <f>SUM('Glen Bilyeu'!L4)</f>
        <v>658.00099999999998</v>
      </c>
      <c r="F100" s="36">
        <f>SUM('Glen Bilyeu'!M4)</f>
        <v>164.50024999999999</v>
      </c>
    </row>
    <row r="101" spans="1:6">
      <c r="A101" s="33">
        <v>94</v>
      </c>
      <c r="B101" s="33" t="s">
        <v>19</v>
      </c>
      <c r="C101" s="76" t="s">
        <v>131</v>
      </c>
      <c r="D101" s="34">
        <f>SUM('Steve Nicholas'!K4)</f>
        <v>4</v>
      </c>
      <c r="E101" s="34">
        <f>SUM('Steve Nicholas'!L4)</f>
        <v>658</v>
      </c>
      <c r="F101" s="36">
        <f>SUM('Steve Nicholas'!M4)</f>
        <v>164.5</v>
      </c>
    </row>
    <row r="102" spans="1:6">
      <c r="A102" s="33">
        <v>95</v>
      </c>
      <c r="B102" s="33" t="s">
        <v>19</v>
      </c>
      <c r="C102" s="38" t="s">
        <v>132</v>
      </c>
      <c r="D102" s="34">
        <f>SUM('Bobby Morgan'!K4)</f>
        <v>6</v>
      </c>
      <c r="E102" s="34">
        <f>SUM('Bobby Morgan'!L4)</f>
        <v>987</v>
      </c>
      <c r="F102" s="36">
        <f>SUM('Bobby Morgan'!M4)</f>
        <v>164.5</v>
      </c>
    </row>
    <row r="103" spans="1:6">
      <c r="A103" s="33">
        <v>96</v>
      </c>
      <c r="B103" s="33" t="s">
        <v>19</v>
      </c>
      <c r="C103" s="38" t="s">
        <v>36</v>
      </c>
      <c r="D103" s="34">
        <f>SUM('James Soileau'!K5)</f>
        <v>4</v>
      </c>
      <c r="E103" s="34">
        <f>SUM('James Soileau'!L5)</f>
        <v>630</v>
      </c>
      <c r="F103" s="36">
        <f>SUM('James Soileau'!M5)</f>
        <v>157.5</v>
      </c>
    </row>
    <row r="104" spans="1:6">
      <c r="A104" s="33">
        <v>97</v>
      </c>
      <c r="B104" s="33" t="s">
        <v>19</v>
      </c>
      <c r="C104" s="73" t="s">
        <v>115</v>
      </c>
      <c r="D104" s="34">
        <f>SUM('Charles Dohring'!K4)</f>
        <v>4</v>
      </c>
      <c r="E104" s="34">
        <f>SUM('Charles Dohring'!L4)</f>
        <v>630</v>
      </c>
      <c r="F104" s="36">
        <f>SUM('Charles Dohring'!M4)</f>
        <v>157.5</v>
      </c>
    </row>
    <row r="105" spans="1:6">
      <c r="A105" s="33">
        <v>98</v>
      </c>
      <c r="B105" s="33" t="s">
        <v>19</v>
      </c>
      <c r="C105" s="38" t="s">
        <v>123</v>
      </c>
      <c r="D105" s="34">
        <f>SUM('Jim Portman'!K4)</f>
        <v>4</v>
      </c>
      <c r="E105" s="34">
        <f>SUM('Jim Portman'!L4)</f>
        <v>507</v>
      </c>
      <c r="F105" s="36">
        <f>SUM('Jim Portman'!M4)</f>
        <v>126.75</v>
      </c>
    </row>
    <row r="106" spans="1:6">
      <c r="A106" s="33">
        <v>99</v>
      </c>
      <c r="B106" s="33" t="s">
        <v>19</v>
      </c>
      <c r="C106" s="38" t="s">
        <v>135</v>
      </c>
      <c r="D106" s="34">
        <f>SUM('Marc Hood'!K4)</f>
        <v>4</v>
      </c>
      <c r="E106" s="34">
        <f>SUM('Marc Hood'!L4)</f>
        <v>447</v>
      </c>
      <c r="F106" s="36">
        <f>SUM('Marc Hood'!M4)</f>
        <v>111.75</v>
      </c>
    </row>
  </sheetData>
  <protectedRanges>
    <protectedRange algorithmName="SHA-512" hashValue="ON39YdpmFHfN9f47KpiRvqrKx0V9+erV1CNkpWzYhW/Qyc6aT8rEyCrvauWSYGZK2ia3o7vd3akF07acHAFpOA==" saltValue="yVW9XmDwTqEnmpSGai0KYg==" spinCount="100000" sqref="C10:C11" name="Range1_9"/>
    <protectedRange algorithmName="SHA-512" hashValue="ON39YdpmFHfN9f47KpiRvqrKx0V9+erV1CNkpWzYhW/Qyc6aT8rEyCrvauWSYGZK2ia3o7vd3akF07acHAFpOA==" saltValue="yVW9XmDwTqEnmpSGai0KYg==" spinCount="100000" sqref="C12 C28" name="Range1_4_1_1_1"/>
    <protectedRange sqref="C13 C15:C16" name="Range1_4"/>
  </protectedRanges>
  <sortState xmlns:xlrd2="http://schemas.microsoft.com/office/spreadsheetml/2017/richdata2" ref="C44:F106">
    <sortCondition descending="1" ref="F44:F106"/>
  </sortState>
  <mergeCells count="2">
    <mergeCell ref="A2:F2"/>
    <mergeCell ref="A3:F3"/>
  </mergeCells>
  <hyperlinks>
    <hyperlink ref="C35" location="'Darren Krumwiede'!A1" display="Darren Krumwiede" xr:uid="{BD858BDC-DFE6-4644-991B-5077EFA0F86A}"/>
    <hyperlink ref="C26" location="'Ronald Herring'!A1" display="Ronald Herring" xr:uid="{D3D29792-3ECC-41FB-937F-5B8DBAF05EEE}"/>
    <hyperlink ref="C21" location="'Jerry Willeford'!A1" display="Jerry Willeford" xr:uid="{A7A6D82D-09CA-4ED7-9C33-67662AE05A91}"/>
    <hyperlink ref="C56" location="'Fred Jamison'!A1" display="Fred Jamison" xr:uid="{76DC065E-3D01-49AD-B8C8-44AEEA9CB1E2}"/>
    <hyperlink ref="C71" location="'Robert Benoit II'!A1" display="Robert Benoit II" xr:uid="{6F3AD329-B879-485C-A2C9-23CE1893CDAF}"/>
    <hyperlink ref="C103" location="'James Soileau'!A1" display="James Soileau" xr:uid="{D5534632-578A-4A16-BC1A-42F87A15F73C}"/>
    <hyperlink ref="C54" location="'Freddy Geiselbreth'!A1" display="Freddy Geiselgreth" xr:uid="{119E37F8-7E4C-437E-AE28-1AA43F26690B}"/>
    <hyperlink ref="C27" location="'Paul Dyer'!A1" display="Paul Dyer" xr:uid="{41DF3EC1-7473-4238-9A39-EC6C764B8DD4}"/>
    <hyperlink ref="C65" location="'Todd Hammer'!A1" display="Todd Hammer" xr:uid="{908CB782-D018-44F5-A2B3-A23F2DA291A7}"/>
    <hyperlink ref="C80" location="'Bill Glausier'!A1" display="Bill Glausier" xr:uid="{3BDC9ED6-9ABA-4D56-8AD0-80F5E9C9DC4D}"/>
    <hyperlink ref="C55" location="'Jim Haley'!A1" display="Jim Haley" xr:uid="{86161975-6E91-494D-9029-1B9546491277}"/>
    <hyperlink ref="C97" location="'Eric Smith'!A1" display="Eric Smith" xr:uid="{4BFDF2C4-A42C-4D76-B808-05708388E2D2}"/>
    <hyperlink ref="C93" location="'Lisa Chacon'!A1" display="Lisa Chacon" xr:uid="{0D4E6570-8593-4EFE-BD94-181FBB43186B}"/>
    <hyperlink ref="C86" location="'John Joseph'!A1" display="John Joseph" xr:uid="{483F39A8-454B-4000-B925-D0FC22A4F640}"/>
    <hyperlink ref="C64" location="'Gary Silvernail'!A1" display="Gary Silvernail" xr:uid="{61C09B6F-B114-4052-9B24-63049C73F964}"/>
    <hyperlink ref="C58" location="'Greg Keefer'!A1" display="Greg Keefer" xr:uid="{78A2E429-44AA-4F9C-9CC9-798F7521EA9E}"/>
    <hyperlink ref="C88" location="'Paul Schray'!A1" display="Paul Schray" xr:uid="{7DA3192A-1CA9-4535-BFB5-979C7CE3D184}"/>
    <hyperlink ref="C66" location="'Robert Lee'!A1" display="Robert Lee" xr:uid="{0A16D8A1-7263-467E-8F4F-83DED1181EA6}"/>
    <hyperlink ref="C68" location="'Ron Hradesky'!A1" display="Ron Hradesky" xr:uid="{8F312D3F-E832-46DE-BCEC-842F900CE1E8}"/>
    <hyperlink ref="C13" location="'Tom Tignor'!A1" display="Leo Bourne" xr:uid="{8C4A6DC8-0A6B-46E1-9230-33E42CC05F31}"/>
    <hyperlink ref="C62" location="'Bob Blaine'!A1" display="Bob Blaine" xr:uid="{A01CC69C-B636-4147-A8F2-A65BF2BD182F}"/>
    <hyperlink ref="C82" location="'Darrell Moore'!A1" display="Darrell Moore" xr:uid="{FD959940-45BB-442C-AD28-11F6361DE0C5}"/>
    <hyperlink ref="C50" location="'Dustin Fugate'!A1" display="Dustin Fugate" xr:uid="{20208D92-4AB6-4080-AD89-4286223F2EB6}"/>
    <hyperlink ref="C63" location="'Jeff Lloyd'!A1" display="Jeff Lloyd" xr:uid="{E4350DA0-88EF-4A51-840C-42E059854E94}"/>
    <hyperlink ref="C77" location="'Josh Krumski'!A1" display="Josh Krumski" xr:uid="{D8B420C9-C2CE-4719-ACF9-C8562D4AEEC5}"/>
    <hyperlink ref="C83" location="'Mike Moore'!A1" display="Mike Moore" xr:uid="{C4913547-D7B0-4F57-A5B1-B618377634A6}"/>
    <hyperlink ref="C89" location="'Park Cover'!A1" display="Park Cover" xr:uid="{4DC293C9-8AA3-40AD-B8F5-D7D8A1A8907F}"/>
    <hyperlink ref="C14" location="'John Petteruti'!A1" display="John Petteruti" xr:uid="{D490711F-EDCB-42CE-A789-42F3C7C6B8BD}"/>
    <hyperlink ref="C87" location="'Leon Switalski'!A1" display="Leon Switalski" xr:uid="{16F75031-9A17-4CD2-8581-2FD060880E0B}"/>
    <hyperlink ref="C22" location="'Bud Stell'!A1" display="Bud Stell" xr:uid="{5DB31BC7-4BAA-4E09-8654-1AE112E3B7D9}"/>
    <hyperlink ref="C69" location="'Dale Cauthen'!A1" display="Dale Cauthen" xr:uid="{C6F8044A-807A-4A8F-AA16-603AFC8CF323}"/>
    <hyperlink ref="C7" location="'Stanley Canter'!A1" display="Stanley Canter" xr:uid="{37547F6B-C027-464D-AA0D-B36DC8A6A12B}"/>
    <hyperlink ref="C20" location="'Wade Moore'!A1" display="Wade Moore" xr:uid="{A0E19781-D765-4B9C-8D59-8E33F0269683}"/>
    <hyperlink ref="C84" location="'Luis Ordorica'!A1" display="Luis Ordorica" xr:uid="{3C0F71C2-6E80-4FF7-BF5B-E3FFA90D372A}"/>
    <hyperlink ref="C23" location="'Frank Baird'!A1" display="Frank Baird" xr:uid="{73501978-8C3E-476D-B0C2-28F926659731}"/>
    <hyperlink ref="C33" location="'Dana Waxler'!A1" display="Dana Wexler" xr:uid="{EF2A6BB8-FA65-4285-B3DB-A9A2D90CF0EF}"/>
    <hyperlink ref="C49" location="'James Freeman'!A1" display="James Freeman" xr:uid="{698CC05D-2ECB-4DCD-88B8-A1663521044F}"/>
    <hyperlink ref="C81" location="'Ken Mix'!A1" display="Ken Mix" xr:uid="{517297BC-397B-4AD8-BFF5-DBDC5FAEBBBF}"/>
    <hyperlink ref="C9" location="'Ricky Haley'!A1" display="Ricky Haley" xr:uid="{D8F4C1A2-3446-4824-9296-0466AE32A20A}"/>
    <hyperlink ref="C31" location="'Dave Eisenschmied'!A1" display="Dave Eisenschmied" xr:uid="{F597C0FB-1633-4A13-8116-02C2DF5E0536}"/>
    <hyperlink ref="C15" location="'Charles Miller'!A1" display="Charles Miller" xr:uid="{1D56FB89-53DB-4A10-A9F1-88984B569F97}"/>
    <hyperlink ref="C8" location="'Chris Helton'!A1" display="Chris Helton" xr:uid="{7DB85F99-46F3-45B1-AF29-AD7828CB60C1}"/>
    <hyperlink ref="C32" location="'Ken Osmond'!A1" display="Ken Osmond" xr:uid="{16528F7C-7241-4231-9A90-08AF325B4CAC}"/>
    <hyperlink ref="C66:C68" location="'James Soileau'!A1" display="James Soileau" xr:uid="{200F0032-1309-4965-8541-57945FC53F77}"/>
    <hyperlink ref="C60" location="'Lynn Sonnenberg'!A1" display="Lynn Sonnenberg" xr:uid="{15D5A704-1279-4288-A7F8-524360C7723C}"/>
    <hyperlink ref="C29" location="'Annette McClure'!A1" display="Annette McClure" xr:uid="{9EA5CEE1-F727-420C-9688-5E0BD9E5ACB2}"/>
    <hyperlink ref="C69:C71" location="'James Soileau'!A1" display="James Soileau" xr:uid="{6E0A8904-782C-47BE-85EF-79FA6A053507}"/>
    <hyperlink ref="C17" location="'Tao Irtz'!A1" display="Tao Irtz" xr:uid="{6CA34983-47A2-4CA5-890F-C965BF695881}"/>
    <hyperlink ref="C25" location="'Matt Brown'!A1" display="Matt Brown" xr:uid="{CD6A0270-2ABF-4193-96CE-EC2C07B74E02}"/>
    <hyperlink ref="C104" location="'Charles Dohring'!A1" display="Charles Dohring" xr:uid="{DB6F3438-0B87-4DC0-97E1-51AAEA56E120}"/>
    <hyperlink ref="C96" location="'Arville Shultz'!A1" display="Arville Shultz" xr:uid="{0D1848A9-F5F5-4CC6-BE06-DC2B44BDA33C}"/>
    <hyperlink ref="C39" location="'Leo Bourne'!A1" display="Leo Bourne" xr:uid="{08122FD8-5990-4326-8E63-B92A4A7F0493}"/>
    <hyperlink ref="C40" location="'John Hovan'!A1" display="John Hovan" xr:uid="{7EB87572-D088-4BC2-AA00-FBB16455A3B5}"/>
    <hyperlink ref="C105" location="'Jim Portman'!A1" display="Jim Portman" xr:uid="{190B338A-6656-4552-838D-7386BD7661F9}"/>
    <hyperlink ref="C75" location="'Lee Tilton'!A1" display="Lee Tilton" xr:uid="{72572FAE-D684-4DD3-B5AF-E7F1C8E1D677}"/>
    <hyperlink ref="C59" location="'Tonja Zimmer'!A1" display="Tonja Zimmer" xr:uid="{9289E30A-C5DB-4DBD-BFBF-2266F3C98C12}"/>
    <hyperlink ref="C61" location="'Chad Hall'!A1" display="Chad Hall" xr:uid="{226AC56D-9EED-42A3-BC66-DE9BABE86E27}"/>
    <hyperlink ref="C36" location="'Steve Muntzinger'!A1" display="Steve Muntzinger" xr:uid="{590F2143-F078-4F68-9211-F255DCAECA9C}"/>
    <hyperlink ref="C38" location="'Mark Zachman'!A1" display="Mark Zackman" xr:uid="{ED4C48C4-CE6E-4932-A3AC-394F67A539AB}"/>
    <hyperlink ref="C19" location="'Chuck Brooks'!A1" display="Chuck Brooks" xr:uid="{476F4070-FB0E-4BEE-B0BF-1CC4CFFC6F89}"/>
    <hyperlink ref="C24" location="'Ronald Blasko'!A1" display="Ronald Blasko" xr:uid="{175B0FED-121A-4E8E-BF86-403E5FBA0B28}"/>
    <hyperlink ref="C52" location="'Melvin Ferguson'!A1" display="Melvin Ferguson" xr:uid="{0840C07B-8B65-4243-963A-3432AE9BB5BD}"/>
    <hyperlink ref="C101" location="'Steve Nicholas'!A1" display="Steve Nicholas" xr:uid="{2D60E9B4-A27F-4412-9083-C3ED82A30B7A}"/>
    <hyperlink ref="C28" location="'James Marsh'!A1" display="James Marsh" xr:uid="{E0B580B9-0B1A-468A-97EF-AD79DEB651EE}"/>
    <hyperlink ref="C102" location="'Bobby Morgan'!A1" display="Bobby Morgan" xr:uid="{02C2314E-7F6D-461A-B630-C52ACB65D7F6}"/>
    <hyperlink ref="C46" location="'Charles Knight'!A1" display="Charles Knight" xr:uid="{7F751298-E3BB-4D2C-9D0B-B4A28B2316AB}"/>
    <hyperlink ref="C10" location="'John Laseter'!A1" display="John Laseter" xr:uid="{D3571C03-7AAC-4F45-A0B6-335B93AACD73}"/>
    <hyperlink ref="C106" location="'Marc Hood'!A1" display="Marc Hood" xr:uid="{9F5EB443-EC31-4A97-8F72-4F019F20A236}"/>
    <hyperlink ref="C11" location="'Jeff Kite'!A1" display="Jeff kite" xr:uid="{502BEE94-B30A-45F7-BF11-5B3AB2860F56}"/>
    <hyperlink ref="C18" location="'Matthew Tignor'!A1" display="Matthew Tignor" xr:uid="{5240DDEC-FA11-4EF1-9747-8BDF8F0693A4}"/>
    <hyperlink ref="C98" location="'Andrew DiBartolomeo'!A1" display="Andrew DiBartolomeo" xr:uid="{B9B0D805-EC5B-4820-8666-2462BD15D94F}"/>
    <hyperlink ref="C34" location="'Roger Krouskop SR'!A1" display="Roger Krouskop SR" xr:uid="{12BEBE97-A98C-48F6-84E3-71A27AFBB44F}"/>
    <hyperlink ref="C57" location="'Mark Lippi'!A1" display="Mark Lippi" xr:uid="{13B9EEFA-1F10-4CBE-A78B-308F13EEE288}"/>
    <hyperlink ref="C51" location="'Roger Blaine'!A1" display="Roger Blaine" xr:uid="{CAB23B84-83B9-4C95-B420-BB8304443A27}"/>
    <hyperlink ref="C16" location="'Billy Miller'!A1" display="Billy Miller" xr:uid="{EFA7C325-4797-4D93-8524-E2739BD14E8E}"/>
    <hyperlink ref="C99" location="'Bobby Splawn'!A1" display="Bobby Splawn" xr:uid="{987440CF-60B0-4BDD-993C-0DFDC5CBFE73}"/>
    <hyperlink ref="C6" location="'Marvin Batliner'!A1" display="Marvin Batliner" xr:uid="{9ACEA943-8136-46B9-A768-2A438042B1FA}"/>
    <hyperlink ref="C30" location="'Michael Blackard'!A1" display="Michael Blackard" xr:uid="{F9AA2CB7-4452-4AC1-B6EE-BC764E00D716}"/>
    <hyperlink ref="C91" location="'Gary Hicks'!A1" display="Gary Hicks" xr:uid="{139EFD2D-FE82-410E-8356-7DA899520B00}"/>
    <hyperlink ref="C95" location="'Stan Hall'!A1" display="Stan Hall" xr:uid="{55A122C9-1BD7-42B1-85C7-25B6AE5159A0}"/>
    <hyperlink ref="C41" location="'Steve Ewry'!A1" display="Steve Ewry" xr:uid="{4BB57AE7-9A2E-4077-8727-6C5F457B8C27}"/>
    <hyperlink ref="C53" location="'Marc Hood'!A1" display="Marc Hood" xr:uid="{BA3A33AF-3CAF-4ED1-BE9F-F5664ADC9545}"/>
    <hyperlink ref="C12" location="'Charles Dohring'!A1" display="Charles Dohring" xr:uid="{CAC0DE98-9AC3-4739-8897-A973D8E1AB16}"/>
    <hyperlink ref="C76" location="'Brannon Thompson'!A1" display="Brannon Thompson" xr:uid="{BAF06D28-3CA8-4023-9E05-10B9D28B12D0}"/>
    <hyperlink ref="C90" location="'Brent Lott'!A1" display="Brent Lott" xr:uid="{7D602145-BC3E-4319-BC83-A89CD37066F3}"/>
    <hyperlink ref="C78" location="'Linda Williams'!A1" display="Linda Williams" xr:uid="{D56EF261-420B-4409-B755-E5AABF656C1D}"/>
    <hyperlink ref="C67" location="'Thomas Wallace'!A1" display="Thomas Wallace" xr:uid="{F1D58E3C-A988-4903-ABCA-CD4D62A47B3E}"/>
    <hyperlink ref="C37" location="'Keith Hessling'!A1" display="Keith Hessling" xr:uid="{6B407939-751D-4525-982E-46F07AC6847F}"/>
    <hyperlink ref="C85" location="'Judy Gallion'!A1" display="Judy Gallion" xr:uid="{B9302D54-935C-4F66-98A3-BE24F4457495}"/>
    <hyperlink ref="C45" location="'Bobby Young'!A1" display="Bobby Young" xr:uid="{DE1575EF-1BB1-4143-B1C8-6D9F1304D777}"/>
    <hyperlink ref="C100" location="'Glen Bilyeu'!A1" display="Glen Bilyeu" xr:uid="{C1264CB0-12CE-469F-88AC-FFE328A69C39}"/>
    <hyperlink ref="C44" location="'Scott Jackson'!A1" display="Scott Jackson" xr:uid="{1814EA3F-C993-4E64-9D51-43230AE07A8D}"/>
    <hyperlink ref="C72" location="'John Krenik'!A1" display="John Krenik" xr:uid="{26D511A6-B63B-4DBD-A1B4-49FF52C05BF1}"/>
    <hyperlink ref="C74" location="'Brandon Dobois'!A1" display="Brandon Dubois" xr:uid="{031E17D4-F506-4E0A-A234-B203A7502AFE}"/>
    <hyperlink ref="C48" location="'Jason Edwards'!A1" display="Jason Edwards" xr:uid="{AD1F090F-6BE6-4B03-ABA0-9816E6CDB745}"/>
    <hyperlink ref="C79" location="'Jim Swaringin'!A1" display="Jim Swaringin" xr:uid="{204CC732-6746-428A-AAFE-3390BC8A4D96}"/>
    <hyperlink ref="C73" location="'Wayne Argence'!A1" display="Wayne Argence" xr:uid="{DDD6414B-3EEF-4647-B8C7-545F577D42C9}"/>
    <hyperlink ref="C94" location="'Chris Bradley'!A1" display="Chris Bradley" xr:uid="{417CA112-2DE2-40DE-B7F8-5148A0E4C7FC}"/>
    <hyperlink ref="C70" location="'Jerry Thompson'!A1" display="Jerry Thompson" xr:uid="{538220AC-7E34-4C06-85C7-EAA9F5133D8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4A4A-D764-45CB-B2C5-DFA2CFF760C4}">
  <dimension ref="A1:Q6"/>
  <sheetViews>
    <sheetView workbookViewId="0">
      <selection activeCell="K7" sqref="K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139</v>
      </c>
      <c r="C2" s="14">
        <v>45179</v>
      </c>
      <c r="D2" s="15" t="s">
        <v>25</v>
      </c>
      <c r="E2" s="16">
        <v>172</v>
      </c>
      <c r="F2" s="16">
        <v>164</v>
      </c>
      <c r="G2" s="16">
        <v>160</v>
      </c>
      <c r="H2" s="16">
        <v>156</v>
      </c>
      <c r="I2" s="16"/>
      <c r="J2" s="16"/>
      <c r="K2" s="19">
        <v>4</v>
      </c>
      <c r="L2" s="19">
        <v>652</v>
      </c>
      <c r="M2" s="20">
        <v>163</v>
      </c>
      <c r="N2" s="21">
        <v>3</v>
      </c>
      <c r="O2" s="22">
        <v>166</v>
      </c>
    </row>
    <row r="3" spans="1:17">
      <c r="A3" s="12" t="s">
        <v>35</v>
      </c>
      <c r="B3" s="13" t="s">
        <v>139</v>
      </c>
      <c r="C3" s="14">
        <v>45206</v>
      </c>
      <c r="D3" s="15" t="s">
        <v>25</v>
      </c>
      <c r="E3" s="16">
        <v>161</v>
      </c>
      <c r="F3" s="16">
        <v>159</v>
      </c>
      <c r="G3" s="16">
        <v>170</v>
      </c>
      <c r="H3" s="16">
        <v>167</v>
      </c>
      <c r="I3" s="16"/>
      <c r="J3" s="16"/>
      <c r="K3" s="19">
        <v>4</v>
      </c>
      <c r="L3" s="19">
        <v>657</v>
      </c>
      <c r="M3" s="20">
        <v>164.25</v>
      </c>
      <c r="N3" s="21">
        <v>5</v>
      </c>
      <c r="O3" s="22">
        <v>169.25</v>
      </c>
    </row>
    <row r="4" spans="1:17">
      <c r="A4" s="12" t="s">
        <v>19</v>
      </c>
      <c r="B4" s="13" t="s">
        <v>139</v>
      </c>
      <c r="C4" s="14">
        <v>45234</v>
      </c>
      <c r="D4" s="15" t="s">
        <v>25</v>
      </c>
      <c r="E4" s="16">
        <v>164</v>
      </c>
      <c r="F4" s="16">
        <v>169</v>
      </c>
      <c r="G4" s="16">
        <v>172</v>
      </c>
      <c r="H4" s="16">
        <v>168</v>
      </c>
      <c r="I4" s="16"/>
      <c r="J4" s="16"/>
      <c r="K4" s="19">
        <v>4</v>
      </c>
      <c r="L4" s="19">
        <v>673</v>
      </c>
      <c r="M4" s="20">
        <v>168.25</v>
      </c>
      <c r="N4" s="21">
        <v>5</v>
      </c>
      <c r="O4" s="22">
        <v>173.25</v>
      </c>
    </row>
    <row r="6" spans="1:17">
      <c r="K6" s="8">
        <f>SUM(K2:K5)</f>
        <v>12</v>
      </c>
      <c r="L6" s="8">
        <f>SUM(L2:L5)</f>
        <v>1982</v>
      </c>
      <c r="M6" s="7">
        <f>SUM(L6/K6)</f>
        <v>165.16666666666666</v>
      </c>
      <c r="N6" s="8">
        <f>SUM(N2:N5)</f>
        <v>13</v>
      </c>
      <c r="O6" s="11">
        <f>SUM(M6+N6)</f>
        <v>178.16666666666666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E4:J4" name="Range1_4_1_1_1"/>
    <protectedRange algorithmName="SHA-512" hashValue="ON39YdpmFHfN9f47KpiRvqrKx0V9+erV1CNkpWzYhW/Qyc6aT8rEyCrvauWSYGZK2ia3o7vd3akF07acHAFpOA==" saltValue="yVW9XmDwTqEnmpSGai0KYg==" spinCount="100000" sqref="D4" name="Range1_1_4_1_1"/>
  </protectedRanges>
  <hyperlinks>
    <hyperlink ref="Q1" location="'National Rankings'!A1" display="Back to Ranking" xr:uid="{BCF04B04-3C21-4AC5-82FB-54B4CBF8E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06D5CF-CA5A-4243-B6AA-A1624A41CB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3EA3-4F09-4770-B94F-5738608AC0CE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158</v>
      </c>
      <c r="C2" s="14">
        <v>45241</v>
      </c>
      <c r="D2" s="42" t="s">
        <v>27</v>
      </c>
      <c r="E2" s="16">
        <v>184</v>
      </c>
      <c r="F2" s="16">
        <v>184</v>
      </c>
      <c r="G2" s="16">
        <v>184</v>
      </c>
      <c r="H2" s="16">
        <v>177</v>
      </c>
      <c r="I2" s="16">
        <v>184</v>
      </c>
      <c r="J2" s="16">
        <v>186</v>
      </c>
      <c r="K2" s="19">
        <v>6</v>
      </c>
      <c r="L2" s="19">
        <v>1099</v>
      </c>
      <c r="M2" s="20">
        <v>183.16666666666666</v>
      </c>
      <c r="N2" s="21">
        <v>8</v>
      </c>
      <c r="O2" s="22">
        <v>191.16666666666666</v>
      </c>
    </row>
    <row r="4" spans="1:17">
      <c r="K4" s="8">
        <f>SUM(K2:K3)</f>
        <v>6</v>
      </c>
      <c r="L4" s="8">
        <f>SUM(L2:L3)</f>
        <v>1099</v>
      </c>
      <c r="M4" s="7">
        <f>SUM(L4/K4)</f>
        <v>183.16666666666666</v>
      </c>
      <c r="N4" s="8">
        <f>SUM(N2:N3)</f>
        <v>8</v>
      </c>
      <c r="O4" s="11">
        <f>SUM(M4+N4)</f>
        <v>191.16666666666666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A57706E-A88B-419F-B32F-2E295079EA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A5E2B1-2567-4E45-BDAE-EBEF9423BD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68EC-29A6-4B6F-886B-F7AD50BA1F7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150</v>
      </c>
      <c r="C2" s="14">
        <v>45220</v>
      </c>
      <c r="D2" s="15" t="s">
        <v>48</v>
      </c>
      <c r="E2" s="16">
        <v>194.01</v>
      </c>
      <c r="F2" s="16">
        <v>193</v>
      </c>
      <c r="G2" s="16">
        <v>194</v>
      </c>
      <c r="H2" s="16">
        <v>195.01</v>
      </c>
      <c r="I2" s="16">
        <v>195</v>
      </c>
      <c r="J2" s="16">
        <v>197</v>
      </c>
      <c r="K2" s="19">
        <v>6</v>
      </c>
      <c r="L2" s="19">
        <v>1168.02</v>
      </c>
      <c r="M2" s="20">
        <v>194.67</v>
      </c>
      <c r="N2" s="21">
        <v>30</v>
      </c>
      <c r="O2" s="22">
        <v>224.67</v>
      </c>
    </row>
    <row r="4" spans="1:17">
      <c r="K4" s="8">
        <f>SUM(K2:K3)</f>
        <v>6</v>
      </c>
      <c r="L4" s="8">
        <f>SUM(L2:L3)</f>
        <v>1168.02</v>
      </c>
      <c r="M4" s="7">
        <f>SUM(L4/K4)</f>
        <v>194.67</v>
      </c>
      <c r="N4" s="8">
        <f>SUM(N2:N3)</f>
        <v>30</v>
      </c>
      <c r="O4" s="11">
        <f>SUM(M4+N4)</f>
        <v>224.67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723222E-CF91-4FD4-9F72-36E47E5711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AE23F5-C9A3-4618-8341-EB77FB1CF7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4454-B564-4E77-AA32-7CC987305C33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154</v>
      </c>
      <c r="C2" s="14">
        <v>45220</v>
      </c>
      <c r="D2" s="15" t="s">
        <v>32</v>
      </c>
      <c r="E2" s="16">
        <v>181</v>
      </c>
      <c r="F2" s="16">
        <v>179</v>
      </c>
      <c r="G2" s="16">
        <v>184</v>
      </c>
      <c r="H2" s="16">
        <v>186</v>
      </c>
      <c r="I2" s="16"/>
      <c r="J2" s="16"/>
      <c r="K2" s="19">
        <v>4</v>
      </c>
      <c r="L2" s="19">
        <v>730</v>
      </c>
      <c r="M2" s="20">
        <v>182.5</v>
      </c>
      <c r="N2" s="21">
        <v>12</v>
      </c>
      <c r="O2" s="22">
        <v>194.5</v>
      </c>
    </row>
    <row r="4" spans="1:17">
      <c r="K4" s="8">
        <f>SUM(K2:K3)</f>
        <v>4</v>
      </c>
      <c r="L4" s="8">
        <f>SUM(L2:L3)</f>
        <v>730</v>
      </c>
      <c r="M4" s="7">
        <f>SUM(L4/K4)</f>
        <v>182.5</v>
      </c>
      <c r="N4" s="8">
        <f>SUM(N2:N3)</f>
        <v>12</v>
      </c>
      <c r="O4" s="11">
        <f>SUM(M4+N4)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</protectedRanges>
  <hyperlinks>
    <hyperlink ref="Q1" location="'National Rankings'!A1" display="Back to Ranking" xr:uid="{965644D1-316B-43FE-B1AA-00C8A5D7C5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97B3EF-7342-4918-9904-703A6E4269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7520-816E-4796-8CF3-13D814A2547A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9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145</v>
      </c>
      <c r="C2" s="14">
        <v>45206</v>
      </c>
      <c r="D2" s="42" t="s">
        <v>29</v>
      </c>
      <c r="E2" s="16">
        <v>177</v>
      </c>
      <c r="F2" s="16">
        <v>181</v>
      </c>
      <c r="G2" s="16">
        <v>178</v>
      </c>
      <c r="H2" s="16">
        <v>193</v>
      </c>
      <c r="I2" s="16"/>
      <c r="J2" s="16"/>
      <c r="K2" s="19">
        <v>4</v>
      </c>
      <c r="L2" s="19">
        <v>729</v>
      </c>
      <c r="M2" s="20">
        <v>182.25</v>
      </c>
      <c r="N2" s="21">
        <v>2</v>
      </c>
      <c r="O2" s="22">
        <v>184.25</v>
      </c>
    </row>
    <row r="4" spans="1:17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1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6F9E620-1EA8-4B7C-B94D-29EEC756B1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9B43FE-32E2-48E3-8386-34F0085005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0CDD-BA41-4B08-8F00-BB0273E3A25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146</v>
      </c>
      <c r="C2" s="14">
        <v>45206</v>
      </c>
      <c r="D2" s="42" t="s">
        <v>29</v>
      </c>
      <c r="E2" s="16">
        <v>179</v>
      </c>
      <c r="F2" s="16">
        <v>171</v>
      </c>
      <c r="G2" s="16">
        <v>178</v>
      </c>
      <c r="H2" s="16">
        <v>168</v>
      </c>
      <c r="I2" s="16"/>
      <c r="J2" s="16"/>
      <c r="K2" s="19">
        <v>4</v>
      </c>
      <c r="L2" s="19">
        <v>696</v>
      </c>
      <c r="M2" s="20">
        <v>174</v>
      </c>
      <c r="N2" s="21">
        <v>2</v>
      </c>
      <c r="O2" s="22">
        <v>176</v>
      </c>
    </row>
    <row r="4" spans="1:17">
      <c r="K4" s="8">
        <f>SUM(K2:K3)</f>
        <v>4</v>
      </c>
      <c r="L4" s="8">
        <f>SUM(L2:L3)</f>
        <v>696</v>
      </c>
      <c r="M4" s="7">
        <f>SUM(L4/K4)</f>
        <v>174</v>
      </c>
      <c r="N4" s="8">
        <f>SUM(N2:N3)</f>
        <v>2</v>
      </c>
      <c r="O4" s="11">
        <f>SUM(M4+N4)</f>
        <v>176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98F9531-94B3-4D91-A727-0575152F72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FD7B87-0EC2-4474-83E1-54703B31AD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19"/>
  <sheetViews>
    <sheetView workbookViewId="0">
      <selection activeCell="K20" sqref="K20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30</v>
      </c>
      <c r="C2" s="14">
        <v>44996</v>
      </c>
      <c r="D2" s="15" t="s">
        <v>48</v>
      </c>
      <c r="E2" s="16">
        <v>196</v>
      </c>
      <c r="F2" s="16">
        <v>191</v>
      </c>
      <c r="G2" s="16">
        <v>190</v>
      </c>
      <c r="H2" s="16">
        <v>188</v>
      </c>
      <c r="I2" s="16"/>
      <c r="J2" s="16"/>
      <c r="K2" s="19">
        <v>4</v>
      </c>
      <c r="L2" s="19">
        <v>765</v>
      </c>
      <c r="M2" s="20">
        <v>191.25</v>
      </c>
      <c r="N2" s="21">
        <v>13</v>
      </c>
      <c r="O2" s="22">
        <v>204.25</v>
      </c>
    </row>
    <row r="3" spans="1:17">
      <c r="A3" s="12" t="s">
        <v>19</v>
      </c>
      <c r="B3" s="13" t="s">
        <v>30</v>
      </c>
      <c r="C3" s="14">
        <v>45017</v>
      </c>
      <c r="D3" s="15" t="s">
        <v>29</v>
      </c>
      <c r="E3" s="16">
        <v>189</v>
      </c>
      <c r="F3" s="16">
        <v>194</v>
      </c>
      <c r="G3" s="16">
        <v>189</v>
      </c>
      <c r="H3" s="16">
        <v>195</v>
      </c>
      <c r="I3" s="16"/>
      <c r="J3" s="16"/>
      <c r="K3" s="19">
        <v>4</v>
      </c>
      <c r="L3" s="19">
        <v>767</v>
      </c>
      <c r="M3" s="20">
        <v>191.75</v>
      </c>
      <c r="N3" s="21">
        <v>6</v>
      </c>
      <c r="O3" s="22">
        <v>197.75</v>
      </c>
    </row>
    <row r="4" spans="1:17">
      <c r="A4" s="50" t="s">
        <v>19</v>
      </c>
      <c r="B4" s="43" t="s">
        <v>30</v>
      </c>
      <c r="C4" s="49">
        <v>45052</v>
      </c>
      <c r="D4" s="61" t="s">
        <v>29</v>
      </c>
      <c r="E4" s="60">
        <v>195</v>
      </c>
      <c r="F4" s="60">
        <v>193</v>
      </c>
      <c r="G4" s="60">
        <v>197</v>
      </c>
      <c r="H4" s="60">
        <v>192</v>
      </c>
      <c r="I4" s="16"/>
      <c r="J4" s="16"/>
      <c r="K4" s="19">
        <v>4</v>
      </c>
      <c r="L4" s="19">
        <v>777</v>
      </c>
      <c r="M4" s="20">
        <v>194.25</v>
      </c>
      <c r="N4" s="21">
        <v>13</v>
      </c>
      <c r="O4" s="22">
        <v>207.25</v>
      </c>
    </row>
    <row r="5" spans="1:17">
      <c r="A5" s="12" t="s">
        <v>19</v>
      </c>
      <c r="B5" s="13" t="s">
        <v>30</v>
      </c>
      <c r="C5" s="14">
        <v>45059</v>
      </c>
      <c r="D5" s="14" t="s">
        <v>81</v>
      </c>
      <c r="E5" s="60">
        <v>193</v>
      </c>
      <c r="F5" s="60">
        <v>189</v>
      </c>
      <c r="G5" s="60">
        <v>197</v>
      </c>
      <c r="H5" s="60">
        <v>192</v>
      </c>
      <c r="I5" s="16"/>
      <c r="J5" s="16"/>
      <c r="K5" s="19">
        <v>4</v>
      </c>
      <c r="L5" s="19">
        <v>771</v>
      </c>
      <c r="M5" s="20">
        <v>192.75</v>
      </c>
      <c r="N5" s="21">
        <v>11</v>
      </c>
      <c r="O5" s="22">
        <v>203.75</v>
      </c>
    </row>
    <row r="6" spans="1:17">
      <c r="A6" s="50" t="s">
        <v>35</v>
      </c>
      <c r="B6" s="43" t="s">
        <v>30</v>
      </c>
      <c r="C6" s="49">
        <v>45080</v>
      </c>
      <c r="D6" s="66" t="s">
        <v>29</v>
      </c>
      <c r="E6" s="60">
        <v>192</v>
      </c>
      <c r="F6" s="60">
        <v>195</v>
      </c>
      <c r="G6" s="60">
        <v>189</v>
      </c>
      <c r="H6" s="60">
        <v>190</v>
      </c>
      <c r="I6" s="60"/>
      <c r="J6" s="60"/>
      <c r="K6" s="62">
        <v>4</v>
      </c>
      <c r="L6" s="62">
        <v>766</v>
      </c>
      <c r="M6" s="63">
        <v>191.5</v>
      </c>
      <c r="N6" s="64">
        <v>5</v>
      </c>
      <c r="O6" s="65">
        <v>196.5</v>
      </c>
    </row>
    <row r="7" spans="1:17">
      <c r="A7" s="50" t="s">
        <v>35</v>
      </c>
      <c r="B7" s="13" t="s">
        <v>30</v>
      </c>
      <c r="C7" s="14">
        <v>45087</v>
      </c>
      <c r="D7" s="42" t="s">
        <v>48</v>
      </c>
      <c r="E7" s="16">
        <v>195</v>
      </c>
      <c r="F7" s="16">
        <v>193</v>
      </c>
      <c r="G7" s="16">
        <v>190</v>
      </c>
      <c r="H7" s="16">
        <v>193</v>
      </c>
      <c r="I7" s="16"/>
      <c r="J7" s="16"/>
      <c r="K7" s="19">
        <v>4</v>
      </c>
      <c r="L7" s="19">
        <v>771</v>
      </c>
      <c r="M7" s="20">
        <v>192.75</v>
      </c>
      <c r="N7" s="21">
        <v>9</v>
      </c>
      <c r="O7" s="22">
        <v>201.75</v>
      </c>
    </row>
    <row r="8" spans="1:17">
      <c r="A8" s="50" t="s">
        <v>35</v>
      </c>
      <c r="B8" s="13" t="s">
        <v>30</v>
      </c>
      <c r="C8" s="14">
        <v>45108</v>
      </c>
      <c r="D8" s="42" t="s">
        <v>29</v>
      </c>
      <c r="E8" s="16">
        <v>192</v>
      </c>
      <c r="F8" s="16">
        <v>193</v>
      </c>
      <c r="G8" s="16">
        <v>193</v>
      </c>
      <c r="H8" s="16">
        <v>194</v>
      </c>
      <c r="I8" s="16"/>
      <c r="J8" s="16"/>
      <c r="K8" s="19">
        <v>4</v>
      </c>
      <c r="L8" s="19">
        <v>772</v>
      </c>
      <c r="M8" s="20">
        <v>193</v>
      </c>
      <c r="N8" s="21">
        <v>5</v>
      </c>
      <c r="O8" s="22">
        <v>198</v>
      </c>
    </row>
    <row r="9" spans="1:17">
      <c r="A9" s="12" t="s">
        <v>19</v>
      </c>
      <c r="B9" s="13" t="s">
        <v>30</v>
      </c>
      <c r="C9" s="14">
        <v>45115</v>
      </c>
      <c r="D9" s="15" t="s">
        <v>48</v>
      </c>
      <c r="E9" s="16">
        <v>190</v>
      </c>
      <c r="F9" s="16">
        <v>187</v>
      </c>
      <c r="G9" s="16">
        <v>193</v>
      </c>
      <c r="H9" s="16">
        <v>194</v>
      </c>
      <c r="I9" s="16"/>
      <c r="J9" s="16"/>
      <c r="K9" s="19">
        <v>4</v>
      </c>
      <c r="L9" s="19">
        <v>764</v>
      </c>
      <c r="M9" s="20">
        <v>191</v>
      </c>
      <c r="N9" s="21">
        <v>5</v>
      </c>
      <c r="O9" s="22">
        <v>196</v>
      </c>
    </row>
    <row r="10" spans="1:17">
      <c r="A10" s="12" t="s">
        <v>35</v>
      </c>
      <c r="B10" s="13" t="s">
        <v>30</v>
      </c>
      <c r="C10" s="14">
        <v>45143</v>
      </c>
      <c r="D10" s="42" t="s">
        <v>29</v>
      </c>
      <c r="E10" s="16">
        <v>194</v>
      </c>
      <c r="F10" s="16">
        <v>182</v>
      </c>
      <c r="G10" s="16">
        <v>186</v>
      </c>
      <c r="H10" s="16">
        <v>191</v>
      </c>
      <c r="I10" s="16"/>
      <c r="J10" s="16"/>
      <c r="K10" s="19">
        <v>4</v>
      </c>
      <c r="L10" s="19">
        <v>753</v>
      </c>
      <c r="M10" s="20">
        <v>188.25</v>
      </c>
      <c r="N10" s="21">
        <v>5</v>
      </c>
      <c r="O10" s="22">
        <v>193.25</v>
      </c>
    </row>
    <row r="11" spans="1:17">
      <c r="A11" s="12" t="s">
        <v>35</v>
      </c>
      <c r="B11" s="13" t="s">
        <v>30</v>
      </c>
      <c r="C11" s="14">
        <v>45150</v>
      </c>
      <c r="D11" s="15" t="s">
        <v>48</v>
      </c>
      <c r="E11" s="16">
        <v>187</v>
      </c>
      <c r="F11" s="16">
        <v>193</v>
      </c>
      <c r="G11" s="16">
        <v>193</v>
      </c>
      <c r="H11" s="16">
        <v>193</v>
      </c>
      <c r="I11" s="16"/>
      <c r="J11" s="16"/>
      <c r="K11" s="19">
        <v>4</v>
      </c>
      <c r="L11" s="19">
        <v>766</v>
      </c>
      <c r="M11" s="20">
        <v>191.5</v>
      </c>
      <c r="N11" s="21">
        <v>13</v>
      </c>
      <c r="O11" s="22">
        <v>204.5</v>
      </c>
    </row>
    <row r="12" spans="1:17">
      <c r="A12" s="12" t="s">
        <v>35</v>
      </c>
      <c r="B12" s="13" t="s">
        <v>30</v>
      </c>
      <c r="C12" s="14">
        <v>45171</v>
      </c>
      <c r="D12" s="15" t="s">
        <v>74</v>
      </c>
      <c r="E12" s="16">
        <v>192</v>
      </c>
      <c r="F12" s="16">
        <v>196</v>
      </c>
      <c r="G12" s="16">
        <v>191</v>
      </c>
      <c r="H12" s="16">
        <v>187</v>
      </c>
      <c r="I12" s="16">
        <v>188</v>
      </c>
      <c r="J12" s="16">
        <v>195</v>
      </c>
      <c r="K12" s="19">
        <v>6</v>
      </c>
      <c r="L12" s="19">
        <v>1149</v>
      </c>
      <c r="M12" s="20">
        <v>191.5</v>
      </c>
      <c r="N12" s="21">
        <v>4</v>
      </c>
      <c r="O12" s="22">
        <v>195.5</v>
      </c>
    </row>
    <row r="13" spans="1:17">
      <c r="A13" s="12" t="s">
        <v>19</v>
      </c>
      <c r="B13" s="13" t="s">
        <v>30</v>
      </c>
      <c r="C13" s="14">
        <v>45178</v>
      </c>
      <c r="D13" s="15" t="s">
        <v>48</v>
      </c>
      <c r="E13" s="16">
        <v>180</v>
      </c>
      <c r="F13" s="16">
        <v>190</v>
      </c>
      <c r="G13" s="16">
        <v>188</v>
      </c>
      <c r="H13" s="16">
        <v>186</v>
      </c>
      <c r="I13" s="16"/>
      <c r="J13" s="16"/>
      <c r="K13" s="19">
        <v>4</v>
      </c>
      <c r="L13" s="19">
        <v>744</v>
      </c>
      <c r="M13" s="20">
        <v>186</v>
      </c>
      <c r="N13" s="21">
        <v>3</v>
      </c>
      <c r="O13" s="22">
        <v>189</v>
      </c>
    </row>
    <row r="14" spans="1:17">
      <c r="A14" s="12" t="s">
        <v>35</v>
      </c>
      <c r="B14" s="13" t="s">
        <v>30</v>
      </c>
      <c r="C14" s="14">
        <v>45185</v>
      </c>
      <c r="D14" s="42" t="s">
        <v>29</v>
      </c>
      <c r="E14" s="16">
        <v>184</v>
      </c>
      <c r="F14" s="16">
        <v>182</v>
      </c>
      <c r="G14" s="16">
        <v>191</v>
      </c>
      <c r="H14" s="16">
        <v>189</v>
      </c>
      <c r="I14" s="16"/>
      <c r="J14" s="16"/>
      <c r="K14" s="19">
        <v>4</v>
      </c>
      <c r="L14" s="19">
        <v>746</v>
      </c>
      <c r="M14" s="20">
        <v>186.5</v>
      </c>
      <c r="N14" s="21">
        <v>4</v>
      </c>
      <c r="O14" s="22">
        <v>190.5</v>
      </c>
    </row>
    <row r="15" spans="1:17">
      <c r="A15" s="12" t="s">
        <v>19</v>
      </c>
      <c r="B15" s="13" t="s">
        <v>30</v>
      </c>
      <c r="C15" s="14">
        <v>45206</v>
      </c>
      <c r="D15" s="42" t="s">
        <v>29</v>
      </c>
      <c r="E15" s="16">
        <v>186</v>
      </c>
      <c r="F15" s="16">
        <v>191</v>
      </c>
      <c r="G15" s="16">
        <v>188</v>
      </c>
      <c r="H15" s="16">
        <v>192</v>
      </c>
      <c r="I15" s="16"/>
      <c r="J15" s="16"/>
      <c r="K15" s="19">
        <v>4</v>
      </c>
      <c r="L15" s="19">
        <v>757</v>
      </c>
      <c r="M15" s="20">
        <v>189.25</v>
      </c>
      <c r="N15" s="21">
        <v>3</v>
      </c>
      <c r="O15" s="22">
        <v>192.25</v>
      </c>
    </row>
    <row r="16" spans="1:17">
      <c r="A16" s="12" t="s">
        <v>35</v>
      </c>
      <c r="B16" s="13" t="s">
        <v>30</v>
      </c>
      <c r="C16" s="14">
        <v>45220</v>
      </c>
      <c r="D16" s="15" t="s">
        <v>48</v>
      </c>
      <c r="E16" s="16">
        <v>190</v>
      </c>
      <c r="F16" s="16">
        <v>187</v>
      </c>
      <c r="G16" s="16">
        <v>187</v>
      </c>
      <c r="H16" s="16">
        <v>188</v>
      </c>
      <c r="I16" s="16">
        <v>191</v>
      </c>
      <c r="J16" s="16">
        <v>186</v>
      </c>
      <c r="K16" s="19">
        <v>6</v>
      </c>
      <c r="L16" s="19">
        <v>1129</v>
      </c>
      <c r="M16" s="20">
        <v>188.16666666666666</v>
      </c>
      <c r="N16" s="21">
        <v>6</v>
      </c>
      <c r="O16" s="22">
        <v>194.16666666666666</v>
      </c>
    </row>
    <row r="17" spans="1:15">
      <c r="A17" s="12" t="s">
        <v>35</v>
      </c>
      <c r="B17" s="13" t="s">
        <v>30</v>
      </c>
      <c r="C17" s="14">
        <v>45234</v>
      </c>
      <c r="D17" s="42" t="s">
        <v>29</v>
      </c>
      <c r="E17" s="16">
        <v>192</v>
      </c>
      <c r="F17" s="16">
        <v>189</v>
      </c>
      <c r="G17" s="16">
        <v>189</v>
      </c>
      <c r="H17" s="16">
        <v>189</v>
      </c>
      <c r="I17" s="16"/>
      <c r="J17" s="16"/>
      <c r="K17" s="19">
        <v>4</v>
      </c>
      <c r="L17" s="19">
        <v>759</v>
      </c>
      <c r="M17" s="20">
        <v>189.75</v>
      </c>
      <c r="N17" s="21">
        <v>3</v>
      </c>
      <c r="O17" s="22">
        <v>192.75</v>
      </c>
    </row>
    <row r="19" spans="1:15">
      <c r="K19" s="8">
        <f>SUM(K2:K18)</f>
        <v>68</v>
      </c>
      <c r="L19" s="8">
        <f>SUM(L2:L18)</f>
        <v>12956</v>
      </c>
      <c r="M19" s="7">
        <f>SUM(L19/K19)</f>
        <v>190.52941176470588</v>
      </c>
      <c r="N19" s="8">
        <f>SUM(N2:N18)</f>
        <v>108</v>
      </c>
      <c r="O19" s="11">
        <f>SUM(M19+N19)</f>
        <v>298.52941176470586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 B3:C3 E3:J3" name="Range1_4"/>
    <protectedRange sqref="D2 D3" name="Range1_1_1"/>
    <protectedRange algorithmName="SHA-512" hashValue="ON39YdpmFHfN9f47KpiRvqrKx0V9+erV1CNkpWzYhW/Qyc6aT8rEyCrvauWSYGZK2ia3o7vd3akF07acHAFpOA==" saltValue="yVW9XmDwTqEnmpSGai0KYg==" spinCount="100000" sqref="C5:D5" name="Range1_8_2"/>
    <protectedRange algorithmName="SHA-512" hashValue="ON39YdpmFHfN9f47KpiRvqrKx0V9+erV1CNkpWzYhW/Qyc6aT8rEyCrvauWSYGZK2ia3o7vd3akF07acHAFpOA==" saltValue="yVW9XmDwTqEnmpSGai0KYg==" spinCount="100000" sqref="E5:J5 B5" name="Range1_10"/>
    <protectedRange algorithmName="SHA-512" hashValue="ON39YdpmFHfN9f47KpiRvqrKx0V9+erV1CNkpWzYhW/Qyc6aT8rEyCrvauWSYGZK2ia3o7vd3akF07acHAFpOA==" saltValue="yVW9XmDwTqEnmpSGai0KYg==" spinCount="100000" sqref="E9:J9 B9:C9" name="Range1_4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B11:C11 E11:J11" name="Range1_15"/>
    <protectedRange algorithmName="SHA-512" hashValue="ON39YdpmFHfN9f47KpiRvqrKx0V9+erV1CNkpWzYhW/Qyc6aT8rEyCrvauWSYGZK2ia3o7vd3akF07acHAFpOA==" saltValue="yVW9XmDwTqEnmpSGai0KYg==" spinCount="100000" sqref="D11" name="Range1_1_10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3:J13 B13:C13" name="Range1_14"/>
    <protectedRange algorithmName="SHA-512" hashValue="ON39YdpmFHfN9f47KpiRvqrKx0V9+erV1CNkpWzYhW/Qyc6aT8rEyCrvauWSYGZK2ia3o7vd3akF07acHAFpOA==" saltValue="yVW9XmDwTqEnmpSGai0KYg==" spinCount="100000" sqref="D13" name="Range1_1_9"/>
  </protectedRanges>
  <conditionalFormatting sqref="I5">
    <cfRule type="top10" dxfId="46" priority="15" rank="1"/>
  </conditionalFormatting>
  <conditionalFormatting sqref="I9">
    <cfRule type="top10" dxfId="45" priority="9" rank="1"/>
  </conditionalFormatting>
  <conditionalFormatting sqref="I11">
    <cfRule type="top10" dxfId="44" priority="5" rank="1"/>
  </conditionalFormatting>
  <conditionalFormatting sqref="I11:J11">
    <cfRule type="cellIs" dxfId="43" priority="1" operator="greaterThanOrEqual">
      <formula>200</formula>
    </cfRule>
  </conditionalFormatting>
  <conditionalFormatting sqref="J5">
    <cfRule type="top10" dxfId="42" priority="14" rank="1"/>
  </conditionalFormatting>
  <conditionalFormatting sqref="J9">
    <cfRule type="top10" dxfId="41" priority="8" rank="1"/>
  </conditionalFormatting>
  <conditionalFormatting sqref="J11">
    <cfRule type="top10" dxfId="40" priority="6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6932-C907-4123-9DA5-A0C9445D7FA7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127</v>
      </c>
      <c r="C2" s="14">
        <v>45150</v>
      </c>
      <c r="D2" s="42" t="s">
        <v>38</v>
      </c>
      <c r="E2" s="16">
        <v>186</v>
      </c>
      <c r="F2" s="16">
        <v>187</v>
      </c>
      <c r="G2" s="16">
        <v>189</v>
      </c>
      <c r="H2" s="16">
        <v>187</v>
      </c>
      <c r="I2" s="16">
        <v>186</v>
      </c>
      <c r="J2" s="16">
        <v>190</v>
      </c>
      <c r="K2" s="19">
        <v>6</v>
      </c>
      <c r="L2" s="19">
        <v>1125</v>
      </c>
      <c r="M2" s="20">
        <v>187.5</v>
      </c>
      <c r="N2" s="21">
        <v>6</v>
      </c>
      <c r="O2" s="22">
        <v>193.5</v>
      </c>
    </row>
    <row r="4" spans="1:17">
      <c r="K4" s="8">
        <f>SUM(K2:K3)</f>
        <v>6</v>
      </c>
      <c r="L4" s="8">
        <f>SUM(L2:L3)</f>
        <v>1125</v>
      </c>
      <c r="M4" s="7">
        <f>SUM(L4/K4)</f>
        <v>187.5</v>
      </c>
      <c r="N4" s="8">
        <f>SUM(N2:N3)</f>
        <v>6</v>
      </c>
      <c r="O4" s="11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BF346D8-436D-4277-8F00-F76CC4FBE2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4A226B-3F4C-4BE4-9FDC-8540BB40BD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CE3B-DB27-4087-9D6D-CACB42FB7F8F}">
  <dimension ref="A1:Q4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115</v>
      </c>
      <c r="C2" s="49">
        <v>45108</v>
      </c>
      <c r="D2" s="61" t="s">
        <v>25</v>
      </c>
      <c r="E2" s="60">
        <v>148</v>
      </c>
      <c r="F2" s="60">
        <v>154</v>
      </c>
      <c r="G2" s="60">
        <v>164</v>
      </c>
      <c r="H2" s="60">
        <v>164</v>
      </c>
      <c r="I2" s="60"/>
      <c r="J2" s="60"/>
      <c r="K2" s="62">
        <v>4</v>
      </c>
      <c r="L2" s="62">
        <v>630</v>
      </c>
      <c r="M2" s="63">
        <v>157.5</v>
      </c>
      <c r="N2" s="64">
        <v>3</v>
      </c>
      <c r="O2" s="65">
        <v>160.5</v>
      </c>
    </row>
    <row r="4" spans="1:17">
      <c r="K4" s="8">
        <f>SUM(K2:K3)</f>
        <v>4</v>
      </c>
      <c r="L4" s="8">
        <f>SUM(L2:L3)</f>
        <v>630</v>
      </c>
      <c r="M4" s="7">
        <f>SUM(L4/K4)</f>
        <v>157.5</v>
      </c>
      <c r="N4" s="8">
        <f>SUM(N2:N3)</f>
        <v>3</v>
      </c>
      <c r="O4" s="11">
        <f>SUM(M4+N4)</f>
        <v>160.5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hyperlinks>
    <hyperlink ref="Q1" location="'National Rankings'!A1" display="Back to Ranking" xr:uid="{4D2E5B4E-9D54-44EF-8C47-7886E208EF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274AE0-CD29-49D2-8AD1-88C4C0F69A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579C-C82E-4882-AE14-A6698C990FA2}">
  <dimension ref="A1:Q6"/>
  <sheetViews>
    <sheetView workbookViewId="0">
      <selection activeCell="K7" sqref="K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133</v>
      </c>
      <c r="C2" s="14">
        <v>45171</v>
      </c>
      <c r="D2" s="15" t="s">
        <v>74</v>
      </c>
      <c r="E2" s="16">
        <v>194</v>
      </c>
      <c r="F2" s="16">
        <v>193</v>
      </c>
      <c r="G2" s="16">
        <v>193</v>
      </c>
      <c r="H2" s="16">
        <v>188</v>
      </c>
      <c r="I2" s="16">
        <v>195</v>
      </c>
      <c r="J2" s="16">
        <v>198</v>
      </c>
      <c r="K2" s="19">
        <v>6</v>
      </c>
      <c r="L2" s="19">
        <v>1161</v>
      </c>
      <c r="M2" s="20">
        <v>193.5</v>
      </c>
      <c r="N2" s="21">
        <v>8</v>
      </c>
      <c r="O2" s="22">
        <v>201.5</v>
      </c>
    </row>
    <row r="3" spans="1:17">
      <c r="A3" s="12" t="s">
        <v>19</v>
      </c>
      <c r="B3" s="13" t="s">
        <v>133</v>
      </c>
      <c r="C3" s="14">
        <v>45178</v>
      </c>
      <c r="D3" s="15" t="s">
        <v>48</v>
      </c>
      <c r="E3" s="16">
        <v>193</v>
      </c>
      <c r="F3" s="16">
        <v>196</v>
      </c>
      <c r="G3" s="16">
        <v>193</v>
      </c>
      <c r="H3" s="16">
        <v>192</v>
      </c>
      <c r="I3" s="16"/>
      <c r="J3" s="16"/>
      <c r="K3" s="19">
        <v>4</v>
      </c>
      <c r="L3" s="19">
        <v>774</v>
      </c>
      <c r="M3" s="20">
        <v>193.5</v>
      </c>
      <c r="N3" s="21">
        <v>8</v>
      </c>
      <c r="O3" s="22">
        <v>201.5</v>
      </c>
    </row>
    <row r="4" spans="1:17">
      <c r="A4" s="12" t="s">
        <v>19</v>
      </c>
      <c r="B4" s="13" t="s">
        <v>133</v>
      </c>
      <c r="C4" s="14">
        <v>45206</v>
      </c>
      <c r="D4" s="42" t="s">
        <v>29</v>
      </c>
      <c r="E4" s="16">
        <v>191</v>
      </c>
      <c r="F4" s="16">
        <v>197</v>
      </c>
      <c r="G4" s="16">
        <v>196</v>
      </c>
      <c r="H4" s="16">
        <v>197</v>
      </c>
      <c r="I4" s="16"/>
      <c r="J4" s="16"/>
      <c r="K4" s="19">
        <v>4</v>
      </c>
      <c r="L4" s="19">
        <v>781</v>
      </c>
      <c r="M4" s="20">
        <v>195.25</v>
      </c>
      <c r="N4" s="21">
        <v>11</v>
      </c>
      <c r="O4" s="22">
        <v>206.25</v>
      </c>
    </row>
    <row r="6" spans="1:17">
      <c r="K6" s="8">
        <f>SUM(K2:K5)</f>
        <v>14</v>
      </c>
      <c r="L6" s="8">
        <f>SUM(L2:L5)</f>
        <v>2716</v>
      </c>
      <c r="M6" s="7">
        <f>SUM(L6/K6)</f>
        <v>194</v>
      </c>
      <c r="N6" s="8">
        <f>SUM(N2:N5)</f>
        <v>27</v>
      </c>
      <c r="O6" s="11">
        <f>SUM(M6+N6)</f>
        <v>221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</protectedRanges>
  <hyperlinks>
    <hyperlink ref="Q1" location="'National Rankings'!A1" display="Back to Ranking" xr:uid="{1408BF2F-FB72-4D19-8F93-0C4A94099D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CE640C-4181-4F1F-84F8-586EA65489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5746-4E0C-4EA1-B609-8C61A8F6CB11}">
  <dimension ref="A1:Q16"/>
  <sheetViews>
    <sheetView workbookViewId="0">
      <selection activeCell="K17" sqref="K1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49</v>
      </c>
      <c r="C2" s="14">
        <v>45014</v>
      </c>
      <c r="D2" s="42" t="s">
        <v>38</v>
      </c>
      <c r="E2" s="16">
        <v>191</v>
      </c>
      <c r="F2" s="16">
        <v>191</v>
      </c>
      <c r="G2" s="16">
        <v>192</v>
      </c>
      <c r="H2" s="16">
        <v>192</v>
      </c>
      <c r="I2" s="16"/>
      <c r="J2" s="16"/>
      <c r="K2" s="19">
        <v>4</v>
      </c>
      <c r="L2" s="19">
        <v>766</v>
      </c>
      <c r="M2" s="20">
        <v>191.5</v>
      </c>
      <c r="N2" s="21">
        <v>10</v>
      </c>
      <c r="O2" s="22">
        <v>201.5</v>
      </c>
    </row>
    <row r="3" spans="1:17">
      <c r="A3" s="12" t="s">
        <v>35</v>
      </c>
      <c r="B3" s="13" t="s">
        <v>49</v>
      </c>
      <c r="C3" s="14">
        <v>45055</v>
      </c>
      <c r="D3" s="15" t="s">
        <v>74</v>
      </c>
      <c r="E3" s="16">
        <v>193</v>
      </c>
      <c r="F3" s="16">
        <v>193</v>
      </c>
      <c r="G3" s="16">
        <v>195</v>
      </c>
      <c r="H3" s="16"/>
      <c r="I3" s="16"/>
      <c r="J3" s="16"/>
      <c r="K3" s="19">
        <v>3</v>
      </c>
      <c r="L3" s="19">
        <v>581</v>
      </c>
      <c r="M3" s="20">
        <v>193.66666666666666</v>
      </c>
      <c r="N3" s="21">
        <v>7</v>
      </c>
      <c r="O3" s="22">
        <v>200.66666666666666</v>
      </c>
    </row>
    <row r="4" spans="1:17">
      <c r="A4" s="12" t="s">
        <v>19</v>
      </c>
      <c r="B4" s="13" t="s">
        <v>49</v>
      </c>
      <c r="C4" s="14">
        <v>45059</v>
      </c>
      <c r="D4" s="15" t="s">
        <v>78</v>
      </c>
      <c r="E4" s="16">
        <v>191</v>
      </c>
      <c r="F4" s="45">
        <v>193</v>
      </c>
      <c r="G4" s="16">
        <v>193</v>
      </c>
      <c r="H4" s="16">
        <v>196</v>
      </c>
      <c r="I4" s="45">
        <v>189</v>
      </c>
      <c r="J4" s="45"/>
      <c r="K4" s="19">
        <f t="shared" ref="K4" si="0">COUNT(E4:J4)</f>
        <v>5</v>
      </c>
      <c r="L4" s="19">
        <f t="shared" ref="L4" si="1">SUM(E4:J4)</f>
        <v>962</v>
      </c>
      <c r="M4" s="20">
        <f t="shared" ref="M4" si="2">IFERROR(L4/K4,0)</f>
        <v>192.4</v>
      </c>
      <c r="N4" s="21">
        <v>13</v>
      </c>
      <c r="O4" s="22">
        <f t="shared" ref="O4" si="3">SUM(M4+N4)</f>
        <v>205.4</v>
      </c>
    </row>
    <row r="5" spans="1:17">
      <c r="A5" s="12" t="s">
        <v>35</v>
      </c>
      <c r="B5" s="13" t="s">
        <v>98</v>
      </c>
      <c r="C5" s="14">
        <v>45069</v>
      </c>
      <c r="D5" s="42" t="s">
        <v>78</v>
      </c>
      <c r="E5" s="16">
        <v>192</v>
      </c>
      <c r="F5" s="16">
        <v>198</v>
      </c>
      <c r="G5" s="16">
        <v>195</v>
      </c>
      <c r="H5" s="16"/>
      <c r="I5" s="16"/>
      <c r="J5" s="16"/>
      <c r="K5" s="19">
        <v>3</v>
      </c>
      <c r="L5" s="19">
        <v>585</v>
      </c>
      <c r="M5" s="20">
        <v>195</v>
      </c>
      <c r="N5" s="21">
        <v>5</v>
      </c>
      <c r="O5" s="22">
        <v>200</v>
      </c>
    </row>
    <row r="6" spans="1:17">
      <c r="A6" s="12" t="s">
        <v>35</v>
      </c>
      <c r="B6" s="43" t="s">
        <v>49</v>
      </c>
      <c r="C6" s="49">
        <v>45083</v>
      </c>
      <c r="D6" s="66" t="s">
        <v>78</v>
      </c>
      <c r="E6" s="16">
        <v>194</v>
      </c>
      <c r="F6" s="16">
        <v>197</v>
      </c>
      <c r="G6" s="16">
        <v>192</v>
      </c>
      <c r="H6" s="16"/>
      <c r="I6" s="16"/>
      <c r="J6" s="16"/>
      <c r="K6" s="62">
        <v>3</v>
      </c>
      <c r="L6" s="62">
        <v>583</v>
      </c>
      <c r="M6" s="63">
        <v>194.33333333333334</v>
      </c>
      <c r="N6" s="64">
        <v>3</v>
      </c>
      <c r="O6" s="65">
        <v>197.33333333333334</v>
      </c>
    </row>
    <row r="7" spans="1:17">
      <c r="A7" s="12" t="s">
        <v>35</v>
      </c>
      <c r="B7" s="43" t="s">
        <v>49</v>
      </c>
      <c r="C7" s="49">
        <v>45097</v>
      </c>
      <c r="D7" s="66" t="s">
        <v>78</v>
      </c>
      <c r="E7" s="16">
        <v>192</v>
      </c>
      <c r="F7" s="16">
        <v>193</v>
      </c>
      <c r="G7" s="16">
        <v>191</v>
      </c>
      <c r="H7" s="16"/>
      <c r="I7" s="16"/>
      <c r="J7" s="16"/>
      <c r="K7" s="62">
        <v>3</v>
      </c>
      <c r="L7" s="62">
        <v>576</v>
      </c>
      <c r="M7" s="63">
        <v>192</v>
      </c>
      <c r="N7" s="64">
        <v>5</v>
      </c>
      <c r="O7" s="65">
        <v>197</v>
      </c>
    </row>
    <row r="8" spans="1:17">
      <c r="A8" s="12" t="s">
        <v>35</v>
      </c>
      <c r="B8" s="13" t="s">
        <v>49</v>
      </c>
      <c r="C8" s="14">
        <v>45101</v>
      </c>
      <c r="D8" s="42" t="s">
        <v>60</v>
      </c>
      <c r="E8" s="16">
        <v>195</v>
      </c>
      <c r="F8" s="16">
        <v>194</v>
      </c>
      <c r="G8" s="16">
        <v>192</v>
      </c>
      <c r="H8" s="16">
        <v>194</v>
      </c>
      <c r="I8" s="16">
        <v>195</v>
      </c>
      <c r="J8" s="16">
        <v>192</v>
      </c>
      <c r="K8" s="19">
        <v>6</v>
      </c>
      <c r="L8" s="19">
        <v>1162</v>
      </c>
      <c r="M8" s="20">
        <v>193.66666666666666</v>
      </c>
      <c r="N8" s="21">
        <v>16</v>
      </c>
      <c r="O8" s="22">
        <v>209.66666666666666</v>
      </c>
    </row>
    <row r="9" spans="1:17">
      <c r="A9" s="12" t="s">
        <v>35</v>
      </c>
      <c r="B9" s="13" t="s">
        <v>49</v>
      </c>
      <c r="C9" s="14">
        <v>45130</v>
      </c>
      <c r="D9" s="42" t="s">
        <v>60</v>
      </c>
      <c r="E9" s="16">
        <v>193</v>
      </c>
      <c r="F9" s="16">
        <v>195</v>
      </c>
      <c r="G9" s="16">
        <v>193</v>
      </c>
      <c r="H9" s="16">
        <v>188</v>
      </c>
      <c r="I9" s="16"/>
      <c r="J9" s="16"/>
      <c r="K9" s="19">
        <v>4</v>
      </c>
      <c r="L9" s="19">
        <v>769</v>
      </c>
      <c r="M9" s="20">
        <v>192.25</v>
      </c>
      <c r="N9" s="21">
        <v>5</v>
      </c>
      <c r="O9" s="22">
        <v>197.25</v>
      </c>
    </row>
    <row r="10" spans="1:17">
      <c r="A10" s="12" t="s">
        <v>19</v>
      </c>
      <c r="B10" s="13" t="s">
        <v>49</v>
      </c>
      <c r="C10" s="14">
        <v>45157</v>
      </c>
      <c r="D10" s="42" t="s">
        <v>38</v>
      </c>
      <c r="E10" s="16">
        <v>192</v>
      </c>
      <c r="F10" s="16">
        <v>192</v>
      </c>
      <c r="G10" s="16">
        <v>184</v>
      </c>
      <c r="H10" s="16">
        <v>197</v>
      </c>
      <c r="I10" s="16"/>
      <c r="J10" s="16"/>
      <c r="K10" s="19">
        <v>4</v>
      </c>
      <c r="L10" s="19">
        <v>765</v>
      </c>
      <c r="M10" s="20">
        <v>191.25</v>
      </c>
      <c r="N10" s="21">
        <v>11</v>
      </c>
      <c r="O10" s="22">
        <v>202.25</v>
      </c>
    </row>
    <row r="11" spans="1:17">
      <c r="A11" s="12" t="s">
        <v>35</v>
      </c>
      <c r="B11" s="13" t="s">
        <v>49</v>
      </c>
      <c r="C11" s="14">
        <v>45167</v>
      </c>
      <c r="D11" s="42" t="s">
        <v>78</v>
      </c>
      <c r="E11" s="16">
        <v>192</v>
      </c>
      <c r="F11" s="16">
        <v>184</v>
      </c>
      <c r="G11" s="16">
        <v>187</v>
      </c>
      <c r="H11" s="16">
        <v>191</v>
      </c>
      <c r="I11" s="16"/>
      <c r="J11" s="16"/>
      <c r="K11" s="19">
        <v>4</v>
      </c>
      <c r="L11" s="19">
        <v>754</v>
      </c>
      <c r="M11" s="20">
        <v>188.5</v>
      </c>
      <c r="N11" s="21">
        <v>2</v>
      </c>
      <c r="O11" s="22">
        <v>190.5</v>
      </c>
    </row>
    <row r="12" spans="1:17">
      <c r="A12" s="12" t="s">
        <v>35</v>
      </c>
      <c r="B12" s="13" t="s">
        <v>49</v>
      </c>
      <c r="C12" s="14">
        <v>45185</v>
      </c>
      <c r="D12" s="42" t="s">
        <v>38</v>
      </c>
      <c r="E12" s="16">
        <v>193</v>
      </c>
      <c r="F12" s="16">
        <v>197</v>
      </c>
      <c r="G12" s="16">
        <v>188</v>
      </c>
      <c r="H12" s="16">
        <v>193</v>
      </c>
      <c r="I12" s="16">
        <v>190</v>
      </c>
      <c r="J12" s="16">
        <v>191</v>
      </c>
      <c r="K12" s="19">
        <v>6</v>
      </c>
      <c r="L12" s="19">
        <v>1152</v>
      </c>
      <c r="M12" s="20">
        <v>192</v>
      </c>
      <c r="N12" s="21">
        <v>8</v>
      </c>
      <c r="O12" s="22">
        <v>200</v>
      </c>
    </row>
    <row r="13" spans="1:17">
      <c r="A13" s="12" t="s">
        <v>35</v>
      </c>
      <c r="B13" s="13" t="s">
        <v>49</v>
      </c>
      <c r="C13" s="14">
        <v>45192</v>
      </c>
      <c r="D13" s="42" t="s">
        <v>60</v>
      </c>
      <c r="E13" s="16">
        <v>191</v>
      </c>
      <c r="F13" s="16">
        <v>190</v>
      </c>
      <c r="G13" s="16">
        <v>193</v>
      </c>
      <c r="H13" s="16">
        <v>192.001</v>
      </c>
      <c r="I13" s="16">
        <v>191</v>
      </c>
      <c r="J13" s="16">
        <v>192</v>
      </c>
      <c r="K13" s="19">
        <v>6</v>
      </c>
      <c r="L13" s="19">
        <v>1149.001</v>
      </c>
      <c r="M13" s="20">
        <v>191.50016666666667</v>
      </c>
      <c r="N13" s="21">
        <v>20</v>
      </c>
      <c r="O13" s="22">
        <v>211.50016666666667</v>
      </c>
    </row>
    <row r="14" spans="1:17">
      <c r="A14" s="12" t="s">
        <v>35</v>
      </c>
      <c r="B14" s="13" t="s">
        <v>49</v>
      </c>
      <c r="C14" s="14">
        <v>45227</v>
      </c>
      <c r="D14" s="42" t="s">
        <v>60</v>
      </c>
      <c r="E14" s="16">
        <v>181</v>
      </c>
      <c r="F14" s="16">
        <v>191</v>
      </c>
      <c r="G14" s="16">
        <v>192</v>
      </c>
      <c r="H14" s="16">
        <v>187</v>
      </c>
      <c r="I14" s="16"/>
      <c r="J14" s="16"/>
      <c r="K14" s="19">
        <v>4</v>
      </c>
      <c r="L14" s="19">
        <v>751</v>
      </c>
      <c r="M14" s="20">
        <v>187.75</v>
      </c>
      <c r="N14" s="21">
        <v>5</v>
      </c>
      <c r="O14" s="22">
        <v>192.75</v>
      </c>
    </row>
    <row r="16" spans="1:17">
      <c r="K16" s="8">
        <f>SUM(K2:K15)</f>
        <v>55</v>
      </c>
      <c r="L16" s="8">
        <f>SUM(L2:L15)</f>
        <v>10555.001</v>
      </c>
      <c r="M16" s="7">
        <f>SUM(L16/K16)</f>
        <v>191.90910909090908</v>
      </c>
      <c r="N16" s="8">
        <f>SUM(N2:N15)</f>
        <v>110</v>
      </c>
      <c r="O16" s="11">
        <f>SUM(M16+N16)</f>
        <v>301.90910909090906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J4 B4" name="Range1_10"/>
    <protectedRange algorithmName="SHA-512" hashValue="ON39YdpmFHfN9f47KpiRvqrKx0V9+erV1CNkpWzYhW/Qyc6aT8rEyCrvauWSYGZK2ia3o7vd3akF07acHAFpOA==" saltValue="yVW9XmDwTqEnmpSGai0KYg==" spinCount="100000" sqref="E5:J5 B5" name="Range1_5_1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B6:C6 E6:J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E7:J9 B7:C9" name="Range1_10_1"/>
    <protectedRange algorithmName="SHA-512" hashValue="ON39YdpmFHfN9f47KpiRvqrKx0V9+erV1CNkpWzYhW/Qyc6aT8rEyCrvauWSYGZK2ia3o7vd3akF07acHAFpOA==" saltValue="yVW9XmDwTqEnmpSGai0KYg==" spinCount="100000" sqref="D7:D9" name="Range1_1_6"/>
    <protectedRange algorithmName="SHA-512" hashValue="ON39YdpmFHfN9f47KpiRvqrKx0V9+erV1CNkpWzYhW/Qyc6aT8rEyCrvauWSYGZK2ia3o7vd3akF07acHAFpOA==" saltValue="yVW9XmDwTqEnmpSGai0KYg==" spinCount="100000" sqref="E10:J10 C10" name="Range1_67"/>
    <protectedRange algorithmName="SHA-512" hashValue="ON39YdpmFHfN9f47KpiRvqrKx0V9+erV1CNkpWzYhW/Qyc6aT8rEyCrvauWSYGZK2ia3o7vd3akF07acHAFpOA==" saltValue="yVW9XmDwTqEnmpSGai0KYg==" spinCount="100000" sqref="D10" name="Range1_1_31"/>
  </protectedRanges>
  <hyperlinks>
    <hyperlink ref="Q1" location="'National Rankings'!A1" display="Back to Ranking" xr:uid="{0D176176-40E7-44F1-9ADB-FCD2F4F094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056A6D-F5AE-47BC-A46A-FF3A6BAB9C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9804-5585-41CE-B792-0B5BE573636E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136</v>
      </c>
      <c r="C2" s="14">
        <v>45179</v>
      </c>
      <c r="D2" s="42" t="s">
        <v>67</v>
      </c>
      <c r="E2" s="16">
        <v>166</v>
      </c>
      <c r="F2" s="16">
        <v>149</v>
      </c>
      <c r="G2" s="16">
        <v>171</v>
      </c>
      <c r="H2" s="16">
        <v>177</v>
      </c>
      <c r="I2" s="16"/>
      <c r="J2" s="16"/>
      <c r="K2" s="19">
        <v>4</v>
      </c>
      <c r="L2" s="19">
        <v>663</v>
      </c>
      <c r="M2" s="20">
        <v>165.75</v>
      </c>
      <c r="N2" s="21">
        <v>2</v>
      </c>
      <c r="O2" s="22">
        <v>167.75</v>
      </c>
    </row>
    <row r="4" spans="1:17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2</v>
      </c>
      <c r="O4" s="11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65925A9-4D0E-4C92-8750-DB674FFE34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659D27-014E-4A43-8D32-AA4E9754C3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3FD4-4BF7-4E92-8B6D-DB6774B1A292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161</v>
      </c>
      <c r="C2" s="14">
        <v>45248</v>
      </c>
      <c r="D2" s="42" t="s">
        <v>38</v>
      </c>
      <c r="E2" s="16">
        <v>168</v>
      </c>
      <c r="F2" s="16">
        <v>172</v>
      </c>
      <c r="G2" s="16">
        <v>182</v>
      </c>
      <c r="H2" s="16">
        <v>154</v>
      </c>
      <c r="I2" s="16"/>
      <c r="J2" s="16"/>
      <c r="K2" s="19">
        <v>4</v>
      </c>
      <c r="L2" s="19">
        <v>676</v>
      </c>
      <c r="M2" s="20">
        <v>169</v>
      </c>
      <c r="N2" s="21">
        <v>4</v>
      </c>
      <c r="O2" s="22">
        <v>173</v>
      </c>
    </row>
    <row r="4" spans="1:17">
      <c r="K4" s="8">
        <f>SUM(K2:K3)</f>
        <v>4</v>
      </c>
      <c r="L4" s="8">
        <f>SUM(L2:L3)</f>
        <v>676</v>
      </c>
      <c r="M4" s="7">
        <f>SUM(L4/K4)</f>
        <v>169</v>
      </c>
      <c r="N4" s="8">
        <f>SUM(N2:N3)</f>
        <v>4</v>
      </c>
      <c r="O4" s="11">
        <f>SUM(M4+N4)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2"/>
    <protectedRange algorithmName="SHA-512" hashValue="ON39YdpmFHfN9f47KpiRvqrKx0V9+erV1CNkpWzYhW/Qyc6aT8rEyCrvauWSYGZK2ia3o7vd3akF07acHAFpOA==" saltValue="yVW9XmDwTqEnmpSGai0KYg==" spinCount="100000" sqref="D2" name="Range1_1_46"/>
  </protectedRanges>
  <hyperlinks>
    <hyperlink ref="Q1" location="'National Rankings'!A1" display="Back to Ranking" xr:uid="{090F1DB5-AC11-4214-9918-AD3CC3B807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3194DF-5C1F-44EF-ADFB-83F2F8AB9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9054-5F6E-4BA8-AB33-2EE644F0CD71}">
  <dimension ref="A1:Q2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45</v>
      </c>
      <c r="C2" s="14">
        <v>44972</v>
      </c>
      <c r="D2" s="42" t="s">
        <v>38</v>
      </c>
      <c r="E2" s="16">
        <v>192</v>
      </c>
      <c r="F2" s="16">
        <v>193</v>
      </c>
      <c r="G2" s="16">
        <v>193</v>
      </c>
      <c r="H2" s="16">
        <v>193</v>
      </c>
      <c r="I2" s="16"/>
      <c r="J2" s="16"/>
      <c r="K2" s="19">
        <v>4</v>
      </c>
      <c r="L2" s="19">
        <v>771</v>
      </c>
      <c r="M2" s="20">
        <v>192.75</v>
      </c>
      <c r="N2" s="21">
        <v>5</v>
      </c>
      <c r="O2" s="22">
        <v>197.75</v>
      </c>
    </row>
    <row r="3" spans="1:17">
      <c r="A3" s="12" t="s">
        <v>19</v>
      </c>
      <c r="B3" s="13" t="s">
        <v>45</v>
      </c>
      <c r="C3" s="14">
        <v>45014</v>
      </c>
      <c r="D3" s="42" t="s">
        <v>38</v>
      </c>
      <c r="E3" s="16">
        <v>190</v>
      </c>
      <c r="F3" s="16">
        <v>195</v>
      </c>
      <c r="G3" s="16">
        <v>191</v>
      </c>
      <c r="H3" s="16">
        <v>191</v>
      </c>
      <c r="I3" s="16"/>
      <c r="J3" s="16"/>
      <c r="K3" s="19">
        <v>4</v>
      </c>
      <c r="L3" s="19">
        <v>767</v>
      </c>
      <c r="M3" s="20">
        <v>191.75</v>
      </c>
      <c r="N3" s="21">
        <v>7</v>
      </c>
      <c r="O3" s="22">
        <v>198.75</v>
      </c>
    </row>
    <row r="4" spans="1:17">
      <c r="A4" s="12" t="s">
        <v>35</v>
      </c>
      <c r="B4" s="13" t="s">
        <v>45</v>
      </c>
      <c r="C4" s="14">
        <v>45084</v>
      </c>
      <c r="D4" s="42" t="s">
        <v>38</v>
      </c>
      <c r="E4" s="16">
        <v>191</v>
      </c>
      <c r="F4" s="16">
        <v>186</v>
      </c>
      <c r="G4" s="16">
        <v>193</v>
      </c>
      <c r="H4" s="16">
        <v>195</v>
      </c>
      <c r="I4" s="16"/>
      <c r="J4" s="16"/>
      <c r="K4" s="19">
        <v>4</v>
      </c>
      <c r="L4" s="19">
        <v>765</v>
      </c>
      <c r="M4" s="20">
        <v>191.25</v>
      </c>
      <c r="N4" s="21">
        <v>5</v>
      </c>
      <c r="O4" s="22">
        <v>196.25</v>
      </c>
    </row>
    <row r="5" spans="1:17">
      <c r="A5" s="12" t="s">
        <v>35</v>
      </c>
      <c r="B5" s="13" t="s">
        <v>45</v>
      </c>
      <c r="C5" s="49">
        <v>45098</v>
      </c>
      <c r="D5" s="66" t="s">
        <v>38</v>
      </c>
      <c r="E5" s="60">
        <v>193</v>
      </c>
      <c r="F5" s="60">
        <v>190</v>
      </c>
      <c r="G5" s="60">
        <v>197</v>
      </c>
      <c r="H5" s="60">
        <v>192</v>
      </c>
      <c r="I5" s="60"/>
      <c r="J5" s="60"/>
      <c r="K5" s="62">
        <v>4</v>
      </c>
      <c r="L5" s="62">
        <v>772</v>
      </c>
      <c r="M5" s="63">
        <v>193</v>
      </c>
      <c r="N5" s="64">
        <v>5</v>
      </c>
      <c r="O5" s="65">
        <v>198</v>
      </c>
    </row>
    <row r="6" spans="1:17">
      <c r="A6" s="12" t="s">
        <v>35</v>
      </c>
      <c r="B6" s="13" t="s">
        <v>45</v>
      </c>
      <c r="C6" s="49">
        <v>45101</v>
      </c>
      <c r="D6" s="66" t="s">
        <v>38</v>
      </c>
      <c r="E6" s="60">
        <v>197.001</v>
      </c>
      <c r="F6" s="60">
        <v>197</v>
      </c>
      <c r="G6" s="60">
        <v>197</v>
      </c>
      <c r="H6" s="60">
        <v>199</v>
      </c>
      <c r="I6" s="60"/>
      <c r="J6" s="60"/>
      <c r="K6" s="62">
        <v>4</v>
      </c>
      <c r="L6" s="62">
        <v>790.00099999999998</v>
      </c>
      <c r="M6" s="63">
        <v>197.50024999999999</v>
      </c>
      <c r="N6" s="64">
        <v>11</v>
      </c>
      <c r="O6" s="65">
        <v>208.50024999999999</v>
      </c>
    </row>
    <row r="7" spans="1:17">
      <c r="A7" s="12" t="s">
        <v>35</v>
      </c>
      <c r="B7" s="13" t="s">
        <v>45</v>
      </c>
      <c r="C7" s="14">
        <v>45112</v>
      </c>
      <c r="D7" s="42" t="s">
        <v>38</v>
      </c>
      <c r="E7" s="16">
        <v>190</v>
      </c>
      <c r="F7" s="16">
        <v>198</v>
      </c>
      <c r="G7" s="16">
        <v>193</v>
      </c>
      <c r="H7" s="16">
        <v>196</v>
      </c>
      <c r="I7" s="16"/>
      <c r="J7" s="16"/>
      <c r="K7" s="19">
        <v>4</v>
      </c>
      <c r="L7" s="19">
        <v>777</v>
      </c>
      <c r="M7" s="20">
        <v>194.25</v>
      </c>
      <c r="N7" s="21">
        <v>11</v>
      </c>
      <c r="O7" s="22">
        <v>205.25</v>
      </c>
    </row>
    <row r="8" spans="1:17">
      <c r="A8" s="12" t="s">
        <v>35</v>
      </c>
      <c r="B8" s="13" t="s">
        <v>45</v>
      </c>
      <c r="C8" s="14">
        <v>45126</v>
      </c>
      <c r="D8" s="42" t="s">
        <v>38</v>
      </c>
      <c r="E8" s="16">
        <v>193</v>
      </c>
      <c r="F8" s="16">
        <v>195</v>
      </c>
      <c r="G8" s="16">
        <v>192</v>
      </c>
      <c r="H8" s="72">
        <v>194</v>
      </c>
      <c r="I8" s="16"/>
      <c r="J8" s="16"/>
      <c r="K8" s="19">
        <v>4</v>
      </c>
      <c r="L8" s="19">
        <v>774</v>
      </c>
      <c r="M8" s="20">
        <v>193.5</v>
      </c>
      <c r="N8" s="21">
        <v>5</v>
      </c>
      <c r="O8" s="22">
        <v>198.5</v>
      </c>
    </row>
    <row r="9" spans="1:17">
      <c r="A9" s="12" t="s">
        <v>35</v>
      </c>
      <c r="B9" s="13" t="s">
        <v>45</v>
      </c>
      <c r="C9" s="14">
        <v>45140</v>
      </c>
      <c r="D9" s="42" t="s">
        <v>38</v>
      </c>
      <c r="E9" s="16">
        <v>195</v>
      </c>
      <c r="F9" s="16">
        <v>195</v>
      </c>
      <c r="G9" s="16">
        <v>196</v>
      </c>
      <c r="H9" s="16">
        <v>192</v>
      </c>
      <c r="I9" s="16"/>
      <c r="J9" s="16"/>
      <c r="K9" s="19">
        <v>4</v>
      </c>
      <c r="L9" s="19">
        <v>778</v>
      </c>
      <c r="M9" s="20">
        <v>194.5</v>
      </c>
      <c r="N9" s="21">
        <v>5</v>
      </c>
      <c r="O9" s="22">
        <v>199.5</v>
      </c>
    </row>
    <row r="10" spans="1:17">
      <c r="A10" s="12" t="s">
        <v>35</v>
      </c>
      <c r="B10" s="13" t="s">
        <v>45</v>
      </c>
      <c r="C10" s="14">
        <v>45147</v>
      </c>
      <c r="D10" s="42" t="s">
        <v>38</v>
      </c>
      <c r="E10" s="16">
        <v>195</v>
      </c>
      <c r="F10" s="16">
        <v>194</v>
      </c>
      <c r="G10" s="16">
        <v>196</v>
      </c>
      <c r="H10" s="16">
        <v>197</v>
      </c>
      <c r="I10" s="16"/>
      <c r="J10" s="16"/>
      <c r="K10" s="19">
        <v>4</v>
      </c>
      <c r="L10" s="19">
        <v>782</v>
      </c>
      <c r="M10" s="20">
        <v>195.5</v>
      </c>
      <c r="N10" s="21">
        <v>13</v>
      </c>
      <c r="O10" s="22">
        <v>208.5</v>
      </c>
    </row>
    <row r="11" spans="1:17">
      <c r="A11" s="12" t="s">
        <v>35</v>
      </c>
      <c r="B11" s="13" t="s">
        <v>45</v>
      </c>
      <c r="C11" s="14">
        <v>45150</v>
      </c>
      <c r="D11" s="42" t="s">
        <v>38</v>
      </c>
      <c r="E11" s="16">
        <v>198</v>
      </c>
      <c r="F11" s="16">
        <v>194</v>
      </c>
      <c r="G11" s="16">
        <v>196</v>
      </c>
      <c r="H11" s="16">
        <v>197</v>
      </c>
      <c r="I11" s="16">
        <v>193</v>
      </c>
      <c r="J11" s="16">
        <v>192</v>
      </c>
      <c r="K11" s="19">
        <v>6</v>
      </c>
      <c r="L11" s="19">
        <v>1170</v>
      </c>
      <c r="M11" s="20">
        <v>195</v>
      </c>
      <c r="N11" s="21">
        <v>30</v>
      </c>
      <c r="O11" s="22">
        <v>225</v>
      </c>
    </row>
    <row r="12" spans="1:17">
      <c r="A12" s="12" t="s">
        <v>35</v>
      </c>
      <c r="B12" s="13" t="s">
        <v>45</v>
      </c>
      <c r="C12" s="14">
        <v>45168</v>
      </c>
      <c r="D12" s="42" t="s">
        <v>38</v>
      </c>
      <c r="E12" s="16">
        <v>192</v>
      </c>
      <c r="F12" s="16">
        <v>196</v>
      </c>
      <c r="G12" s="16">
        <v>192</v>
      </c>
      <c r="H12" s="16">
        <v>197</v>
      </c>
      <c r="I12" s="16"/>
      <c r="J12" s="16"/>
      <c r="K12" s="19">
        <v>4</v>
      </c>
      <c r="L12" s="19">
        <v>777</v>
      </c>
      <c r="M12" s="20">
        <v>194.25</v>
      </c>
      <c r="N12" s="21">
        <v>13</v>
      </c>
      <c r="O12" s="22">
        <v>207.25</v>
      </c>
    </row>
    <row r="13" spans="1:17">
      <c r="A13" s="12" t="s">
        <v>35</v>
      </c>
      <c r="B13" s="13" t="s">
        <v>45</v>
      </c>
      <c r="C13" s="14">
        <v>8654</v>
      </c>
      <c r="D13" s="42" t="s">
        <v>39</v>
      </c>
      <c r="E13" s="16">
        <v>195</v>
      </c>
      <c r="F13" s="16">
        <v>194</v>
      </c>
      <c r="G13" s="16">
        <v>195</v>
      </c>
      <c r="H13" s="16">
        <v>192</v>
      </c>
      <c r="I13" s="16">
        <v>197</v>
      </c>
      <c r="J13" s="16">
        <v>194</v>
      </c>
      <c r="K13" s="19">
        <v>6</v>
      </c>
      <c r="L13" s="19">
        <v>1167</v>
      </c>
      <c r="M13" s="20">
        <v>194.5</v>
      </c>
      <c r="N13" s="21">
        <v>26</v>
      </c>
      <c r="O13" s="22">
        <v>220.5</v>
      </c>
    </row>
    <row r="14" spans="1:17">
      <c r="A14" s="12" t="s">
        <v>35</v>
      </c>
      <c r="B14" s="13" t="s">
        <v>45</v>
      </c>
      <c r="C14" s="14">
        <v>45182</v>
      </c>
      <c r="D14" s="42" t="s">
        <v>38</v>
      </c>
      <c r="E14" s="16">
        <v>198</v>
      </c>
      <c r="F14" s="16">
        <v>196</v>
      </c>
      <c r="G14" s="16">
        <v>198</v>
      </c>
      <c r="H14" s="16">
        <v>195</v>
      </c>
      <c r="I14" s="16"/>
      <c r="J14" s="16"/>
      <c r="K14" s="19">
        <v>4</v>
      </c>
      <c r="L14" s="19">
        <v>787</v>
      </c>
      <c r="M14" s="20">
        <v>196.75</v>
      </c>
      <c r="N14" s="21">
        <v>13</v>
      </c>
      <c r="O14" s="22">
        <v>209.75</v>
      </c>
    </row>
    <row r="15" spans="1:17">
      <c r="A15" s="12" t="s">
        <v>35</v>
      </c>
      <c r="B15" s="13" t="s">
        <v>45</v>
      </c>
      <c r="C15" s="14">
        <v>45185</v>
      </c>
      <c r="D15" s="42" t="s">
        <v>38</v>
      </c>
      <c r="E15" s="16">
        <v>196</v>
      </c>
      <c r="F15" s="16">
        <v>196</v>
      </c>
      <c r="G15" s="16">
        <v>198</v>
      </c>
      <c r="H15" s="16">
        <v>199</v>
      </c>
      <c r="I15" s="16">
        <v>198</v>
      </c>
      <c r="J15" s="16">
        <v>197</v>
      </c>
      <c r="K15" s="19">
        <v>6</v>
      </c>
      <c r="L15" s="19">
        <v>1184</v>
      </c>
      <c r="M15" s="20">
        <v>197.33333333333334</v>
      </c>
      <c r="N15" s="21">
        <v>26</v>
      </c>
      <c r="O15" s="22">
        <v>223.33333333333334</v>
      </c>
    </row>
    <row r="16" spans="1:17">
      <c r="A16" s="12" t="s">
        <v>19</v>
      </c>
      <c r="B16" s="13" t="s">
        <v>45</v>
      </c>
      <c r="C16" s="14">
        <v>45210</v>
      </c>
      <c r="D16" s="42" t="s">
        <v>38</v>
      </c>
      <c r="E16" s="16">
        <v>195</v>
      </c>
      <c r="F16" s="16">
        <v>198</v>
      </c>
      <c r="G16" s="16">
        <v>196</v>
      </c>
      <c r="H16" s="16">
        <v>198</v>
      </c>
      <c r="I16" s="16"/>
      <c r="J16" s="16"/>
      <c r="K16" s="19">
        <v>4</v>
      </c>
      <c r="L16" s="19">
        <v>787</v>
      </c>
      <c r="M16" s="20">
        <v>196.75</v>
      </c>
      <c r="N16" s="21">
        <v>5</v>
      </c>
      <c r="O16" s="22">
        <v>201.75</v>
      </c>
    </row>
    <row r="17" spans="1:15">
      <c r="A17" s="12" t="s">
        <v>35</v>
      </c>
      <c r="B17" s="13" t="s">
        <v>45</v>
      </c>
      <c r="C17" s="14">
        <v>45217</v>
      </c>
      <c r="D17" s="42" t="s">
        <v>38</v>
      </c>
      <c r="E17" s="16">
        <v>194</v>
      </c>
      <c r="F17" s="16">
        <v>197</v>
      </c>
      <c r="G17" s="16">
        <v>198</v>
      </c>
      <c r="H17" s="16">
        <v>193</v>
      </c>
      <c r="I17" s="16"/>
      <c r="J17" s="16"/>
      <c r="K17" s="19">
        <v>4</v>
      </c>
      <c r="L17" s="19">
        <v>782</v>
      </c>
      <c r="M17" s="20">
        <v>195.5</v>
      </c>
      <c r="N17" s="21">
        <v>13</v>
      </c>
      <c r="O17" s="22">
        <v>208.5</v>
      </c>
    </row>
    <row r="18" spans="1:15">
      <c r="A18" s="12" t="s">
        <v>35</v>
      </c>
      <c r="B18" s="13" t="s">
        <v>45</v>
      </c>
      <c r="C18" s="14">
        <v>45220</v>
      </c>
      <c r="D18" s="42" t="s">
        <v>38</v>
      </c>
      <c r="E18" s="16">
        <v>196</v>
      </c>
      <c r="F18" s="16">
        <v>196</v>
      </c>
      <c r="G18" s="16">
        <v>198</v>
      </c>
      <c r="H18" s="16">
        <v>198</v>
      </c>
      <c r="I18" s="16"/>
      <c r="J18" s="16"/>
      <c r="K18" s="19">
        <v>4</v>
      </c>
      <c r="L18" s="19">
        <v>788</v>
      </c>
      <c r="M18" s="20">
        <v>197</v>
      </c>
      <c r="N18" s="21">
        <v>9</v>
      </c>
      <c r="O18" s="22">
        <v>206</v>
      </c>
    </row>
    <row r="19" spans="1:15">
      <c r="A19" s="12" t="s">
        <v>35</v>
      </c>
      <c r="B19" s="13" t="s">
        <v>45</v>
      </c>
      <c r="C19" s="14">
        <v>45231</v>
      </c>
      <c r="D19" s="42" t="s">
        <v>38</v>
      </c>
      <c r="E19" s="16">
        <v>198</v>
      </c>
      <c r="F19" s="16">
        <v>197</v>
      </c>
      <c r="G19" s="16">
        <v>195</v>
      </c>
      <c r="H19" s="16">
        <v>196</v>
      </c>
      <c r="I19" s="16"/>
      <c r="J19" s="16"/>
      <c r="K19" s="19">
        <v>4</v>
      </c>
      <c r="L19" s="19">
        <v>786</v>
      </c>
      <c r="M19" s="20">
        <v>196.5</v>
      </c>
      <c r="N19" s="21">
        <v>13</v>
      </c>
      <c r="O19" s="22">
        <v>209.5</v>
      </c>
    </row>
    <row r="20" spans="1:15">
      <c r="A20" s="12" t="s">
        <v>35</v>
      </c>
      <c r="B20" s="13" t="s">
        <v>45</v>
      </c>
      <c r="C20" s="14">
        <v>45248</v>
      </c>
      <c r="D20" s="42" t="s">
        <v>38</v>
      </c>
      <c r="E20" s="16">
        <v>196</v>
      </c>
      <c r="F20" s="16">
        <v>196</v>
      </c>
      <c r="G20" s="16">
        <v>197</v>
      </c>
      <c r="H20" s="16">
        <v>198</v>
      </c>
      <c r="I20" s="16"/>
      <c r="J20" s="16"/>
      <c r="K20" s="19">
        <v>4</v>
      </c>
      <c r="L20" s="19">
        <v>787</v>
      </c>
      <c r="M20" s="20">
        <v>196.75</v>
      </c>
      <c r="N20" s="21">
        <v>13</v>
      </c>
      <c r="O20" s="22">
        <v>209.75</v>
      </c>
    </row>
    <row r="22" spans="1:15">
      <c r="K22" s="8">
        <f>SUM(K2:K21)</f>
        <v>82</v>
      </c>
      <c r="L22" s="8">
        <f>SUM(L2:L21)</f>
        <v>15991.001</v>
      </c>
      <c r="M22" s="7">
        <f>SUM(L22/K22)</f>
        <v>195.01220731707318</v>
      </c>
      <c r="N22" s="8">
        <f>SUM(N2:N21)</f>
        <v>228</v>
      </c>
      <c r="O22" s="11">
        <f>SUM(M22+N22)</f>
        <v>423.01220731707315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4 E4:J4" name="Range1_4_1_1_1"/>
    <protectedRange algorithmName="SHA-512" hashValue="ON39YdpmFHfN9f47KpiRvqrKx0V9+erV1CNkpWzYhW/Qyc6aT8rEyCrvauWSYGZK2ia3o7vd3akF07acHAFpOA==" saltValue="yVW9XmDwTqEnmpSGai0KYg==" spinCount="100000" sqref="D4" name="Range1_1_4_1_1"/>
    <protectedRange algorithmName="SHA-512" hashValue="ON39YdpmFHfN9f47KpiRvqrKx0V9+erV1CNkpWzYhW/Qyc6aT8rEyCrvauWSYGZK2ia3o7vd3akF07acHAFpOA==" saltValue="yVW9XmDwTqEnmpSGai0KYg==" spinCount="100000" sqref="E5:J5 C5" name="Range1_10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C10 E10:J10" name="Range1_15"/>
    <protectedRange algorithmName="SHA-512" hashValue="ON39YdpmFHfN9f47KpiRvqrKx0V9+erV1CNkpWzYhW/Qyc6aT8rEyCrvauWSYGZK2ia3o7vd3akF07acHAFpOA==" saltValue="yVW9XmDwTqEnmpSGai0KYg==" spinCount="100000" sqref="D10" name="Range1_1_10"/>
  </protectedRanges>
  <hyperlinks>
    <hyperlink ref="Q1" location="'National Rankings'!A1" display="Back to Ranking" xr:uid="{A840ACEA-62D5-42B5-B85E-EB6245882D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D5C428-8962-4503-9812-4734D91FF8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B357-368C-4C15-A2F0-071E91B2187F}">
  <dimension ref="A1:Q8"/>
  <sheetViews>
    <sheetView workbookViewId="0">
      <selection activeCell="K9" sqref="K9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43" t="s">
        <v>85</v>
      </c>
      <c r="C2" s="49">
        <v>45066</v>
      </c>
      <c r="D2" s="66" t="s">
        <v>94</v>
      </c>
      <c r="E2" s="60">
        <v>194</v>
      </c>
      <c r="F2" s="60">
        <v>193</v>
      </c>
      <c r="G2" s="60">
        <v>192</v>
      </c>
      <c r="H2" s="60">
        <v>190</v>
      </c>
      <c r="I2" s="60"/>
      <c r="J2" s="60"/>
      <c r="K2" s="62">
        <v>4</v>
      </c>
      <c r="L2" s="62">
        <v>769</v>
      </c>
      <c r="M2" s="63">
        <v>192.25</v>
      </c>
      <c r="N2" s="64">
        <v>9</v>
      </c>
      <c r="O2" s="65">
        <v>201.25</v>
      </c>
    </row>
    <row r="3" spans="1:17">
      <c r="A3" s="12" t="s">
        <v>35</v>
      </c>
      <c r="B3" s="43" t="s">
        <v>85</v>
      </c>
      <c r="C3" s="49">
        <v>45094</v>
      </c>
      <c r="D3" s="66" t="s">
        <v>94</v>
      </c>
      <c r="E3" s="60">
        <v>188</v>
      </c>
      <c r="F3" s="60">
        <v>193</v>
      </c>
      <c r="G3" s="60">
        <v>193</v>
      </c>
      <c r="H3" s="60">
        <v>191</v>
      </c>
      <c r="I3" s="60">
        <v>189</v>
      </c>
      <c r="J3" s="60">
        <v>190</v>
      </c>
      <c r="K3" s="62">
        <v>6</v>
      </c>
      <c r="L3" s="62">
        <v>1144</v>
      </c>
      <c r="M3" s="63">
        <v>190.66666666666666</v>
      </c>
      <c r="N3" s="64">
        <v>22</v>
      </c>
      <c r="O3" s="65">
        <v>212.66666666666666</v>
      </c>
    </row>
    <row r="4" spans="1:17">
      <c r="A4" s="12" t="s">
        <v>35</v>
      </c>
      <c r="B4" s="13" t="s">
        <v>85</v>
      </c>
      <c r="C4" s="14">
        <v>45122</v>
      </c>
      <c r="D4" s="42" t="s">
        <v>94</v>
      </c>
      <c r="E4" s="16">
        <v>191</v>
      </c>
      <c r="F4" s="16">
        <v>191</v>
      </c>
      <c r="G4" s="16">
        <v>191</v>
      </c>
      <c r="H4" s="16">
        <v>189</v>
      </c>
      <c r="I4" s="16"/>
      <c r="J4" s="16"/>
      <c r="K4" s="19">
        <v>4</v>
      </c>
      <c r="L4" s="19">
        <v>762</v>
      </c>
      <c r="M4" s="20">
        <v>190.5</v>
      </c>
      <c r="N4" s="21">
        <v>7</v>
      </c>
      <c r="O4" s="22">
        <v>197.5</v>
      </c>
    </row>
    <row r="5" spans="1:17">
      <c r="A5" s="12" t="s">
        <v>35</v>
      </c>
      <c r="B5" s="13" t="s">
        <v>85</v>
      </c>
      <c r="C5" s="14">
        <v>45157</v>
      </c>
      <c r="D5" s="42" t="s">
        <v>94</v>
      </c>
      <c r="E5" s="16">
        <v>192</v>
      </c>
      <c r="F5" s="16">
        <v>194</v>
      </c>
      <c r="G5" s="16">
        <v>175</v>
      </c>
      <c r="H5" s="16">
        <v>188</v>
      </c>
      <c r="I5" s="16">
        <v>190</v>
      </c>
      <c r="J5" s="16">
        <v>196</v>
      </c>
      <c r="K5" s="19">
        <v>6</v>
      </c>
      <c r="L5" s="19">
        <v>1135</v>
      </c>
      <c r="M5" s="20">
        <v>189.16666666666666</v>
      </c>
      <c r="N5" s="21">
        <v>22</v>
      </c>
      <c r="O5" s="22">
        <v>211.16666666666666</v>
      </c>
    </row>
    <row r="6" spans="1:17">
      <c r="A6" s="12" t="s">
        <v>35</v>
      </c>
      <c r="B6" s="13" t="s">
        <v>85</v>
      </c>
      <c r="C6" s="14">
        <v>45185</v>
      </c>
      <c r="D6" s="42" t="s">
        <v>94</v>
      </c>
      <c r="E6" s="16">
        <v>190</v>
      </c>
      <c r="F6" s="16">
        <v>197</v>
      </c>
      <c r="G6" s="16">
        <v>191</v>
      </c>
      <c r="H6" s="16">
        <v>195</v>
      </c>
      <c r="I6" s="16"/>
      <c r="J6" s="16"/>
      <c r="K6" s="19">
        <v>4</v>
      </c>
      <c r="L6" s="19">
        <v>773</v>
      </c>
      <c r="M6" s="20">
        <v>193.25</v>
      </c>
      <c r="N6" s="21">
        <v>11</v>
      </c>
      <c r="O6" s="22">
        <v>204.25</v>
      </c>
    </row>
    <row r="8" spans="1:17">
      <c r="K8" s="8">
        <f>SUM(K2:K7)</f>
        <v>24</v>
      </c>
      <c r="L8" s="8">
        <f>SUM(L2:L7)</f>
        <v>4583</v>
      </c>
      <c r="M8" s="7">
        <f>SUM(L8/K8)</f>
        <v>190.95833333333334</v>
      </c>
      <c r="N8" s="8">
        <f>SUM(N2:N7)</f>
        <v>71</v>
      </c>
      <c r="O8" s="11">
        <f>SUM(M8+N8)</f>
        <v>261.95833333333337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30317D6-38AC-482A-B6F8-A4360A31C3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00FE13-F202-4973-AC9E-10F82F7A34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03364-5F45-4263-A23F-E24582614E46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99</v>
      </c>
      <c r="C2" s="49">
        <v>45083</v>
      </c>
      <c r="D2" s="66" t="s">
        <v>78</v>
      </c>
      <c r="E2" s="60">
        <v>183</v>
      </c>
      <c r="F2" s="60">
        <v>182</v>
      </c>
      <c r="G2" s="60">
        <v>188</v>
      </c>
      <c r="H2" s="60"/>
      <c r="I2" s="60"/>
      <c r="J2" s="60"/>
      <c r="K2" s="62">
        <v>3</v>
      </c>
      <c r="L2" s="62">
        <v>553</v>
      </c>
      <c r="M2" s="63">
        <v>184.33333333333334</v>
      </c>
      <c r="N2" s="64">
        <v>2</v>
      </c>
      <c r="O2" s="65">
        <v>186.33333333333334</v>
      </c>
    </row>
    <row r="4" spans="1:17">
      <c r="K4" s="8">
        <f>SUM(K2:K3)</f>
        <v>3</v>
      </c>
      <c r="L4" s="8">
        <f>SUM(L2:L3)</f>
        <v>553</v>
      </c>
      <c r="M4" s="7">
        <f>SUM(L4/K4)</f>
        <v>184.33333333333334</v>
      </c>
      <c r="N4" s="8">
        <f>SUM(N2:N3)</f>
        <v>2</v>
      </c>
      <c r="O4" s="11">
        <f>SUM(M4+N4)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ED9D655-92DC-4B15-815F-8C04F9749F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7F997-8017-49A5-9660-C6B0550D9B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8B88-508B-4E3E-93F0-8A47EAD7A337}">
  <dimension ref="A1:Q12"/>
  <sheetViews>
    <sheetView workbookViewId="0">
      <selection activeCell="K13" sqref="K13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58</v>
      </c>
      <c r="C2" s="49">
        <v>44661</v>
      </c>
      <c r="D2" s="61" t="s">
        <v>57</v>
      </c>
      <c r="E2" s="60">
        <v>188</v>
      </c>
      <c r="F2" s="60">
        <v>190</v>
      </c>
      <c r="G2" s="60">
        <v>194</v>
      </c>
      <c r="H2" s="60">
        <v>192</v>
      </c>
      <c r="I2" s="60"/>
      <c r="J2" s="60"/>
      <c r="K2" s="62">
        <v>4</v>
      </c>
      <c r="L2" s="62">
        <v>764</v>
      </c>
      <c r="M2" s="63">
        <v>191</v>
      </c>
      <c r="N2" s="64">
        <v>11</v>
      </c>
      <c r="O2" s="65">
        <v>202</v>
      </c>
    </row>
    <row r="3" spans="1:17">
      <c r="A3" s="50" t="s">
        <v>19</v>
      </c>
      <c r="B3" s="43" t="s">
        <v>58</v>
      </c>
      <c r="C3" s="49">
        <v>45046</v>
      </c>
      <c r="D3" s="61" t="s">
        <v>64</v>
      </c>
      <c r="E3" s="60">
        <v>184</v>
      </c>
      <c r="F3" s="60">
        <v>190</v>
      </c>
      <c r="G3" s="60">
        <v>181</v>
      </c>
      <c r="H3" s="60">
        <v>182</v>
      </c>
      <c r="I3" s="60"/>
      <c r="J3" s="60"/>
      <c r="K3" s="62">
        <v>4</v>
      </c>
      <c r="L3" s="62">
        <v>737</v>
      </c>
      <c r="M3" s="63">
        <v>184.25</v>
      </c>
      <c r="N3" s="64">
        <v>2</v>
      </c>
      <c r="O3" s="65">
        <v>186.25</v>
      </c>
    </row>
    <row r="4" spans="1:17">
      <c r="A4" s="50" t="s">
        <v>19</v>
      </c>
      <c r="B4" s="43" t="s">
        <v>58</v>
      </c>
      <c r="C4" s="49">
        <v>45060</v>
      </c>
      <c r="D4" s="61" t="s">
        <v>57</v>
      </c>
      <c r="E4" s="60">
        <v>176</v>
      </c>
      <c r="F4" s="60">
        <v>186</v>
      </c>
      <c r="G4" s="60">
        <v>178</v>
      </c>
      <c r="H4" s="60">
        <v>180</v>
      </c>
      <c r="I4" s="60"/>
      <c r="J4" s="60"/>
      <c r="K4" s="62">
        <v>4</v>
      </c>
      <c r="L4" s="62">
        <v>720</v>
      </c>
      <c r="M4" s="63">
        <v>180</v>
      </c>
      <c r="N4" s="64">
        <v>2</v>
      </c>
      <c r="O4" s="65">
        <v>182</v>
      </c>
    </row>
    <row r="5" spans="1:17">
      <c r="A5" s="12" t="s">
        <v>35</v>
      </c>
      <c r="B5" s="13" t="s">
        <v>58</v>
      </c>
      <c r="C5" s="14">
        <v>45074</v>
      </c>
      <c r="D5" s="42" t="s">
        <v>64</v>
      </c>
      <c r="E5" s="16">
        <v>181</v>
      </c>
      <c r="F5" s="16">
        <v>181</v>
      </c>
      <c r="G5" s="16">
        <v>186</v>
      </c>
      <c r="H5" s="16">
        <v>186</v>
      </c>
      <c r="I5" s="16"/>
      <c r="J5" s="16"/>
      <c r="K5" s="19">
        <v>4</v>
      </c>
      <c r="L5" s="19">
        <v>734</v>
      </c>
      <c r="M5" s="20">
        <v>183.5</v>
      </c>
      <c r="N5" s="21">
        <v>2</v>
      </c>
      <c r="O5" s="22">
        <v>185.5</v>
      </c>
    </row>
    <row r="6" spans="1:17">
      <c r="A6" s="50" t="s">
        <v>35</v>
      </c>
      <c r="B6" s="13" t="s">
        <v>58</v>
      </c>
      <c r="C6" s="14">
        <v>45088</v>
      </c>
      <c r="D6" s="15" t="s">
        <v>57</v>
      </c>
      <c r="E6" s="16">
        <v>187</v>
      </c>
      <c r="F6" s="16">
        <v>181</v>
      </c>
      <c r="G6" s="16">
        <v>180</v>
      </c>
      <c r="H6" s="16">
        <v>198</v>
      </c>
      <c r="I6" s="16"/>
      <c r="J6" s="16"/>
      <c r="K6" s="19">
        <v>4</v>
      </c>
      <c r="L6" s="19">
        <v>746</v>
      </c>
      <c r="M6" s="20">
        <v>186.5</v>
      </c>
      <c r="N6" s="21">
        <v>4</v>
      </c>
      <c r="O6" s="22">
        <v>190.5</v>
      </c>
    </row>
    <row r="7" spans="1:17">
      <c r="A7" s="12" t="s">
        <v>19</v>
      </c>
      <c r="B7" s="13" t="s">
        <v>58</v>
      </c>
      <c r="C7" s="14">
        <v>45116</v>
      </c>
      <c r="D7" s="15" t="s">
        <v>57</v>
      </c>
      <c r="E7" s="16">
        <v>190</v>
      </c>
      <c r="F7" s="16">
        <v>183</v>
      </c>
      <c r="G7" s="16">
        <v>183</v>
      </c>
      <c r="H7" s="16">
        <v>181</v>
      </c>
      <c r="I7" s="16"/>
      <c r="J7" s="16"/>
      <c r="K7" s="19">
        <v>4</v>
      </c>
      <c r="L7" s="19">
        <v>737</v>
      </c>
      <c r="M7" s="20">
        <v>184.25</v>
      </c>
      <c r="N7" s="21">
        <v>2</v>
      </c>
      <c r="O7" s="22">
        <v>186.25</v>
      </c>
    </row>
    <row r="8" spans="1:17">
      <c r="A8" s="12" t="s">
        <v>35</v>
      </c>
      <c r="B8" s="13" t="s">
        <v>58</v>
      </c>
      <c r="C8" s="14">
        <v>45130</v>
      </c>
      <c r="D8" s="42" t="s">
        <v>64</v>
      </c>
      <c r="E8" s="16">
        <v>178</v>
      </c>
      <c r="F8" s="16">
        <v>193</v>
      </c>
      <c r="G8" s="16">
        <v>185</v>
      </c>
      <c r="H8" s="16">
        <v>193</v>
      </c>
      <c r="I8" s="16">
        <v>185</v>
      </c>
      <c r="J8" s="16">
        <v>186</v>
      </c>
      <c r="K8" s="19">
        <v>6</v>
      </c>
      <c r="L8" s="19">
        <v>1120</v>
      </c>
      <c r="M8" s="20">
        <v>186.66666666666666</v>
      </c>
      <c r="N8" s="21">
        <v>4</v>
      </c>
      <c r="O8" s="22">
        <v>190.66666666666666</v>
      </c>
    </row>
    <row r="9" spans="1:17">
      <c r="A9" s="12" t="s">
        <v>19</v>
      </c>
      <c r="B9" s="13" t="s">
        <v>58</v>
      </c>
      <c r="C9" s="14">
        <v>45151</v>
      </c>
      <c r="D9" s="15" t="s">
        <v>57</v>
      </c>
      <c r="E9" s="16">
        <v>181</v>
      </c>
      <c r="F9" s="16">
        <v>192</v>
      </c>
      <c r="G9" s="16">
        <v>191</v>
      </c>
      <c r="H9" s="16">
        <v>190</v>
      </c>
      <c r="I9" s="16">
        <v>187</v>
      </c>
      <c r="J9" s="16">
        <v>191</v>
      </c>
      <c r="K9" s="19">
        <v>6</v>
      </c>
      <c r="L9" s="19">
        <v>1132</v>
      </c>
      <c r="M9" s="20">
        <v>188.66666666666666</v>
      </c>
      <c r="N9" s="21">
        <v>6</v>
      </c>
      <c r="O9" s="22">
        <v>194.66666666666666</v>
      </c>
    </row>
    <row r="10" spans="1:17">
      <c r="A10" s="12" t="s">
        <v>19</v>
      </c>
      <c r="B10" s="13" t="s">
        <v>58</v>
      </c>
      <c r="C10" s="14">
        <v>45207</v>
      </c>
      <c r="D10" s="15" t="s">
        <v>57</v>
      </c>
      <c r="E10" s="16">
        <v>178</v>
      </c>
      <c r="F10" s="16">
        <v>178</v>
      </c>
      <c r="G10" s="16">
        <v>172</v>
      </c>
      <c r="H10" s="16">
        <v>183</v>
      </c>
      <c r="I10" s="16"/>
      <c r="J10" s="16"/>
      <c r="K10" s="19">
        <v>4</v>
      </c>
      <c r="L10" s="19">
        <v>711</v>
      </c>
      <c r="M10" s="20">
        <v>177.75</v>
      </c>
      <c r="N10" s="21">
        <v>2</v>
      </c>
      <c r="O10" s="22">
        <v>179.75</v>
      </c>
    </row>
    <row r="12" spans="1:17">
      <c r="K12" s="8">
        <f>SUM(K2:K11)</f>
        <v>40</v>
      </c>
      <c r="L12" s="8">
        <f>SUM(L2:L11)</f>
        <v>7401</v>
      </c>
      <c r="M12" s="7">
        <f>SUM(L12/K12)</f>
        <v>185.02500000000001</v>
      </c>
      <c r="N12" s="8">
        <f>SUM(N2:N11)</f>
        <v>35</v>
      </c>
      <c r="O12" s="11">
        <f>SUM(M12+N12)</f>
        <v>220.02500000000001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C9" name="Range1_17"/>
    <protectedRange algorithmName="SHA-512" hashValue="ON39YdpmFHfN9f47KpiRvqrKx0V9+erV1CNkpWzYhW/Qyc6aT8rEyCrvauWSYGZK2ia3o7vd3akF07acHAFpOA==" saltValue="yVW9XmDwTqEnmpSGai0KYg==" spinCount="100000" sqref="E9:J9 B9" name="Range1_19"/>
    <protectedRange algorithmName="SHA-512" hashValue="ON39YdpmFHfN9f47KpiRvqrKx0V9+erV1CNkpWzYhW/Qyc6aT8rEyCrvauWSYGZK2ia3o7vd3akF07acHAFpOA==" saltValue="yVW9XmDwTqEnmpSGai0KYg==" spinCount="100000" sqref="D9" name="Range1_1_14"/>
  </protectedRanges>
  <hyperlinks>
    <hyperlink ref="Q1" location="'National Rankings'!A1" display="Back to Ranking" xr:uid="{E231BC73-F136-49B5-BCE8-2BBB6F2594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5CABFD-EFE0-4DA3-B268-5FC942457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2F4-33B4-4DD3-A2C9-08AC23613A55}">
  <dimension ref="A1:Q4"/>
  <sheetViews>
    <sheetView workbookViewId="0">
      <selection activeCell="K5" sqref="K5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s="71" customFormat="1">
      <c r="A2" s="50" t="s">
        <v>35</v>
      </c>
      <c r="B2" s="43" t="s">
        <v>86</v>
      </c>
      <c r="C2" s="49">
        <v>45067</v>
      </c>
      <c r="D2" s="66" t="s">
        <v>84</v>
      </c>
      <c r="E2" s="60">
        <v>180</v>
      </c>
      <c r="F2" s="60">
        <v>185</v>
      </c>
      <c r="G2" s="60">
        <v>174</v>
      </c>
      <c r="H2" s="60">
        <v>180</v>
      </c>
      <c r="I2" s="60"/>
      <c r="J2" s="60"/>
      <c r="K2" s="62">
        <v>4</v>
      </c>
      <c r="L2" s="62">
        <v>719</v>
      </c>
      <c r="M2" s="63">
        <v>179.75</v>
      </c>
      <c r="N2" s="64">
        <v>2</v>
      </c>
      <c r="O2" s="65">
        <v>181.75</v>
      </c>
    </row>
    <row r="4" spans="1:17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2</v>
      </c>
      <c r="O4" s="11">
        <f>SUM(M4+N4)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9" priority="2" rank="1"/>
  </conditionalFormatting>
  <conditionalFormatting sqref="J2">
    <cfRule type="top10" dxfId="38" priority="1" rank="1"/>
  </conditionalFormatting>
  <hyperlinks>
    <hyperlink ref="Q1" location="'National Rankings'!A1" display="Back to Ranking" xr:uid="{2EFB6D46-883F-4665-8B3B-02DDAB0AB9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1DF4B4-DCB1-4278-8B53-124DB60695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BF9-3305-4314-8558-45F405E21298}">
  <sheetPr codeName="Sheet10"/>
  <dimension ref="A1:Q21"/>
  <sheetViews>
    <sheetView workbookViewId="0">
      <selection activeCell="K22" sqref="K22"/>
    </sheetView>
  </sheetViews>
  <sheetFormatPr defaultRowHeight="15"/>
  <cols>
    <col min="1" max="1" width="27.28515625" customWidth="1"/>
    <col min="2" max="2" width="20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23</v>
      </c>
      <c r="C2" s="14">
        <v>44982</v>
      </c>
      <c r="D2" s="15" t="s">
        <v>22</v>
      </c>
      <c r="E2" s="16">
        <v>194</v>
      </c>
      <c r="F2" s="16">
        <v>186</v>
      </c>
      <c r="G2" s="16">
        <v>195</v>
      </c>
      <c r="H2" s="16">
        <v>191</v>
      </c>
      <c r="I2" s="16"/>
      <c r="J2" s="16"/>
      <c r="K2" s="19">
        <v>4</v>
      </c>
      <c r="L2" s="19">
        <v>766</v>
      </c>
      <c r="M2" s="20">
        <v>191.5</v>
      </c>
      <c r="N2" s="21">
        <v>11</v>
      </c>
      <c r="O2" s="22">
        <v>202.5</v>
      </c>
    </row>
    <row r="3" spans="1:17">
      <c r="A3" s="12" t="s">
        <v>19</v>
      </c>
      <c r="B3" s="13" t="s">
        <v>23</v>
      </c>
      <c r="C3" s="14">
        <v>44996</v>
      </c>
      <c r="D3" s="15" t="s">
        <v>22</v>
      </c>
      <c r="E3" s="16">
        <v>183</v>
      </c>
      <c r="F3" s="16">
        <v>187</v>
      </c>
      <c r="G3" s="16">
        <v>178</v>
      </c>
      <c r="H3" s="16">
        <v>180</v>
      </c>
      <c r="I3" s="16"/>
      <c r="J3" s="16"/>
      <c r="K3" s="19">
        <v>4</v>
      </c>
      <c r="L3" s="19">
        <v>728</v>
      </c>
      <c r="M3" s="20">
        <v>182</v>
      </c>
      <c r="N3" s="21">
        <v>5</v>
      </c>
      <c r="O3" s="22">
        <v>187</v>
      </c>
    </row>
    <row r="4" spans="1:17">
      <c r="A4" s="12" t="s">
        <v>19</v>
      </c>
      <c r="B4" s="13" t="s">
        <v>23</v>
      </c>
      <c r="C4" s="14">
        <v>45010</v>
      </c>
      <c r="D4" s="15" t="s">
        <v>22</v>
      </c>
      <c r="E4" s="16">
        <v>187</v>
      </c>
      <c r="F4" s="16">
        <v>185</v>
      </c>
      <c r="G4" s="16">
        <v>185</v>
      </c>
      <c r="H4" s="16">
        <v>191</v>
      </c>
      <c r="I4" s="16"/>
      <c r="J4" s="16"/>
      <c r="K4" s="19">
        <v>4</v>
      </c>
      <c r="L4" s="19">
        <v>748</v>
      </c>
      <c r="M4" s="20">
        <v>187</v>
      </c>
      <c r="N4" s="21">
        <v>9</v>
      </c>
      <c r="O4" s="22">
        <v>196</v>
      </c>
    </row>
    <row r="5" spans="1:17">
      <c r="A5" s="12" t="s">
        <v>19</v>
      </c>
      <c r="B5" s="13" t="s">
        <v>23</v>
      </c>
      <c r="C5" s="14">
        <v>45020</v>
      </c>
      <c r="D5" s="15" t="s">
        <v>22</v>
      </c>
      <c r="E5" s="16">
        <v>182</v>
      </c>
      <c r="F5" s="16">
        <v>186</v>
      </c>
      <c r="G5" s="16">
        <v>189.001</v>
      </c>
      <c r="H5" s="16">
        <v>186</v>
      </c>
      <c r="I5" s="16"/>
      <c r="J5" s="16"/>
      <c r="K5" s="19">
        <v>4</v>
      </c>
      <c r="L5" s="19">
        <v>743.00099999999998</v>
      </c>
      <c r="M5" s="20">
        <v>185.75024999999999</v>
      </c>
      <c r="N5" s="21">
        <v>4</v>
      </c>
      <c r="O5" s="22">
        <v>189.75024999999999</v>
      </c>
    </row>
    <row r="6" spans="1:17">
      <c r="A6" s="52" t="s">
        <v>35</v>
      </c>
      <c r="B6" s="53" t="s">
        <v>23</v>
      </c>
      <c r="C6" s="54">
        <v>45038</v>
      </c>
      <c r="D6" s="55" t="s">
        <v>22</v>
      </c>
      <c r="E6" s="74">
        <v>176</v>
      </c>
      <c r="F6" s="74">
        <v>182</v>
      </c>
      <c r="G6" s="74">
        <v>176</v>
      </c>
      <c r="H6" s="74">
        <v>178</v>
      </c>
      <c r="I6" s="74"/>
      <c r="J6" s="74"/>
      <c r="K6" s="56">
        <v>4</v>
      </c>
      <c r="L6" s="56">
        <v>712</v>
      </c>
      <c r="M6" s="57">
        <v>178</v>
      </c>
      <c r="N6" s="58">
        <v>2</v>
      </c>
      <c r="O6" s="59">
        <v>180</v>
      </c>
    </row>
    <row r="7" spans="1:17">
      <c r="A7" s="50" t="s">
        <v>19</v>
      </c>
      <c r="B7" s="43" t="s">
        <v>23</v>
      </c>
      <c r="C7" s="49">
        <v>45048</v>
      </c>
      <c r="D7" s="61" t="s">
        <v>22</v>
      </c>
      <c r="E7" s="16">
        <v>177</v>
      </c>
      <c r="F7" s="16">
        <v>178</v>
      </c>
      <c r="G7" s="16">
        <v>186</v>
      </c>
      <c r="H7" s="16">
        <v>186</v>
      </c>
      <c r="I7" s="16"/>
      <c r="J7" s="16"/>
      <c r="K7" s="62">
        <v>4</v>
      </c>
      <c r="L7" s="62">
        <v>727</v>
      </c>
      <c r="M7" s="63">
        <v>181.75</v>
      </c>
      <c r="N7" s="64">
        <v>2</v>
      </c>
      <c r="O7" s="65">
        <v>183.75</v>
      </c>
    </row>
    <row r="8" spans="1:17">
      <c r="A8" s="12" t="s">
        <v>19</v>
      </c>
      <c r="B8" s="43" t="s">
        <v>23</v>
      </c>
      <c r="C8" s="49">
        <v>45073</v>
      </c>
      <c r="D8" s="61" t="s">
        <v>22</v>
      </c>
      <c r="E8" s="16">
        <v>183</v>
      </c>
      <c r="F8" s="16">
        <v>184</v>
      </c>
      <c r="G8" s="16">
        <v>186</v>
      </c>
      <c r="H8" s="16">
        <v>181</v>
      </c>
      <c r="I8" s="16"/>
      <c r="J8" s="16"/>
      <c r="K8" s="62">
        <v>4</v>
      </c>
      <c r="L8" s="62">
        <v>734</v>
      </c>
      <c r="M8" s="63">
        <v>183.5</v>
      </c>
      <c r="N8" s="64">
        <v>2</v>
      </c>
      <c r="O8" s="65">
        <v>185.5</v>
      </c>
    </row>
    <row r="9" spans="1:17">
      <c r="A9" s="50" t="s">
        <v>35</v>
      </c>
      <c r="B9" s="43" t="s">
        <v>23</v>
      </c>
      <c r="C9" s="49">
        <v>45083</v>
      </c>
      <c r="D9" s="61" t="s">
        <v>22</v>
      </c>
      <c r="E9" s="16">
        <v>184</v>
      </c>
      <c r="F9" s="16">
        <v>194</v>
      </c>
      <c r="G9" s="16">
        <v>182</v>
      </c>
      <c r="H9" s="16">
        <v>185</v>
      </c>
      <c r="I9" s="16"/>
      <c r="J9" s="16"/>
      <c r="K9" s="62">
        <v>4</v>
      </c>
      <c r="L9" s="62">
        <v>745</v>
      </c>
      <c r="M9" s="63">
        <v>186.25</v>
      </c>
      <c r="N9" s="64">
        <v>4</v>
      </c>
      <c r="O9" s="65">
        <v>190.25</v>
      </c>
    </row>
    <row r="10" spans="1:17">
      <c r="A10" s="12" t="s">
        <v>35</v>
      </c>
      <c r="B10" s="43" t="s">
        <v>23</v>
      </c>
      <c r="C10" s="49">
        <v>45087</v>
      </c>
      <c r="D10" s="61" t="s">
        <v>22</v>
      </c>
      <c r="E10" s="16">
        <v>179</v>
      </c>
      <c r="F10" s="16">
        <v>184.001</v>
      </c>
      <c r="G10" s="16">
        <v>180</v>
      </c>
      <c r="H10" s="16">
        <v>176</v>
      </c>
      <c r="I10" s="16"/>
      <c r="J10" s="16"/>
      <c r="K10" s="62">
        <v>4</v>
      </c>
      <c r="L10" s="62">
        <v>719.00099999999998</v>
      </c>
      <c r="M10" s="63">
        <v>179.75024999999999</v>
      </c>
      <c r="N10" s="64">
        <v>2</v>
      </c>
      <c r="O10" s="65">
        <v>181.75024999999999</v>
      </c>
    </row>
    <row r="11" spans="1:17">
      <c r="A11" s="12" t="s">
        <v>35</v>
      </c>
      <c r="B11" s="43" t="s">
        <v>23</v>
      </c>
      <c r="C11" s="49">
        <v>45101</v>
      </c>
      <c r="D11" s="61" t="s">
        <v>22</v>
      </c>
      <c r="E11" s="16">
        <v>182</v>
      </c>
      <c r="F11" s="16">
        <v>176</v>
      </c>
      <c r="G11" s="16">
        <v>184</v>
      </c>
      <c r="H11" s="16">
        <v>181</v>
      </c>
      <c r="I11" s="16"/>
      <c r="J11" s="16"/>
      <c r="K11" s="62">
        <v>4</v>
      </c>
      <c r="L11" s="62">
        <v>723</v>
      </c>
      <c r="M11" s="63">
        <v>180.75</v>
      </c>
      <c r="N11" s="64">
        <v>2</v>
      </c>
      <c r="O11" s="65">
        <v>182.75</v>
      </c>
    </row>
    <row r="12" spans="1:17">
      <c r="A12" s="12" t="s">
        <v>35</v>
      </c>
      <c r="B12" s="13" t="s">
        <v>23</v>
      </c>
      <c r="C12" s="14">
        <v>45115</v>
      </c>
      <c r="D12" s="15" t="s">
        <v>22</v>
      </c>
      <c r="E12" s="16">
        <v>181</v>
      </c>
      <c r="F12" s="16">
        <v>166</v>
      </c>
      <c r="G12" s="16">
        <v>178</v>
      </c>
      <c r="H12" s="16">
        <v>181</v>
      </c>
      <c r="I12" s="16"/>
      <c r="J12" s="16"/>
      <c r="K12" s="19">
        <v>4</v>
      </c>
      <c r="L12" s="19">
        <v>706</v>
      </c>
      <c r="M12" s="20">
        <v>176.5</v>
      </c>
      <c r="N12" s="21">
        <v>2</v>
      </c>
      <c r="O12" s="22">
        <v>178.5</v>
      </c>
    </row>
    <row r="13" spans="1:17">
      <c r="A13" s="12" t="s">
        <v>35</v>
      </c>
      <c r="B13" s="13" t="s">
        <v>23</v>
      </c>
      <c r="C13" s="14">
        <v>45123</v>
      </c>
      <c r="D13" s="15" t="s">
        <v>22</v>
      </c>
      <c r="E13" s="16">
        <v>181</v>
      </c>
      <c r="F13" s="16">
        <v>182</v>
      </c>
      <c r="G13" s="16">
        <v>182</v>
      </c>
      <c r="H13" s="16">
        <v>186</v>
      </c>
      <c r="I13" s="16">
        <v>187</v>
      </c>
      <c r="J13" s="16">
        <v>193.001</v>
      </c>
      <c r="K13" s="19">
        <v>6</v>
      </c>
      <c r="L13" s="19">
        <v>1111.001</v>
      </c>
      <c r="M13" s="20">
        <v>185.16683333333333</v>
      </c>
      <c r="N13" s="21">
        <v>10</v>
      </c>
      <c r="O13" s="22">
        <v>195.16683333333333</v>
      </c>
    </row>
    <row r="14" spans="1:17">
      <c r="A14" s="12" t="s">
        <v>35</v>
      </c>
      <c r="B14" s="13" t="s">
        <v>23</v>
      </c>
      <c r="C14" s="14">
        <v>45150</v>
      </c>
      <c r="D14" s="15" t="s">
        <v>22</v>
      </c>
      <c r="E14" s="16">
        <v>176</v>
      </c>
      <c r="F14" s="16">
        <v>183</v>
      </c>
      <c r="G14" s="16">
        <v>191</v>
      </c>
      <c r="H14" s="16">
        <v>186</v>
      </c>
      <c r="I14" s="16"/>
      <c r="J14" s="16"/>
      <c r="K14" s="19">
        <v>4</v>
      </c>
      <c r="L14" s="19">
        <v>736</v>
      </c>
      <c r="M14" s="20">
        <v>184</v>
      </c>
      <c r="N14" s="21">
        <v>5</v>
      </c>
      <c r="O14" s="22">
        <v>189</v>
      </c>
    </row>
    <row r="15" spans="1:17">
      <c r="A15" s="12" t="s">
        <v>19</v>
      </c>
      <c r="B15" s="13" t="s">
        <v>23</v>
      </c>
      <c r="C15" s="14">
        <v>45164</v>
      </c>
      <c r="D15" s="15" t="s">
        <v>22</v>
      </c>
      <c r="E15" s="16">
        <v>179</v>
      </c>
      <c r="F15" s="16">
        <v>190</v>
      </c>
      <c r="G15" s="16">
        <v>179</v>
      </c>
      <c r="H15" s="16">
        <v>180</v>
      </c>
      <c r="I15" s="16"/>
      <c r="J15" s="16"/>
      <c r="K15" s="19">
        <v>4</v>
      </c>
      <c r="L15" s="19">
        <v>728</v>
      </c>
      <c r="M15" s="20">
        <v>182</v>
      </c>
      <c r="N15" s="21">
        <v>3</v>
      </c>
      <c r="O15" s="22">
        <v>185</v>
      </c>
    </row>
    <row r="16" spans="1:17">
      <c r="A16" s="12" t="s">
        <v>35</v>
      </c>
      <c r="B16" s="13" t="s">
        <v>23</v>
      </c>
      <c r="C16" s="14">
        <v>45178</v>
      </c>
      <c r="D16" s="15" t="s">
        <v>22</v>
      </c>
      <c r="E16" s="16">
        <v>188</v>
      </c>
      <c r="F16" s="16">
        <v>186</v>
      </c>
      <c r="G16" s="16">
        <v>182</v>
      </c>
      <c r="H16" s="16">
        <v>182</v>
      </c>
      <c r="I16" s="16"/>
      <c r="J16" s="16"/>
      <c r="K16" s="19">
        <v>4</v>
      </c>
      <c r="L16" s="19">
        <v>738</v>
      </c>
      <c r="M16" s="20">
        <v>184.5</v>
      </c>
      <c r="N16" s="21">
        <v>3</v>
      </c>
      <c r="O16" s="22">
        <v>187.5</v>
      </c>
    </row>
    <row r="17" spans="1:15">
      <c r="A17" s="12" t="s">
        <v>19</v>
      </c>
      <c r="B17" s="13" t="s">
        <v>23</v>
      </c>
      <c r="C17" s="14">
        <v>45192</v>
      </c>
      <c r="D17" s="15" t="s">
        <v>22</v>
      </c>
      <c r="E17" s="16">
        <v>184</v>
      </c>
      <c r="F17" s="16">
        <v>181</v>
      </c>
      <c r="G17" s="16">
        <v>180</v>
      </c>
      <c r="H17" s="16">
        <v>187</v>
      </c>
      <c r="I17" s="16"/>
      <c r="J17" s="16"/>
      <c r="K17" s="19">
        <v>4</v>
      </c>
      <c r="L17" s="19">
        <v>732</v>
      </c>
      <c r="M17" s="20">
        <v>183</v>
      </c>
      <c r="N17" s="21">
        <v>5</v>
      </c>
      <c r="O17" s="22">
        <v>188</v>
      </c>
    </row>
    <row r="18" spans="1:15">
      <c r="A18" s="12" t="s">
        <v>35</v>
      </c>
      <c r="B18" s="13" t="s">
        <v>23</v>
      </c>
      <c r="C18" s="14">
        <v>45227</v>
      </c>
      <c r="D18" s="42" t="s">
        <v>22</v>
      </c>
      <c r="E18" s="16">
        <v>183</v>
      </c>
      <c r="F18" s="16">
        <v>185</v>
      </c>
      <c r="G18" s="16">
        <v>179</v>
      </c>
      <c r="H18" s="16">
        <v>187</v>
      </c>
      <c r="I18" s="16"/>
      <c r="J18" s="16"/>
      <c r="K18" s="19">
        <v>4</v>
      </c>
      <c r="L18" s="19">
        <v>734</v>
      </c>
      <c r="M18" s="20">
        <v>183.5</v>
      </c>
      <c r="N18" s="21">
        <v>4</v>
      </c>
      <c r="O18" s="22">
        <v>187.5</v>
      </c>
    </row>
    <row r="19" spans="1:15">
      <c r="A19" s="12" t="s">
        <v>19</v>
      </c>
      <c r="B19" s="13" t="s">
        <v>23</v>
      </c>
      <c r="C19" s="14">
        <v>45234</v>
      </c>
      <c r="D19" s="42" t="s">
        <v>22</v>
      </c>
      <c r="E19" s="16">
        <v>184</v>
      </c>
      <c r="F19" s="16">
        <v>180</v>
      </c>
      <c r="G19" s="16">
        <v>178</v>
      </c>
      <c r="H19" s="16">
        <v>179</v>
      </c>
      <c r="I19" s="16"/>
      <c r="J19" s="16"/>
      <c r="K19" s="19">
        <v>4</v>
      </c>
      <c r="L19" s="19">
        <v>721</v>
      </c>
      <c r="M19" s="20">
        <v>180.25</v>
      </c>
      <c r="N19" s="21">
        <v>3</v>
      </c>
      <c r="O19" s="22">
        <v>183.25</v>
      </c>
    </row>
    <row r="21" spans="1:15">
      <c r="K21" s="8">
        <f>SUM(K2:K20)</f>
        <v>74</v>
      </c>
      <c r="L21" s="8">
        <f>SUM(L2:L20)</f>
        <v>13551.003000000001</v>
      </c>
      <c r="M21" s="7">
        <f>SUM(L21/K21)</f>
        <v>183.12166216216218</v>
      </c>
      <c r="N21" s="8">
        <f>SUM(N2:N20)</f>
        <v>78</v>
      </c>
      <c r="O21" s="11">
        <f>SUM(M21+N21)</f>
        <v>261.12166216216218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B4:C7 I4:J7 I8:J8 B8:C8" name="Range1_17_1"/>
    <protectedRange algorithmName="SHA-512" hashValue="ON39YdpmFHfN9f47KpiRvqrKx0V9+erV1CNkpWzYhW/Qyc6aT8rEyCrvauWSYGZK2ia3o7vd3akF07acHAFpOA==" saltValue="yVW9XmDwTqEnmpSGai0KYg==" spinCount="100000" sqref="D4:D7 D8" name="Range1_1_12_1"/>
    <protectedRange algorithmName="SHA-512" hashValue="ON39YdpmFHfN9f47KpiRvqrKx0V9+erV1CNkpWzYhW/Qyc6aT8rEyCrvauWSYGZK2ia3o7vd3akF07acHAFpOA==" saltValue="yVW9XmDwTqEnmpSGai0KYg==" spinCount="100000" sqref="E4:H7 E8:H8" name="Range1_3_3_1"/>
    <protectedRange algorithmName="SHA-512" hashValue="ON39YdpmFHfN9f47KpiRvqrKx0V9+erV1CNkpWzYhW/Qyc6aT8rEyCrvauWSYGZK2ia3o7vd3akF07acHAFpOA==" saltValue="yVW9XmDwTqEnmpSGai0KYg==" spinCount="100000" sqref="E10:J10 B10:C10" name="Range1_36"/>
    <protectedRange algorithmName="SHA-512" hashValue="ON39YdpmFHfN9f47KpiRvqrKx0V9+erV1CNkpWzYhW/Qyc6aT8rEyCrvauWSYGZK2ia3o7vd3akF07acHAFpOA==" saltValue="yVW9XmDwTqEnmpSGai0KYg==" spinCount="100000" sqref="D10" name="Range1_1_6"/>
    <protectedRange algorithmName="SHA-512" hashValue="ON39YdpmFHfN9f47KpiRvqrKx0V9+erV1CNkpWzYhW/Qyc6aT8rEyCrvauWSYGZK2ia3o7vd3akF07acHAFpOA==" saltValue="yVW9XmDwTqEnmpSGai0KYg==" spinCount="100000" sqref="B14:C14 E14:J14 E15:J15 B15:C15" name="Range1_15"/>
    <protectedRange algorithmName="SHA-512" hashValue="ON39YdpmFHfN9f47KpiRvqrKx0V9+erV1CNkpWzYhW/Qyc6aT8rEyCrvauWSYGZK2ia3o7vd3akF07acHAFpOA==" saltValue="yVW9XmDwTqEnmpSGai0KYg==" spinCount="100000" sqref="D14 D15" name="Range1_1_10"/>
    <protectedRange algorithmName="SHA-512" hashValue="ON39YdpmFHfN9f47KpiRvqrKx0V9+erV1CNkpWzYhW/Qyc6aT8rEyCrvauWSYGZK2ia3o7vd3akF07acHAFpOA==" saltValue="yVW9XmDwTqEnmpSGai0KYg==" spinCount="100000" sqref="E18:J18 B18:C18" name="Range1_4_1"/>
    <protectedRange algorithmName="SHA-512" hashValue="ON39YdpmFHfN9f47KpiRvqrKx0V9+erV1CNkpWzYhW/Qyc6aT8rEyCrvauWSYGZK2ia3o7vd3akF07acHAFpOA==" saltValue="yVW9XmDwTqEnmpSGai0KYg==" spinCount="100000" sqref="D18" name="Range1_1_3"/>
    <protectedRange algorithmName="SHA-512" hashValue="ON39YdpmFHfN9f47KpiRvqrKx0V9+erV1CNkpWzYhW/Qyc6aT8rEyCrvauWSYGZK2ia3o7vd3akF07acHAFpOA==" saltValue="yVW9XmDwTqEnmpSGai0KYg==" spinCount="100000" sqref="E19:J19 B19:C19" name="Range1_88"/>
    <protectedRange algorithmName="SHA-512" hashValue="ON39YdpmFHfN9f47KpiRvqrKx0V9+erV1CNkpWzYhW/Qyc6aT8rEyCrvauWSYGZK2ia3o7vd3akF07acHAFpOA==" saltValue="yVW9XmDwTqEnmpSGai0KYg==" spinCount="100000" sqref="D19" name="Range1_1_42"/>
  </protectedRanges>
  <hyperlinks>
    <hyperlink ref="Q1" location="'National Rankings'!A1" display="Back to Ranking" xr:uid="{C9191C85-451D-4842-9C50-87025A4DE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21D49-94D4-48C3-8D85-9BF2EE9E2A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3344-2752-400E-9FEE-5EC4962D1D7D}">
  <dimension ref="A1:Q13"/>
  <sheetViews>
    <sheetView workbookViewId="0">
      <selection activeCell="K14" sqref="K14"/>
    </sheetView>
  </sheetViews>
  <sheetFormatPr defaultRowHeight="1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50</v>
      </c>
      <c r="C2" s="14">
        <v>44989</v>
      </c>
      <c r="D2" s="42" t="s">
        <v>25</v>
      </c>
      <c r="E2" s="16">
        <v>189</v>
      </c>
      <c r="F2" s="16">
        <v>190</v>
      </c>
      <c r="G2" s="16">
        <v>184</v>
      </c>
      <c r="H2" s="16">
        <v>177</v>
      </c>
      <c r="I2" s="16"/>
      <c r="J2" s="16"/>
      <c r="K2" s="19">
        <v>4</v>
      </c>
      <c r="L2" s="19">
        <v>740</v>
      </c>
      <c r="M2" s="20">
        <v>185</v>
      </c>
      <c r="N2" s="21">
        <v>11</v>
      </c>
      <c r="O2" s="22">
        <v>196</v>
      </c>
    </row>
    <row r="3" spans="1:17">
      <c r="A3" s="50" t="s">
        <v>19</v>
      </c>
      <c r="B3" s="13" t="s">
        <v>50</v>
      </c>
      <c r="C3" s="14">
        <v>45053</v>
      </c>
      <c r="D3" s="15" t="s">
        <v>25</v>
      </c>
      <c r="E3" s="16">
        <v>186</v>
      </c>
      <c r="F3" s="16">
        <v>179</v>
      </c>
      <c r="G3" s="16">
        <v>187</v>
      </c>
      <c r="H3" s="16">
        <v>186</v>
      </c>
      <c r="I3" s="16"/>
      <c r="J3" s="16"/>
      <c r="K3" s="19">
        <v>4</v>
      </c>
      <c r="L3" s="19">
        <v>738</v>
      </c>
      <c r="M3" s="20">
        <v>184.5</v>
      </c>
      <c r="N3" s="21">
        <v>11</v>
      </c>
      <c r="O3" s="22">
        <v>195.5</v>
      </c>
    </row>
    <row r="4" spans="1:17">
      <c r="A4" s="50" t="s">
        <v>35</v>
      </c>
      <c r="B4" s="13" t="s">
        <v>50</v>
      </c>
      <c r="C4" s="14">
        <v>45080</v>
      </c>
      <c r="D4" s="15" t="s">
        <v>25</v>
      </c>
      <c r="E4" s="16">
        <v>185</v>
      </c>
      <c r="F4" s="16">
        <v>186</v>
      </c>
      <c r="G4" s="16">
        <v>186</v>
      </c>
      <c r="H4" s="16">
        <v>178</v>
      </c>
      <c r="I4" s="16">
        <v>185</v>
      </c>
      <c r="J4" s="16">
        <v>185</v>
      </c>
      <c r="K4" s="19">
        <v>6</v>
      </c>
      <c r="L4" s="19">
        <v>1105</v>
      </c>
      <c r="M4" s="20">
        <v>184.16666666666666</v>
      </c>
      <c r="N4" s="21">
        <v>30</v>
      </c>
      <c r="O4" s="22">
        <v>214.16666666666666</v>
      </c>
    </row>
    <row r="5" spans="1:17">
      <c r="A5" s="12" t="s">
        <v>19</v>
      </c>
      <c r="B5" s="43" t="s">
        <v>50</v>
      </c>
      <c r="C5" s="49">
        <v>45094</v>
      </c>
      <c r="D5" s="66" t="s">
        <v>21</v>
      </c>
      <c r="E5" s="16">
        <v>188</v>
      </c>
      <c r="F5" s="16">
        <v>185</v>
      </c>
      <c r="G5" s="16">
        <v>178</v>
      </c>
      <c r="H5" s="16">
        <v>143</v>
      </c>
      <c r="I5" s="16">
        <v>181</v>
      </c>
      <c r="J5" s="16">
        <v>193</v>
      </c>
      <c r="K5" s="62">
        <v>6</v>
      </c>
      <c r="L5" s="62">
        <v>1068</v>
      </c>
      <c r="M5" s="63">
        <v>178</v>
      </c>
      <c r="N5" s="64">
        <v>10</v>
      </c>
      <c r="O5" s="65">
        <v>188</v>
      </c>
    </row>
    <row r="6" spans="1:17">
      <c r="A6" s="50" t="s">
        <v>19</v>
      </c>
      <c r="B6" s="13" t="s">
        <v>50</v>
      </c>
      <c r="C6" s="14">
        <v>45108</v>
      </c>
      <c r="D6" s="15" t="s">
        <v>25</v>
      </c>
      <c r="E6" s="16">
        <v>188</v>
      </c>
      <c r="F6" s="16">
        <v>193</v>
      </c>
      <c r="G6" s="16">
        <v>185</v>
      </c>
      <c r="H6" s="16">
        <v>186</v>
      </c>
      <c r="I6" s="16"/>
      <c r="J6" s="16"/>
      <c r="K6" s="19">
        <v>4</v>
      </c>
      <c r="L6" s="19">
        <v>752</v>
      </c>
      <c r="M6" s="20">
        <v>188</v>
      </c>
      <c r="N6" s="21">
        <v>13</v>
      </c>
      <c r="O6" s="22">
        <v>201</v>
      </c>
    </row>
    <row r="7" spans="1:17">
      <c r="A7" s="12" t="s">
        <v>35</v>
      </c>
      <c r="B7" s="13" t="s">
        <v>50</v>
      </c>
      <c r="C7" s="14">
        <v>45122</v>
      </c>
      <c r="D7" s="42" t="s">
        <v>21</v>
      </c>
      <c r="E7" s="16">
        <v>186</v>
      </c>
      <c r="F7" s="16">
        <v>190</v>
      </c>
      <c r="G7" s="16">
        <v>189</v>
      </c>
      <c r="H7" s="16">
        <v>191</v>
      </c>
      <c r="I7" s="16">
        <v>190</v>
      </c>
      <c r="J7" s="16">
        <v>189</v>
      </c>
      <c r="K7" s="19">
        <v>6</v>
      </c>
      <c r="L7" s="19">
        <v>1135</v>
      </c>
      <c r="M7" s="20">
        <v>189.16666666666666</v>
      </c>
      <c r="N7" s="21">
        <v>10</v>
      </c>
      <c r="O7" s="22">
        <v>199.16666666666666</v>
      </c>
    </row>
    <row r="8" spans="1:17">
      <c r="A8" s="12" t="s">
        <v>19</v>
      </c>
      <c r="B8" s="13" t="s">
        <v>50</v>
      </c>
      <c r="C8" s="14">
        <v>45143</v>
      </c>
      <c r="D8" s="15" t="s">
        <v>25</v>
      </c>
      <c r="E8" s="75">
        <v>187</v>
      </c>
      <c r="F8" s="75">
        <v>190</v>
      </c>
      <c r="G8" s="75">
        <v>190</v>
      </c>
      <c r="H8" s="16">
        <v>189</v>
      </c>
      <c r="I8" s="16">
        <v>188</v>
      </c>
      <c r="J8" s="16">
        <v>189</v>
      </c>
      <c r="K8" s="19">
        <v>6</v>
      </c>
      <c r="L8" s="19">
        <v>1133</v>
      </c>
      <c r="M8" s="20">
        <v>188.83333333333334</v>
      </c>
      <c r="N8" s="21">
        <v>34</v>
      </c>
      <c r="O8" s="22">
        <v>222.83</v>
      </c>
    </row>
    <row r="9" spans="1:17">
      <c r="A9" s="12" t="s">
        <v>35</v>
      </c>
      <c r="B9" s="13" t="s">
        <v>50</v>
      </c>
      <c r="C9" s="14">
        <v>45179</v>
      </c>
      <c r="D9" s="15" t="s">
        <v>25</v>
      </c>
      <c r="E9" s="16">
        <v>191</v>
      </c>
      <c r="F9" s="16">
        <v>187</v>
      </c>
      <c r="G9" s="16">
        <v>191</v>
      </c>
      <c r="H9" s="16">
        <v>188</v>
      </c>
      <c r="I9" s="16"/>
      <c r="J9" s="16"/>
      <c r="K9" s="19">
        <v>4</v>
      </c>
      <c r="L9" s="19">
        <v>757</v>
      </c>
      <c r="M9" s="20">
        <v>189.25</v>
      </c>
      <c r="N9" s="21">
        <v>13</v>
      </c>
      <c r="O9" s="22">
        <v>202.25</v>
      </c>
    </row>
    <row r="10" spans="1:17">
      <c r="A10" s="12" t="s">
        <v>35</v>
      </c>
      <c r="B10" s="13" t="s">
        <v>50</v>
      </c>
      <c r="C10" s="14">
        <v>45248</v>
      </c>
      <c r="D10" s="42" t="s">
        <v>21</v>
      </c>
      <c r="E10" s="16">
        <v>185</v>
      </c>
      <c r="F10" s="16">
        <v>181</v>
      </c>
      <c r="G10" s="16">
        <v>184</v>
      </c>
      <c r="H10" s="16">
        <v>188</v>
      </c>
      <c r="I10" s="16"/>
      <c r="J10" s="16"/>
      <c r="K10" s="19">
        <v>4</v>
      </c>
      <c r="L10" s="19">
        <v>738</v>
      </c>
      <c r="M10" s="20">
        <v>184.5</v>
      </c>
      <c r="N10" s="21">
        <v>4</v>
      </c>
      <c r="O10" s="22">
        <v>188.5</v>
      </c>
    </row>
    <row r="11" spans="1:17">
      <c r="A11" s="12" t="s">
        <v>35</v>
      </c>
      <c r="B11" s="13" t="s">
        <v>50</v>
      </c>
      <c r="C11" s="14">
        <v>45249</v>
      </c>
      <c r="D11" s="42" t="s">
        <v>53</v>
      </c>
      <c r="E11" s="16">
        <v>191</v>
      </c>
      <c r="F11" s="16">
        <v>185</v>
      </c>
      <c r="G11" s="16">
        <v>185</v>
      </c>
      <c r="H11" s="16">
        <v>187</v>
      </c>
      <c r="I11" s="16"/>
      <c r="J11" s="16"/>
      <c r="K11" s="19">
        <v>4</v>
      </c>
      <c r="L11" s="19">
        <v>748</v>
      </c>
      <c r="M11" s="20">
        <v>187</v>
      </c>
      <c r="N11" s="21">
        <v>9</v>
      </c>
      <c r="O11" s="22">
        <v>196</v>
      </c>
    </row>
    <row r="13" spans="1:17">
      <c r="K13" s="8">
        <f>SUM(K2:K12)</f>
        <v>48</v>
      </c>
      <c r="L13" s="8">
        <f>SUM(L2:L12)</f>
        <v>8914</v>
      </c>
      <c r="M13" s="7">
        <f>SUM(L13/K13)</f>
        <v>185.70833333333334</v>
      </c>
      <c r="N13" s="8">
        <f>SUM(N2:N12)</f>
        <v>145</v>
      </c>
      <c r="O13" s="11">
        <f>SUM(M13+N13)</f>
        <v>330.70833333333337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algorithmName="SHA-512" hashValue="ON39YdpmFHfN9f47KpiRvqrKx0V9+erV1CNkpWzYhW/Qyc6aT8rEyCrvauWSYGZK2ia3o7vd3akF07acHAFpOA==" saltValue="yVW9XmDwTqEnmpSGai0KYg==" spinCount="100000" sqref="E5:J5 B5:C5 B6:C6 E6:J6 E7:J7 B7:C7" name="Range1_43"/>
    <protectedRange algorithmName="SHA-512" hashValue="ON39YdpmFHfN9f47KpiRvqrKx0V9+erV1CNkpWzYhW/Qyc6aT8rEyCrvauWSYGZK2ia3o7vd3akF07acHAFpOA==" saltValue="yVW9XmDwTqEnmpSGai0KYg==" spinCount="100000" sqref="D5 D6 D7" name="Range1_1_13"/>
    <protectedRange algorithmName="SHA-512" hashValue="ON39YdpmFHfN9f47KpiRvqrKx0V9+erV1CNkpWzYhW/Qyc6aT8rEyCrvauWSYGZK2ia3o7vd3akF07acHAFpOA==" saltValue="yVW9XmDwTqEnmpSGai0KYg==" spinCount="100000" sqref="B8:C8 H8:J8 H9:J9 B9:C9" name="Range1_4_1_1_1_2"/>
    <protectedRange algorithmName="SHA-512" hashValue="ON39YdpmFHfN9f47KpiRvqrKx0V9+erV1CNkpWzYhW/Qyc6aT8rEyCrvauWSYGZK2ia3o7vd3akF07acHAFpOA==" saltValue="yVW9XmDwTqEnmpSGai0KYg==" spinCount="100000" sqref="D8 D9" name="Range1_1_4_1_1_1"/>
  </protectedRanges>
  <hyperlinks>
    <hyperlink ref="Q1" location="'National Rankings'!A1" display="Back to Ranking" xr:uid="{46C4B475-E4D4-4678-A05C-4295E22F0B52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8E7AF-E7A1-499D-9A0F-822A15CDB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DC38-36D3-47C5-B9A3-1A9C380F5C56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116</v>
      </c>
      <c r="C2" s="49">
        <v>45108</v>
      </c>
      <c r="D2" s="61" t="s">
        <v>25</v>
      </c>
      <c r="E2" s="60">
        <v>179</v>
      </c>
      <c r="F2" s="60">
        <v>165</v>
      </c>
      <c r="G2" s="60">
        <v>176</v>
      </c>
      <c r="H2" s="60">
        <v>163</v>
      </c>
      <c r="I2" s="60"/>
      <c r="J2" s="60"/>
      <c r="K2" s="62">
        <v>4</v>
      </c>
      <c r="L2" s="62">
        <v>683</v>
      </c>
      <c r="M2" s="63">
        <v>170.75</v>
      </c>
      <c r="N2" s="64">
        <v>4</v>
      </c>
      <c r="O2" s="65">
        <v>174.75</v>
      </c>
    </row>
    <row r="4" spans="1:17">
      <c r="K4" s="8">
        <f>SUM(K2:K3)</f>
        <v>4</v>
      </c>
      <c r="L4" s="8">
        <f>SUM(L2:L3)</f>
        <v>683</v>
      </c>
      <c r="M4" s="7">
        <f>SUM(L4/K4)</f>
        <v>170.75</v>
      </c>
      <c r="N4" s="8">
        <f>SUM(N2:N3)</f>
        <v>4</v>
      </c>
      <c r="O4" s="11">
        <f>SUM(M4+N4)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hyperlinks>
    <hyperlink ref="Q1" location="'National Rankings'!A1" display="Back to Ranking" xr:uid="{B5833D57-A130-4941-AA8D-2CD8AD461D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619DFB-5297-46B2-B644-03DE6A2835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EFAE-8B06-4662-9E1D-F7C086428C0A}">
  <dimension ref="A1:Q8"/>
  <sheetViews>
    <sheetView workbookViewId="0">
      <selection activeCell="K9" sqref="K9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122</v>
      </c>
      <c r="C2" s="14">
        <v>45139</v>
      </c>
      <c r="D2" s="42" t="s">
        <v>78</v>
      </c>
      <c r="E2" s="16">
        <v>197</v>
      </c>
      <c r="F2" s="16">
        <v>198</v>
      </c>
      <c r="G2" s="16">
        <v>193</v>
      </c>
      <c r="H2" s="16"/>
      <c r="I2" s="16"/>
      <c r="J2" s="16"/>
      <c r="K2" s="19">
        <v>3</v>
      </c>
      <c r="L2" s="19">
        <v>588</v>
      </c>
      <c r="M2" s="20">
        <v>196</v>
      </c>
      <c r="N2" s="21">
        <v>9</v>
      </c>
      <c r="O2" s="22">
        <v>205</v>
      </c>
    </row>
    <row r="3" spans="1:17">
      <c r="A3" s="12" t="s">
        <v>35</v>
      </c>
      <c r="B3" s="13" t="s">
        <v>122</v>
      </c>
      <c r="C3" s="14">
        <v>45167</v>
      </c>
      <c r="D3" s="42" t="s">
        <v>78</v>
      </c>
      <c r="E3" s="16">
        <v>195</v>
      </c>
      <c r="F3" s="16">
        <v>195</v>
      </c>
      <c r="G3" s="16">
        <v>197</v>
      </c>
      <c r="H3" s="16">
        <v>192</v>
      </c>
      <c r="I3" s="16"/>
      <c r="J3" s="16"/>
      <c r="K3" s="19">
        <v>4</v>
      </c>
      <c r="L3" s="19">
        <v>779</v>
      </c>
      <c r="M3" s="20">
        <v>194.75</v>
      </c>
      <c r="N3" s="21">
        <v>3</v>
      </c>
      <c r="O3" s="22">
        <v>197.75</v>
      </c>
    </row>
    <row r="4" spans="1:17">
      <c r="A4" s="12" t="s">
        <v>19</v>
      </c>
      <c r="B4" s="13" t="s">
        <v>122</v>
      </c>
      <c r="C4" s="14">
        <v>45171</v>
      </c>
      <c r="D4" s="15" t="s">
        <v>74</v>
      </c>
      <c r="E4" s="16">
        <v>197</v>
      </c>
      <c r="F4" s="16">
        <v>195</v>
      </c>
      <c r="G4" s="16">
        <v>193</v>
      </c>
      <c r="H4" s="16">
        <v>187</v>
      </c>
      <c r="I4" s="16">
        <v>193</v>
      </c>
      <c r="J4" s="16">
        <v>190</v>
      </c>
      <c r="K4" s="19">
        <v>6</v>
      </c>
      <c r="L4" s="19">
        <v>1155</v>
      </c>
      <c r="M4" s="20">
        <v>192.5</v>
      </c>
      <c r="N4" s="21">
        <v>4</v>
      </c>
      <c r="O4" s="22">
        <v>196.5</v>
      </c>
    </row>
    <row r="5" spans="1:17">
      <c r="A5" s="12" t="s">
        <v>35</v>
      </c>
      <c r="B5" s="13" t="s">
        <v>122</v>
      </c>
      <c r="C5" s="14">
        <v>45181</v>
      </c>
      <c r="D5" s="42" t="s">
        <v>78</v>
      </c>
      <c r="E5" s="16">
        <v>191</v>
      </c>
      <c r="F5" s="16">
        <v>187</v>
      </c>
      <c r="G5" s="16">
        <v>190</v>
      </c>
      <c r="H5" s="16">
        <v>191</v>
      </c>
      <c r="I5" s="16"/>
      <c r="J5" s="16"/>
      <c r="K5" s="19">
        <v>4</v>
      </c>
      <c r="L5" s="19">
        <v>759</v>
      </c>
      <c r="M5" s="20">
        <v>189.75</v>
      </c>
      <c r="N5" s="21">
        <v>3</v>
      </c>
      <c r="O5" s="22">
        <v>192.75</v>
      </c>
    </row>
    <row r="6" spans="1:17">
      <c r="A6" s="12" t="s">
        <v>35</v>
      </c>
      <c r="B6" s="13" t="s">
        <v>122</v>
      </c>
      <c r="C6" s="14">
        <v>45195</v>
      </c>
      <c r="D6" s="42" t="s">
        <v>78</v>
      </c>
      <c r="E6" s="16">
        <v>191</v>
      </c>
      <c r="F6" s="16">
        <v>192</v>
      </c>
      <c r="G6" s="16">
        <v>191</v>
      </c>
      <c r="H6" s="16">
        <v>189</v>
      </c>
      <c r="I6" s="16"/>
      <c r="J6" s="16"/>
      <c r="K6" s="19">
        <v>4</v>
      </c>
      <c r="L6" s="19">
        <v>763</v>
      </c>
      <c r="M6" s="20">
        <v>190.75</v>
      </c>
      <c r="N6" s="21">
        <v>4</v>
      </c>
      <c r="O6" s="22">
        <v>194.75</v>
      </c>
    </row>
    <row r="8" spans="1:17">
      <c r="K8" s="8">
        <f>SUM(K2:K7)</f>
        <v>21</v>
      </c>
      <c r="L8" s="8">
        <f>SUM(L2:L7)</f>
        <v>4044</v>
      </c>
      <c r="M8" s="7">
        <f>SUM(L8/K8)</f>
        <v>192.57142857142858</v>
      </c>
      <c r="N8" s="8">
        <f>SUM(N2:N7)</f>
        <v>23</v>
      </c>
      <c r="O8" s="11">
        <f>SUM(M8+N8)</f>
        <v>215.57142857142858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D4 D5 D6" name="Range1_1_33"/>
    <protectedRange algorithmName="SHA-512" hashValue="ON39YdpmFHfN9f47KpiRvqrKx0V9+erV1CNkpWzYhW/Qyc6aT8rEyCrvauWSYGZK2ia3o7vd3akF07acHAFpOA==" saltValue="yVW9XmDwTqEnmpSGai0KYg==" spinCount="100000" sqref="E4:J4 B4:C4 B5:C5 E5:J5 E6:J6 B6:C6" name="Range1_71"/>
  </protectedRanges>
  <hyperlinks>
    <hyperlink ref="Q1" location="'National Rankings'!A1" display="Back to Ranking" xr:uid="{5991F8A0-75E8-4883-B741-D9FAB5346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38190A-18E1-4D8F-9F1F-1782B8D2E2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0E3E-0843-4D89-9BDA-8F7025B78B3B}">
  <dimension ref="A1:Q1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56</v>
      </c>
      <c r="C2" s="49">
        <v>44661</v>
      </c>
      <c r="D2" s="61" t="s">
        <v>57</v>
      </c>
      <c r="E2" s="60">
        <v>181</v>
      </c>
      <c r="F2" s="60">
        <v>189</v>
      </c>
      <c r="G2" s="60">
        <v>181</v>
      </c>
      <c r="H2" s="60">
        <v>183</v>
      </c>
      <c r="I2" s="60"/>
      <c r="J2" s="60"/>
      <c r="K2" s="62">
        <v>4</v>
      </c>
      <c r="L2" s="62">
        <v>734</v>
      </c>
      <c r="M2" s="63">
        <v>183.5</v>
      </c>
      <c r="N2" s="64">
        <v>2</v>
      </c>
      <c r="O2" s="65">
        <v>185.5</v>
      </c>
    </row>
    <row r="3" spans="1:17">
      <c r="A3" s="50" t="s">
        <v>19</v>
      </c>
      <c r="B3" s="43" t="s">
        <v>56</v>
      </c>
      <c r="C3" s="49">
        <v>45046</v>
      </c>
      <c r="D3" s="61" t="s">
        <v>64</v>
      </c>
      <c r="E3" s="60">
        <v>193</v>
      </c>
      <c r="F3" s="60">
        <v>185</v>
      </c>
      <c r="G3" s="60">
        <v>187</v>
      </c>
      <c r="H3" s="60">
        <v>188</v>
      </c>
      <c r="I3" s="60"/>
      <c r="J3" s="60"/>
      <c r="K3" s="62">
        <v>4</v>
      </c>
      <c r="L3" s="62">
        <v>753</v>
      </c>
      <c r="M3" s="63">
        <v>188.25</v>
      </c>
      <c r="N3" s="64">
        <v>5</v>
      </c>
      <c r="O3" s="65">
        <v>193.25</v>
      </c>
    </row>
    <row r="4" spans="1:17">
      <c r="A4" s="50" t="s">
        <v>19</v>
      </c>
      <c r="B4" s="43" t="s">
        <v>56</v>
      </c>
      <c r="C4" s="49">
        <v>45060</v>
      </c>
      <c r="D4" s="61" t="s">
        <v>57</v>
      </c>
      <c r="E4" s="60">
        <v>187</v>
      </c>
      <c r="F4" s="60">
        <v>184</v>
      </c>
      <c r="G4" s="60">
        <v>184</v>
      </c>
      <c r="H4" s="60">
        <v>173</v>
      </c>
      <c r="I4" s="60"/>
      <c r="J4" s="60"/>
      <c r="K4" s="62">
        <v>4</v>
      </c>
      <c r="L4" s="62">
        <v>728</v>
      </c>
      <c r="M4" s="63">
        <v>182</v>
      </c>
      <c r="N4" s="64">
        <v>2</v>
      </c>
      <c r="O4" s="65">
        <v>184</v>
      </c>
    </row>
    <row r="5" spans="1:17">
      <c r="A5" s="12" t="s">
        <v>35</v>
      </c>
      <c r="B5" s="13" t="s">
        <v>56</v>
      </c>
      <c r="C5" s="14">
        <v>45074</v>
      </c>
      <c r="D5" s="42" t="s">
        <v>64</v>
      </c>
      <c r="E5" s="60">
        <v>192</v>
      </c>
      <c r="F5" s="60">
        <v>176</v>
      </c>
      <c r="G5" s="60">
        <v>190</v>
      </c>
      <c r="H5" s="60">
        <v>192</v>
      </c>
      <c r="I5" s="16"/>
      <c r="J5" s="16"/>
      <c r="K5" s="19">
        <v>4</v>
      </c>
      <c r="L5" s="19">
        <v>750</v>
      </c>
      <c r="M5" s="20">
        <v>187.5</v>
      </c>
      <c r="N5" s="21">
        <v>7</v>
      </c>
      <c r="O5" s="22">
        <v>194.5</v>
      </c>
    </row>
    <row r="6" spans="1:17">
      <c r="A6" s="12" t="s">
        <v>35</v>
      </c>
      <c r="B6" s="43" t="s">
        <v>56</v>
      </c>
      <c r="C6" s="49">
        <v>45102</v>
      </c>
      <c r="D6" s="66" t="s">
        <v>64</v>
      </c>
      <c r="E6" s="60">
        <v>182</v>
      </c>
      <c r="F6" s="60">
        <v>186</v>
      </c>
      <c r="G6" s="60">
        <v>189</v>
      </c>
      <c r="H6" s="60">
        <v>177</v>
      </c>
      <c r="I6" s="60"/>
      <c r="J6" s="60"/>
      <c r="K6" s="62">
        <v>4</v>
      </c>
      <c r="L6" s="62">
        <v>734</v>
      </c>
      <c r="M6" s="63">
        <v>183.5</v>
      </c>
      <c r="N6" s="64">
        <v>2</v>
      </c>
      <c r="O6" s="65">
        <v>185.5</v>
      </c>
    </row>
    <row r="7" spans="1:17">
      <c r="A7" s="12" t="s">
        <v>19</v>
      </c>
      <c r="B7" s="13" t="s">
        <v>117</v>
      </c>
      <c r="C7" s="14">
        <v>45116</v>
      </c>
      <c r="D7" s="15" t="s">
        <v>57</v>
      </c>
      <c r="E7" s="16">
        <v>190</v>
      </c>
      <c r="F7" s="16">
        <v>187</v>
      </c>
      <c r="G7" s="16">
        <v>191</v>
      </c>
      <c r="H7" s="16">
        <v>180</v>
      </c>
      <c r="I7" s="16"/>
      <c r="J7" s="16"/>
      <c r="K7" s="19">
        <v>4</v>
      </c>
      <c r="L7" s="19">
        <v>748</v>
      </c>
      <c r="M7" s="20">
        <v>187</v>
      </c>
      <c r="N7" s="21">
        <v>2</v>
      </c>
      <c r="O7" s="22">
        <v>189</v>
      </c>
    </row>
    <row r="8" spans="1:17">
      <c r="A8" s="12" t="s">
        <v>35</v>
      </c>
      <c r="B8" s="13" t="s">
        <v>56</v>
      </c>
      <c r="C8" s="14">
        <v>45130</v>
      </c>
      <c r="D8" s="42" t="s">
        <v>64</v>
      </c>
      <c r="E8" s="16">
        <v>187</v>
      </c>
      <c r="F8" s="16">
        <v>180</v>
      </c>
      <c r="G8" s="16">
        <v>192</v>
      </c>
      <c r="H8" s="16">
        <v>192</v>
      </c>
      <c r="I8" s="16">
        <v>187</v>
      </c>
      <c r="J8" s="16">
        <v>186</v>
      </c>
      <c r="K8" s="19">
        <v>6</v>
      </c>
      <c r="L8" s="19">
        <v>1124</v>
      </c>
      <c r="M8" s="20">
        <v>187.33333333333334</v>
      </c>
      <c r="N8" s="21">
        <v>4</v>
      </c>
      <c r="O8" s="22">
        <v>191.33333333333334</v>
      </c>
    </row>
    <row r="9" spans="1:17">
      <c r="A9" s="12" t="s">
        <v>19</v>
      </c>
      <c r="B9" s="13" t="s">
        <v>56</v>
      </c>
      <c r="C9" s="14">
        <v>45151</v>
      </c>
      <c r="D9" s="15" t="s">
        <v>57</v>
      </c>
      <c r="E9" s="16">
        <v>192</v>
      </c>
      <c r="F9" s="16">
        <v>189</v>
      </c>
      <c r="G9" s="16">
        <v>188</v>
      </c>
      <c r="H9" s="16">
        <v>184</v>
      </c>
      <c r="I9" s="16">
        <v>185</v>
      </c>
      <c r="J9" s="16">
        <v>183</v>
      </c>
      <c r="K9" s="19">
        <v>6</v>
      </c>
      <c r="L9" s="19">
        <v>1121</v>
      </c>
      <c r="M9" s="20">
        <v>186.83333333333334</v>
      </c>
      <c r="N9" s="21">
        <v>4</v>
      </c>
      <c r="O9" s="22">
        <v>190.83333333333334</v>
      </c>
    </row>
    <row r="10" spans="1:17">
      <c r="A10" s="12" t="s">
        <v>35</v>
      </c>
      <c r="B10" s="13" t="s">
        <v>56</v>
      </c>
      <c r="C10" s="14">
        <v>45165</v>
      </c>
      <c r="D10" s="42" t="s">
        <v>64</v>
      </c>
      <c r="E10" s="16">
        <v>180</v>
      </c>
      <c r="F10" s="16">
        <v>189</v>
      </c>
      <c r="G10" s="16">
        <v>192</v>
      </c>
      <c r="H10" s="16">
        <v>193</v>
      </c>
      <c r="I10" s="16"/>
      <c r="J10" s="16"/>
      <c r="K10" s="19">
        <v>4</v>
      </c>
      <c r="L10" s="19">
        <v>754</v>
      </c>
      <c r="M10" s="20">
        <v>188.5</v>
      </c>
      <c r="N10" s="21">
        <v>3</v>
      </c>
      <c r="O10" s="22">
        <v>191.5</v>
      </c>
    </row>
    <row r="11" spans="1:17">
      <c r="A11" s="12" t="s">
        <v>35</v>
      </c>
      <c r="B11" s="13" t="s">
        <v>56</v>
      </c>
      <c r="C11" s="14">
        <v>45179</v>
      </c>
      <c r="D11" s="15" t="s">
        <v>57</v>
      </c>
      <c r="E11" s="16">
        <v>195</v>
      </c>
      <c r="F11" s="16">
        <v>191.001</v>
      </c>
      <c r="G11" s="16">
        <v>194</v>
      </c>
      <c r="H11" s="16">
        <v>195</v>
      </c>
      <c r="I11" s="16">
        <v>195</v>
      </c>
      <c r="J11" s="16">
        <v>194</v>
      </c>
      <c r="K11" s="19">
        <v>6</v>
      </c>
      <c r="L11" s="19">
        <v>1164.001</v>
      </c>
      <c r="M11" s="20">
        <v>194.00016666666667</v>
      </c>
      <c r="N11" s="21">
        <v>16</v>
      </c>
      <c r="O11" s="22">
        <v>210.00016666666667</v>
      </c>
    </row>
    <row r="12" spans="1:17">
      <c r="A12" s="12" t="s">
        <v>35</v>
      </c>
      <c r="B12" s="13" t="s">
        <v>56</v>
      </c>
      <c r="C12" s="14">
        <v>45193</v>
      </c>
      <c r="D12" s="42" t="s">
        <v>64</v>
      </c>
      <c r="E12" s="16">
        <v>195</v>
      </c>
      <c r="F12" s="16">
        <v>183</v>
      </c>
      <c r="G12" s="16">
        <v>191</v>
      </c>
      <c r="H12" s="16">
        <v>187</v>
      </c>
      <c r="I12" s="16"/>
      <c r="J12" s="16"/>
      <c r="K12" s="19">
        <v>4</v>
      </c>
      <c r="L12" s="19">
        <v>756</v>
      </c>
      <c r="M12" s="20">
        <v>189</v>
      </c>
      <c r="N12" s="21">
        <v>6</v>
      </c>
      <c r="O12" s="22">
        <v>195</v>
      </c>
    </row>
    <row r="13" spans="1:17">
      <c r="A13" s="12" t="s">
        <v>35</v>
      </c>
      <c r="B13" s="13" t="s">
        <v>56</v>
      </c>
      <c r="C13" s="14">
        <v>45207</v>
      </c>
      <c r="D13" s="15" t="s">
        <v>57</v>
      </c>
      <c r="E13" s="16">
        <v>185</v>
      </c>
      <c r="F13" s="16">
        <v>187</v>
      </c>
      <c r="G13" s="16">
        <v>183</v>
      </c>
      <c r="H13" s="16">
        <v>189</v>
      </c>
      <c r="I13" s="16"/>
      <c r="J13" s="16"/>
      <c r="K13" s="19">
        <v>4</v>
      </c>
      <c r="L13" s="19">
        <v>744</v>
      </c>
      <c r="M13" s="20">
        <v>186</v>
      </c>
      <c r="N13" s="21">
        <v>4</v>
      </c>
      <c r="O13" s="22">
        <v>190</v>
      </c>
    </row>
    <row r="14" spans="1:17">
      <c r="A14" s="12" t="s">
        <v>35</v>
      </c>
      <c r="B14" s="13" t="s">
        <v>56</v>
      </c>
      <c r="C14" s="14">
        <v>45242</v>
      </c>
      <c r="D14" s="15" t="s">
        <v>57</v>
      </c>
      <c r="E14" s="16">
        <v>187</v>
      </c>
      <c r="F14" s="16">
        <v>181</v>
      </c>
      <c r="G14" s="16">
        <v>185</v>
      </c>
      <c r="H14" s="16">
        <v>193</v>
      </c>
      <c r="I14" s="16"/>
      <c r="J14" s="16"/>
      <c r="K14" s="19">
        <v>4</v>
      </c>
      <c r="L14" s="19">
        <v>746</v>
      </c>
      <c r="M14" s="20">
        <v>186.5</v>
      </c>
      <c r="N14" s="21">
        <v>5</v>
      </c>
      <c r="O14" s="22">
        <v>191.5</v>
      </c>
    </row>
    <row r="16" spans="1:17">
      <c r="K16" s="8">
        <f>SUM(K2:K15)</f>
        <v>58</v>
      </c>
      <c r="L16" s="8">
        <f>SUM(L2:L15)</f>
        <v>10856.001</v>
      </c>
      <c r="M16" s="7">
        <f>SUM(L16/K16)</f>
        <v>187.17243103448277</v>
      </c>
      <c r="N16" s="8">
        <f>SUM(N2:N15)</f>
        <v>62</v>
      </c>
      <c r="O16" s="11">
        <f>SUM(M16+N16)</f>
        <v>249.17243103448277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C9 C10" name="Range1_17"/>
    <protectedRange algorithmName="SHA-512" hashValue="ON39YdpmFHfN9f47KpiRvqrKx0V9+erV1CNkpWzYhW/Qyc6aT8rEyCrvauWSYGZK2ia3o7vd3akF07acHAFpOA==" saltValue="yVW9XmDwTqEnmpSGai0KYg==" spinCount="100000" sqref="E9:J9 B9 B10 E10:J10" name="Range1_19"/>
    <protectedRange algorithmName="SHA-512" hashValue="ON39YdpmFHfN9f47KpiRvqrKx0V9+erV1CNkpWzYhW/Qyc6aT8rEyCrvauWSYGZK2ia3o7vd3akF07acHAFpOA==" saltValue="yVW9XmDwTqEnmpSGai0KYg==" spinCount="100000" sqref="D9 D10" name="Range1_1_14"/>
    <protectedRange algorithmName="SHA-512" hashValue="ON39YdpmFHfN9f47KpiRvqrKx0V9+erV1CNkpWzYhW/Qyc6aT8rEyCrvauWSYGZK2ia3o7vd3akF07acHAFpOA==" saltValue="yVW9XmDwTqEnmpSGai0KYg==" spinCount="100000" sqref="E11:J11 B11 B12 E12:J12" name="Range1_23"/>
    <protectedRange algorithmName="SHA-512" hashValue="ON39YdpmFHfN9f47KpiRvqrKx0V9+erV1CNkpWzYhW/Qyc6aT8rEyCrvauWSYGZK2ia3o7vd3akF07acHAFpOA==" saltValue="yVW9XmDwTqEnmpSGai0KYg==" spinCount="100000" sqref="D11 D12" name="Range1_1_18"/>
    <protectedRange algorithmName="SHA-512" hashValue="ON39YdpmFHfN9f47KpiRvqrKx0V9+erV1CNkpWzYhW/Qyc6aT8rEyCrvauWSYGZK2ia3o7vd3akF07acHAFpOA==" saltValue="yVW9XmDwTqEnmpSGai0KYg==" spinCount="100000" sqref="E13:J13 B13:C13 B14:C14 E14:J14" name="Range1_9"/>
    <protectedRange algorithmName="SHA-512" hashValue="ON39YdpmFHfN9f47KpiRvqrKx0V9+erV1CNkpWzYhW/Qyc6aT8rEyCrvauWSYGZK2ia3o7vd3akF07acHAFpOA==" saltValue="yVW9XmDwTqEnmpSGai0KYg==" spinCount="100000" sqref="D13 D14" name="Range1_1_6"/>
  </protectedRanges>
  <hyperlinks>
    <hyperlink ref="Q1" location="'National Rankings'!A1" display="Back to Ranking" xr:uid="{AC7B2A66-6618-4178-B0BA-57F6E31795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B2B76-66FB-4F68-AFB1-2DB3A81E4D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B562-D532-40EB-ADEF-17174B07CBC3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87</v>
      </c>
      <c r="C2" s="49">
        <v>45067</v>
      </c>
      <c r="D2" s="66" t="s">
        <v>84</v>
      </c>
      <c r="E2" s="60">
        <v>184</v>
      </c>
      <c r="F2" s="60">
        <v>188</v>
      </c>
      <c r="G2" s="60">
        <v>190</v>
      </c>
      <c r="H2" s="60">
        <v>189</v>
      </c>
      <c r="I2" s="60"/>
      <c r="J2" s="60"/>
      <c r="K2" s="62">
        <v>4</v>
      </c>
      <c r="L2" s="62">
        <v>751</v>
      </c>
      <c r="M2" s="63">
        <v>187.75</v>
      </c>
      <c r="N2" s="64">
        <v>3</v>
      </c>
      <c r="O2" s="65">
        <v>190.75</v>
      </c>
    </row>
    <row r="3" spans="1:17">
      <c r="A3" s="12" t="s">
        <v>35</v>
      </c>
      <c r="B3" s="13" t="s">
        <v>87</v>
      </c>
      <c r="C3" s="14">
        <v>45123</v>
      </c>
      <c r="D3" s="42" t="s">
        <v>84</v>
      </c>
      <c r="E3" s="16">
        <v>188</v>
      </c>
      <c r="F3" s="16">
        <v>195</v>
      </c>
      <c r="G3" s="16">
        <v>195</v>
      </c>
      <c r="H3" s="16">
        <v>197</v>
      </c>
      <c r="I3" s="16"/>
      <c r="J3" s="16"/>
      <c r="K3" s="19">
        <v>4</v>
      </c>
      <c r="L3" s="19">
        <v>775</v>
      </c>
      <c r="M3" s="20">
        <v>193.75</v>
      </c>
      <c r="N3" s="21">
        <v>11</v>
      </c>
      <c r="O3" s="22">
        <v>204.75</v>
      </c>
    </row>
    <row r="5" spans="1:17">
      <c r="K5" s="8">
        <f>SUM(K2:K4)</f>
        <v>8</v>
      </c>
      <c r="L5" s="8">
        <f>SUM(L2:L4)</f>
        <v>1526</v>
      </c>
      <c r="M5" s="7">
        <f>SUM(L5/K5)</f>
        <v>190.75</v>
      </c>
      <c r="N5" s="8">
        <f>SUM(N2:N4)</f>
        <v>14</v>
      </c>
      <c r="O5" s="11">
        <f>SUM(M5+N5)</f>
        <v>204.75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:I3">
    <cfRule type="top10" dxfId="37" priority="2" rank="1"/>
  </conditionalFormatting>
  <conditionalFormatting sqref="J2:J3">
    <cfRule type="top10" dxfId="36" priority="1" rank="1"/>
  </conditionalFormatting>
  <hyperlinks>
    <hyperlink ref="Q1" location="'National Rankings'!A1" display="Back to Ranking" xr:uid="{6CB4DF25-7DCD-42E5-916A-2FEE01B400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90D762-8D5F-4194-A2D2-6F012CE976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E052-A909-40D2-9AF8-758788133B8B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19</v>
      </c>
      <c r="B2" s="43" t="s">
        <v>54</v>
      </c>
      <c r="C2" s="14">
        <v>45039</v>
      </c>
      <c r="D2" s="15" t="s">
        <v>32</v>
      </c>
      <c r="E2" s="16">
        <v>169</v>
      </c>
      <c r="F2" s="16">
        <v>164</v>
      </c>
      <c r="G2" s="16"/>
      <c r="H2" s="16"/>
      <c r="I2" s="16"/>
      <c r="J2" s="16"/>
      <c r="K2" s="19">
        <v>2</v>
      </c>
      <c r="L2" s="19">
        <v>333</v>
      </c>
      <c r="M2" s="20">
        <v>166.5</v>
      </c>
      <c r="N2" s="21">
        <v>4</v>
      </c>
      <c r="O2" s="22">
        <v>170.5</v>
      </c>
    </row>
    <row r="4" spans="1:17">
      <c r="K4" s="8">
        <f>SUM(K2:K3)</f>
        <v>2</v>
      </c>
      <c r="L4" s="8">
        <f>SUM(L2:L3)</f>
        <v>333</v>
      </c>
      <c r="M4" s="7">
        <f>SUM(L4/K4)</f>
        <v>166.5</v>
      </c>
      <c r="N4" s="8">
        <f>SUM(N2:N3)</f>
        <v>4</v>
      </c>
      <c r="O4" s="11">
        <f>SUM(M4+N4)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2C408B79-FEA2-4013-8678-57E87DA5D2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644D1-F525-413F-9A25-C06FDB241D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E0DC-DED8-47B7-A7F1-31A90A94C498}">
  <dimension ref="A1:Q13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59</v>
      </c>
      <c r="C2" s="49">
        <v>44661</v>
      </c>
      <c r="D2" s="61" t="s">
        <v>57</v>
      </c>
      <c r="E2" s="60">
        <v>185</v>
      </c>
      <c r="F2" s="60">
        <v>185</v>
      </c>
      <c r="G2" s="60">
        <v>190</v>
      </c>
      <c r="H2" s="60">
        <v>195</v>
      </c>
      <c r="I2" s="60"/>
      <c r="J2" s="60"/>
      <c r="K2" s="62">
        <v>4</v>
      </c>
      <c r="L2" s="62">
        <v>755</v>
      </c>
      <c r="M2" s="63">
        <v>188.75</v>
      </c>
      <c r="N2" s="64">
        <v>6</v>
      </c>
      <c r="O2" s="65">
        <v>194.75</v>
      </c>
    </row>
    <row r="3" spans="1:17">
      <c r="A3" s="50" t="s">
        <v>19</v>
      </c>
      <c r="B3" s="43" t="s">
        <v>59</v>
      </c>
      <c r="C3" s="49">
        <v>45046</v>
      </c>
      <c r="D3" s="61" t="s">
        <v>64</v>
      </c>
      <c r="E3" s="60">
        <v>192</v>
      </c>
      <c r="F3" s="60">
        <v>193</v>
      </c>
      <c r="G3" s="60">
        <v>187.001</v>
      </c>
      <c r="H3" s="60">
        <v>191</v>
      </c>
      <c r="I3" s="60"/>
      <c r="J3" s="60"/>
      <c r="K3" s="62">
        <v>4</v>
      </c>
      <c r="L3" s="62">
        <v>763.00099999999998</v>
      </c>
      <c r="M3" s="63">
        <v>190.75024999999999</v>
      </c>
      <c r="N3" s="64">
        <v>9</v>
      </c>
      <c r="O3" s="65">
        <v>199.75024999999999</v>
      </c>
    </row>
    <row r="4" spans="1:17">
      <c r="A4" s="50" t="s">
        <v>19</v>
      </c>
      <c r="B4" s="43" t="s">
        <v>59</v>
      </c>
      <c r="C4" s="49">
        <v>45060</v>
      </c>
      <c r="D4" s="61" t="s">
        <v>57</v>
      </c>
      <c r="E4" s="60">
        <v>182</v>
      </c>
      <c r="F4" s="60">
        <v>181</v>
      </c>
      <c r="G4" s="60">
        <v>187</v>
      </c>
      <c r="H4" s="60">
        <v>185</v>
      </c>
      <c r="I4" s="60"/>
      <c r="J4" s="60"/>
      <c r="K4" s="62">
        <v>4</v>
      </c>
      <c r="L4" s="62">
        <v>735</v>
      </c>
      <c r="M4" s="63">
        <v>183.75</v>
      </c>
      <c r="N4" s="64">
        <v>4</v>
      </c>
      <c r="O4" s="65">
        <v>187.75</v>
      </c>
    </row>
    <row r="5" spans="1:17">
      <c r="A5" s="12" t="s">
        <v>35</v>
      </c>
      <c r="B5" s="13" t="s">
        <v>59</v>
      </c>
      <c r="C5" s="14">
        <v>45074</v>
      </c>
      <c r="D5" s="42" t="s">
        <v>64</v>
      </c>
      <c r="E5" s="60">
        <v>189</v>
      </c>
      <c r="F5" s="60">
        <v>194</v>
      </c>
      <c r="G5" s="60">
        <v>187</v>
      </c>
      <c r="H5" s="60">
        <v>195</v>
      </c>
      <c r="I5" s="16"/>
      <c r="J5" s="16"/>
      <c r="K5" s="19">
        <v>4</v>
      </c>
      <c r="L5" s="19">
        <v>765</v>
      </c>
      <c r="M5" s="20">
        <v>191.25</v>
      </c>
      <c r="N5" s="21">
        <v>9</v>
      </c>
      <c r="O5" s="22">
        <v>200.25</v>
      </c>
    </row>
    <row r="6" spans="1:17">
      <c r="A6" s="12" t="s">
        <v>35</v>
      </c>
      <c r="B6" s="43" t="s">
        <v>102</v>
      </c>
      <c r="C6" s="49">
        <v>45087</v>
      </c>
      <c r="D6" s="61" t="s">
        <v>47</v>
      </c>
      <c r="E6" s="60">
        <v>194.001</v>
      </c>
      <c r="F6" s="60">
        <v>191.001</v>
      </c>
      <c r="G6" s="60">
        <v>192.00399999999999</v>
      </c>
      <c r="H6" s="60"/>
      <c r="I6" s="60"/>
      <c r="J6" s="60"/>
      <c r="K6" s="62">
        <v>3</v>
      </c>
      <c r="L6" s="62">
        <v>577.00599999999997</v>
      </c>
      <c r="M6" s="63">
        <v>192.33533333333332</v>
      </c>
      <c r="N6" s="64">
        <v>11</v>
      </c>
      <c r="O6" s="65">
        <v>203.33533333333332</v>
      </c>
    </row>
    <row r="7" spans="1:17">
      <c r="A7" s="12" t="s">
        <v>19</v>
      </c>
      <c r="B7" s="13" t="s">
        <v>59</v>
      </c>
      <c r="C7" s="14">
        <v>45088</v>
      </c>
      <c r="D7" s="15" t="s">
        <v>57</v>
      </c>
      <c r="E7" s="16">
        <v>195</v>
      </c>
      <c r="F7" s="16">
        <v>189</v>
      </c>
      <c r="G7" s="16">
        <v>191</v>
      </c>
      <c r="H7" s="16">
        <v>194</v>
      </c>
      <c r="I7" s="16"/>
      <c r="J7" s="16"/>
      <c r="K7" s="19">
        <v>4</v>
      </c>
      <c r="L7" s="19">
        <v>769</v>
      </c>
      <c r="M7" s="20">
        <v>192.25</v>
      </c>
      <c r="N7" s="21">
        <v>4</v>
      </c>
      <c r="O7" s="22">
        <v>196.25</v>
      </c>
    </row>
    <row r="8" spans="1:17">
      <c r="A8" s="12" t="s">
        <v>35</v>
      </c>
      <c r="B8" s="43" t="s">
        <v>59</v>
      </c>
      <c r="C8" s="49">
        <v>45102</v>
      </c>
      <c r="D8" s="66" t="s">
        <v>64</v>
      </c>
      <c r="E8" s="60">
        <v>190</v>
      </c>
      <c r="F8" s="60">
        <v>193</v>
      </c>
      <c r="G8" s="60">
        <v>193</v>
      </c>
      <c r="H8" s="60">
        <v>191</v>
      </c>
      <c r="I8" s="60"/>
      <c r="J8" s="60"/>
      <c r="K8" s="62">
        <v>4</v>
      </c>
      <c r="L8" s="62">
        <v>767</v>
      </c>
      <c r="M8" s="63">
        <v>191.75</v>
      </c>
      <c r="N8" s="64">
        <v>7</v>
      </c>
      <c r="O8" s="65">
        <v>198.75</v>
      </c>
    </row>
    <row r="9" spans="1:17">
      <c r="A9" s="12" t="s">
        <v>19</v>
      </c>
      <c r="B9" s="13" t="s">
        <v>59</v>
      </c>
      <c r="C9" s="14">
        <v>45116</v>
      </c>
      <c r="D9" s="15" t="s">
        <v>57</v>
      </c>
      <c r="E9" s="16">
        <v>188</v>
      </c>
      <c r="F9" s="16">
        <v>189</v>
      </c>
      <c r="G9" s="16">
        <v>192</v>
      </c>
      <c r="H9" s="16">
        <v>193</v>
      </c>
      <c r="I9" s="16"/>
      <c r="J9" s="16"/>
      <c r="K9" s="19">
        <v>4</v>
      </c>
      <c r="L9" s="19">
        <v>762</v>
      </c>
      <c r="M9" s="20">
        <v>190.5</v>
      </c>
      <c r="N9" s="21">
        <v>3</v>
      </c>
      <c r="O9" s="22">
        <v>193.5</v>
      </c>
    </row>
    <row r="10" spans="1:17">
      <c r="A10" s="12" t="s">
        <v>35</v>
      </c>
      <c r="B10" s="13" t="s">
        <v>59</v>
      </c>
      <c r="C10" s="14">
        <v>45130</v>
      </c>
      <c r="D10" s="42" t="s">
        <v>64</v>
      </c>
      <c r="E10" s="16">
        <v>193</v>
      </c>
      <c r="F10" s="16">
        <v>191</v>
      </c>
      <c r="G10" s="16">
        <v>194</v>
      </c>
      <c r="H10" s="16">
        <v>190</v>
      </c>
      <c r="I10" s="16">
        <v>191</v>
      </c>
      <c r="J10" s="16">
        <v>195</v>
      </c>
      <c r="K10" s="19">
        <v>6</v>
      </c>
      <c r="L10" s="19">
        <v>1154</v>
      </c>
      <c r="M10" s="20">
        <v>192.33333333333334</v>
      </c>
      <c r="N10" s="21">
        <v>16</v>
      </c>
      <c r="O10" s="22">
        <v>208.33333333333334</v>
      </c>
    </row>
    <row r="11" spans="1:17">
      <c r="A11" s="12" t="s">
        <v>19</v>
      </c>
      <c r="B11" s="13" t="s">
        <v>59</v>
      </c>
      <c r="C11" s="14">
        <v>45151</v>
      </c>
      <c r="D11" s="15" t="s">
        <v>57</v>
      </c>
      <c r="E11" s="16">
        <v>189</v>
      </c>
      <c r="F11" s="16">
        <v>193</v>
      </c>
      <c r="G11" s="16">
        <v>188.0001</v>
      </c>
      <c r="H11" s="16">
        <v>183.0001</v>
      </c>
      <c r="I11" s="16">
        <v>190</v>
      </c>
      <c r="J11" s="16">
        <v>182</v>
      </c>
      <c r="K11" s="19">
        <v>6</v>
      </c>
      <c r="L11" s="19">
        <v>1125.0001999999999</v>
      </c>
      <c r="M11" s="20">
        <v>187.50003333333333</v>
      </c>
      <c r="N11" s="21">
        <v>4</v>
      </c>
      <c r="O11" s="22">
        <v>191.50003333333333</v>
      </c>
    </row>
    <row r="13" spans="1:17">
      <c r="K13" s="8">
        <f>SUM(K2:K12)</f>
        <v>43</v>
      </c>
      <c r="L13" s="8">
        <f>SUM(L2:L12)</f>
        <v>8172.0072</v>
      </c>
      <c r="M13" s="7">
        <f>SUM(L13/K13)</f>
        <v>190.04667906976744</v>
      </c>
      <c r="N13" s="8">
        <f>SUM(N2:N12)</f>
        <v>73</v>
      </c>
      <c r="O13" s="11">
        <f>SUM(M13+N13)</f>
        <v>263.04667906976744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E6:J6 B6:C6" name="Range1_3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C11" name="Range1_17"/>
    <protectedRange algorithmName="SHA-512" hashValue="ON39YdpmFHfN9f47KpiRvqrKx0V9+erV1CNkpWzYhW/Qyc6aT8rEyCrvauWSYGZK2ia3o7vd3akF07acHAFpOA==" saltValue="yVW9XmDwTqEnmpSGai0KYg==" spinCount="100000" sqref="E11:J11 B11" name="Range1_19"/>
    <protectedRange algorithmName="SHA-512" hashValue="ON39YdpmFHfN9f47KpiRvqrKx0V9+erV1CNkpWzYhW/Qyc6aT8rEyCrvauWSYGZK2ia3o7vd3akF07acHAFpOA==" saltValue="yVW9XmDwTqEnmpSGai0KYg==" spinCount="100000" sqref="D11" name="Range1_1_14"/>
  </protectedRanges>
  <hyperlinks>
    <hyperlink ref="Q1" location="'National Rankings'!A1" display="Back to Ranking" xr:uid="{A461CDDD-FFF0-4C14-A51D-07BAE0BDDF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EFCB28-1F3E-4799-80F4-4718310EA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1A08-CE5A-426D-BAB8-304F795F1C5A}">
  <sheetPr codeName="Sheet63"/>
  <dimension ref="A1:Q6"/>
  <sheetViews>
    <sheetView workbookViewId="0">
      <selection activeCell="K7" sqref="K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4" t="s">
        <v>34</v>
      </c>
      <c r="C2" s="14">
        <v>45011</v>
      </c>
      <c r="D2" s="45" t="s">
        <v>27</v>
      </c>
      <c r="E2" s="45">
        <v>190</v>
      </c>
      <c r="F2" s="45">
        <v>189</v>
      </c>
      <c r="G2" s="45">
        <v>192</v>
      </c>
      <c r="H2" s="45">
        <v>189</v>
      </c>
      <c r="I2" s="45"/>
      <c r="J2" s="45"/>
      <c r="K2" s="45">
        <v>4</v>
      </c>
      <c r="L2" s="45">
        <v>760</v>
      </c>
      <c r="M2" s="45">
        <v>190</v>
      </c>
      <c r="N2" s="45">
        <v>3</v>
      </c>
      <c r="O2" s="45">
        <v>193</v>
      </c>
    </row>
    <row r="3" spans="1:17">
      <c r="A3" s="12" t="s">
        <v>19</v>
      </c>
      <c r="B3" s="13" t="s">
        <v>34</v>
      </c>
      <c r="C3" s="14">
        <v>45193</v>
      </c>
      <c r="D3" s="42" t="s">
        <v>27</v>
      </c>
      <c r="E3" s="16">
        <v>187</v>
      </c>
      <c r="F3" s="16">
        <v>195</v>
      </c>
      <c r="G3" s="16">
        <v>188</v>
      </c>
      <c r="H3" s="16">
        <v>186</v>
      </c>
      <c r="I3" s="16"/>
      <c r="J3" s="16"/>
      <c r="K3" s="19">
        <v>4</v>
      </c>
      <c r="L3" s="19">
        <v>756</v>
      </c>
      <c r="M3" s="20">
        <v>189</v>
      </c>
      <c r="N3" s="21">
        <v>6</v>
      </c>
      <c r="O3" s="22">
        <v>195</v>
      </c>
    </row>
    <row r="4" spans="1:17">
      <c r="A4" s="12" t="s">
        <v>35</v>
      </c>
      <c r="B4" s="13" t="s">
        <v>34</v>
      </c>
      <c r="C4" s="14">
        <v>45199</v>
      </c>
      <c r="D4" s="42" t="s">
        <v>27</v>
      </c>
      <c r="E4" s="16">
        <v>194</v>
      </c>
      <c r="F4" s="16">
        <v>183</v>
      </c>
      <c r="G4" s="16">
        <v>184</v>
      </c>
      <c r="H4" s="16">
        <v>192</v>
      </c>
      <c r="I4" s="16">
        <v>190</v>
      </c>
      <c r="J4" s="16">
        <v>186</v>
      </c>
      <c r="K4" s="19">
        <v>6</v>
      </c>
      <c r="L4" s="19">
        <v>1129</v>
      </c>
      <c r="M4" s="20">
        <v>188.16666666666666</v>
      </c>
      <c r="N4" s="21">
        <v>16</v>
      </c>
      <c r="O4" s="22">
        <v>204.16666666666666</v>
      </c>
    </row>
    <row r="6" spans="1:17">
      <c r="K6" s="8">
        <f>SUM(K2:K5)</f>
        <v>14</v>
      </c>
      <c r="L6" s="8">
        <f>SUM(L2:L5)</f>
        <v>2645</v>
      </c>
      <c r="M6" s="7">
        <f>SUM(L6/K6)</f>
        <v>188.92857142857142</v>
      </c>
      <c r="N6" s="8">
        <f>SUM(N2:N5)</f>
        <v>25</v>
      </c>
      <c r="O6" s="11">
        <f>SUM(M6+N6)</f>
        <v>213.92857142857142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:C3 E3:J3 E4:J4 B4:C4" name="Range1_8"/>
    <protectedRange algorithmName="SHA-512" hashValue="ON39YdpmFHfN9f47KpiRvqrKx0V9+erV1CNkpWzYhW/Qyc6aT8rEyCrvauWSYGZK2ia3o7vd3akF07acHAFpOA==" saltValue="yVW9XmDwTqEnmpSGai0KYg==" spinCount="100000" sqref="D2 D3 D4" name="Range1_1_6"/>
  </protectedRanges>
  <hyperlinks>
    <hyperlink ref="Q1" location="'National Rankings'!A1" display="Back to Ranking" xr:uid="{FA5AA1E0-8293-4E18-A2AC-0CAFC4EC21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F8ACB8-E7F5-4724-A234-7982A27F82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6"/>
  <sheetViews>
    <sheetView workbookViewId="0">
      <selection activeCell="K7" sqref="K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37</v>
      </c>
      <c r="C2" s="14">
        <v>45017</v>
      </c>
      <c r="D2" s="15" t="s">
        <v>29</v>
      </c>
      <c r="E2" s="16">
        <v>192</v>
      </c>
      <c r="F2" s="16">
        <v>192</v>
      </c>
      <c r="G2" s="16">
        <v>192</v>
      </c>
      <c r="H2" s="16">
        <v>196</v>
      </c>
      <c r="I2" s="16"/>
      <c r="J2" s="16"/>
      <c r="K2" s="19">
        <v>4</v>
      </c>
      <c r="L2" s="19">
        <v>772</v>
      </c>
      <c r="M2" s="20">
        <v>193</v>
      </c>
      <c r="N2" s="21">
        <v>11</v>
      </c>
      <c r="O2" s="22">
        <v>204</v>
      </c>
    </row>
    <row r="3" spans="1:17">
      <c r="A3" s="12" t="s">
        <v>19</v>
      </c>
      <c r="B3" s="13" t="s">
        <v>82</v>
      </c>
      <c r="C3" s="14">
        <v>45059</v>
      </c>
      <c r="D3" s="14" t="s">
        <v>81</v>
      </c>
      <c r="E3" s="60">
        <v>190</v>
      </c>
      <c r="F3" s="60">
        <v>187</v>
      </c>
      <c r="G3" s="60">
        <v>188</v>
      </c>
      <c r="H3" s="60">
        <v>196</v>
      </c>
      <c r="I3" s="16"/>
      <c r="J3" s="16"/>
      <c r="K3" s="19">
        <v>4</v>
      </c>
      <c r="L3" s="19">
        <v>761</v>
      </c>
      <c r="M3" s="20">
        <v>190.25</v>
      </c>
      <c r="N3" s="21">
        <v>6</v>
      </c>
      <c r="O3" s="22">
        <v>196.25</v>
      </c>
    </row>
    <row r="4" spans="1:17">
      <c r="A4" s="12" t="s">
        <v>35</v>
      </c>
      <c r="B4" s="13" t="s">
        <v>82</v>
      </c>
      <c r="C4" s="14">
        <v>45220</v>
      </c>
      <c r="D4" s="15" t="s">
        <v>48</v>
      </c>
      <c r="E4" s="16">
        <v>189</v>
      </c>
      <c r="F4" s="16">
        <v>185</v>
      </c>
      <c r="G4" s="16">
        <v>185</v>
      </c>
      <c r="H4" s="16">
        <v>186</v>
      </c>
      <c r="I4" s="16">
        <v>190</v>
      </c>
      <c r="J4" s="16">
        <v>186</v>
      </c>
      <c r="K4" s="19">
        <v>6</v>
      </c>
      <c r="L4" s="19">
        <v>1121</v>
      </c>
      <c r="M4" s="20">
        <v>186.83333333333334</v>
      </c>
      <c r="N4" s="21">
        <v>4</v>
      </c>
      <c r="O4" s="22">
        <v>190.83333333333334</v>
      </c>
    </row>
    <row r="6" spans="1:17">
      <c r="K6" s="8">
        <f>SUM(K2:K5)</f>
        <v>14</v>
      </c>
      <c r="L6" s="8">
        <f>SUM(L2:L5)</f>
        <v>2654</v>
      </c>
      <c r="M6" s="7">
        <f>SUM(L6/K6)</f>
        <v>189.57142857142858</v>
      </c>
      <c r="N6" s="8">
        <f>SUM(N2:N5)</f>
        <v>21</v>
      </c>
      <c r="O6" s="11">
        <f>SUM(M6+N6)</f>
        <v>210.57142857142858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C3:D3" name="Range1_8_2"/>
    <protectedRange algorithmName="SHA-512" hashValue="ON39YdpmFHfN9f47KpiRvqrKx0V9+erV1CNkpWzYhW/Qyc6aT8rEyCrvauWSYGZK2ia3o7vd3akF07acHAFpOA==" saltValue="yVW9XmDwTqEnmpSGai0KYg==" spinCount="100000" sqref="E3:J3 B3" name="Range1_10"/>
  </protectedRanges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C695-3609-47ED-9007-0894F91CB838}">
  <dimension ref="A1:Q6"/>
  <sheetViews>
    <sheetView workbookViewId="0">
      <selection activeCell="K7" sqref="K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141</v>
      </c>
      <c r="C2" s="14">
        <v>45192</v>
      </c>
      <c r="D2" s="15" t="s">
        <v>22</v>
      </c>
      <c r="E2" s="16">
        <v>162</v>
      </c>
      <c r="F2" s="16">
        <v>162</v>
      </c>
      <c r="G2" s="16">
        <v>170</v>
      </c>
      <c r="H2" s="16">
        <v>182</v>
      </c>
      <c r="I2" s="16"/>
      <c r="J2" s="16"/>
      <c r="K2" s="19">
        <v>4</v>
      </c>
      <c r="L2" s="19">
        <v>676</v>
      </c>
      <c r="M2" s="20">
        <v>169</v>
      </c>
      <c r="N2" s="21">
        <v>2</v>
      </c>
      <c r="O2" s="22">
        <v>171</v>
      </c>
    </row>
    <row r="3" spans="1:17">
      <c r="A3" s="12" t="s">
        <v>35</v>
      </c>
      <c r="B3" s="13" t="s">
        <v>141</v>
      </c>
      <c r="C3" s="14">
        <v>45202</v>
      </c>
      <c r="D3" s="15" t="s">
        <v>22</v>
      </c>
      <c r="E3" s="16">
        <v>164</v>
      </c>
      <c r="F3" s="16">
        <v>184</v>
      </c>
      <c r="G3" s="16">
        <v>176</v>
      </c>
      <c r="H3" s="16">
        <v>169</v>
      </c>
      <c r="I3" s="16"/>
      <c r="J3" s="16"/>
      <c r="K3" s="19">
        <v>4</v>
      </c>
      <c r="L3" s="19">
        <v>693</v>
      </c>
      <c r="M3" s="20">
        <v>173.25</v>
      </c>
      <c r="N3" s="21">
        <v>2</v>
      </c>
      <c r="O3" s="22">
        <v>175.25</v>
      </c>
    </row>
    <row r="4" spans="1:17">
      <c r="A4" s="12" t="s">
        <v>19</v>
      </c>
      <c r="B4" s="13" t="s">
        <v>141</v>
      </c>
      <c r="C4" s="14">
        <v>45213</v>
      </c>
      <c r="D4" s="42" t="s">
        <v>22</v>
      </c>
      <c r="E4" s="16">
        <v>165</v>
      </c>
      <c r="F4" s="16">
        <v>176</v>
      </c>
      <c r="G4" s="16">
        <v>169</v>
      </c>
      <c r="H4" s="16">
        <v>170</v>
      </c>
      <c r="I4" s="16"/>
      <c r="J4" s="16"/>
      <c r="K4" s="19">
        <v>4</v>
      </c>
      <c r="L4" s="19">
        <v>680</v>
      </c>
      <c r="M4" s="20">
        <v>170</v>
      </c>
      <c r="N4" s="21">
        <v>3</v>
      </c>
      <c r="O4" s="22">
        <v>173</v>
      </c>
    </row>
    <row r="6" spans="1:17">
      <c r="K6" s="8">
        <f>SUM(K2:K5)</f>
        <v>12</v>
      </c>
      <c r="L6" s="8">
        <f>SUM(L2:L5)</f>
        <v>2049</v>
      </c>
      <c r="M6" s="7">
        <f>SUM(L6/K6)</f>
        <v>170.75</v>
      </c>
      <c r="N6" s="8">
        <f>SUM(N2:N5)</f>
        <v>7</v>
      </c>
      <c r="O6" s="11">
        <f>SUM(M6+N6)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3:J3 B3:C3" name="Range1_15"/>
    <protectedRange sqref="D3" name="Range1_1_10"/>
  </protectedRanges>
  <hyperlinks>
    <hyperlink ref="Q1" location="'National Rankings'!A1" display="Back to Ranking" xr:uid="{85875770-EC5B-4798-A9C0-6E4AD641A9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7542F3-89D2-47A4-BA84-3F13334EB6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48C6-A726-432B-BF97-57A46885F603}">
  <dimension ref="A1:Q7"/>
  <sheetViews>
    <sheetView workbookViewId="0">
      <selection activeCell="K8" sqref="K8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19</v>
      </c>
      <c r="B2" s="43" t="s">
        <v>66</v>
      </c>
      <c r="C2" s="49">
        <v>45053</v>
      </c>
      <c r="D2" s="66" t="s">
        <v>67</v>
      </c>
      <c r="E2" s="60">
        <v>182</v>
      </c>
      <c r="F2" s="60">
        <v>185</v>
      </c>
      <c r="G2" s="60">
        <v>178</v>
      </c>
      <c r="H2" s="60">
        <v>179</v>
      </c>
      <c r="I2" s="69"/>
      <c r="J2" s="69"/>
      <c r="K2" s="62">
        <v>4</v>
      </c>
      <c r="L2" s="62">
        <v>724</v>
      </c>
      <c r="M2" s="63">
        <v>181</v>
      </c>
      <c r="N2" s="64">
        <v>4</v>
      </c>
      <c r="O2" s="65">
        <v>185</v>
      </c>
    </row>
    <row r="3" spans="1:17">
      <c r="A3" s="12" t="s">
        <v>35</v>
      </c>
      <c r="B3" s="13" t="s">
        <v>66</v>
      </c>
      <c r="C3" s="14">
        <v>45081</v>
      </c>
      <c r="D3" s="42" t="s">
        <v>67</v>
      </c>
      <c r="E3" s="16">
        <v>185</v>
      </c>
      <c r="F3" s="16">
        <v>194</v>
      </c>
      <c r="G3" s="16">
        <v>185</v>
      </c>
      <c r="H3" s="16">
        <v>181</v>
      </c>
      <c r="I3" s="16"/>
      <c r="J3" s="16"/>
      <c r="K3" s="19">
        <v>4</v>
      </c>
      <c r="L3" s="19">
        <v>745</v>
      </c>
      <c r="M3" s="20">
        <v>186.25</v>
      </c>
      <c r="N3" s="21">
        <v>8</v>
      </c>
      <c r="O3" s="22">
        <v>194.25</v>
      </c>
    </row>
    <row r="4" spans="1:17">
      <c r="A4" s="12" t="s">
        <v>35</v>
      </c>
      <c r="B4" s="13" t="s">
        <v>66</v>
      </c>
      <c r="C4" s="14">
        <v>45144</v>
      </c>
      <c r="D4" s="42" t="s">
        <v>67</v>
      </c>
      <c r="E4" s="16">
        <v>191</v>
      </c>
      <c r="F4" s="16">
        <v>188</v>
      </c>
      <c r="G4" s="16">
        <v>188</v>
      </c>
      <c r="H4" s="16">
        <v>190</v>
      </c>
      <c r="I4" s="16"/>
      <c r="J4" s="16"/>
      <c r="K4" s="19">
        <v>4</v>
      </c>
      <c r="L4" s="19">
        <v>757</v>
      </c>
      <c r="M4" s="20">
        <v>189.25</v>
      </c>
      <c r="N4" s="21">
        <v>4</v>
      </c>
      <c r="O4" s="22">
        <v>193.25</v>
      </c>
    </row>
    <row r="5" spans="1:17">
      <c r="A5" s="12" t="s">
        <v>35</v>
      </c>
      <c r="B5" s="13" t="s">
        <v>66</v>
      </c>
      <c r="C5" s="14">
        <v>45179</v>
      </c>
      <c r="D5" s="42" t="s">
        <v>67</v>
      </c>
      <c r="E5" s="16">
        <v>191</v>
      </c>
      <c r="F5" s="16">
        <v>188</v>
      </c>
      <c r="G5" s="16">
        <v>182</v>
      </c>
      <c r="H5" s="16">
        <v>184</v>
      </c>
      <c r="I5" s="16"/>
      <c r="J5" s="16"/>
      <c r="K5" s="19">
        <v>4</v>
      </c>
      <c r="L5" s="19">
        <v>745</v>
      </c>
      <c r="M5" s="20">
        <v>186.25</v>
      </c>
      <c r="N5" s="21">
        <v>3</v>
      </c>
      <c r="O5" s="22">
        <v>189.25</v>
      </c>
    </row>
    <row r="7" spans="1:17">
      <c r="K7" s="8">
        <f>SUM(K2:K6)</f>
        <v>16</v>
      </c>
      <c r="L7" s="8">
        <f>SUM(L2:L6)</f>
        <v>2971</v>
      </c>
      <c r="M7" s="7">
        <f>SUM(L7/K7)</f>
        <v>185.6875</v>
      </c>
      <c r="N7" s="8">
        <f>SUM(N2:N6)</f>
        <v>19</v>
      </c>
      <c r="O7" s="11">
        <f>SUM(M7+N7)</f>
        <v>204.6875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4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 B2" name="Range1_5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4:C4 E4:J4" name="Range1_15"/>
    <protectedRange algorithmName="SHA-512" hashValue="ON39YdpmFHfN9f47KpiRvqrKx0V9+erV1CNkpWzYhW/Qyc6aT8rEyCrvauWSYGZK2ia3o7vd3akF07acHAFpOA==" saltValue="yVW9XmDwTqEnmpSGai0KYg==" spinCount="100000" sqref="D4" name="Range1_1_10"/>
  </protectedRanges>
  <conditionalFormatting sqref="I2">
    <cfRule type="top10" dxfId="35" priority="16" rank="1"/>
  </conditionalFormatting>
  <conditionalFormatting sqref="I3">
    <cfRule type="top10" dxfId="34" priority="13" rank="1"/>
  </conditionalFormatting>
  <conditionalFormatting sqref="I4:I5">
    <cfRule type="top10" dxfId="33" priority="5" rank="1"/>
  </conditionalFormatting>
  <conditionalFormatting sqref="I3:J5">
    <cfRule type="cellIs" dxfId="32" priority="1" operator="greaterThanOrEqual">
      <formula>200</formula>
    </cfRule>
  </conditionalFormatting>
  <conditionalFormatting sqref="J2">
    <cfRule type="top10" dxfId="31" priority="15" rank="1"/>
  </conditionalFormatting>
  <conditionalFormatting sqref="J3">
    <cfRule type="top10" dxfId="30" priority="14" rank="1"/>
  </conditionalFormatting>
  <conditionalFormatting sqref="J4:J5">
    <cfRule type="top10" dxfId="29" priority="6" rank="1"/>
  </conditionalFormatting>
  <hyperlinks>
    <hyperlink ref="Q1" location="'National Rankings'!A1" display="Back to Ranking" xr:uid="{9862C822-DE4D-4CD9-B7C9-B1EF59B0B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C420D-F74C-4742-9862-36D618CB4A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09D0-5AB6-4561-916F-ADFC54A2693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151</v>
      </c>
      <c r="C2" s="14">
        <v>45216</v>
      </c>
      <c r="D2" s="42" t="s">
        <v>27</v>
      </c>
      <c r="E2" s="16">
        <v>169</v>
      </c>
      <c r="F2" s="16">
        <v>177.001</v>
      </c>
      <c r="G2" s="16">
        <v>158</v>
      </c>
      <c r="H2" s="16">
        <v>154</v>
      </c>
      <c r="I2" s="16"/>
      <c r="J2" s="16"/>
      <c r="K2" s="19">
        <v>4</v>
      </c>
      <c r="L2" s="19">
        <v>658.00099999999998</v>
      </c>
      <c r="M2" s="20">
        <v>164.50024999999999</v>
      </c>
      <c r="N2" s="21">
        <v>2</v>
      </c>
      <c r="O2" s="22">
        <v>166.50024999999999</v>
      </c>
    </row>
    <row r="4" spans="1:17">
      <c r="K4" s="8">
        <f>SUM(K2:K3)</f>
        <v>4</v>
      </c>
      <c r="L4" s="8">
        <f>SUM(L2:L3)</f>
        <v>658.00099999999998</v>
      </c>
      <c r="M4" s="7">
        <f>SUM(L4/K4)</f>
        <v>164.50024999999999</v>
      </c>
      <c r="N4" s="8">
        <f>SUM(N2:N3)</f>
        <v>2</v>
      </c>
      <c r="O4" s="11">
        <f>SUM(M4+N4)</f>
        <v>166.50024999999999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3A2E4E6-05D7-4EC0-BF6A-5B657480E7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5DD6CF-2DC9-4180-9890-E85A2D636F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91E9-D94B-41C3-8541-832EF7EE3C8F}">
  <dimension ref="A1:Q7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19</v>
      </c>
      <c r="B2" s="43" t="s">
        <v>68</v>
      </c>
      <c r="C2" s="49">
        <v>45053</v>
      </c>
      <c r="D2" s="66" t="s">
        <v>67</v>
      </c>
      <c r="E2" s="60">
        <v>183</v>
      </c>
      <c r="F2" s="60">
        <v>186</v>
      </c>
      <c r="G2" s="60">
        <v>197</v>
      </c>
      <c r="H2" s="60">
        <v>193</v>
      </c>
      <c r="I2" s="60"/>
      <c r="J2" s="60"/>
      <c r="K2" s="62">
        <v>4</v>
      </c>
      <c r="L2" s="62">
        <v>759</v>
      </c>
      <c r="M2" s="63">
        <v>189.75</v>
      </c>
      <c r="N2" s="64">
        <v>11</v>
      </c>
      <c r="O2" s="65">
        <v>200.75</v>
      </c>
    </row>
    <row r="3" spans="1:17">
      <c r="A3" s="12" t="s">
        <v>35</v>
      </c>
      <c r="B3" s="13" t="s">
        <v>68</v>
      </c>
      <c r="C3" s="14">
        <v>45081</v>
      </c>
      <c r="D3" s="42" t="s">
        <v>67</v>
      </c>
      <c r="E3" s="16">
        <v>191.001</v>
      </c>
      <c r="F3" s="16">
        <v>188</v>
      </c>
      <c r="G3" s="16">
        <v>188</v>
      </c>
      <c r="H3" s="16">
        <v>178</v>
      </c>
      <c r="I3" s="16"/>
      <c r="J3" s="16"/>
      <c r="K3" s="19">
        <v>4</v>
      </c>
      <c r="L3" s="19">
        <v>745.00099999999998</v>
      </c>
      <c r="M3" s="20">
        <v>186.25024999999999</v>
      </c>
      <c r="N3" s="21">
        <v>9</v>
      </c>
      <c r="O3" s="22">
        <v>195.25024999999999</v>
      </c>
    </row>
    <row r="4" spans="1:17">
      <c r="A4" s="12" t="s">
        <v>35</v>
      </c>
      <c r="B4" s="13" t="s">
        <v>68</v>
      </c>
      <c r="C4" s="14">
        <v>45144</v>
      </c>
      <c r="D4" s="42" t="s">
        <v>67</v>
      </c>
      <c r="E4" s="16">
        <v>191.001</v>
      </c>
      <c r="F4" s="16">
        <v>187</v>
      </c>
      <c r="G4" s="16">
        <v>191</v>
      </c>
      <c r="H4" s="16">
        <v>190.00200000000001</v>
      </c>
      <c r="I4" s="16"/>
      <c r="J4" s="16"/>
      <c r="K4" s="19">
        <v>4</v>
      </c>
      <c r="L4" s="19">
        <v>759.00299999999993</v>
      </c>
      <c r="M4" s="20">
        <v>189.75074999999998</v>
      </c>
      <c r="N4" s="21">
        <v>11</v>
      </c>
      <c r="O4" s="22">
        <v>200.75074999999998</v>
      </c>
    </row>
    <row r="5" spans="1:17">
      <c r="A5" s="12" t="s">
        <v>35</v>
      </c>
      <c r="B5" s="13" t="s">
        <v>68</v>
      </c>
      <c r="C5" s="14">
        <v>45179</v>
      </c>
      <c r="D5" s="42" t="s">
        <v>67</v>
      </c>
      <c r="E5" s="16">
        <v>191.001</v>
      </c>
      <c r="F5" s="16">
        <v>194</v>
      </c>
      <c r="G5" s="16">
        <v>176</v>
      </c>
      <c r="H5" s="16">
        <v>194</v>
      </c>
      <c r="I5" s="16"/>
      <c r="J5" s="16"/>
      <c r="K5" s="19">
        <v>4</v>
      </c>
      <c r="L5" s="19">
        <v>755.00099999999998</v>
      </c>
      <c r="M5" s="20">
        <v>188.75024999999999</v>
      </c>
      <c r="N5" s="21">
        <v>10</v>
      </c>
      <c r="O5" s="22">
        <v>198.75024999999999</v>
      </c>
    </row>
    <row r="7" spans="1:17">
      <c r="K7" s="8">
        <f>SUM(K2:K6)</f>
        <v>16</v>
      </c>
      <c r="L7" s="8">
        <f>SUM(L2:L6)</f>
        <v>3018.0050000000001</v>
      </c>
      <c r="M7" s="7">
        <f>SUM(L7/K7)</f>
        <v>188.62531250000001</v>
      </c>
      <c r="N7" s="8">
        <f>SUM(N2:N6)</f>
        <v>41</v>
      </c>
      <c r="O7" s="11">
        <f>SUM(M7+N7)</f>
        <v>229.62531250000001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9"/>
    <protectedRange algorithmName="SHA-512" hashValue="ON39YdpmFHfN9f47KpiRvqrKx0V9+erV1CNkpWzYhW/Qyc6aT8rEyCrvauWSYGZK2ia3o7vd3akF07acHAFpOA==" saltValue="yVW9XmDwTqEnmpSGai0KYg==" spinCount="100000" sqref="D2" name="Range1_1_1_7"/>
    <protectedRange algorithmName="SHA-512" hashValue="ON39YdpmFHfN9f47KpiRvqrKx0V9+erV1CNkpWzYhW/Qyc6aT8rEyCrvauWSYGZK2ia3o7vd3akF07acHAFpOA==" saltValue="yVW9XmDwTqEnmpSGai0KYg==" spinCount="100000" sqref="E2:J2 B2" name="Range1_5_1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I2">
    <cfRule type="top10" dxfId="28" priority="9" rank="1"/>
  </conditionalFormatting>
  <conditionalFormatting sqref="I3">
    <cfRule type="top10" dxfId="27" priority="6" rank="1"/>
  </conditionalFormatting>
  <conditionalFormatting sqref="I3:J3">
    <cfRule type="cellIs" dxfId="26" priority="1" operator="greaterThanOrEqual">
      <formula>200</formula>
    </cfRule>
  </conditionalFormatting>
  <conditionalFormatting sqref="J2">
    <cfRule type="top10" dxfId="25" priority="8" rank="1"/>
  </conditionalFormatting>
  <conditionalFormatting sqref="J3">
    <cfRule type="top10" dxfId="24" priority="7" rank="1"/>
  </conditionalFormatting>
  <hyperlinks>
    <hyperlink ref="Q1" location="'National Rankings'!A1" display="Back to Ranking" xr:uid="{3363A79C-3F2D-44AC-BFF8-19D0B02EC0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477FC9-5805-466D-A57D-0D1E40F323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EAEC-60E8-4FAA-A1C4-FE2061EB61D6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107</v>
      </c>
      <c r="C2" s="14">
        <v>45087</v>
      </c>
      <c r="D2" s="42" t="s">
        <v>48</v>
      </c>
      <c r="E2" s="16">
        <v>186</v>
      </c>
      <c r="F2" s="16">
        <v>192</v>
      </c>
      <c r="G2" s="16">
        <v>194</v>
      </c>
      <c r="H2" s="16">
        <v>194</v>
      </c>
      <c r="I2" s="16"/>
      <c r="J2" s="16"/>
      <c r="K2" s="19">
        <v>4</v>
      </c>
      <c r="L2" s="19">
        <v>766</v>
      </c>
      <c r="M2" s="20">
        <v>191.5</v>
      </c>
      <c r="N2" s="21">
        <v>8</v>
      </c>
      <c r="O2" s="22">
        <v>199.5</v>
      </c>
    </row>
    <row r="4" spans="1:17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8</v>
      </c>
      <c r="O4" s="11">
        <f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A1FE37A-CF75-433B-BD64-40364E05D5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91E4D5-48E3-4835-B681-EAC71F25DB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29592-C04E-48D1-A15F-90D1245A7B2F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121</v>
      </c>
      <c r="C2" s="14">
        <v>45132</v>
      </c>
      <c r="D2" s="42" t="s">
        <v>78</v>
      </c>
      <c r="E2" s="16">
        <v>167</v>
      </c>
      <c r="F2" s="16">
        <v>162</v>
      </c>
      <c r="G2" s="16">
        <v>172</v>
      </c>
      <c r="H2" s="16"/>
      <c r="I2" s="16"/>
      <c r="J2" s="16"/>
      <c r="K2" s="19">
        <v>3</v>
      </c>
      <c r="L2" s="19">
        <v>501</v>
      </c>
      <c r="M2" s="20">
        <v>167</v>
      </c>
      <c r="N2" s="21">
        <v>3</v>
      </c>
      <c r="O2" s="22">
        <v>170</v>
      </c>
    </row>
    <row r="4" spans="1:17">
      <c r="K4" s="8">
        <f>SUM(K2:K3)</f>
        <v>3</v>
      </c>
      <c r="L4" s="8">
        <f>SUM(L2:L3)</f>
        <v>501</v>
      </c>
      <c r="M4" s="7">
        <f>SUM(L4/K4)</f>
        <v>167</v>
      </c>
      <c r="N4" s="8">
        <f>SUM(N2:N3)</f>
        <v>3</v>
      </c>
      <c r="O4" s="11">
        <f>SUM(M4+N4)</f>
        <v>170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hyperlinks>
    <hyperlink ref="Q1" location="'National Rankings'!A1" display="Back to Ranking" xr:uid="{A2DCD63E-9459-46BA-9C19-A9879770C5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EABB84-E7F1-40DE-8AC0-BA7E819A6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C27A-BF9B-4A9F-AB12-32B698A3B137}">
  <dimension ref="A1:Q8"/>
  <sheetViews>
    <sheetView workbookViewId="0">
      <selection activeCell="K9" sqref="K9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111</v>
      </c>
      <c r="C2" s="14">
        <v>45094</v>
      </c>
      <c r="D2" s="42" t="s">
        <v>94</v>
      </c>
      <c r="E2" s="16">
        <v>187</v>
      </c>
      <c r="F2" s="16">
        <v>186</v>
      </c>
      <c r="G2" s="16">
        <v>180</v>
      </c>
      <c r="H2" s="16">
        <v>189</v>
      </c>
      <c r="I2" s="16">
        <v>178</v>
      </c>
      <c r="J2" s="16">
        <v>181</v>
      </c>
      <c r="K2" s="19">
        <v>6</v>
      </c>
      <c r="L2" s="19">
        <v>1101</v>
      </c>
      <c r="M2" s="20">
        <v>183.5</v>
      </c>
      <c r="N2" s="21">
        <v>4</v>
      </c>
      <c r="O2" s="22">
        <v>187.5</v>
      </c>
    </row>
    <row r="3" spans="1:17">
      <c r="A3" s="12" t="s">
        <v>35</v>
      </c>
      <c r="B3" s="13" t="s">
        <v>111</v>
      </c>
      <c r="C3" s="14">
        <v>45122</v>
      </c>
      <c r="D3" s="42" t="s">
        <v>94</v>
      </c>
      <c r="E3" s="16">
        <v>188</v>
      </c>
      <c r="F3" s="16">
        <v>188</v>
      </c>
      <c r="G3" s="16">
        <v>191</v>
      </c>
      <c r="H3" s="16">
        <v>190</v>
      </c>
      <c r="I3" s="16"/>
      <c r="J3" s="16"/>
      <c r="K3" s="19">
        <v>4</v>
      </c>
      <c r="L3" s="19">
        <v>757</v>
      </c>
      <c r="M3" s="20">
        <v>189.25</v>
      </c>
      <c r="N3" s="21">
        <v>3</v>
      </c>
      <c r="O3" s="22">
        <v>192.25</v>
      </c>
    </row>
    <row r="4" spans="1:17">
      <c r="A4" s="12" t="s">
        <v>35</v>
      </c>
      <c r="B4" s="13" t="s">
        <v>111</v>
      </c>
      <c r="C4" s="14">
        <v>45157</v>
      </c>
      <c r="D4" s="42" t="s">
        <v>94</v>
      </c>
      <c r="E4" s="16">
        <v>186</v>
      </c>
      <c r="F4" s="16">
        <v>192</v>
      </c>
      <c r="G4" s="16">
        <v>188</v>
      </c>
      <c r="H4" s="16">
        <v>186</v>
      </c>
      <c r="I4" s="16">
        <v>192</v>
      </c>
      <c r="J4" s="16">
        <v>185</v>
      </c>
      <c r="K4" s="19">
        <v>6</v>
      </c>
      <c r="L4" s="19">
        <v>1129</v>
      </c>
      <c r="M4" s="20">
        <v>188.16666666666666</v>
      </c>
      <c r="N4" s="21">
        <v>16</v>
      </c>
      <c r="O4" s="22">
        <v>204.16666666666666</v>
      </c>
    </row>
    <row r="5" spans="1:17">
      <c r="A5" s="12" t="s">
        <v>19</v>
      </c>
      <c r="B5" s="13" t="s">
        <v>111</v>
      </c>
      <c r="C5" s="14">
        <v>45171</v>
      </c>
      <c r="D5" s="15" t="s">
        <v>74</v>
      </c>
      <c r="E5" s="16">
        <v>183</v>
      </c>
      <c r="F5" s="16">
        <v>187</v>
      </c>
      <c r="G5" s="16">
        <v>184</v>
      </c>
      <c r="H5" s="16">
        <v>190</v>
      </c>
      <c r="I5" s="16">
        <v>189</v>
      </c>
      <c r="J5" s="16">
        <v>186</v>
      </c>
      <c r="K5" s="19">
        <v>6</v>
      </c>
      <c r="L5" s="19">
        <v>1119</v>
      </c>
      <c r="M5" s="20">
        <v>186.5</v>
      </c>
      <c r="N5" s="21">
        <v>4</v>
      </c>
      <c r="O5" s="22">
        <v>190.5</v>
      </c>
    </row>
    <row r="6" spans="1:17">
      <c r="A6" s="12" t="s">
        <v>35</v>
      </c>
      <c r="B6" s="13" t="s">
        <v>111</v>
      </c>
      <c r="C6" s="14">
        <v>45185</v>
      </c>
      <c r="D6" s="42" t="s">
        <v>94</v>
      </c>
      <c r="E6" s="16">
        <v>193</v>
      </c>
      <c r="F6" s="16">
        <v>192</v>
      </c>
      <c r="G6" s="16">
        <v>189</v>
      </c>
      <c r="H6" s="16">
        <v>189</v>
      </c>
      <c r="I6" s="16"/>
      <c r="J6" s="16"/>
      <c r="K6" s="19">
        <v>4</v>
      </c>
      <c r="L6" s="19">
        <v>763</v>
      </c>
      <c r="M6" s="20">
        <v>190.75</v>
      </c>
      <c r="N6" s="21">
        <v>6</v>
      </c>
      <c r="O6" s="22">
        <v>196.75</v>
      </c>
    </row>
    <row r="8" spans="1:17">
      <c r="K8" s="8">
        <f>SUM(K2:K7)</f>
        <v>26</v>
      </c>
      <c r="L8" s="8">
        <f>SUM(L2:L7)</f>
        <v>4869</v>
      </c>
      <c r="M8" s="7">
        <f>SUM(L8/K8)</f>
        <v>187.26923076923077</v>
      </c>
      <c r="N8" s="8">
        <f>SUM(N2:N7)</f>
        <v>33</v>
      </c>
      <c r="O8" s="11">
        <f>SUM(M8+N8)</f>
        <v>220.26923076923077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J5 B5:C5" name="Range1_71"/>
  </protectedRanges>
  <hyperlinks>
    <hyperlink ref="Q1" location="'National Rankings'!A1" display="Back to Ranking" xr:uid="{EA421D38-791B-406E-8890-20F5B356F6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086D36-2497-44BA-9B3B-4E8B20B237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7" t="s">
        <v>36</v>
      </c>
      <c r="C2" s="48">
        <v>45004</v>
      </c>
      <c r="D2" s="47" t="s">
        <v>32</v>
      </c>
      <c r="E2" s="47">
        <v>144</v>
      </c>
      <c r="F2" s="47">
        <v>146</v>
      </c>
      <c r="G2" s="47"/>
      <c r="H2" s="47"/>
      <c r="I2" s="47"/>
      <c r="J2" s="47"/>
      <c r="K2" s="47">
        <v>2</v>
      </c>
      <c r="L2" s="47">
        <v>290</v>
      </c>
      <c r="M2" s="46">
        <v>145</v>
      </c>
      <c r="N2" s="47">
        <v>4</v>
      </c>
      <c r="O2" s="46">
        <v>149</v>
      </c>
    </row>
    <row r="3" spans="1:17">
      <c r="A3" s="12" t="s">
        <v>35</v>
      </c>
      <c r="B3" s="13" t="s">
        <v>36</v>
      </c>
      <c r="C3" s="14">
        <v>44612</v>
      </c>
      <c r="D3" s="15" t="s">
        <v>32</v>
      </c>
      <c r="E3" s="16">
        <v>173</v>
      </c>
      <c r="F3" s="16">
        <v>167</v>
      </c>
      <c r="G3" s="16"/>
      <c r="H3" s="16"/>
      <c r="I3" s="16"/>
      <c r="J3" s="16"/>
      <c r="K3" s="19">
        <v>2</v>
      </c>
      <c r="L3" s="19">
        <v>340</v>
      </c>
      <c r="M3" s="20">
        <v>170</v>
      </c>
      <c r="N3" s="21">
        <v>4</v>
      </c>
      <c r="O3" s="22">
        <v>174</v>
      </c>
    </row>
    <row r="5" spans="1:17">
      <c r="K5" s="8">
        <f>SUM(K2:K4)</f>
        <v>4</v>
      </c>
      <c r="L5" s="8">
        <f>SUM(L2:L4)</f>
        <v>630</v>
      </c>
      <c r="M5" s="7">
        <f>SUM(L5/K5)</f>
        <v>157.5</v>
      </c>
      <c r="N5" s="8">
        <f>SUM(N2:N4)</f>
        <v>8</v>
      </c>
      <c r="O5" s="11">
        <f>SUM(M5+N5)</f>
        <v>165.5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:C3 E3:J3" name="Range1_4_1_1_1_1"/>
    <protectedRange algorithmName="SHA-512" hashValue="ON39YdpmFHfN9f47KpiRvqrKx0V9+erV1CNkpWzYhW/Qyc6aT8rEyCrvauWSYGZK2ia3o7vd3akF07acHAFpOA==" saltValue="yVW9XmDwTqEnmpSGai0KYg==" spinCount="100000" sqref="D2 D3" name="Range1_1_4_1_1_1"/>
  </protectedRanges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2A5D-60FE-4137-A347-4FBC5BE26A03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155</v>
      </c>
      <c r="C2" s="14">
        <v>45234</v>
      </c>
      <c r="D2" s="42" t="s">
        <v>29</v>
      </c>
      <c r="E2" s="16">
        <v>194.01</v>
      </c>
      <c r="F2" s="16">
        <v>191</v>
      </c>
      <c r="G2" s="16">
        <v>191</v>
      </c>
      <c r="H2" s="16">
        <v>191</v>
      </c>
      <c r="I2" s="16"/>
      <c r="J2" s="16"/>
      <c r="K2" s="19">
        <v>4</v>
      </c>
      <c r="L2" s="19">
        <v>767.01</v>
      </c>
      <c r="M2" s="20">
        <v>191.7525</v>
      </c>
      <c r="N2" s="21">
        <v>6</v>
      </c>
      <c r="O2" s="22">
        <v>197.7525</v>
      </c>
    </row>
    <row r="4" spans="1:17">
      <c r="K4" s="8">
        <f>SUM(K2:K3)</f>
        <v>4</v>
      </c>
      <c r="L4" s="8">
        <f>SUM(L2:L3)</f>
        <v>767.01</v>
      </c>
      <c r="M4" s="7">
        <f>SUM(L4/K4)</f>
        <v>191.7525</v>
      </c>
      <c r="N4" s="8">
        <f>SUM(N2:N3)</f>
        <v>6</v>
      </c>
      <c r="O4" s="11">
        <f>SUM(M4+N4)</f>
        <v>197.7525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8"/>
    <protectedRange algorithmName="SHA-512" hashValue="ON39YdpmFHfN9f47KpiRvqrKx0V9+erV1CNkpWzYhW/Qyc6aT8rEyCrvauWSYGZK2ia3o7vd3akF07acHAFpOA==" saltValue="yVW9XmDwTqEnmpSGai0KYg==" spinCount="100000" sqref="D2" name="Range1_1_42"/>
  </protectedRanges>
  <hyperlinks>
    <hyperlink ref="Q1" location="'National Rankings'!A1" display="Back to Ranking" xr:uid="{B6D8847D-2016-4541-8392-CF0C1BDA32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874A1A-7160-479F-8232-79A1827B80B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58DA-FD41-47A1-A434-E39953748154}">
  <dimension ref="A1:Q9"/>
  <sheetViews>
    <sheetView workbookViewId="0">
      <selection activeCell="K10" sqref="K10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101</v>
      </c>
      <c r="C2" s="49">
        <v>45083</v>
      </c>
      <c r="D2" s="66" t="s">
        <v>78</v>
      </c>
      <c r="E2" s="60">
        <v>195</v>
      </c>
      <c r="F2" s="60">
        <v>195</v>
      </c>
      <c r="G2" s="60">
        <v>195</v>
      </c>
      <c r="H2" s="60"/>
      <c r="I2" s="60"/>
      <c r="J2" s="60"/>
      <c r="K2" s="62">
        <v>3</v>
      </c>
      <c r="L2" s="62">
        <v>585</v>
      </c>
      <c r="M2" s="63">
        <v>195</v>
      </c>
      <c r="N2" s="64">
        <v>4</v>
      </c>
      <c r="O2" s="65">
        <v>199</v>
      </c>
    </row>
    <row r="3" spans="1:17">
      <c r="A3" s="12" t="s">
        <v>35</v>
      </c>
      <c r="B3" s="13" t="s">
        <v>101</v>
      </c>
      <c r="C3" s="14">
        <v>45118</v>
      </c>
      <c r="D3" s="42" t="s">
        <v>78</v>
      </c>
      <c r="E3" s="16">
        <v>192</v>
      </c>
      <c r="F3" s="16">
        <v>195</v>
      </c>
      <c r="G3" s="16">
        <v>196</v>
      </c>
      <c r="H3" s="16"/>
      <c r="I3" s="16"/>
      <c r="J3" s="16"/>
      <c r="K3" s="19">
        <v>3</v>
      </c>
      <c r="L3" s="19">
        <v>583</v>
      </c>
      <c r="M3" s="20">
        <v>194.33333333333334</v>
      </c>
      <c r="N3" s="21">
        <v>4</v>
      </c>
      <c r="O3" s="22">
        <v>198.33333333333334</v>
      </c>
    </row>
    <row r="4" spans="1:17">
      <c r="A4" s="12" t="s">
        <v>35</v>
      </c>
      <c r="B4" s="13" t="s">
        <v>101</v>
      </c>
      <c r="C4" s="14">
        <v>45132</v>
      </c>
      <c r="D4" s="42" t="s">
        <v>78</v>
      </c>
      <c r="E4" s="16">
        <v>193</v>
      </c>
      <c r="F4" s="16">
        <v>190</v>
      </c>
      <c r="G4" s="16">
        <v>195</v>
      </c>
      <c r="H4" s="16"/>
      <c r="I4" s="16"/>
      <c r="J4" s="16"/>
      <c r="K4" s="19">
        <v>3</v>
      </c>
      <c r="L4" s="19">
        <v>578</v>
      </c>
      <c r="M4" s="20">
        <v>192.66666666666666</v>
      </c>
      <c r="N4" s="21">
        <v>4</v>
      </c>
      <c r="O4" s="22">
        <v>196.66666666666666</v>
      </c>
    </row>
    <row r="5" spans="1:17">
      <c r="A5" s="12" t="s">
        <v>19</v>
      </c>
      <c r="B5" s="13" t="s">
        <v>101</v>
      </c>
      <c r="C5" s="14">
        <v>45167</v>
      </c>
      <c r="D5" s="42" t="s">
        <v>78</v>
      </c>
      <c r="E5" s="16">
        <v>197</v>
      </c>
      <c r="F5" s="16">
        <v>196</v>
      </c>
      <c r="G5" s="16">
        <v>191</v>
      </c>
      <c r="H5" s="16">
        <v>198</v>
      </c>
      <c r="I5" s="16"/>
      <c r="J5" s="16"/>
      <c r="K5" s="19">
        <v>4</v>
      </c>
      <c r="L5" s="19">
        <v>782</v>
      </c>
      <c r="M5" s="20">
        <v>195.5</v>
      </c>
      <c r="N5" s="21">
        <v>8</v>
      </c>
      <c r="O5" s="22">
        <v>203.5</v>
      </c>
    </row>
    <row r="6" spans="1:17">
      <c r="A6" s="12" t="s">
        <v>19</v>
      </c>
      <c r="B6" s="13" t="s">
        <v>101</v>
      </c>
      <c r="C6" s="14">
        <v>45171</v>
      </c>
      <c r="D6" s="15" t="s">
        <v>74</v>
      </c>
      <c r="E6" s="16">
        <v>192</v>
      </c>
      <c r="F6" s="16">
        <v>191</v>
      </c>
      <c r="G6" s="16">
        <v>195</v>
      </c>
      <c r="H6" s="16">
        <v>189</v>
      </c>
      <c r="I6" s="16">
        <v>186</v>
      </c>
      <c r="J6" s="16">
        <v>189</v>
      </c>
      <c r="K6" s="19">
        <v>6</v>
      </c>
      <c r="L6" s="19">
        <v>1142</v>
      </c>
      <c r="M6" s="20">
        <v>190.33333333333334</v>
      </c>
      <c r="N6" s="21">
        <v>4</v>
      </c>
      <c r="O6" s="22">
        <v>194.33333333333334</v>
      </c>
    </row>
    <row r="7" spans="1:17">
      <c r="A7" s="12" t="s">
        <v>35</v>
      </c>
      <c r="B7" s="13" t="s">
        <v>101</v>
      </c>
      <c r="C7" s="14">
        <v>45178</v>
      </c>
      <c r="D7" s="42" t="s">
        <v>78</v>
      </c>
      <c r="E7" s="16">
        <v>196</v>
      </c>
      <c r="F7" s="16">
        <v>198</v>
      </c>
      <c r="G7" s="16">
        <v>195.00200000000001</v>
      </c>
      <c r="H7" s="16">
        <v>196.001</v>
      </c>
      <c r="I7" s="16">
        <v>191</v>
      </c>
      <c r="J7" s="16">
        <v>194</v>
      </c>
      <c r="K7" s="19">
        <v>6</v>
      </c>
      <c r="L7" s="19">
        <v>1170.0029999999999</v>
      </c>
      <c r="M7" s="20">
        <v>195.00049999999999</v>
      </c>
      <c r="N7" s="21">
        <v>20</v>
      </c>
      <c r="O7" s="22">
        <v>215.00049999999999</v>
      </c>
    </row>
    <row r="9" spans="1:17">
      <c r="K9" s="8">
        <f>SUM(K2:K8)</f>
        <v>25</v>
      </c>
      <c r="L9" s="8">
        <f>SUM(L2:L8)</f>
        <v>4840.0029999999997</v>
      </c>
      <c r="M9" s="7">
        <f>SUM(L9/K9)</f>
        <v>193.60011999999998</v>
      </c>
      <c r="N9" s="8">
        <f>SUM(N2:N8)</f>
        <v>44</v>
      </c>
      <c r="O9" s="11">
        <f>SUM(M9+N9)</f>
        <v>237.60011999999998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5:J6 B5:C6" name="Range1_71"/>
    <protectedRange algorithmName="SHA-512" hashValue="ON39YdpmFHfN9f47KpiRvqrKx0V9+erV1CNkpWzYhW/Qyc6aT8rEyCrvauWSYGZK2ia3o7vd3akF07acHAFpOA==" saltValue="yVW9XmDwTqEnmpSGai0KYg==" spinCount="100000" sqref="D5" name="Range1_1_35"/>
  </protectedRanges>
  <hyperlinks>
    <hyperlink ref="Q1" location="'National Rankings'!A1" display="Back to Ranking" xr:uid="{FC9EE74E-EA59-40D3-9647-DCB86D5712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B56AC5-ABF0-4AE4-B900-73C5FEDD6E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9ABD-2A57-4C6A-AB85-8F0ED80A44F0}">
  <dimension ref="A1:Q7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88</v>
      </c>
      <c r="C2" s="49">
        <v>45066</v>
      </c>
      <c r="D2" s="66" t="s">
        <v>94</v>
      </c>
      <c r="E2" s="60">
        <v>181</v>
      </c>
      <c r="F2" s="60">
        <v>186</v>
      </c>
      <c r="G2" s="60">
        <v>184</v>
      </c>
      <c r="H2" s="60">
        <v>191</v>
      </c>
      <c r="I2" s="60"/>
      <c r="J2" s="60"/>
      <c r="K2" s="62">
        <v>4</v>
      </c>
      <c r="L2" s="62">
        <v>742</v>
      </c>
      <c r="M2" s="63">
        <v>185.5</v>
      </c>
      <c r="N2" s="64">
        <v>3</v>
      </c>
      <c r="O2" s="65">
        <v>188.5</v>
      </c>
    </row>
    <row r="3" spans="1:17">
      <c r="A3" s="50" t="s">
        <v>35</v>
      </c>
      <c r="B3" s="43" t="s">
        <v>88</v>
      </c>
      <c r="C3" s="49">
        <v>45094</v>
      </c>
      <c r="D3" s="66" t="s">
        <v>94</v>
      </c>
      <c r="E3" s="60">
        <v>176</v>
      </c>
      <c r="F3" s="60">
        <v>183</v>
      </c>
      <c r="G3" s="60">
        <v>188</v>
      </c>
      <c r="H3" s="60">
        <v>188</v>
      </c>
      <c r="I3" s="60">
        <v>190</v>
      </c>
      <c r="J3" s="60">
        <v>189</v>
      </c>
      <c r="K3" s="62">
        <v>6</v>
      </c>
      <c r="L3" s="62">
        <v>1114</v>
      </c>
      <c r="M3" s="63">
        <v>185.66666666666666</v>
      </c>
      <c r="N3" s="64">
        <v>6</v>
      </c>
      <c r="O3" s="65">
        <v>191.66666666666666</v>
      </c>
    </row>
    <row r="4" spans="1:17">
      <c r="A4" s="12" t="s">
        <v>35</v>
      </c>
      <c r="B4" s="13" t="s">
        <v>88</v>
      </c>
      <c r="C4" s="14">
        <v>45122</v>
      </c>
      <c r="D4" s="42" t="s">
        <v>94</v>
      </c>
      <c r="E4" s="16">
        <v>187</v>
      </c>
      <c r="F4" s="16">
        <v>188</v>
      </c>
      <c r="G4" s="16">
        <v>188</v>
      </c>
      <c r="H4" s="16">
        <v>184</v>
      </c>
      <c r="I4" s="16"/>
      <c r="J4" s="16"/>
      <c r="K4" s="19">
        <v>4</v>
      </c>
      <c r="L4" s="19">
        <v>747</v>
      </c>
      <c r="M4" s="20">
        <v>186.75</v>
      </c>
      <c r="N4" s="21">
        <v>2</v>
      </c>
      <c r="O4" s="22">
        <v>188.75</v>
      </c>
    </row>
    <row r="5" spans="1:17">
      <c r="A5" s="12" t="s">
        <v>35</v>
      </c>
      <c r="B5" s="13" t="s">
        <v>88</v>
      </c>
      <c r="C5" s="14">
        <v>45185</v>
      </c>
      <c r="D5" s="42" t="s">
        <v>94</v>
      </c>
      <c r="E5" s="16">
        <v>189</v>
      </c>
      <c r="F5" s="16">
        <v>187</v>
      </c>
      <c r="G5" s="16">
        <v>181</v>
      </c>
      <c r="H5" s="16">
        <v>183</v>
      </c>
      <c r="I5" s="16"/>
      <c r="J5" s="16"/>
      <c r="K5" s="19">
        <v>4</v>
      </c>
      <c r="L5" s="19">
        <v>740</v>
      </c>
      <c r="M5" s="20">
        <v>185</v>
      </c>
      <c r="N5" s="21">
        <v>3</v>
      </c>
      <c r="O5" s="22">
        <v>188</v>
      </c>
    </row>
    <row r="7" spans="1:17">
      <c r="K7" s="8">
        <f>SUM(K2:K6)</f>
        <v>18</v>
      </c>
      <c r="L7" s="8">
        <f>SUM(L2:L6)</f>
        <v>3343</v>
      </c>
      <c r="M7" s="7">
        <f>SUM(L7/K7)</f>
        <v>185.72222222222223</v>
      </c>
      <c r="N7" s="8">
        <f>SUM(N2:N6)</f>
        <v>14</v>
      </c>
      <c r="O7" s="11">
        <f>SUM(M7+N7)</f>
        <v>199.72222222222223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99A78D7-B9BA-4F33-AEB2-AE19DC6F67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3AD8CD-9BCC-4B0C-9BD8-7CA7C96392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F5C4-8AC7-4277-AF11-EAB3A02C3D93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160</v>
      </c>
      <c r="C2" s="14">
        <v>45248</v>
      </c>
      <c r="D2" s="42" t="s">
        <v>21</v>
      </c>
      <c r="E2" s="16">
        <v>182</v>
      </c>
      <c r="F2" s="16">
        <v>181</v>
      </c>
      <c r="G2" s="16">
        <v>179</v>
      </c>
      <c r="H2" s="16">
        <v>190</v>
      </c>
      <c r="I2" s="16"/>
      <c r="J2" s="16"/>
      <c r="K2" s="19">
        <v>4</v>
      </c>
      <c r="L2" s="19">
        <v>732</v>
      </c>
      <c r="M2" s="20">
        <v>183</v>
      </c>
      <c r="N2" s="21">
        <v>3</v>
      </c>
      <c r="O2" s="22">
        <v>186</v>
      </c>
    </row>
    <row r="3" spans="1:17">
      <c r="A3" s="12" t="s">
        <v>35</v>
      </c>
      <c r="B3" s="13" t="s">
        <v>160</v>
      </c>
      <c r="C3" s="14">
        <v>45249</v>
      </c>
      <c r="D3" s="42" t="s">
        <v>53</v>
      </c>
      <c r="E3" s="16">
        <v>179</v>
      </c>
      <c r="F3" s="16">
        <v>190</v>
      </c>
      <c r="G3" s="16">
        <v>186</v>
      </c>
      <c r="H3" s="16">
        <v>184</v>
      </c>
      <c r="I3" s="16"/>
      <c r="J3" s="16"/>
      <c r="K3" s="19">
        <v>4</v>
      </c>
      <c r="L3" s="19">
        <v>739</v>
      </c>
      <c r="M3" s="20">
        <v>184.75</v>
      </c>
      <c r="N3" s="21">
        <v>8</v>
      </c>
      <c r="O3" s="22">
        <v>192.75</v>
      </c>
    </row>
    <row r="5" spans="1:17">
      <c r="K5" s="8">
        <f>SUM(K2:K4)</f>
        <v>8</v>
      </c>
      <c r="L5" s="8">
        <f>SUM(L2:L4)</f>
        <v>1471</v>
      </c>
      <c r="M5" s="7">
        <f>SUM(L5/K5)</f>
        <v>183.875</v>
      </c>
      <c r="N5" s="8">
        <f>SUM(N2:N4)</f>
        <v>11</v>
      </c>
      <c r="O5" s="11">
        <f>SUM(M5+N5)</f>
        <v>194.875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A2380B1-E5F4-421C-AC2E-F63864CC45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62321E-4E09-41E0-9424-427CA7D958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48"/>
  <sheetViews>
    <sheetView topLeftCell="A36" workbookViewId="0">
      <selection activeCell="K49" sqref="K49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28</v>
      </c>
      <c r="C2" s="14">
        <v>44982</v>
      </c>
      <c r="D2" s="15" t="s">
        <v>22</v>
      </c>
      <c r="E2" s="16">
        <v>183</v>
      </c>
      <c r="F2" s="16">
        <v>182</v>
      </c>
      <c r="G2" s="16">
        <v>189</v>
      </c>
      <c r="H2" s="16">
        <v>190</v>
      </c>
      <c r="I2" s="16"/>
      <c r="J2" s="16"/>
      <c r="K2" s="19">
        <v>4</v>
      </c>
      <c r="L2" s="19">
        <v>744</v>
      </c>
      <c r="M2" s="20">
        <v>186</v>
      </c>
      <c r="N2" s="21">
        <v>3</v>
      </c>
      <c r="O2" s="22">
        <v>189</v>
      </c>
    </row>
    <row r="3" spans="1:17">
      <c r="A3" s="12" t="s">
        <v>19</v>
      </c>
      <c r="B3" s="13" t="s">
        <v>28</v>
      </c>
      <c r="C3" s="14">
        <v>44996</v>
      </c>
      <c r="D3" s="15" t="s">
        <v>22</v>
      </c>
      <c r="E3" s="16">
        <v>189</v>
      </c>
      <c r="F3" s="16">
        <v>184.001</v>
      </c>
      <c r="G3" s="16">
        <v>179</v>
      </c>
      <c r="H3" s="16">
        <v>172</v>
      </c>
      <c r="I3" s="16"/>
      <c r="J3" s="16"/>
      <c r="K3" s="19">
        <v>4</v>
      </c>
      <c r="L3" s="19">
        <v>724.00099999999998</v>
      </c>
      <c r="M3" s="20">
        <v>181.00024999999999</v>
      </c>
      <c r="N3" s="21">
        <v>2</v>
      </c>
      <c r="O3" s="22">
        <v>183.00024999999999</v>
      </c>
    </row>
    <row r="4" spans="1:17">
      <c r="A4" s="12" t="s">
        <v>19</v>
      </c>
      <c r="B4" s="13" t="s">
        <v>28</v>
      </c>
      <c r="C4" s="14">
        <v>45006</v>
      </c>
      <c r="D4" s="15" t="s">
        <v>27</v>
      </c>
      <c r="E4" s="16">
        <v>184</v>
      </c>
      <c r="F4" s="16">
        <v>192</v>
      </c>
      <c r="G4" s="16">
        <v>193</v>
      </c>
      <c r="H4" s="16">
        <v>192</v>
      </c>
      <c r="I4" s="16"/>
      <c r="J4" s="16"/>
      <c r="K4" s="19">
        <v>4</v>
      </c>
      <c r="L4" s="19">
        <v>761</v>
      </c>
      <c r="M4" s="20">
        <v>190.25</v>
      </c>
      <c r="N4" s="21">
        <v>5</v>
      </c>
      <c r="O4" s="22">
        <v>195.25</v>
      </c>
    </row>
    <row r="5" spans="1:17">
      <c r="A5" s="12" t="s">
        <v>19</v>
      </c>
      <c r="B5" s="13" t="s">
        <v>28</v>
      </c>
      <c r="C5" s="14">
        <v>45010</v>
      </c>
      <c r="D5" s="15" t="s">
        <v>22</v>
      </c>
      <c r="E5" s="16">
        <v>181</v>
      </c>
      <c r="F5" s="16">
        <v>185.001</v>
      </c>
      <c r="G5" s="16">
        <v>182</v>
      </c>
      <c r="H5" s="16">
        <v>168</v>
      </c>
      <c r="I5" s="16"/>
      <c r="J5" s="16"/>
      <c r="K5" s="19">
        <v>4</v>
      </c>
      <c r="L5" s="19">
        <v>716.00099999999998</v>
      </c>
      <c r="M5" s="20">
        <v>179.00024999999999</v>
      </c>
      <c r="N5" s="21">
        <v>4</v>
      </c>
      <c r="O5" s="22">
        <v>183.00024999999999</v>
      </c>
    </row>
    <row r="6" spans="1:17">
      <c r="A6" s="12" t="s">
        <v>19</v>
      </c>
      <c r="B6" s="45" t="s">
        <v>28</v>
      </c>
      <c r="C6" s="14">
        <v>45011</v>
      </c>
      <c r="D6" s="45" t="s">
        <v>27</v>
      </c>
      <c r="E6" s="45">
        <v>193</v>
      </c>
      <c r="F6" s="45">
        <v>195</v>
      </c>
      <c r="G6" s="45">
        <v>194</v>
      </c>
      <c r="H6" s="45">
        <v>195</v>
      </c>
      <c r="I6" s="45"/>
      <c r="J6" s="45"/>
      <c r="K6" s="45">
        <v>4</v>
      </c>
      <c r="L6" s="45">
        <v>777</v>
      </c>
      <c r="M6" s="45">
        <v>194.25</v>
      </c>
      <c r="N6" s="45">
        <v>9</v>
      </c>
      <c r="O6" s="45">
        <v>203.25</v>
      </c>
    </row>
    <row r="7" spans="1:17">
      <c r="A7" s="12" t="s">
        <v>19</v>
      </c>
      <c r="B7" s="13" t="s">
        <v>28</v>
      </c>
      <c r="C7" s="14">
        <v>45020</v>
      </c>
      <c r="D7" s="15" t="s">
        <v>22</v>
      </c>
      <c r="E7" s="16">
        <v>188</v>
      </c>
      <c r="F7" s="16">
        <v>191.001</v>
      </c>
      <c r="G7" s="16">
        <v>188</v>
      </c>
      <c r="H7" s="16">
        <v>190</v>
      </c>
      <c r="I7" s="16"/>
      <c r="J7" s="16"/>
      <c r="K7" s="19">
        <v>4</v>
      </c>
      <c r="L7" s="19">
        <v>757.00099999999998</v>
      </c>
      <c r="M7" s="20">
        <v>189.25024999999999</v>
      </c>
      <c r="N7" s="21">
        <v>8</v>
      </c>
      <c r="O7" s="22">
        <v>197.25024999999999</v>
      </c>
    </row>
    <row r="8" spans="1:17">
      <c r="A8" s="12" t="s">
        <v>19</v>
      </c>
      <c r="B8" s="13" t="s">
        <v>28</v>
      </c>
      <c r="C8" s="14">
        <v>45024</v>
      </c>
      <c r="D8" s="15" t="s">
        <v>22</v>
      </c>
      <c r="E8" s="16">
        <v>195</v>
      </c>
      <c r="F8" s="16">
        <v>197</v>
      </c>
      <c r="G8" s="16">
        <v>192</v>
      </c>
      <c r="H8" s="16">
        <v>196</v>
      </c>
      <c r="I8" s="16"/>
      <c r="J8" s="16"/>
      <c r="K8" s="19">
        <v>4</v>
      </c>
      <c r="L8" s="19">
        <v>780</v>
      </c>
      <c r="M8" s="20">
        <v>195</v>
      </c>
      <c r="N8" s="21">
        <v>11</v>
      </c>
      <c r="O8" s="22">
        <v>206</v>
      </c>
    </row>
    <row r="9" spans="1:17">
      <c r="A9" s="50" t="s">
        <v>19</v>
      </c>
      <c r="B9" s="13" t="s">
        <v>28</v>
      </c>
      <c r="C9" s="14">
        <v>45034</v>
      </c>
      <c r="D9" s="42" t="s">
        <v>27</v>
      </c>
      <c r="E9" s="16">
        <v>191</v>
      </c>
      <c r="F9" s="16">
        <v>187</v>
      </c>
      <c r="G9" s="16">
        <v>192</v>
      </c>
      <c r="H9" s="16">
        <v>197</v>
      </c>
      <c r="I9" s="16"/>
      <c r="J9" s="16"/>
      <c r="K9" s="19">
        <v>4</v>
      </c>
      <c r="L9" s="19">
        <v>767</v>
      </c>
      <c r="M9" s="20">
        <v>191.75</v>
      </c>
      <c r="N9" s="21">
        <v>5</v>
      </c>
      <c r="O9" s="22">
        <v>196.75</v>
      </c>
    </row>
    <row r="10" spans="1:17">
      <c r="A10" s="50" t="s">
        <v>19</v>
      </c>
      <c r="B10" s="43" t="s">
        <v>28</v>
      </c>
      <c r="C10" s="49">
        <v>45038</v>
      </c>
      <c r="D10" s="61" t="s">
        <v>22</v>
      </c>
      <c r="E10" s="16">
        <v>188.001</v>
      </c>
      <c r="F10" s="16">
        <v>188</v>
      </c>
      <c r="G10" s="16">
        <v>183</v>
      </c>
      <c r="H10" s="16">
        <v>186</v>
      </c>
      <c r="I10" s="16"/>
      <c r="J10" s="16"/>
      <c r="K10" s="62">
        <v>4</v>
      </c>
      <c r="L10" s="62">
        <v>745.00099999999998</v>
      </c>
      <c r="M10" s="63">
        <v>186.25024999999999</v>
      </c>
      <c r="N10" s="64">
        <v>6</v>
      </c>
      <c r="O10" s="65">
        <v>192.25024999999999</v>
      </c>
    </row>
    <row r="11" spans="1:17">
      <c r="A11" s="50" t="s">
        <v>19</v>
      </c>
      <c r="B11" s="43" t="s">
        <v>28</v>
      </c>
      <c r="C11" s="49">
        <v>45039</v>
      </c>
      <c r="D11" s="66" t="s">
        <v>27</v>
      </c>
      <c r="E11" s="16">
        <v>187</v>
      </c>
      <c r="F11" s="16">
        <v>183</v>
      </c>
      <c r="G11" s="16">
        <v>191</v>
      </c>
      <c r="H11" s="16">
        <v>191</v>
      </c>
      <c r="I11" s="16"/>
      <c r="J11" s="16"/>
      <c r="K11" s="62">
        <v>4</v>
      </c>
      <c r="L11" s="62">
        <v>752</v>
      </c>
      <c r="M11" s="63">
        <v>188</v>
      </c>
      <c r="N11" s="64">
        <v>13</v>
      </c>
      <c r="O11" s="65">
        <v>201</v>
      </c>
    </row>
    <row r="12" spans="1:17">
      <c r="A12" s="50" t="s">
        <v>19</v>
      </c>
      <c r="B12" s="43" t="s">
        <v>28</v>
      </c>
      <c r="C12" s="49">
        <v>45048</v>
      </c>
      <c r="D12" s="61" t="s">
        <v>22</v>
      </c>
      <c r="E12" s="16">
        <v>195</v>
      </c>
      <c r="F12" s="16">
        <v>195</v>
      </c>
      <c r="G12" s="16">
        <v>195</v>
      </c>
      <c r="H12" s="16">
        <v>198</v>
      </c>
      <c r="I12" s="16"/>
      <c r="J12" s="16"/>
      <c r="K12" s="62">
        <v>4</v>
      </c>
      <c r="L12" s="62">
        <v>783</v>
      </c>
      <c r="M12" s="63">
        <v>195.75</v>
      </c>
      <c r="N12" s="64">
        <v>13</v>
      </c>
      <c r="O12" s="65">
        <v>208.75</v>
      </c>
    </row>
    <row r="13" spans="1:17">
      <c r="A13" s="12" t="s">
        <v>35</v>
      </c>
      <c r="B13" s="13" t="s">
        <v>28</v>
      </c>
      <c r="C13" s="14">
        <v>45062</v>
      </c>
      <c r="D13" s="42" t="s">
        <v>27</v>
      </c>
      <c r="E13" s="16">
        <v>194</v>
      </c>
      <c r="F13" s="16">
        <v>194</v>
      </c>
      <c r="G13" s="16">
        <v>195</v>
      </c>
      <c r="H13" s="16">
        <v>197</v>
      </c>
      <c r="I13" s="16"/>
      <c r="J13" s="16"/>
      <c r="K13" s="19">
        <v>4</v>
      </c>
      <c r="L13" s="19">
        <v>780</v>
      </c>
      <c r="M13" s="20">
        <v>195</v>
      </c>
      <c r="N13" s="21">
        <v>5</v>
      </c>
      <c r="O13" s="22">
        <v>200</v>
      </c>
    </row>
    <row r="14" spans="1:17">
      <c r="A14" s="12" t="s">
        <v>19</v>
      </c>
      <c r="B14" s="43" t="s">
        <v>28</v>
      </c>
      <c r="C14" s="49">
        <v>45073</v>
      </c>
      <c r="D14" s="61" t="s">
        <v>22</v>
      </c>
      <c r="E14" s="16">
        <v>190</v>
      </c>
      <c r="F14" s="16">
        <v>195.001</v>
      </c>
      <c r="G14" s="16">
        <v>187.001</v>
      </c>
      <c r="H14" s="16">
        <v>195</v>
      </c>
      <c r="I14" s="16"/>
      <c r="J14" s="16"/>
      <c r="K14" s="62">
        <v>4</v>
      </c>
      <c r="L14" s="62">
        <v>767.00199999999995</v>
      </c>
      <c r="M14" s="63">
        <v>191.75049999999999</v>
      </c>
      <c r="N14" s="64">
        <v>9</v>
      </c>
      <c r="O14" s="65">
        <v>200.75049999999999</v>
      </c>
    </row>
    <row r="15" spans="1:17">
      <c r="A15" s="12" t="s">
        <v>19</v>
      </c>
      <c r="B15" s="43" t="s">
        <v>28</v>
      </c>
      <c r="C15" s="49">
        <v>45074</v>
      </c>
      <c r="D15" s="66" t="s">
        <v>27</v>
      </c>
      <c r="E15" s="16">
        <v>187</v>
      </c>
      <c r="F15" s="16">
        <v>189</v>
      </c>
      <c r="G15" s="16">
        <v>188</v>
      </c>
      <c r="H15" s="16">
        <v>195</v>
      </c>
      <c r="I15" s="16"/>
      <c r="J15" s="16"/>
      <c r="K15" s="62">
        <v>4</v>
      </c>
      <c r="L15" s="62">
        <v>759</v>
      </c>
      <c r="M15" s="63">
        <v>189.75</v>
      </c>
      <c r="N15" s="64">
        <v>5</v>
      </c>
      <c r="O15" s="65">
        <v>194.75</v>
      </c>
    </row>
    <row r="16" spans="1:17">
      <c r="A16" s="50" t="s">
        <v>35</v>
      </c>
      <c r="B16" s="43" t="s">
        <v>28</v>
      </c>
      <c r="C16" s="49">
        <v>45083</v>
      </c>
      <c r="D16" s="61" t="s">
        <v>22</v>
      </c>
      <c r="E16" s="16">
        <v>196</v>
      </c>
      <c r="F16" s="16">
        <v>191</v>
      </c>
      <c r="G16" s="16">
        <v>195</v>
      </c>
      <c r="H16" s="16">
        <v>197</v>
      </c>
      <c r="I16" s="16"/>
      <c r="J16" s="16"/>
      <c r="K16" s="62">
        <v>4</v>
      </c>
      <c r="L16" s="62">
        <v>779</v>
      </c>
      <c r="M16" s="63">
        <v>194.75</v>
      </c>
      <c r="N16" s="64">
        <v>11</v>
      </c>
      <c r="O16" s="65">
        <v>205.75</v>
      </c>
    </row>
    <row r="17" spans="1:15">
      <c r="A17" s="50" t="s">
        <v>19</v>
      </c>
      <c r="B17" s="43" t="s">
        <v>28</v>
      </c>
      <c r="C17" s="49">
        <v>45087</v>
      </c>
      <c r="D17" s="61" t="s">
        <v>22</v>
      </c>
      <c r="E17" s="16">
        <v>194</v>
      </c>
      <c r="F17" s="16">
        <v>187</v>
      </c>
      <c r="G17" s="16">
        <v>193</v>
      </c>
      <c r="H17" s="16">
        <v>187</v>
      </c>
      <c r="I17" s="16"/>
      <c r="J17" s="16"/>
      <c r="K17" s="62">
        <v>4</v>
      </c>
      <c r="L17" s="62">
        <v>761</v>
      </c>
      <c r="M17" s="63">
        <v>190.25</v>
      </c>
      <c r="N17" s="64">
        <v>9</v>
      </c>
      <c r="O17" s="65">
        <v>199.25</v>
      </c>
    </row>
    <row r="18" spans="1:15">
      <c r="A18" s="50" t="s">
        <v>19</v>
      </c>
      <c r="B18" s="43" t="s">
        <v>28</v>
      </c>
      <c r="C18" s="49">
        <v>45088</v>
      </c>
      <c r="D18" s="66" t="s">
        <v>27</v>
      </c>
      <c r="E18" s="16">
        <v>192</v>
      </c>
      <c r="F18" s="16">
        <v>193</v>
      </c>
      <c r="G18" s="16">
        <v>194</v>
      </c>
      <c r="H18" s="16">
        <v>196</v>
      </c>
      <c r="I18" s="16">
        <v>197</v>
      </c>
      <c r="J18" s="16">
        <v>198</v>
      </c>
      <c r="K18" s="62">
        <v>6</v>
      </c>
      <c r="L18" s="62">
        <v>1170</v>
      </c>
      <c r="M18" s="63">
        <v>195</v>
      </c>
      <c r="N18" s="64">
        <v>30</v>
      </c>
      <c r="O18" s="65">
        <v>225</v>
      </c>
    </row>
    <row r="19" spans="1:15">
      <c r="A19" s="12" t="s">
        <v>35</v>
      </c>
      <c r="B19" s="13" t="s">
        <v>28</v>
      </c>
      <c r="C19" s="14">
        <v>45097</v>
      </c>
      <c r="D19" s="42" t="s">
        <v>27</v>
      </c>
      <c r="E19" s="16">
        <v>196</v>
      </c>
      <c r="F19" s="16">
        <v>197</v>
      </c>
      <c r="G19" s="16">
        <v>198</v>
      </c>
      <c r="H19" s="16">
        <v>199</v>
      </c>
      <c r="I19" s="16"/>
      <c r="J19" s="16"/>
      <c r="K19" s="19">
        <v>4</v>
      </c>
      <c r="L19" s="19">
        <v>790</v>
      </c>
      <c r="M19" s="20">
        <v>197.5</v>
      </c>
      <c r="N19" s="21">
        <v>13</v>
      </c>
      <c r="O19" s="22">
        <v>210.5</v>
      </c>
    </row>
    <row r="20" spans="1:15">
      <c r="A20" s="12" t="s">
        <v>35</v>
      </c>
      <c r="B20" s="43" t="s">
        <v>28</v>
      </c>
      <c r="C20" s="49">
        <v>45101</v>
      </c>
      <c r="D20" s="61" t="s">
        <v>22</v>
      </c>
      <c r="E20" s="16">
        <v>193.001</v>
      </c>
      <c r="F20" s="16">
        <v>191</v>
      </c>
      <c r="G20" s="16">
        <v>197</v>
      </c>
      <c r="H20" s="16">
        <v>193</v>
      </c>
      <c r="I20" s="16"/>
      <c r="J20" s="16"/>
      <c r="K20" s="62">
        <v>4</v>
      </c>
      <c r="L20" s="62">
        <v>774.00099999999998</v>
      </c>
      <c r="M20" s="63">
        <v>193.50024999999999</v>
      </c>
      <c r="N20" s="64">
        <v>9</v>
      </c>
      <c r="O20" s="65">
        <v>202.50024999999999</v>
      </c>
    </row>
    <row r="21" spans="1:15">
      <c r="A21" s="50" t="s">
        <v>19</v>
      </c>
      <c r="B21" s="43" t="s">
        <v>28</v>
      </c>
      <c r="C21" s="49">
        <v>45102</v>
      </c>
      <c r="D21" s="66" t="s">
        <v>27</v>
      </c>
      <c r="E21" s="16">
        <v>197</v>
      </c>
      <c r="F21" s="16">
        <v>193</v>
      </c>
      <c r="G21" s="16">
        <v>195</v>
      </c>
      <c r="H21" s="16">
        <v>193</v>
      </c>
      <c r="I21" s="16"/>
      <c r="J21" s="16"/>
      <c r="K21" s="62">
        <v>4</v>
      </c>
      <c r="L21" s="62">
        <v>778</v>
      </c>
      <c r="M21" s="63">
        <v>194.5</v>
      </c>
      <c r="N21" s="64">
        <v>13</v>
      </c>
      <c r="O21" s="65">
        <v>207.5</v>
      </c>
    </row>
    <row r="22" spans="1:15">
      <c r="A22" s="12" t="s">
        <v>19</v>
      </c>
      <c r="B22" s="13" t="s">
        <v>28</v>
      </c>
      <c r="C22" s="14">
        <v>45115</v>
      </c>
      <c r="D22" s="15" t="s">
        <v>22</v>
      </c>
      <c r="E22" s="16">
        <v>193</v>
      </c>
      <c r="F22" s="16">
        <v>192</v>
      </c>
      <c r="G22" s="16">
        <v>190</v>
      </c>
      <c r="H22" s="16">
        <v>190</v>
      </c>
      <c r="I22" s="16"/>
      <c r="J22" s="16"/>
      <c r="K22" s="19">
        <v>4</v>
      </c>
      <c r="L22" s="19">
        <v>765</v>
      </c>
      <c r="M22" s="20">
        <v>191.25</v>
      </c>
      <c r="N22" s="21">
        <v>9</v>
      </c>
      <c r="O22" s="22">
        <v>200.25</v>
      </c>
    </row>
    <row r="23" spans="1:15">
      <c r="A23" s="12" t="s">
        <v>19</v>
      </c>
      <c r="B23" s="13" t="s">
        <v>28</v>
      </c>
      <c r="C23" s="14">
        <v>45123</v>
      </c>
      <c r="D23" s="15" t="s">
        <v>22</v>
      </c>
      <c r="E23" s="16">
        <v>193</v>
      </c>
      <c r="F23" s="16">
        <v>193</v>
      </c>
      <c r="G23" s="16">
        <v>191</v>
      </c>
      <c r="H23" s="16">
        <v>188</v>
      </c>
      <c r="I23" s="16">
        <v>196</v>
      </c>
      <c r="J23" s="16">
        <v>193</v>
      </c>
      <c r="K23" s="19">
        <v>6</v>
      </c>
      <c r="L23" s="19">
        <v>1154</v>
      </c>
      <c r="M23" s="20">
        <v>192.33333333333334</v>
      </c>
      <c r="N23" s="21">
        <v>22</v>
      </c>
      <c r="O23" s="22">
        <v>214.33333333333334</v>
      </c>
    </row>
    <row r="24" spans="1:15">
      <c r="A24" s="12" t="s">
        <v>35</v>
      </c>
      <c r="B24" s="13" t="s">
        <v>28</v>
      </c>
      <c r="C24" s="14">
        <v>45125</v>
      </c>
      <c r="D24" s="42" t="s">
        <v>27</v>
      </c>
      <c r="E24" s="16">
        <v>189</v>
      </c>
      <c r="F24" s="16">
        <v>193</v>
      </c>
      <c r="G24" s="16">
        <v>191</v>
      </c>
      <c r="H24" s="16">
        <v>194</v>
      </c>
      <c r="I24" s="16"/>
      <c r="J24" s="16"/>
      <c r="K24" s="19">
        <v>4</v>
      </c>
      <c r="L24" s="19">
        <v>767</v>
      </c>
      <c r="M24" s="20">
        <v>191.75</v>
      </c>
      <c r="N24" s="21">
        <v>13</v>
      </c>
      <c r="O24" s="22">
        <v>204.75</v>
      </c>
    </row>
    <row r="25" spans="1:15">
      <c r="A25" s="12" t="s">
        <v>35</v>
      </c>
      <c r="B25" s="13" t="s">
        <v>28</v>
      </c>
      <c r="C25" s="14">
        <v>45129</v>
      </c>
      <c r="D25" s="15" t="s">
        <v>22</v>
      </c>
      <c r="E25" s="16">
        <v>193</v>
      </c>
      <c r="F25" s="16">
        <v>194</v>
      </c>
      <c r="G25" s="16">
        <v>189</v>
      </c>
      <c r="H25" s="16">
        <v>196</v>
      </c>
      <c r="I25" s="16"/>
      <c r="J25" s="16"/>
      <c r="K25" s="19">
        <v>4</v>
      </c>
      <c r="L25" s="19">
        <v>772</v>
      </c>
      <c r="M25" s="20">
        <v>193</v>
      </c>
      <c r="N25" s="21">
        <v>5</v>
      </c>
      <c r="O25" s="22">
        <v>198</v>
      </c>
    </row>
    <row r="26" spans="1:15">
      <c r="A26" s="12" t="s">
        <v>35</v>
      </c>
      <c r="B26" s="13" t="s">
        <v>28</v>
      </c>
      <c r="C26" s="14">
        <v>45130</v>
      </c>
      <c r="D26" s="42" t="s">
        <v>27</v>
      </c>
      <c r="E26" s="16">
        <v>195</v>
      </c>
      <c r="F26" s="16">
        <v>193</v>
      </c>
      <c r="G26" s="16">
        <v>194</v>
      </c>
      <c r="H26" s="16">
        <v>193</v>
      </c>
      <c r="I26" s="16"/>
      <c r="J26" s="16"/>
      <c r="K26" s="19">
        <v>4</v>
      </c>
      <c r="L26" s="19">
        <v>775</v>
      </c>
      <c r="M26" s="20">
        <v>193.75</v>
      </c>
      <c r="N26" s="21">
        <v>13</v>
      </c>
      <c r="O26" s="22">
        <v>206.75</v>
      </c>
    </row>
    <row r="27" spans="1:15">
      <c r="A27" s="12" t="s">
        <v>19</v>
      </c>
      <c r="B27" s="13" t="s">
        <v>28</v>
      </c>
      <c r="C27" s="14">
        <v>45136</v>
      </c>
      <c r="D27" s="15" t="s">
        <v>22</v>
      </c>
      <c r="E27" s="16">
        <v>188</v>
      </c>
      <c r="F27" s="16">
        <v>185</v>
      </c>
      <c r="G27" s="16">
        <v>190</v>
      </c>
      <c r="H27" s="16">
        <v>189</v>
      </c>
      <c r="I27" s="16">
        <v>190</v>
      </c>
      <c r="J27" s="16">
        <v>192</v>
      </c>
      <c r="K27" s="19">
        <v>6</v>
      </c>
      <c r="L27" s="19">
        <v>1134</v>
      </c>
      <c r="M27" s="20">
        <v>189</v>
      </c>
      <c r="N27" s="21">
        <v>26</v>
      </c>
      <c r="O27" s="22">
        <v>215</v>
      </c>
    </row>
    <row r="28" spans="1:15">
      <c r="A28" s="12" t="s">
        <v>19</v>
      </c>
      <c r="B28" s="13" t="s">
        <v>28</v>
      </c>
      <c r="C28" s="14">
        <v>45139</v>
      </c>
      <c r="D28" s="15" t="s">
        <v>22</v>
      </c>
      <c r="E28" s="16">
        <v>186</v>
      </c>
      <c r="F28" s="16">
        <v>191.001</v>
      </c>
      <c r="G28" s="16">
        <v>190</v>
      </c>
      <c r="H28" s="16">
        <v>191</v>
      </c>
      <c r="I28" s="16"/>
      <c r="J28" s="16"/>
      <c r="K28" s="19">
        <v>4</v>
      </c>
      <c r="L28" s="19">
        <v>758.00099999999998</v>
      </c>
      <c r="M28" s="20">
        <v>189.50024999999999</v>
      </c>
      <c r="N28" s="21">
        <v>8</v>
      </c>
      <c r="O28" s="22">
        <v>197.50024999999999</v>
      </c>
    </row>
    <row r="29" spans="1:15">
      <c r="A29" s="12" t="s">
        <v>35</v>
      </c>
      <c r="B29" s="13" t="s">
        <v>28</v>
      </c>
      <c r="C29" s="14">
        <v>45150</v>
      </c>
      <c r="D29" s="15" t="s">
        <v>22</v>
      </c>
      <c r="E29" s="16">
        <v>188</v>
      </c>
      <c r="F29" s="16">
        <v>186</v>
      </c>
      <c r="G29" s="16">
        <v>185</v>
      </c>
      <c r="H29" s="16">
        <v>190</v>
      </c>
      <c r="I29" s="16"/>
      <c r="J29" s="16"/>
      <c r="K29" s="19">
        <v>4</v>
      </c>
      <c r="L29" s="19">
        <v>749</v>
      </c>
      <c r="M29" s="20">
        <v>187.25</v>
      </c>
      <c r="N29" s="21">
        <v>8</v>
      </c>
      <c r="O29" s="22">
        <v>195.25</v>
      </c>
    </row>
    <row r="30" spans="1:15">
      <c r="A30" s="12" t="s">
        <v>35</v>
      </c>
      <c r="B30" s="13" t="s">
        <v>28</v>
      </c>
      <c r="C30" s="14">
        <v>45153</v>
      </c>
      <c r="D30" s="42" t="s">
        <v>27</v>
      </c>
      <c r="E30" s="16">
        <v>189</v>
      </c>
      <c r="F30" s="16">
        <v>194</v>
      </c>
      <c r="G30" s="16">
        <v>193</v>
      </c>
      <c r="H30" s="16">
        <v>194</v>
      </c>
      <c r="I30" s="16"/>
      <c r="J30" s="16"/>
      <c r="K30" s="19">
        <v>4</v>
      </c>
      <c r="L30" s="19">
        <v>770</v>
      </c>
      <c r="M30" s="20">
        <v>192.5</v>
      </c>
      <c r="N30" s="21">
        <v>13</v>
      </c>
      <c r="O30" s="22">
        <v>205.5</v>
      </c>
    </row>
    <row r="31" spans="1:15">
      <c r="A31" s="12" t="s">
        <v>35</v>
      </c>
      <c r="B31" s="13" t="s">
        <v>28</v>
      </c>
      <c r="C31" s="14">
        <v>45158</v>
      </c>
      <c r="D31" s="42" t="s">
        <v>27</v>
      </c>
      <c r="E31" s="16">
        <v>190</v>
      </c>
      <c r="F31" s="16">
        <v>190</v>
      </c>
      <c r="G31" s="16">
        <v>194</v>
      </c>
      <c r="H31" s="16">
        <v>191</v>
      </c>
      <c r="I31" s="16"/>
      <c r="J31" s="16"/>
      <c r="K31" s="19">
        <v>4</v>
      </c>
      <c r="L31" s="19">
        <v>765</v>
      </c>
      <c r="M31" s="20">
        <v>191.25</v>
      </c>
      <c r="N31" s="21">
        <v>13</v>
      </c>
      <c r="O31" s="22">
        <v>204.25</v>
      </c>
    </row>
    <row r="32" spans="1:15">
      <c r="A32" s="12" t="s">
        <v>19</v>
      </c>
      <c r="B32" s="13" t="s">
        <v>28</v>
      </c>
      <c r="C32" s="14">
        <v>45164</v>
      </c>
      <c r="D32" s="15" t="s">
        <v>22</v>
      </c>
      <c r="E32" s="16">
        <v>193.001</v>
      </c>
      <c r="F32" s="16">
        <v>193</v>
      </c>
      <c r="G32" s="16">
        <v>193.001</v>
      </c>
      <c r="H32" s="16">
        <v>190</v>
      </c>
      <c r="I32" s="16"/>
      <c r="J32" s="16"/>
      <c r="K32" s="19">
        <v>4</v>
      </c>
      <c r="L32" s="19">
        <v>769.00199999999995</v>
      </c>
      <c r="M32" s="20">
        <v>192.25049999999999</v>
      </c>
      <c r="N32" s="21">
        <v>8</v>
      </c>
      <c r="O32" s="22">
        <v>200.25049999999999</v>
      </c>
    </row>
    <row r="33" spans="1:15">
      <c r="A33" s="12" t="s">
        <v>19</v>
      </c>
      <c r="B33" s="13" t="s">
        <v>28</v>
      </c>
      <c r="C33" s="14">
        <v>45171</v>
      </c>
      <c r="D33" s="15" t="s">
        <v>74</v>
      </c>
      <c r="E33" s="16">
        <v>190</v>
      </c>
      <c r="F33" s="16">
        <v>196</v>
      </c>
      <c r="G33" s="16">
        <v>191</v>
      </c>
      <c r="H33" s="16">
        <v>194</v>
      </c>
      <c r="I33" s="16">
        <v>194</v>
      </c>
      <c r="J33" s="16">
        <v>191</v>
      </c>
      <c r="K33" s="19">
        <v>6</v>
      </c>
      <c r="L33" s="19">
        <v>1156</v>
      </c>
      <c r="M33" s="20">
        <v>192.66666666666666</v>
      </c>
      <c r="N33" s="21">
        <v>4</v>
      </c>
      <c r="O33" s="22">
        <v>196.66666666666666</v>
      </c>
    </row>
    <row r="34" spans="1:15">
      <c r="A34" s="12" t="s">
        <v>19</v>
      </c>
      <c r="B34" s="13" t="s">
        <v>28</v>
      </c>
      <c r="C34" s="14">
        <v>45174</v>
      </c>
      <c r="D34" s="15" t="s">
        <v>22</v>
      </c>
      <c r="E34" s="16">
        <v>187</v>
      </c>
      <c r="F34" s="16">
        <v>188</v>
      </c>
      <c r="G34" s="16">
        <v>186</v>
      </c>
      <c r="H34" s="16">
        <v>190</v>
      </c>
      <c r="I34" s="16"/>
      <c r="J34" s="16"/>
      <c r="K34" s="19">
        <v>4</v>
      </c>
      <c r="L34" s="19">
        <v>751</v>
      </c>
      <c r="M34" s="20">
        <v>187.75</v>
      </c>
      <c r="N34" s="21">
        <v>11</v>
      </c>
      <c r="O34" s="22">
        <v>198.75</v>
      </c>
    </row>
    <row r="35" spans="1:15">
      <c r="A35" s="12" t="s">
        <v>35</v>
      </c>
      <c r="B35" s="13" t="s">
        <v>28</v>
      </c>
      <c r="C35" s="14">
        <v>45178</v>
      </c>
      <c r="D35" s="15" t="s">
        <v>22</v>
      </c>
      <c r="E35" s="16">
        <v>189</v>
      </c>
      <c r="F35" s="16">
        <v>187</v>
      </c>
      <c r="G35" s="16">
        <v>191.001</v>
      </c>
      <c r="H35" s="16">
        <v>190.001</v>
      </c>
      <c r="I35" s="16"/>
      <c r="J35" s="16"/>
      <c r="K35" s="19">
        <v>4</v>
      </c>
      <c r="L35" s="19">
        <v>757.00199999999995</v>
      </c>
      <c r="M35" s="20">
        <v>189.25049999999999</v>
      </c>
      <c r="N35" s="21">
        <v>9</v>
      </c>
      <c r="O35" s="22">
        <v>198.25049999999999</v>
      </c>
    </row>
    <row r="36" spans="1:15">
      <c r="A36" s="12" t="s">
        <v>35</v>
      </c>
      <c r="B36" s="13" t="s">
        <v>28</v>
      </c>
      <c r="C36" s="14">
        <v>45188</v>
      </c>
      <c r="D36" s="42" t="s">
        <v>27</v>
      </c>
      <c r="E36" s="16">
        <v>191</v>
      </c>
      <c r="F36" s="16">
        <v>199</v>
      </c>
      <c r="G36" s="16">
        <v>194</v>
      </c>
      <c r="H36" s="16">
        <v>194</v>
      </c>
      <c r="I36" s="16"/>
      <c r="J36" s="16"/>
      <c r="K36" s="19">
        <v>4</v>
      </c>
      <c r="L36" s="19">
        <v>778</v>
      </c>
      <c r="M36" s="20">
        <v>194.5</v>
      </c>
      <c r="N36" s="21">
        <v>13</v>
      </c>
      <c r="O36" s="22">
        <v>207.5</v>
      </c>
    </row>
    <row r="37" spans="1:15">
      <c r="A37" s="12" t="s">
        <v>19</v>
      </c>
      <c r="B37" s="13" t="s">
        <v>28</v>
      </c>
      <c r="C37" s="14">
        <v>45192</v>
      </c>
      <c r="D37" s="15" t="s">
        <v>22</v>
      </c>
      <c r="E37" s="16">
        <v>181</v>
      </c>
      <c r="F37" s="16">
        <v>185</v>
      </c>
      <c r="G37" s="16">
        <v>188</v>
      </c>
      <c r="H37" s="16">
        <v>189</v>
      </c>
      <c r="I37" s="16"/>
      <c r="J37" s="16"/>
      <c r="K37" s="19">
        <v>4</v>
      </c>
      <c r="L37" s="19">
        <v>743</v>
      </c>
      <c r="M37" s="20">
        <v>185.75</v>
      </c>
      <c r="N37" s="21">
        <v>7</v>
      </c>
      <c r="O37" s="22">
        <v>192.75</v>
      </c>
    </row>
    <row r="38" spans="1:15">
      <c r="A38" s="12" t="s">
        <v>35</v>
      </c>
      <c r="B38" s="13" t="s">
        <v>28</v>
      </c>
      <c r="C38" s="14">
        <v>45193</v>
      </c>
      <c r="D38" s="42" t="s">
        <v>27</v>
      </c>
      <c r="E38" s="16">
        <v>187.001</v>
      </c>
      <c r="F38" s="16">
        <v>189</v>
      </c>
      <c r="G38" s="16">
        <v>193</v>
      </c>
      <c r="H38" s="16">
        <v>193</v>
      </c>
      <c r="I38" s="16"/>
      <c r="J38" s="16"/>
      <c r="K38" s="19">
        <v>4</v>
      </c>
      <c r="L38" s="19">
        <v>762.00099999999998</v>
      </c>
      <c r="M38" s="20">
        <v>190.50024999999999</v>
      </c>
      <c r="N38" s="21">
        <v>11</v>
      </c>
      <c r="O38" s="22">
        <v>201.50024999999999</v>
      </c>
    </row>
    <row r="39" spans="1:15">
      <c r="A39" s="12" t="s">
        <v>35</v>
      </c>
      <c r="B39" s="13" t="s">
        <v>28</v>
      </c>
      <c r="C39" s="14">
        <v>45199</v>
      </c>
      <c r="D39" s="42" t="s">
        <v>27</v>
      </c>
      <c r="E39" s="16">
        <v>191</v>
      </c>
      <c r="F39" s="16">
        <v>186</v>
      </c>
      <c r="G39" s="16">
        <v>194</v>
      </c>
      <c r="H39" s="16">
        <v>189</v>
      </c>
      <c r="I39" s="16">
        <v>190.001</v>
      </c>
      <c r="J39" s="16">
        <v>192</v>
      </c>
      <c r="K39" s="19">
        <v>6</v>
      </c>
      <c r="L39" s="19">
        <v>1142.001</v>
      </c>
      <c r="M39" s="20">
        <v>190.33349999999999</v>
      </c>
      <c r="N39" s="21">
        <v>26</v>
      </c>
      <c r="O39" s="22">
        <v>216.33349999999999</v>
      </c>
    </row>
    <row r="40" spans="1:15">
      <c r="A40" s="12" t="s">
        <v>35</v>
      </c>
      <c r="B40" s="13" t="s">
        <v>28</v>
      </c>
      <c r="C40" s="14">
        <v>45202</v>
      </c>
      <c r="D40" s="15" t="s">
        <v>22</v>
      </c>
      <c r="E40" s="16">
        <v>190</v>
      </c>
      <c r="F40" s="16">
        <v>188</v>
      </c>
      <c r="G40" s="16">
        <v>188</v>
      </c>
      <c r="H40" s="16">
        <v>192</v>
      </c>
      <c r="I40" s="16"/>
      <c r="J40" s="16"/>
      <c r="K40" s="19">
        <v>4</v>
      </c>
      <c r="L40" s="19">
        <v>758</v>
      </c>
      <c r="M40" s="20">
        <v>189.5</v>
      </c>
      <c r="N40" s="21">
        <v>4</v>
      </c>
      <c r="O40" s="22">
        <v>193.5</v>
      </c>
    </row>
    <row r="41" spans="1:15">
      <c r="A41" s="12" t="s">
        <v>19</v>
      </c>
      <c r="B41" s="13" t="s">
        <v>28</v>
      </c>
      <c r="C41" s="14">
        <v>45213</v>
      </c>
      <c r="D41" s="42" t="s">
        <v>22</v>
      </c>
      <c r="E41" s="16">
        <v>191</v>
      </c>
      <c r="F41" s="16">
        <v>193</v>
      </c>
      <c r="G41" s="16">
        <v>190</v>
      </c>
      <c r="H41" s="16">
        <v>192</v>
      </c>
      <c r="I41" s="16"/>
      <c r="J41" s="16"/>
      <c r="K41" s="19">
        <v>4</v>
      </c>
      <c r="L41" s="19">
        <v>766</v>
      </c>
      <c r="M41" s="20">
        <v>191.5</v>
      </c>
      <c r="N41" s="21">
        <v>13</v>
      </c>
      <c r="O41" s="22">
        <v>204.5</v>
      </c>
    </row>
    <row r="42" spans="1:15">
      <c r="A42" s="12" t="s">
        <v>35</v>
      </c>
      <c r="B42" s="13" t="s">
        <v>28</v>
      </c>
      <c r="C42" s="14">
        <v>45216</v>
      </c>
      <c r="D42" s="42" t="s">
        <v>27</v>
      </c>
      <c r="E42" s="16">
        <v>195</v>
      </c>
      <c r="F42" s="16">
        <v>196</v>
      </c>
      <c r="G42" s="16">
        <v>195</v>
      </c>
      <c r="H42" s="16">
        <v>194</v>
      </c>
      <c r="I42" s="16"/>
      <c r="J42" s="16"/>
      <c r="K42" s="19">
        <v>4</v>
      </c>
      <c r="L42" s="19">
        <v>780</v>
      </c>
      <c r="M42" s="20">
        <v>195</v>
      </c>
      <c r="N42" s="21">
        <v>6</v>
      </c>
      <c r="O42" s="22">
        <v>201</v>
      </c>
    </row>
    <row r="43" spans="1:15">
      <c r="A43" s="12" t="s">
        <v>35</v>
      </c>
      <c r="B43" s="13" t="s">
        <v>28</v>
      </c>
      <c r="C43" s="14">
        <v>45221</v>
      </c>
      <c r="D43" s="42" t="s">
        <v>27</v>
      </c>
      <c r="E43" s="16">
        <v>190</v>
      </c>
      <c r="F43" s="16">
        <v>194</v>
      </c>
      <c r="G43" s="16">
        <v>193</v>
      </c>
      <c r="H43" s="16">
        <v>190</v>
      </c>
      <c r="I43" s="16"/>
      <c r="J43" s="16"/>
      <c r="K43" s="19">
        <v>4</v>
      </c>
      <c r="L43" s="19">
        <v>767</v>
      </c>
      <c r="M43" s="20">
        <v>191.75</v>
      </c>
      <c r="N43" s="21">
        <v>13</v>
      </c>
      <c r="O43" s="22">
        <v>204.75</v>
      </c>
    </row>
    <row r="44" spans="1:15">
      <c r="A44" s="12" t="s">
        <v>35</v>
      </c>
      <c r="B44" s="13" t="s">
        <v>28</v>
      </c>
      <c r="C44" s="14">
        <v>45227</v>
      </c>
      <c r="D44" s="42" t="s">
        <v>22</v>
      </c>
      <c r="E44" s="16">
        <v>191</v>
      </c>
      <c r="F44" s="16">
        <v>187</v>
      </c>
      <c r="G44" s="16">
        <v>187</v>
      </c>
      <c r="H44" s="16">
        <v>191</v>
      </c>
      <c r="I44" s="16"/>
      <c r="J44" s="16"/>
      <c r="K44" s="19">
        <v>4</v>
      </c>
      <c r="L44" s="19">
        <v>756</v>
      </c>
      <c r="M44" s="20">
        <v>189</v>
      </c>
      <c r="N44" s="21">
        <v>13</v>
      </c>
      <c r="O44" s="22">
        <v>202</v>
      </c>
    </row>
    <row r="45" spans="1:15">
      <c r="A45" s="12" t="s">
        <v>35</v>
      </c>
      <c r="B45" s="13" t="s">
        <v>28</v>
      </c>
      <c r="C45" s="14">
        <v>45234</v>
      </c>
      <c r="D45" s="42" t="s">
        <v>22</v>
      </c>
      <c r="E45" s="16">
        <v>190</v>
      </c>
      <c r="F45" s="16">
        <v>187</v>
      </c>
      <c r="G45" s="16">
        <v>174</v>
      </c>
      <c r="H45" s="16">
        <v>173</v>
      </c>
      <c r="I45" s="16"/>
      <c r="J45" s="16"/>
      <c r="K45" s="19">
        <v>4</v>
      </c>
      <c r="L45" s="19">
        <v>724</v>
      </c>
      <c r="M45" s="20">
        <v>181</v>
      </c>
      <c r="N45" s="21">
        <v>8</v>
      </c>
      <c r="O45" s="22">
        <v>189</v>
      </c>
    </row>
    <row r="46" spans="1:15">
      <c r="A46" s="12" t="s">
        <v>35</v>
      </c>
      <c r="B46" s="13" t="s">
        <v>28</v>
      </c>
      <c r="C46" s="14">
        <v>45241</v>
      </c>
      <c r="D46" s="42" t="s">
        <v>27</v>
      </c>
      <c r="E46" s="16">
        <v>190</v>
      </c>
      <c r="F46" s="16">
        <v>189</v>
      </c>
      <c r="G46" s="16">
        <v>193</v>
      </c>
      <c r="H46" s="16">
        <v>196</v>
      </c>
      <c r="I46" s="16">
        <v>195</v>
      </c>
      <c r="J46" s="16">
        <v>191</v>
      </c>
      <c r="K46" s="19">
        <v>6</v>
      </c>
      <c r="L46" s="19">
        <v>1154</v>
      </c>
      <c r="M46" s="20">
        <v>192.33333333333334</v>
      </c>
      <c r="N46" s="21">
        <v>34</v>
      </c>
      <c r="O46" s="22">
        <v>226.33333333333334</v>
      </c>
    </row>
    <row r="48" spans="1:15">
      <c r="K48" s="8">
        <f>SUM(K2:K47)</f>
        <v>192</v>
      </c>
      <c r="L48" s="8">
        <f>SUM(L2:L47)</f>
        <v>36636.014000000003</v>
      </c>
      <c r="M48" s="7">
        <f>SUM(L48/K48)</f>
        <v>190.81257291666668</v>
      </c>
      <c r="N48" s="8">
        <f>SUM(N2:N47)</f>
        <v>493</v>
      </c>
      <c r="O48" s="11">
        <f>SUM(M48+N48)</f>
        <v>683.81257291666668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_1"/>
    <protectedRange algorithmName="SHA-512" hashValue="ON39YdpmFHfN9f47KpiRvqrKx0V9+erV1CNkpWzYhW/Qyc6aT8rEyCrvauWSYGZK2ia3o7vd3akF07acHAFpOA==" saltValue="yVW9XmDwTqEnmpSGai0KYg==" spinCount="100000" sqref="D2" name="Range1_1_2_3_1"/>
    <protectedRange algorithmName="SHA-512" hashValue="ON39YdpmFHfN9f47KpiRvqrKx0V9+erV1CNkpWzYhW/Qyc6aT8rEyCrvauWSYGZK2ia3o7vd3akF07acHAFpOA==" saltValue="yVW9XmDwTqEnmpSGai0KYg==" spinCount="100000" sqref="B3:C4 I3:J4" name="Range1_17_1"/>
    <protectedRange algorithmName="SHA-512" hashValue="ON39YdpmFHfN9f47KpiRvqrKx0V9+erV1CNkpWzYhW/Qyc6aT8rEyCrvauWSYGZK2ia3o7vd3akF07acHAFpOA==" saltValue="yVW9XmDwTqEnmpSGai0KYg==" spinCount="100000" sqref="D3:D4" name="Range1_1_12_1"/>
    <protectedRange algorithmName="SHA-512" hashValue="ON39YdpmFHfN9f47KpiRvqrKx0V9+erV1CNkpWzYhW/Qyc6aT8rEyCrvauWSYGZK2ia3o7vd3akF07acHAFpOA==" saltValue="yVW9XmDwTqEnmpSGai0KYg==" spinCount="100000" sqref="E3:H4" name="Range1_3_3_1"/>
    <protectedRange algorithmName="SHA-512" hashValue="ON39YdpmFHfN9f47KpiRvqrKx0V9+erV1CNkpWzYhW/Qyc6aT8rEyCrvauWSYGZK2ia3o7vd3akF07acHAFpOA==" saltValue="yVW9XmDwTqEnmpSGai0KYg==" spinCount="100000" sqref="E5:J5 B5:C5" name="Range1_4_4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C7:C12" name="Range1_22"/>
    <protectedRange algorithmName="SHA-512" hashValue="ON39YdpmFHfN9f47KpiRvqrKx0V9+erV1CNkpWzYhW/Qyc6aT8rEyCrvauWSYGZK2ia3o7vd3akF07acHAFpOA==" saltValue="yVW9XmDwTqEnmpSGai0KYg==" spinCount="100000" sqref="B7:B12 E7:J12" name="Range1_5_2"/>
    <protectedRange algorithmName="SHA-512" hashValue="ON39YdpmFHfN9f47KpiRvqrKx0V9+erV1CNkpWzYhW/Qyc6aT8rEyCrvauWSYGZK2ia3o7vd3akF07acHAFpOA==" saltValue="yVW9XmDwTqEnmpSGai0KYg==" spinCount="100000" sqref="D7:D12" name="Range1_1_3_2"/>
    <protectedRange algorithmName="SHA-512" hashValue="ON39YdpmFHfN9f47KpiRvqrKx0V9+erV1CNkpWzYhW/Qyc6aT8rEyCrvauWSYGZK2ia3o7vd3akF07acHAFpOA==" saltValue="yVW9XmDwTqEnmpSGai0KYg==" spinCount="100000" sqref="E23:J23 B23:C23" name="Range1_57"/>
    <protectedRange algorithmName="SHA-512" hashValue="ON39YdpmFHfN9f47KpiRvqrKx0V9+erV1CNkpWzYhW/Qyc6aT8rEyCrvauWSYGZK2ia3o7vd3akF07acHAFpOA==" saltValue="yVW9XmDwTqEnmpSGai0KYg==" spinCount="100000" sqref="D23" name="Range1_1_23_1"/>
    <protectedRange algorithmName="SHA-512" hashValue="ON39YdpmFHfN9f47KpiRvqrKx0V9+erV1CNkpWzYhW/Qyc6aT8rEyCrvauWSYGZK2ia3o7vd3akF07acHAFpOA==" saltValue="yVW9XmDwTqEnmpSGai0KYg==" spinCount="100000" sqref="D33" name="Range1_1_33"/>
    <protectedRange algorithmName="SHA-512" hashValue="ON39YdpmFHfN9f47KpiRvqrKx0V9+erV1CNkpWzYhW/Qyc6aT8rEyCrvauWSYGZK2ia3o7vd3akF07acHAFpOA==" saltValue="yVW9XmDwTqEnmpSGai0KYg==" spinCount="100000" sqref="B33:C33 E33:J33" name="Range1_71"/>
    <protectedRange algorithmName="SHA-512" hashValue="ON39YdpmFHfN9f47KpiRvqrKx0V9+erV1CNkpWzYhW/Qyc6aT8rEyCrvauWSYGZK2ia3o7vd3akF07acHAFpOA==" saltValue="yVW9XmDwTqEnmpSGai0KYg==" spinCount="100000" sqref="E44:J44 B44:C44" name="Range1_4"/>
    <protectedRange algorithmName="SHA-512" hashValue="ON39YdpmFHfN9f47KpiRvqrKx0V9+erV1CNkpWzYhW/Qyc6aT8rEyCrvauWSYGZK2ia3o7vd3akF07acHAFpOA==" saltValue="yVW9XmDwTqEnmpSGai0KYg==" spinCount="100000" sqref="D44" name="Range1_1_3"/>
  </protectedRanges>
  <sortState xmlns:xlrd2="http://schemas.microsoft.com/office/spreadsheetml/2017/richdata2" ref="B2:O11">
    <sortCondition ref="C2:C11"/>
  </sortState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177C-9181-43A0-A49C-3FEBB3538F9C}">
  <dimension ref="A1:Q7"/>
  <sheetViews>
    <sheetView workbookViewId="0">
      <selection activeCell="K8" sqref="K8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43</v>
      </c>
      <c r="C2" s="14">
        <v>45027</v>
      </c>
      <c r="D2" s="42" t="s">
        <v>21</v>
      </c>
      <c r="E2" s="16">
        <v>187</v>
      </c>
      <c r="F2" s="16">
        <v>184</v>
      </c>
      <c r="G2" s="16">
        <v>193</v>
      </c>
      <c r="H2" s="16"/>
      <c r="I2" s="16"/>
      <c r="J2" s="16"/>
      <c r="K2" s="19">
        <v>3</v>
      </c>
      <c r="L2" s="19">
        <v>564</v>
      </c>
      <c r="M2" s="20">
        <v>188</v>
      </c>
      <c r="N2" s="21">
        <v>5</v>
      </c>
      <c r="O2" s="22">
        <v>193</v>
      </c>
    </row>
    <row r="3" spans="1:17">
      <c r="A3" s="12" t="s">
        <v>35</v>
      </c>
      <c r="B3" s="13" t="s">
        <v>43</v>
      </c>
      <c r="C3" s="14">
        <v>45041</v>
      </c>
      <c r="D3" s="42" t="s">
        <v>53</v>
      </c>
      <c r="E3" s="60">
        <v>188</v>
      </c>
      <c r="F3" s="60">
        <v>191</v>
      </c>
      <c r="G3" s="60">
        <v>189</v>
      </c>
      <c r="H3" s="60"/>
      <c r="I3" s="16"/>
      <c r="J3" s="16"/>
      <c r="K3" s="19">
        <v>3</v>
      </c>
      <c r="L3" s="19">
        <v>568</v>
      </c>
      <c r="M3" s="20">
        <v>189.33333333333334</v>
      </c>
      <c r="N3" s="21">
        <v>5</v>
      </c>
      <c r="O3" s="22">
        <v>194.33333333333334</v>
      </c>
    </row>
    <row r="4" spans="1:17">
      <c r="A4" s="12" t="s">
        <v>19</v>
      </c>
      <c r="B4" s="43" t="s">
        <v>43</v>
      </c>
      <c r="C4" s="49">
        <v>45038</v>
      </c>
      <c r="D4" s="66" t="s">
        <v>60</v>
      </c>
      <c r="E4" s="60">
        <v>189</v>
      </c>
      <c r="F4" s="60">
        <v>188</v>
      </c>
      <c r="G4" s="60">
        <v>193</v>
      </c>
      <c r="H4" s="60">
        <v>187</v>
      </c>
      <c r="I4" s="60"/>
      <c r="J4" s="60"/>
      <c r="K4" s="62">
        <v>4</v>
      </c>
      <c r="L4" s="62">
        <v>757</v>
      </c>
      <c r="M4" s="63">
        <v>189.25</v>
      </c>
      <c r="N4" s="64">
        <v>5</v>
      </c>
      <c r="O4" s="65">
        <v>194.25</v>
      </c>
    </row>
    <row r="5" spans="1:17">
      <c r="A5" s="12" t="s">
        <v>19</v>
      </c>
      <c r="B5" s="43" t="s">
        <v>43</v>
      </c>
      <c r="C5" s="49">
        <v>45039</v>
      </c>
      <c r="D5" s="66" t="s">
        <v>60</v>
      </c>
      <c r="E5" s="60">
        <v>189</v>
      </c>
      <c r="F5" s="60">
        <v>192</v>
      </c>
      <c r="G5" s="60">
        <v>192</v>
      </c>
      <c r="H5" s="60">
        <v>188</v>
      </c>
      <c r="I5" s="60"/>
      <c r="J5" s="60"/>
      <c r="K5" s="62">
        <v>4</v>
      </c>
      <c r="L5" s="62">
        <v>761</v>
      </c>
      <c r="M5" s="63">
        <v>190.25</v>
      </c>
      <c r="N5" s="64">
        <v>5</v>
      </c>
      <c r="O5" s="65">
        <v>195.25</v>
      </c>
    </row>
    <row r="7" spans="1:17">
      <c r="K7" s="8">
        <f>SUM(K2:K6)</f>
        <v>14</v>
      </c>
      <c r="L7" s="8">
        <f>SUM(L2:L6)</f>
        <v>2650</v>
      </c>
      <c r="M7" s="7">
        <f>SUM(L7/K7)</f>
        <v>189.28571428571428</v>
      </c>
      <c r="N7" s="8">
        <f>SUM(N2:N6)</f>
        <v>20</v>
      </c>
      <c r="O7" s="11">
        <f>SUM(M7+N7)</f>
        <v>209.28571428571428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5 I2:J5" name="Range1_41"/>
    <protectedRange algorithmName="SHA-512" hashValue="ON39YdpmFHfN9f47KpiRvqrKx0V9+erV1CNkpWzYhW/Qyc6aT8rEyCrvauWSYGZK2ia3o7vd3akF07acHAFpOA==" saltValue="yVW9XmDwTqEnmpSGai0KYg==" spinCount="100000" sqref="D2:D5" name="Range1_1_41"/>
    <protectedRange algorithmName="SHA-512" hashValue="ON39YdpmFHfN9f47KpiRvqrKx0V9+erV1CNkpWzYhW/Qyc6aT8rEyCrvauWSYGZK2ia3o7vd3akF07acHAFpOA==" saltValue="yVW9XmDwTqEnmpSGai0KYg==" spinCount="100000" sqref="E2:H5" name="Range1_3_16"/>
  </protectedRanges>
  <hyperlinks>
    <hyperlink ref="Q1" location="'National Rankings'!A1" display="Back to Ranking" xr:uid="{5A234FAA-094B-4AAA-B684-7EC2CDCCBB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91CE1D-1855-4F00-9B4D-6CD47A6709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78737-25B2-4BBF-8BE4-78941468E945}">
  <dimension ref="A1:Q4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123</v>
      </c>
      <c r="C2" s="14">
        <v>45144</v>
      </c>
      <c r="D2" s="42" t="s">
        <v>67</v>
      </c>
      <c r="E2" s="16">
        <v>155</v>
      </c>
      <c r="F2" s="16">
        <v>145</v>
      </c>
      <c r="G2" s="16">
        <v>97</v>
      </c>
      <c r="H2" s="16">
        <v>110</v>
      </c>
      <c r="I2" s="16"/>
      <c r="J2" s="16"/>
      <c r="K2" s="19">
        <v>4</v>
      </c>
      <c r="L2" s="19">
        <v>507</v>
      </c>
      <c r="M2" s="20">
        <v>126.75</v>
      </c>
      <c r="N2" s="21">
        <v>2</v>
      </c>
      <c r="O2" s="22">
        <v>128.75</v>
      </c>
    </row>
    <row r="4" spans="1:17">
      <c r="K4" s="8">
        <f>SUM(K2:K3)</f>
        <v>4</v>
      </c>
      <c r="L4" s="8">
        <f>SUM(L2:L3)</f>
        <v>507</v>
      </c>
      <c r="M4" s="7">
        <f>SUM(L4/K4)</f>
        <v>126.75</v>
      </c>
      <c r="N4" s="8">
        <f>SUM(N2:N3)</f>
        <v>2</v>
      </c>
      <c r="O4" s="11">
        <f>SUM(M4+N4)</f>
        <v>128.75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BE11F37-0925-4BE4-B2BA-ED7B7672CD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3608DE-47C3-4322-88F0-404B0C85FB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3691-6D7E-4B0D-ABF1-AA77E46D4B1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156</v>
      </c>
      <c r="C2" s="14">
        <v>45234</v>
      </c>
      <c r="D2" s="42" t="s">
        <v>22</v>
      </c>
      <c r="E2" s="16">
        <v>181</v>
      </c>
      <c r="F2" s="16">
        <v>181</v>
      </c>
      <c r="G2" s="16">
        <v>184</v>
      </c>
      <c r="H2" s="16">
        <v>179.001</v>
      </c>
      <c r="I2" s="16"/>
      <c r="J2" s="16"/>
      <c r="K2" s="19">
        <v>4</v>
      </c>
      <c r="L2" s="19">
        <v>725.00099999999998</v>
      </c>
      <c r="M2" s="20">
        <v>181.25024999999999</v>
      </c>
      <c r="N2" s="21">
        <v>9</v>
      </c>
      <c r="O2" s="22">
        <v>190.25024999999999</v>
      </c>
    </row>
    <row r="4" spans="1:17">
      <c r="K4" s="8">
        <f>SUM(K2:K3)</f>
        <v>4</v>
      </c>
      <c r="L4" s="8">
        <f>SUM(L2:L3)</f>
        <v>725.00099999999998</v>
      </c>
      <c r="M4" s="7">
        <f>SUM(L4/K4)</f>
        <v>181.25024999999999</v>
      </c>
      <c r="N4" s="8">
        <f>SUM(N2:N3)</f>
        <v>9</v>
      </c>
      <c r="O4" s="11">
        <f>SUM(M4+N4)</f>
        <v>190.25024999999999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FEABBB4-A31C-4EDC-B48A-23CAE16269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5FE21A-496C-4379-BAA2-543A9FFA30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CEF6-5A60-4F85-B5F1-66E481365BD6}">
  <dimension ref="A1:Q6"/>
  <sheetViews>
    <sheetView workbookViewId="0">
      <selection activeCell="K7" sqref="K7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114</v>
      </c>
      <c r="C2" s="49">
        <v>45102</v>
      </c>
      <c r="D2" s="66" t="s">
        <v>60</v>
      </c>
      <c r="E2" s="60">
        <v>194</v>
      </c>
      <c r="F2" s="60">
        <v>189</v>
      </c>
      <c r="G2" s="60">
        <v>193</v>
      </c>
      <c r="H2" s="60">
        <v>194</v>
      </c>
      <c r="I2" s="60"/>
      <c r="J2" s="60"/>
      <c r="K2" s="62">
        <v>4</v>
      </c>
      <c r="L2" s="62">
        <v>770</v>
      </c>
      <c r="M2" s="63">
        <v>192.5</v>
      </c>
      <c r="N2" s="64">
        <v>4</v>
      </c>
      <c r="O2" s="65">
        <v>196.5</v>
      </c>
    </row>
    <row r="3" spans="1:17">
      <c r="A3" s="12" t="s">
        <v>35</v>
      </c>
      <c r="B3" s="13" t="s">
        <v>114</v>
      </c>
      <c r="C3" s="14">
        <v>45171</v>
      </c>
      <c r="D3" s="15" t="s">
        <v>74</v>
      </c>
      <c r="E3" s="16">
        <v>194</v>
      </c>
      <c r="F3" s="16">
        <v>192</v>
      </c>
      <c r="G3" s="16">
        <v>197</v>
      </c>
      <c r="H3" s="16">
        <v>193</v>
      </c>
      <c r="I3" s="16">
        <v>190</v>
      </c>
      <c r="J3" s="16">
        <v>192</v>
      </c>
      <c r="K3" s="19">
        <v>6</v>
      </c>
      <c r="L3" s="19">
        <v>1158</v>
      </c>
      <c r="M3" s="20">
        <v>193</v>
      </c>
      <c r="N3" s="21">
        <v>4</v>
      </c>
      <c r="O3" s="22">
        <v>197</v>
      </c>
    </row>
    <row r="4" spans="1:17">
      <c r="A4" s="12" t="s">
        <v>35</v>
      </c>
      <c r="B4" s="13" t="s">
        <v>114</v>
      </c>
      <c r="C4" s="14">
        <v>45164</v>
      </c>
      <c r="D4" s="42" t="s">
        <v>60</v>
      </c>
      <c r="E4" s="16">
        <v>187</v>
      </c>
      <c r="F4" s="16">
        <v>198</v>
      </c>
      <c r="G4" s="16">
        <v>194</v>
      </c>
      <c r="H4" s="16">
        <v>195</v>
      </c>
      <c r="I4" s="16"/>
      <c r="J4" s="16"/>
      <c r="K4" s="19">
        <v>4</v>
      </c>
      <c r="L4" s="19">
        <v>774</v>
      </c>
      <c r="M4" s="20">
        <v>193.5</v>
      </c>
      <c r="N4" s="21">
        <v>6</v>
      </c>
      <c r="O4" s="22">
        <v>199.5</v>
      </c>
    </row>
    <row r="6" spans="1:17">
      <c r="K6" s="8">
        <f>SUM(K2:K5)</f>
        <v>14</v>
      </c>
      <c r="L6" s="8">
        <f>SUM(L2:L5)</f>
        <v>2702</v>
      </c>
      <c r="M6" s="7">
        <f>SUM(L6/K6)</f>
        <v>193</v>
      </c>
      <c r="N6" s="8">
        <f>SUM(N2:N5)</f>
        <v>14</v>
      </c>
      <c r="O6" s="11">
        <f>SUM(M6+N6)</f>
        <v>207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D3" name="Range1_1_33"/>
  </protectedRanges>
  <hyperlinks>
    <hyperlink ref="Q1" location="'National Rankings'!A1" display="Back to Ranking" xr:uid="{6B95D66A-397C-4A51-898E-952FB2D187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AF00BA-38BE-4D73-9916-93EEF977D0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ECB4-9A88-48BE-80E2-C1FFB14117CE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61</v>
      </c>
      <c r="C2" s="49">
        <v>44661</v>
      </c>
      <c r="D2" s="61" t="s">
        <v>57</v>
      </c>
      <c r="E2" s="60">
        <v>151</v>
      </c>
      <c r="F2" s="60">
        <v>177</v>
      </c>
      <c r="G2" s="60">
        <v>178</v>
      </c>
      <c r="H2" s="60">
        <v>182</v>
      </c>
      <c r="I2" s="60"/>
      <c r="J2" s="60"/>
      <c r="K2" s="62">
        <v>4</v>
      </c>
      <c r="L2" s="62">
        <v>688</v>
      </c>
      <c r="M2" s="63">
        <v>172</v>
      </c>
      <c r="N2" s="64">
        <v>2</v>
      </c>
      <c r="O2" s="65">
        <v>174</v>
      </c>
    </row>
    <row r="3" spans="1:17">
      <c r="A3" s="50" t="s">
        <v>19</v>
      </c>
      <c r="B3" s="43" t="s">
        <v>61</v>
      </c>
      <c r="C3" s="49">
        <v>45046</v>
      </c>
      <c r="D3" s="61" t="s">
        <v>64</v>
      </c>
      <c r="E3" s="60">
        <v>179</v>
      </c>
      <c r="F3" s="60">
        <v>183</v>
      </c>
      <c r="G3" s="60">
        <v>182</v>
      </c>
      <c r="H3" s="60">
        <v>181</v>
      </c>
      <c r="I3" s="60"/>
      <c r="J3" s="60"/>
      <c r="K3" s="62">
        <v>4</v>
      </c>
      <c r="L3" s="62">
        <v>725</v>
      </c>
      <c r="M3" s="63">
        <v>181.25</v>
      </c>
      <c r="N3" s="64">
        <v>2</v>
      </c>
      <c r="O3" s="65">
        <v>183.25</v>
      </c>
    </row>
    <row r="4" spans="1:17">
      <c r="A4" s="50" t="s">
        <v>19</v>
      </c>
      <c r="B4" s="43" t="s">
        <v>61</v>
      </c>
      <c r="C4" s="49">
        <v>45060</v>
      </c>
      <c r="D4" s="61" t="s">
        <v>57</v>
      </c>
      <c r="E4" s="60">
        <v>179</v>
      </c>
      <c r="F4" s="60">
        <v>179</v>
      </c>
      <c r="G4" s="60">
        <v>176</v>
      </c>
      <c r="H4" s="60">
        <v>176</v>
      </c>
      <c r="I4" s="60"/>
      <c r="J4" s="60"/>
      <c r="K4" s="62">
        <v>4</v>
      </c>
      <c r="L4" s="62">
        <v>710</v>
      </c>
      <c r="M4" s="63">
        <v>177.5</v>
      </c>
      <c r="N4" s="64">
        <v>2</v>
      </c>
      <c r="O4" s="65">
        <v>179.5</v>
      </c>
    </row>
    <row r="6" spans="1:17">
      <c r="K6" s="8">
        <f>SUM(K2:K5)</f>
        <v>12</v>
      </c>
      <c r="L6" s="8">
        <f>SUM(L2:L5)</f>
        <v>2123</v>
      </c>
      <c r="M6" s="7">
        <f>SUM(L6/K6)</f>
        <v>176.91666666666666</v>
      </c>
      <c r="N6" s="8">
        <f>SUM(N2:N5)</f>
        <v>6</v>
      </c>
      <c r="O6" s="11">
        <f>SUM(M6+N6)</f>
        <v>182.91666666666666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181CCFCF-C1F7-449E-95B4-AB849AAE86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5F30BA-CB89-4477-B437-279DBF9D8D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C402-6E5B-48D3-A6E5-148487C219E5}">
  <dimension ref="A1:Q8"/>
  <sheetViews>
    <sheetView workbookViewId="0">
      <selection activeCell="K9" sqref="K9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26</v>
      </c>
      <c r="C2" s="14">
        <v>44989</v>
      </c>
      <c r="D2" s="42" t="s">
        <v>25</v>
      </c>
      <c r="E2" s="16">
        <v>176</v>
      </c>
      <c r="F2" s="16">
        <v>158</v>
      </c>
      <c r="G2" s="16">
        <v>173</v>
      </c>
      <c r="H2" s="16">
        <v>180</v>
      </c>
      <c r="I2" s="16"/>
      <c r="J2" s="16"/>
      <c r="K2" s="19">
        <v>4</v>
      </c>
      <c r="L2" s="19">
        <v>687</v>
      </c>
      <c r="M2" s="20">
        <v>171.75</v>
      </c>
      <c r="N2" s="21">
        <v>6</v>
      </c>
      <c r="O2" s="22">
        <v>177.75</v>
      </c>
    </row>
    <row r="3" spans="1:17">
      <c r="A3" s="12" t="s">
        <v>35</v>
      </c>
      <c r="B3" s="13" t="s">
        <v>26</v>
      </c>
      <c r="C3" s="14">
        <v>45053</v>
      </c>
      <c r="D3" s="15" t="s">
        <v>25</v>
      </c>
      <c r="E3" s="16">
        <v>176</v>
      </c>
      <c r="F3" s="16">
        <v>181</v>
      </c>
      <c r="G3" s="16">
        <v>178</v>
      </c>
      <c r="H3" s="16">
        <v>177</v>
      </c>
      <c r="I3" s="16"/>
      <c r="J3" s="16"/>
      <c r="K3" s="19">
        <v>4</v>
      </c>
      <c r="L3" s="19">
        <v>712</v>
      </c>
      <c r="M3" s="20">
        <v>178</v>
      </c>
      <c r="N3" s="21">
        <v>6</v>
      </c>
      <c r="O3" s="22">
        <v>184</v>
      </c>
    </row>
    <row r="4" spans="1:17">
      <c r="A4" s="12" t="s">
        <v>35</v>
      </c>
      <c r="B4" s="13" t="s">
        <v>26</v>
      </c>
      <c r="C4" s="14">
        <v>45080</v>
      </c>
      <c r="D4" s="15" t="s">
        <v>25</v>
      </c>
      <c r="E4" s="16">
        <v>159</v>
      </c>
      <c r="F4" s="16">
        <v>174</v>
      </c>
      <c r="G4" s="16">
        <v>172</v>
      </c>
      <c r="H4" s="16">
        <v>182</v>
      </c>
      <c r="I4" s="16">
        <v>180</v>
      </c>
      <c r="J4" s="16">
        <v>177</v>
      </c>
      <c r="K4" s="19">
        <v>6</v>
      </c>
      <c r="L4" s="19">
        <v>1044</v>
      </c>
      <c r="M4" s="20">
        <v>174</v>
      </c>
      <c r="N4" s="21">
        <v>12</v>
      </c>
      <c r="O4" s="22">
        <v>186</v>
      </c>
    </row>
    <row r="5" spans="1:17">
      <c r="A5" s="12" t="s">
        <v>19</v>
      </c>
      <c r="B5" s="13" t="s">
        <v>26</v>
      </c>
      <c r="C5" s="14">
        <v>45143</v>
      </c>
      <c r="D5" s="15" t="s">
        <v>25</v>
      </c>
      <c r="E5" s="16">
        <v>171</v>
      </c>
      <c r="F5" s="16">
        <v>176</v>
      </c>
      <c r="G5" s="16">
        <v>175</v>
      </c>
      <c r="H5" s="16">
        <v>159</v>
      </c>
      <c r="I5" s="16">
        <v>172</v>
      </c>
      <c r="J5" s="16">
        <v>164</v>
      </c>
      <c r="K5" s="19">
        <v>6</v>
      </c>
      <c r="L5" s="19">
        <v>1017</v>
      </c>
      <c r="M5" s="20">
        <v>169.5</v>
      </c>
      <c r="N5" s="21">
        <v>8</v>
      </c>
      <c r="O5" s="22">
        <v>177.5</v>
      </c>
    </row>
    <row r="6" spans="1:17">
      <c r="A6" s="12" t="s">
        <v>35</v>
      </c>
      <c r="B6" s="13" t="s">
        <v>26</v>
      </c>
      <c r="C6" s="14">
        <v>45179</v>
      </c>
      <c r="D6" s="15" t="s">
        <v>25</v>
      </c>
      <c r="E6" s="16">
        <v>171</v>
      </c>
      <c r="F6" s="16">
        <v>182</v>
      </c>
      <c r="G6" s="16">
        <v>187</v>
      </c>
      <c r="H6" s="16">
        <v>163</v>
      </c>
      <c r="I6" s="16"/>
      <c r="J6" s="16"/>
      <c r="K6" s="19">
        <v>4</v>
      </c>
      <c r="L6" s="19">
        <v>703</v>
      </c>
      <c r="M6" s="20">
        <v>175.75</v>
      </c>
      <c r="N6" s="21">
        <v>4</v>
      </c>
      <c r="O6" s="22">
        <v>179.75</v>
      </c>
    </row>
    <row r="8" spans="1:17">
      <c r="K8" s="8">
        <f>SUM(K2:K7)</f>
        <v>24</v>
      </c>
      <c r="L8" s="8">
        <f>SUM(L2:L7)</f>
        <v>4163</v>
      </c>
      <c r="M8" s="7">
        <f>SUM(L8/K8)</f>
        <v>173.45833333333334</v>
      </c>
      <c r="N8" s="8">
        <f>SUM(N2:N7)</f>
        <v>36</v>
      </c>
      <c r="O8" s="11">
        <f>SUM(M8+N8)</f>
        <v>209.45833333333334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algorithmName="SHA-512" hashValue="ON39YdpmFHfN9f47KpiRvqrKx0V9+erV1CNkpWzYhW/Qyc6aT8rEyCrvauWSYGZK2ia3o7vd3akF07acHAFpOA==" saltValue="yVW9XmDwTqEnmpSGai0KYg==" spinCount="100000" sqref="B3:C3 I3:J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  <protectedRange sqref="E4:J4 B4:C4" name="Range1_6"/>
    <protectedRange sqref="D4" name="Range1_1_4"/>
    <protectedRange algorithmName="SHA-512" hashValue="ON39YdpmFHfN9f47KpiRvqrKx0V9+erV1CNkpWzYhW/Qyc6aT8rEyCrvauWSYGZK2ia3o7vd3akF07acHAFpOA==" saltValue="yVW9XmDwTqEnmpSGai0KYg==" spinCount="100000" sqref="B5:C5 E5:J5 E6:J6 B6:C6" name="Range1_4_1_1_1_2"/>
    <protectedRange algorithmName="SHA-512" hashValue="ON39YdpmFHfN9f47KpiRvqrKx0V9+erV1CNkpWzYhW/Qyc6aT8rEyCrvauWSYGZK2ia3o7vd3akF07acHAFpOA==" saltValue="yVW9XmDwTqEnmpSGai0KYg==" spinCount="100000" sqref="D5 D6" name="Range1_1_4_1_1_1"/>
  </protectedRanges>
  <hyperlinks>
    <hyperlink ref="Q1" location="'National Rankings'!A1" display="Back to Ranking" xr:uid="{65C3CA82-113A-4019-A6EF-25F549F55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9D599-3975-40EA-9796-631FC96D22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77BA-B62C-47AD-BE64-D7AE37948E29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153</v>
      </c>
      <c r="C2" s="14">
        <v>45227</v>
      </c>
      <c r="D2" s="42" t="s">
        <v>22</v>
      </c>
      <c r="E2" s="16">
        <v>184</v>
      </c>
      <c r="F2" s="16">
        <v>184</v>
      </c>
      <c r="G2" s="16">
        <v>183</v>
      </c>
      <c r="H2" s="16">
        <v>182</v>
      </c>
      <c r="I2" s="16"/>
      <c r="J2" s="16"/>
      <c r="K2" s="19">
        <v>4</v>
      </c>
      <c r="L2" s="19">
        <v>733</v>
      </c>
      <c r="M2" s="20">
        <v>183.25</v>
      </c>
      <c r="N2" s="21">
        <v>3</v>
      </c>
      <c r="O2" s="22">
        <v>186.25</v>
      </c>
    </row>
    <row r="4" spans="1:17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3</v>
      </c>
      <c r="O4" s="11">
        <f>SUM(M4+N4)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3"/>
  </protectedRanges>
  <hyperlinks>
    <hyperlink ref="Q1" location="'National Rankings'!A1" display="Back to Ranking" xr:uid="{9F04FDF6-F4EE-4230-A614-233C816439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77F83C-C183-4637-A470-F6986400A5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5E05-21D8-44AC-A00F-6FDD6C1E74B0}">
  <dimension ref="A1:Q9"/>
  <sheetViews>
    <sheetView workbookViewId="0">
      <selection activeCell="K10" sqref="K10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134</v>
      </c>
      <c r="C2" s="14">
        <v>45171</v>
      </c>
      <c r="D2" s="15" t="s">
        <v>74</v>
      </c>
      <c r="E2" s="16">
        <v>191</v>
      </c>
      <c r="F2" s="16">
        <v>192</v>
      </c>
      <c r="G2" s="16">
        <v>193</v>
      </c>
      <c r="H2" s="16">
        <v>195</v>
      </c>
      <c r="I2" s="16">
        <v>195</v>
      </c>
      <c r="J2" s="16">
        <v>194</v>
      </c>
      <c r="K2" s="19">
        <v>6</v>
      </c>
      <c r="L2" s="19">
        <v>1160</v>
      </c>
      <c r="M2" s="20">
        <v>193.33333333333334</v>
      </c>
      <c r="N2" s="21">
        <v>8</v>
      </c>
      <c r="O2" s="22">
        <v>201.33333333333334</v>
      </c>
    </row>
    <row r="3" spans="1:17">
      <c r="A3" s="12" t="s">
        <v>19</v>
      </c>
      <c r="B3" s="13" t="s">
        <v>134</v>
      </c>
      <c r="C3" s="14">
        <v>45178</v>
      </c>
      <c r="D3" s="15" t="s">
        <v>48</v>
      </c>
      <c r="E3" s="16">
        <v>195.01</v>
      </c>
      <c r="F3" s="16">
        <v>193</v>
      </c>
      <c r="G3" s="16">
        <v>190</v>
      </c>
      <c r="H3" s="16">
        <v>196</v>
      </c>
      <c r="I3" s="16"/>
      <c r="J3" s="16"/>
      <c r="K3" s="19">
        <v>4</v>
      </c>
      <c r="L3" s="19">
        <v>774.01</v>
      </c>
      <c r="M3" s="20">
        <v>193.5025</v>
      </c>
      <c r="N3" s="21">
        <v>9</v>
      </c>
      <c r="O3" s="22">
        <v>202.5025</v>
      </c>
    </row>
    <row r="4" spans="1:17">
      <c r="A4" s="12" t="s">
        <v>35</v>
      </c>
      <c r="B4" s="13" t="s">
        <v>134</v>
      </c>
      <c r="C4" s="14">
        <v>45185</v>
      </c>
      <c r="D4" s="42" t="s">
        <v>29</v>
      </c>
      <c r="E4" s="16">
        <v>197</v>
      </c>
      <c r="F4" s="16">
        <v>190</v>
      </c>
      <c r="G4" s="16">
        <v>196</v>
      </c>
      <c r="H4" s="16">
        <v>195</v>
      </c>
      <c r="I4" s="16"/>
      <c r="J4" s="16"/>
      <c r="K4" s="19">
        <v>4</v>
      </c>
      <c r="L4" s="19">
        <v>778</v>
      </c>
      <c r="M4" s="20">
        <v>194.5</v>
      </c>
      <c r="N4" s="21">
        <v>13</v>
      </c>
      <c r="O4" s="22">
        <v>207.5</v>
      </c>
    </row>
    <row r="5" spans="1:17">
      <c r="A5" s="12" t="s">
        <v>35</v>
      </c>
      <c r="B5" s="13" t="s">
        <v>134</v>
      </c>
      <c r="C5" s="14">
        <v>45206</v>
      </c>
      <c r="D5" s="42" t="s">
        <v>29</v>
      </c>
      <c r="E5" s="16">
        <v>197</v>
      </c>
      <c r="F5" s="16">
        <v>193</v>
      </c>
      <c r="G5" s="16">
        <v>194</v>
      </c>
      <c r="H5" s="16">
        <v>193</v>
      </c>
      <c r="I5" s="16"/>
      <c r="J5" s="16"/>
      <c r="K5" s="19">
        <v>4</v>
      </c>
      <c r="L5" s="19">
        <v>777</v>
      </c>
      <c r="M5" s="20">
        <v>194.25</v>
      </c>
      <c r="N5" s="21">
        <v>6</v>
      </c>
      <c r="O5" s="22">
        <v>200.25</v>
      </c>
    </row>
    <row r="6" spans="1:17">
      <c r="A6" s="12" t="s">
        <v>19</v>
      </c>
      <c r="B6" s="13" t="s">
        <v>134</v>
      </c>
      <c r="C6" s="14">
        <v>45220</v>
      </c>
      <c r="D6" s="15" t="s">
        <v>48</v>
      </c>
      <c r="E6" s="16">
        <v>194</v>
      </c>
      <c r="F6" s="16">
        <v>194</v>
      </c>
      <c r="G6" s="16">
        <v>193</v>
      </c>
      <c r="H6" s="16">
        <v>195</v>
      </c>
      <c r="I6" s="16">
        <v>190</v>
      </c>
      <c r="J6" s="16">
        <v>195</v>
      </c>
      <c r="K6" s="19">
        <v>6</v>
      </c>
      <c r="L6" s="19">
        <v>1161</v>
      </c>
      <c r="M6" s="20">
        <v>193.5</v>
      </c>
      <c r="N6" s="21">
        <v>12</v>
      </c>
      <c r="O6" s="22">
        <v>205.5</v>
      </c>
    </row>
    <row r="7" spans="1:17">
      <c r="A7" s="12" t="s">
        <v>35</v>
      </c>
      <c r="B7" s="13" t="s">
        <v>134</v>
      </c>
      <c r="C7" s="14">
        <v>45234</v>
      </c>
      <c r="D7" s="42" t="s">
        <v>29</v>
      </c>
      <c r="E7" s="16">
        <v>194</v>
      </c>
      <c r="F7" s="16">
        <v>197</v>
      </c>
      <c r="G7" s="16">
        <v>194</v>
      </c>
      <c r="H7" s="16">
        <v>193</v>
      </c>
      <c r="I7" s="16"/>
      <c r="J7" s="16"/>
      <c r="K7" s="19">
        <v>4</v>
      </c>
      <c r="L7" s="19">
        <v>778</v>
      </c>
      <c r="M7" s="20">
        <v>194.5</v>
      </c>
      <c r="N7" s="21">
        <v>11</v>
      </c>
      <c r="O7" s="22">
        <v>205.5</v>
      </c>
    </row>
    <row r="9" spans="1:17">
      <c r="K9" s="8">
        <f>SUM(K2:K8)</f>
        <v>28</v>
      </c>
      <c r="L9" s="8">
        <f>SUM(L2:L8)</f>
        <v>5428.01</v>
      </c>
      <c r="M9" s="7">
        <f>SUM(L9/K9)</f>
        <v>193.85750000000002</v>
      </c>
      <c r="N9" s="8">
        <f>SUM(N2:N8)</f>
        <v>59</v>
      </c>
      <c r="O9" s="11">
        <f>SUM(M9+N9)</f>
        <v>252.85750000000002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12"/>
  </protectedRanges>
  <hyperlinks>
    <hyperlink ref="Q1" location="'National Rankings'!A1" display="Back to Ranking" xr:uid="{B439AF91-DC01-40F6-8A62-FB5B570761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F446D6-AF53-4A2A-8359-891582AD7F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8BD0-3028-4F54-A252-8629E3AE8468}">
  <sheetPr codeName="Sheet8"/>
  <dimension ref="A1:Q21"/>
  <sheetViews>
    <sheetView workbookViewId="0">
      <selection activeCell="K22" sqref="K22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42</v>
      </c>
      <c r="C2" s="49">
        <v>45024</v>
      </c>
      <c r="D2" s="15" t="s">
        <v>47</v>
      </c>
      <c r="E2" s="16">
        <v>185</v>
      </c>
      <c r="F2" s="16">
        <v>187</v>
      </c>
      <c r="G2" s="16">
        <v>193</v>
      </c>
      <c r="H2" s="16"/>
      <c r="I2" s="16"/>
      <c r="J2" s="16"/>
      <c r="K2" s="19">
        <v>3</v>
      </c>
      <c r="L2" s="19">
        <v>565.00800000000004</v>
      </c>
      <c r="M2" s="20">
        <v>188.33600000000001</v>
      </c>
      <c r="N2" s="21">
        <v>5</v>
      </c>
      <c r="O2" s="22">
        <v>193.33600000000001</v>
      </c>
    </row>
    <row r="3" spans="1:17">
      <c r="A3" s="12" t="s">
        <v>35</v>
      </c>
      <c r="B3" s="43" t="s">
        <v>42</v>
      </c>
      <c r="C3" s="49">
        <v>44661</v>
      </c>
      <c r="D3" s="61" t="s">
        <v>57</v>
      </c>
      <c r="E3" s="60">
        <v>183</v>
      </c>
      <c r="F3" s="60">
        <v>189</v>
      </c>
      <c r="G3" s="60">
        <v>191</v>
      </c>
      <c r="H3" s="60">
        <v>188</v>
      </c>
      <c r="I3" s="60"/>
      <c r="J3" s="60"/>
      <c r="K3" s="62">
        <v>4</v>
      </c>
      <c r="L3" s="62">
        <v>751</v>
      </c>
      <c r="M3" s="63">
        <v>187.75</v>
      </c>
      <c r="N3" s="64">
        <v>3</v>
      </c>
      <c r="O3" s="65">
        <v>190.75</v>
      </c>
    </row>
    <row r="4" spans="1:17">
      <c r="A4" s="50" t="s">
        <v>19</v>
      </c>
      <c r="B4" s="43" t="s">
        <v>42</v>
      </c>
      <c r="C4" s="49">
        <v>45046</v>
      </c>
      <c r="D4" s="61" t="s">
        <v>64</v>
      </c>
      <c r="E4" s="60">
        <v>190</v>
      </c>
      <c r="F4" s="60">
        <v>181</v>
      </c>
      <c r="G4" s="60">
        <v>192</v>
      </c>
      <c r="H4" s="60">
        <v>191</v>
      </c>
      <c r="I4" s="60"/>
      <c r="J4" s="60"/>
      <c r="K4" s="62">
        <v>4</v>
      </c>
      <c r="L4" s="62">
        <v>754</v>
      </c>
      <c r="M4" s="63">
        <v>188.5</v>
      </c>
      <c r="N4" s="64">
        <v>8</v>
      </c>
      <c r="O4" s="65">
        <v>196.5</v>
      </c>
    </row>
    <row r="5" spans="1:17">
      <c r="A5" s="12" t="s">
        <v>35</v>
      </c>
      <c r="B5" s="13" t="s">
        <v>42</v>
      </c>
      <c r="C5" s="14">
        <v>45052</v>
      </c>
      <c r="D5" s="15" t="s">
        <v>47</v>
      </c>
      <c r="E5" s="16">
        <v>184.00020000000001</v>
      </c>
      <c r="F5" s="16">
        <v>191.00020000000001</v>
      </c>
      <c r="G5" s="16">
        <v>195.0001</v>
      </c>
      <c r="H5" s="16"/>
      <c r="I5" s="16"/>
      <c r="J5" s="16"/>
      <c r="K5" s="19">
        <f>COUNT(E5:J5)</f>
        <v>3</v>
      </c>
      <c r="L5" s="19">
        <f>SUM(E5:J5)</f>
        <v>570.00049999999999</v>
      </c>
      <c r="M5" s="20">
        <f>IFERROR(L5/K5,0)</f>
        <v>190.00016666666667</v>
      </c>
      <c r="N5" s="21">
        <v>5</v>
      </c>
      <c r="O5" s="22">
        <f>SUM(M5+N5)</f>
        <v>195.00016666666667</v>
      </c>
    </row>
    <row r="6" spans="1:17">
      <c r="A6" s="50" t="s">
        <v>19</v>
      </c>
      <c r="B6" s="43" t="s">
        <v>42</v>
      </c>
      <c r="C6" s="49">
        <v>45060</v>
      </c>
      <c r="D6" s="61" t="s">
        <v>57</v>
      </c>
      <c r="E6" s="60">
        <v>197</v>
      </c>
      <c r="F6" s="60">
        <v>193</v>
      </c>
      <c r="G6" s="60">
        <v>189</v>
      </c>
      <c r="H6" s="60">
        <v>190</v>
      </c>
      <c r="I6" s="60"/>
      <c r="J6" s="60"/>
      <c r="K6" s="62">
        <v>4</v>
      </c>
      <c r="L6" s="62">
        <v>769</v>
      </c>
      <c r="M6" s="63">
        <v>192.25</v>
      </c>
      <c r="N6" s="64">
        <v>13</v>
      </c>
      <c r="O6" s="65">
        <v>205.25</v>
      </c>
    </row>
    <row r="7" spans="1:17">
      <c r="A7" s="12" t="s">
        <v>35</v>
      </c>
      <c r="B7" s="13" t="s">
        <v>42</v>
      </c>
      <c r="C7" s="14">
        <v>45074</v>
      </c>
      <c r="D7" s="42" t="s">
        <v>64</v>
      </c>
      <c r="E7" s="60">
        <v>190</v>
      </c>
      <c r="F7" s="60">
        <v>191</v>
      </c>
      <c r="G7" s="60">
        <v>189</v>
      </c>
      <c r="H7" s="60">
        <v>192</v>
      </c>
      <c r="I7" s="16"/>
      <c r="J7" s="16"/>
      <c r="K7" s="19">
        <v>4</v>
      </c>
      <c r="L7" s="19">
        <v>762</v>
      </c>
      <c r="M7" s="20">
        <v>190.5</v>
      </c>
      <c r="N7" s="21">
        <v>4</v>
      </c>
      <c r="O7" s="22">
        <v>194.5</v>
      </c>
    </row>
    <row r="8" spans="1:17">
      <c r="A8" s="50" t="s">
        <v>19</v>
      </c>
      <c r="B8" s="43" t="s">
        <v>42</v>
      </c>
      <c r="C8" s="49">
        <v>45087</v>
      </c>
      <c r="D8" s="61" t="s">
        <v>47</v>
      </c>
      <c r="E8" s="60">
        <v>192.001</v>
      </c>
      <c r="F8" s="60">
        <v>186.001</v>
      </c>
      <c r="G8" s="60">
        <v>182.00200000000001</v>
      </c>
      <c r="H8" s="60"/>
      <c r="I8" s="60"/>
      <c r="J8" s="60"/>
      <c r="K8" s="62">
        <v>3</v>
      </c>
      <c r="L8" s="62">
        <v>560.00400000000002</v>
      </c>
      <c r="M8" s="63">
        <v>186.66800000000001</v>
      </c>
      <c r="N8" s="64">
        <v>4</v>
      </c>
      <c r="O8" s="65">
        <v>190.66800000000001</v>
      </c>
    </row>
    <row r="9" spans="1:17">
      <c r="A9" s="12" t="s">
        <v>19</v>
      </c>
      <c r="B9" s="13" t="s">
        <v>105</v>
      </c>
      <c r="C9" s="14">
        <v>45088</v>
      </c>
      <c r="D9" s="15" t="s">
        <v>57</v>
      </c>
      <c r="E9" s="16">
        <v>196</v>
      </c>
      <c r="F9" s="16">
        <v>192</v>
      </c>
      <c r="G9" s="16">
        <v>194</v>
      </c>
      <c r="H9" s="16">
        <v>195</v>
      </c>
      <c r="I9" s="16"/>
      <c r="J9" s="16"/>
      <c r="K9" s="19">
        <v>4</v>
      </c>
      <c r="L9" s="19">
        <v>777</v>
      </c>
      <c r="M9" s="20">
        <v>194.25</v>
      </c>
      <c r="N9" s="21">
        <v>11</v>
      </c>
      <c r="O9" s="22">
        <v>205.25</v>
      </c>
    </row>
    <row r="10" spans="1:17">
      <c r="A10" s="12" t="s">
        <v>35</v>
      </c>
      <c r="B10" s="43" t="s">
        <v>42</v>
      </c>
      <c r="C10" s="49">
        <v>45102</v>
      </c>
      <c r="D10" s="66" t="s">
        <v>64</v>
      </c>
      <c r="E10" s="60">
        <v>192</v>
      </c>
      <c r="F10" s="60">
        <v>196</v>
      </c>
      <c r="G10" s="60">
        <v>187</v>
      </c>
      <c r="H10" s="60">
        <v>190</v>
      </c>
      <c r="I10" s="60"/>
      <c r="J10" s="60"/>
      <c r="K10" s="62">
        <v>4</v>
      </c>
      <c r="L10" s="62">
        <v>765</v>
      </c>
      <c r="M10" s="63">
        <v>191.25</v>
      </c>
      <c r="N10" s="64">
        <v>7</v>
      </c>
      <c r="O10" s="65">
        <v>198.25</v>
      </c>
    </row>
    <row r="11" spans="1:17">
      <c r="A11" s="12" t="s">
        <v>35</v>
      </c>
      <c r="B11" s="13" t="s">
        <v>42</v>
      </c>
      <c r="C11" s="14">
        <v>45115</v>
      </c>
      <c r="D11" s="15" t="s">
        <v>47</v>
      </c>
      <c r="E11" s="16">
        <v>191</v>
      </c>
      <c r="F11" s="16">
        <v>189.00020000000001</v>
      </c>
      <c r="G11" s="16">
        <v>194.0001</v>
      </c>
      <c r="H11" s="16"/>
      <c r="I11" s="16"/>
      <c r="J11" s="16"/>
      <c r="K11" s="19">
        <v>3</v>
      </c>
      <c r="L11" s="19">
        <v>574</v>
      </c>
      <c r="M11" s="20">
        <v>191.33</v>
      </c>
      <c r="N11" s="21">
        <v>5</v>
      </c>
      <c r="O11" s="22">
        <v>196.33</v>
      </c>
    </row>
    <row r="12" spans="1:17">
      <c r="A12" s="12" t="s">
        <v>19</v>
      </c>
      <c r="B12" s="13" t="s">
        <v>105</v>
      </c>
      <c r="C12" s="14">
        <v>45116</v>
      </c>
      <c r="D12" s="15" t="s">
        <v>57</v>
      </c>
      <c r="E12" s="16">
        <v>197</v>
      </c>
      <c r="F12" s="16">
        <v>191</v>
      </c>
      <c r="G12" s="16">
        <v>193</v>
      </c>
      <c r="H12" s="16">
        <v>194</v>
      </c>
      <c r="I12" s="16"/>
      <c r="J12" s="16"/>
      <c r="K12" s="19">
        <v>4</v>
      </c>
      <c r="L12" s="19">
        <v>775</v>
      </c>
      <c r="M12" s="20">
        <v>193.75</v>
      </c>
      <c r="N12" s="21">
        <v>11</v>
      </c>
      <c r="O12" s="22">
        <v>204.75</v>
      </c>
    </row>
    <row r="13" spans="1:17">
      <c r="A13" s="12" t="s">
        <v>35</v>
      </c>
      <c r="B13" s="13" t="s">
        <v>42</v>
      </c>
      <c r="C13" s="14">
        <v>45130</v>
      </c>
      <c r="D13" s="42" t="s">
        <v>64</v>
      </c>
      <c r="E13" s="16">
        <v>195</v>
      </c>
      <c r="F13" s="16">
        <v>199</v>
      </c>
      <c r="G13" s="16">
        <v>193</v>
      </c>
      <c r="H13" s="16">
        <v>197</v>
      </c>
      <c r="I13" s="16">
        <v>192</v>
      </c>
      <c r="J13" s="16">
        <v>190</v>
      </c>
      <c r="K13" s="19">
        <v>6</v>
      </c>
      <c r="L13" s="19">
        <v>1166</v>
      </c>
      <c r="M13" s="20">
        <v>194.33333333333334</v>
      </c>
      <c r="N13" s="21">
        <v>22</v>
      </c>
      <c r="O13" s="22">
        <v>216.33333333333334</v>
      </c>
    </row>
    <row r="14" spans="1:17">
      <c r="A14" s="12" t="s">
        <v>19</v>
      </c>
      <c r="B14" s="13" t="s">
        <v>42</v>
      </c>
      <c r="C14" s="14">
        <v>45151</v>
      </c>
      <c r="D14" s="15" t="s">
        <v>57</v>
      </c>
      <c r="E14" s="16">
        <v>193</v>
      </c>
      <c r="F14" s="16">
        <v>196</v>
      </c>
      <c r="G14" s="16">
        <v>191.0001</v>
      </c>
      <c r="H14" s="16">
        <v>198</v>
      </c>
      <c r="I14" s="16">
        <v>194</v>
      </c>
      <c r="J14" s="16">
        <v>196</v>
      </c>
      <c r="K14" s="19">
        <v>6</v>
      </c>
      <c r="L14" s="19">
        <v>1168.0001</v>
      </c>
      <c r="M14" s="20">
        <v>194.66668333333334</v>
      </c>
      <c r="N14" s="21">
        <v>34</v>
      </c>
      <c r="O14" s="22">
        <v>228.66668333333334</v>
      </c>
    </row>
    <row r="15" spans="1:17">
      <c r="A15" s="12" t="s">
        <v>19</v>
      </c>
      <c r="B15" s="13" t="s">
        <v>42</v>
      </c>
      <c r="C15" s="14">
        <v>45165</v>
      </c>
      <c r="D15" s="42" t="s">
        <v>64</v>
      </c>
      <c r="E15" s="16">
        <v>196</v>
      </c>
      <c r="F15" s="16">
        <v>194</v>
      </c>
      <c r="G15" s="16">
        <v>193</v>
      </c>
      <c r="H15" s="16">
        <v>197</v>
      </c>
      <c r="I15" s="16"/>
      <c r="J15" s="16"/>
      <c r="K15" s="19">
        <v>4</v>
      </c>
      <c r="L15" s="19">
        <v>780</v>
      </c>
      <c r="M15" s="20">
        <v>195</v>
      </c>
      <c r="N15" s="21">
        <v>13</v>
      </c>
      <c r="O15" s="22">
        <v>208</v>
      </c>
    </row>
    <row r="16" spans="1:17">
      <c r="A16" s="12" t="s">
        <v>35</v>
      </c>
      <c r="B16" s="13" t="s">
        <v>42</v>
      </c>
      <c r="C16" s="14">
        <v>45179</v>
      </c>
      <c r="D16" s="15" t="s">
        <v>57</v>
      </c>
      <c r="E16" s="16">
        <v>194</v>
      </c>
      <c r="F16" s="16">
        <v>196</v>
      </c>
      <c r="G16" s="16">
        <v>195</v>
      </c>
      <c r="H16" s="16">
        <v>193</v>
      </c>
      <c r="I16" s="16">
        <v>192</v>
      </c>
      <c r="J16" s="16">
        <v>195</v>
      </c>
      <c r="K16" s="19">
        <v>6</v>
      </c>
      <c r="L16" s="19">
        <v>1165</v>
      </c>
      <c r="M16" s="20">
        <v>194.16666666666666</v>
      </c>
      <c r="N16" s="21">
        <v>18</v>
      </c>
      <c r="O16" s="22">
        <v>212.16666666666666</v>
      </c>
    </row>
    <row r="17" spans="1:15">
      <c r="A17" s="12" t="s">
        <v>35</v>
      </c>
      <c r="B17" s="13" t="s">
        <v>42</v>
      </c>
      <c r="C17" s="14">
        <v>45193</v>
      </c>
      <c r="D17" s="42" t="s">
        <v>64</v>
      </c>
      <c r="E17" s="16">
        <v>191</v>
      </c>
      <c r="F17" s="16">
        <v>192</v>
      </c>
      <c r="G17" s="16">
        <v>197</v>
      </c>
      <c r="H17" s="16">
        <v>192</v>
      </c>
      <c r="I17" s="16"/>
      <c r="J17" s="16"/>
      <c r="K17" s="19">
        <v>4</v>
      </c>
      <c r="L17" s="19">
        <v>772</v>
      </c>
      <c r="M17" s="20">
        <v>193</v>
      </c>
      <c r="N17" s="21">
        <v>11</v>
      </c>
      <c r="O17" s="22">
        <v>204</v>
      </c>
    </row>
    <row r="18" spans="1:15">
      <c r="A18" s="12" t="s">
        <v>19</v>
      </c>
      <c r="B18" s="13" t="s">
        <v>42</v>
      </c>
      <c r="C18" s="14">
        <v>45207</v>
      </c>
      <c r="D18" s="15" t="s">
        <v>57</v>
      </c>
      <c r="E18" s="16">
        <v>194</v>
      </c>
      <c r="F18" s="16">
        <v>199</v>
      </c>
      <c r="G18" s="16">
        <v>193</v>
      </c>
      <c r="H18" s="16">
        <v>190</v>
      </c>
      <c r="I18" s="16"/>
      <c r="J18" s="16"/>
      <c r="K18" s="19">
        <v>4</v>
      </c>
      <c r="L18" s="19">
        <v>776</v>
      </c>
      <c r="M18" s="20">
        <v>194</v>
      </c>
      <c r="N18" s="21">
        <v>13</v>
      </c>
      <c r="O18" s="22">
        <v>207</v>
      </c>
    </row>
    <row r="19" spans="1:15">
      <c r="A19" s="12" t="s">
        <v>19</v>
      </c>
      <c r="B19" s="13" t="s">
        <v>105</v>
      </c>
      <c r="C19" s="14">
        <v>45242</v>
      </c>
      <c r="D19" s="15" t="s">
        <v>57</v>
      </c>
      <c r="E19" s="16">
        <v>190</v>
      </c>
      <c r="F19" s="16">
        <v>192</v>
      </c>
      <c r="G19" s="16">
        <v>190</v>
      </c>
      <c r="H19" s="16">
        <v>192</v>
      </c>
      <c r="I19" s="16"/>
      <c r="J19" s="16"/>
      <c r="K19" s="19">
        <v>4</v>
      </c>
      <c r="L19" s="19">
        <v>764</v>
      </c>
      <c r="M19" s="20">
        <v>191</v>
      </c>
      <c r="N19" s="21">
        <v>9</v>
      </c>
      <c r="O19" s="22">
        <v>200</v>
      </c>
    </row>
    <row r="21" spans="1:15">
      <c r="K21" s="8">
        <f>SUM(K2:K20)</f>
        <v>74</v>
      </c>
      <c r="L21" s="8">
        <f>SUM(L2:L20)</f>
        <v>14213.0126</v>
      </c>
      <c r="M21" s="7">
        <f>SUM(L21/K21)</f>
        <v>192.06773783783783</v>
      </c>
      <c r="N21" s="8">
        <f>SUM(N2:N20)</f>
        <v>196</v>
      </c>
      <c r="O21" s="11">
        <f>SUM(M21+N21)</f>
        <v>388.06773783783785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4 B2:C4" name="Range1_24_1"/>
    <protectedRange algorithmName="SHA-512" hashValue="ON39YdpmFHfN9f47KpiRvqrKx0V9+erV1CNkpWzYhW/Qyc6aT8rEyCrvauWSYGZK2ia3o7vd3akF07acHAFpOA==" saltValue="yVW9XmDwTqEnmpSGai0KYg==" spinCount="100000" sqref="D2:D4" name="Range1_1_21_1"/>
    <protectedRange algorithmName="SHA-512" hashValue="ON39YdpmFHfN9f47KpiRvqrKx0V9+erV1CNkpWzYhW/Qyc6aT8rEyCrvauWSYGZK2ia3o7vd3akF07acHAFpOA==" saltValue="yVW9XmDwTqEnmpSGai0KYg==" spinCount="100000" sqref="E2:H4" name="Range1_3_9_1"/>
    <protectedRange algorithmName="SHA-512" hashValue="ON39YdpmFHfN9f47KpiRvqrKx0V9+erV1CNkpWzYhW/Qyc6aT8rEyCrvauWSYGZK2ia3o7vd3akF07acHAFpOA==" saltValue="yVW9XmDwTqEnmpSGai0KYg==" spinCount="100000" sqref="B11:C11 E11:J11" name="Range1_12"/>
    <protectedRange algorithmName="SHA-512" hashValue="ON39YdpmFHfN9f47KpiRvqrKx0V9+erV1CNkpWzYhW/Qyc6aT8rEyCrvauWSYGZK2ia3o7vd3akF07acHAFpOA==" saltValue="yVW9XmDwTqEnmpSGai0KYg==" spinCount="100000" sqref="D11" name="Range1_1_7"/>
    <protectedRange algorithmName="SHA-512" hashValue="ON39YdpmFHfN9f47KpiRvqrKx0V9+erV1CNkpWzYhW/Qyc6aT8rEyCrvauWSYGZK2ia3o7vd3akF07acHAFpOA==" saltValue="yVW9XmDwTqEnmpSGai0KYg==" spinCount="100000" sqref="C14 C15" name="Range1_17"/>
    <protectedRange algorithmName="SHA-512" hashValue="ON39YdpmFHfN9f47KpiRvqrKx0V9+erV1CNkpWzYhW/Qyc6aT8rEyCrvauWSYGZK2ia3o7vd3akF07acHAFpOA==" saltValue="yVW9XmDwTqEnmpSGai0KYg==" spinCount="100000" sqref="E14:J14 B14 B15 E15:J15" name="Range1_19"/>
    <protectedRange algorithmName="SHA-512" hashValue="ON39YdpmFHfN9f47KpiRvqrKx0V9+erV1CNkpWzYhW/Qyc6aT8rEyCrvauWSYGZK2ia3o7vd3akF07acHAFpOA==" saltValue="yVW9XmDwTqEnmpSGai0KYg==" spinCount="100000" sqref="D14 D15" name="Range1_1_14"/>
    <protectedRange algorithmName="SHA-512" hashValue="ON39YdpmFHfN9f47KpiRvqrKx0V9+erV1CNkpWzYhW/Qyc6aT8rEyCrvauWSYGZK2ia3o7vd3akF07acHAFpOA==" saltValue="yVW9XmDwTqEnmpSGai0KYg==" spinCount="100000" sqref="E16:J16 B16 B17 E17:J17" name="Range1_23"/>
    <protectedRange algorithmName="SHA-512" hashValue="ON39YdpmFHfN9f47KpiRvqrKx0V9+erV1CNkpWzYhW/Qyc6aT8rEyCrvauWSYGZK2ia3o7vd3akF07acHAFpOA==" saltValue="yVW9XmDwTqEnmpSGai0KYg==" spinCount="100000" sqref="D16 D17" name="Range1_1_18"/>
  </protectedRanges>
  <hyperlinks>
    <hyperlink ref="Q1" location="'National Rankings'!A1" display="Back to Ranking" xr:uid="{B16AAFE6-64A9-42EF-98DA-4199E6D0FF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1A58F-00EA-4879-9B5E-21083D6754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1EE6-1BF7-47B7-89A0-0DD8A704ABBF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143</v>
      </c>
      <c r="C2" s="14">
        <v>45196</v>
      </c>
      <c r="D2" s="42" t="s">
        <v>39</v>
      </c>
      <c r="E2" s="16">
        <v>192</v>
      </c>
      <c r="F2" s="16">
        <v>187</v>
      </c>
      <c r="G2" s="16">
        <v>190</v>
      </c>
      <c r="H2" s="16">
        <v>190</v>
      </c>
      <c r="I2" s="16"/>
      <c r="J2" s="16"/>
      <c r="K2" s="19">
        <v>4</v>
      </c>
      <c r="L2" s="19">
        <v>759</v>
      </c>
      <c r="M2" s="20">
        <v>189.75</v>
      </c>
      <c r="N2" s="21">
        <v>6</v>
      </c>
      <c r="O2" s="22">
        <v>195.75</v>
      </c>
    </row>
    <row r="4" spans="1:17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6</v>
      </c>
      <c r="O4" s="11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63246D5-6A78-4DFF-98D3-95F58D4D9B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343C3-A8DD-4C98-ABAA-4B46C6BD51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CCA2-EF87-4C49-88D2-64F4456C860B}">
  <dimension ref="A1:Q4"/>
  <sheetViews>
    <sheetView workbookViewId="0">
      <selection activeCell="K5" sqref="K5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89</v>
      </c>
      <c r="C2" s="49">
        <v>45066</v>
      </c>
      <c r="D2" s="66" t="s">
        <v>94</v>
      </c>
      <c r="E2" s="60">
        <v>180</v>
      </c>
      <c r="F2" s="60">
        <v>186</v>
      </c>
      <c r="G2" s="60">
        <v>180</v>
      </c>
      <c r="H2" s="60">
        <v>181</v>
      </c>
      <c r="I2" s="60"/>
      <c r="J2" s="60"/>
      <c r="K2" s="62">
        <v>4</v>
      </c>
      <c r="L2" s="62">
        <v>727</v>
      </c>
      <c r="M2" s="63">
        <v>181.75</v>
      </c>
      <c r="N2" s="64">
        <v>2</v>
      </c>
      <c r="O2" s="65">
        <v>183.75</v>
      </c>
    </row>
    <row r="4" spans="1:17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2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3" priority="2" rank="1"/>
  </conditionalFormatting>
  <conditionalFormatting sqref="J2">
    <cfRule type="top10" dxfId="22" priority="1" rank="1"/>
  </conditionalFormatting>
  <hyperlinks>
    <hyperlink ref="Q1" location="'National Rankings'!A1" display="Back to Ranking" xr:uid="{F3CCB783-CE0A-45A1-AFA1-DBF2391E83B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0B9032-1CFC-4C05-A65E-3B2B4514F0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8A76-640A-400F-BD0B-63504554EB4D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149</v>
      </c>
      <c r="C2" s="14">
        <v>45213</v>
      </c>
      <c r="D2" s="15" t="s">
        <v>70</v>
      </c>
      <c r="E2" s="16">
        <v>196</v>
      </c>
      <c r="F2" s="16">
        <v>197</v>
      </c>
      <c r="G2" s="16">
        <v>193</v>
      </c>
      <c r="H2" s="16">
        <v>192</v>
      </c>
      <c r="I2" s="16">
        <v>192</v>
      </c>
      <c r="J2" s="16">
        <v>193</v>
      </c>
      <c r="K2" s="19">
        <v>6</v>
      </c>
      <c r="L2" s="19">
        <v>1163</v>
      </c>
      <c r="M2" s="20">
        <v>193.83333333333334</v>
      </c>
      <c r="N2" s="21">
        <v>10</v>
      </c>
      <c r="O2" s="22">
        <v>203.83333333333334</v>
      </c>
    </row>
    <row r="3" spans="1:17">
      <c r="A3" s="12" t="s">
        <v>35</v>
      </c>
      <c r="B3" s="13" t="s">
        <v>149</v>
      </c>
      <c r="C3" s="14">
        <v>45234</v>
      </c>
      <c r="D3" s="15" t="s">
        <v>70</v>
      </c>
      <c r="E3" s="16">
        <v>189</v>
      </c>
      <c r="F3" s="16">
        <v>184</v>
      </c>
      <c r="G3" s="16">
        <v>190</v>
      </c>
      <c r="H3" s="16">
        <v>193</v>
      </c>
      <c r="I3" s="16"/>
      <c r="J3" s="16"/>
      <c r="K3" s="19">
        <v>4</v>
      </c>
      <c r="L3" s="19">
        <v>756</v>
      </c>
      <c r="M3" s="20">
        <v>189</v>
      </c>
      <c r="N3" s="21">
        <v>11</v>
      </c>
      <c r="O3" s="22">
        <v>200</v>
      </c>
    </row>
    <row r="4" spans="1:17">
      <c r="A4" s="12" t="s">
        <v>35</v>
      </c>
      <c r="B4" s="13" t="s">
        <v>149</v>
      </c>
      <c r="C4" s="14">
        <v>45247</v>
      </c>
      <c r="D4" s="15" t="s">
        <v>70</v>
      </c>
      <c r="E4" s="16">
        <v>185</v>
      </c>
      <c r="F4" s="16">
        <v>189</v>
      </c>
      <c r="G4" s="16">
        <v>188</v>
      </c>
      <c r="H4" s="16">
        <v>0</v>
      </c>
      <c r="I4" s="16"/>
      <c r="J4" s="16"/>
      <c r="K4" s="19">
        <v>4</v>
      </c>
      <c r="L4" s="19">
        <v>562</v>
      </c>
      <c r="M4" s="20">
        <v>140.5</v>
      </c>
      <c r="N4" s="21">
        <v>5</v>
      </c>
      <c r="O4" s="22">
        <v>145.5</v>
      </c>
    </row>
    <row r="6" spans="1:17">
      <c r="K6" s="8">
        <f>SUM(K2:K5)</f>
        <v>14</v>
      </c>
      <c r="L6" s="8">
        <f>SUM(L2:L5)</f>
        <v>2481</v>
      </c>
      <c r="M6" s="7">
        <f>SUM(L6/K6)</f>
        <v>177.21428571428572</v>
      </c>
      <c r="N6" s="8">
        <f>SUM(N2:N5)</f>
        <v>26</v>
      </c>
      <c r="O6" s="11">
        <f>SUM(M6+N6)</f>
        <v>203.21428571428572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3:J3 B3:C3" name="Range1_22"/>
    <protectedRange sqref="D3" name="Range1_1_16"/>
  </protectedRanges>
  <hyperlinks>
    <hyperlink ref="Q1" location="'National Rankings'!A1" display="Back to Ranking" xr:uid="{5E04BA06-600F-4940-B829-EAAB78B1FA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1F887B-FE91-4F47-BF48-25BB2544A6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D473-5588-4746-8892-DF8F3908E1F9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118</v>
      </c>
      <c r="C2" s="14">
        <v>45116</v>
      </c>
      <c r="D2" s="15" t="s">
        <v>57</v>
      </c>
      <c r="E2" s="16">
        <v>182</v>
      </c>
      <c r="F2" s="16">
        <v>184</v>
      </c>
      <c r="G2" s="16">
        <v>187</v>
      </c>
      <c r="H2" s="16">
        <v>179</v>
      </c>
      <c r="I2" s="16"/>
      <c r="J2" s="16"/>
      <c r="K2" s="19">
        <v>4</v>
      </c>
      <c r="L2" s="19">
        <v>732</v>
      </c>
      <c r="M2" s="20">
        <v>183</v>
      </c>
      <c r="N2" s="21">
        <v>2</v>
      </c>
      <c r="O2" s="22">
        <v>185</v>
      </c>
    </row>
    <row r="3" spans="1:17">
      <c r="A3" s="12" t="s">
        <v>19</v>
      </c>
      <c r="B3" s="13" t="s">
        <v>128</v>
      </c>
      <c r="C3" s="14">
        <v>45151</v>
      </c>
      <c r="D3" s="15" t="s">
        <v>57</v>
      </c>
      <c r="E3" s="16">
        <v>182</v>
      </c>
      <c r="F3" s="16">
        <v>177</v>
      </c>
      <c r="G3" s="16">
        <v>183</v>
      </c>
      <c r="H3" s="16">
        <v>183</v>
      </c>
      <c r="I3" s="16">
        <v>189</v>
      </c>
      <c r="J3" s="16">
        <v>171</v>
      </c>
      <c r="K3" s="19">
        <v>6</v>
      </c>
      <c r="L3" s="19">
        <v>1085</v>
      </c>
      <c r="M3" s="20">
        <v>180.83333333333334</v>
      </c>
      <c r="N3" s="21">
        <v>4</v>
      </c>
      <c r="O3" s="22">
        <v>184.83333333333334</v>
      </c>
    </row>
    <row r="4" spans="1:17">
      <c r="A4" s="12" t="s">
        <v>19</v>
      </c>
      <c r="B4" s="13" t="s">
        <v>118</v>
      </c>
      <c r="C4" s="14">
        <v>45179</v>
      </c>
      <c r="D4" s="15" t="s">
        <v>57</v>
      </c>
      <c r="E4" s="16">
        <v>185</v>
      </c>
      <c r="F4" s="16">
        <v>188</v>
      </c>
      <c r="G4" s="16">
        <v>184</v>
      </c>
      <c r="H4" s="16">
        <v>192</v>
      </c>
      <c r="I4" s="16">
        <v>187</v>
      </c>
      <c r="J4" s="16">
        <v>186</v>
      </c>
      <c r="K4" s="19">
        <v>6</v>
      </c>
      <c r="L4" s="19">
        <v>1122</v>
      </c>
      <c r="M4" s="20">
        <v>187</v>
      </c>
      <c r="N4" s="21">
        <v>4</v>
      </c>
      <c r="O4" s="22">
        <v>191</v>
      </c>
    </row>
    <row r="5" spans="1:17">
      <c r="A5" s="12" t="s">
        <v>35</v>
      </c>
      <c r="B5" s="13" t="s">
        <v>118</v>
      </c>
      <c r="C5" s="14">
        <v>45207</v>
      </c>
      <c r="D5" s="15" t="s">
        <v>57</v>
      </c>
      <c r="E5" s="16">
        <v>179</v>
      </c>
      <c r="F5" s="16">
        <v>166</v>
      </c>
      <c r="G5" s="16">
        <v>173</v>
      </c>
      <c r="H5" s="16">
        <v>177</v>
      </c>
      <c r="I5" s="16"/>
      <c r="J5" s="16"/>
      <c r="K5" s="19">
        <v>4</v>
      </c>
      <c r="L5" s="19">
        <v>695</v>
      </c>
      <c r="M5" s="20">
        <v>173.75</v>
      </c>
      <c r="N5" s="21">
        <v>2</v>
      </c>
      <c r="O5" s="22">
        <v>175.75</v>
      </c>
    </row>
    <row r="6" spans="1:17">
      <c r="A6" s="12" t="s">
        <v>19</v>
      </c>
      <c r="B6" s="13" t="s">
        <v>118</v>
      </c>
      <c r="C6" s="14">
        <v>45242</v>
      </c>
      <c r="D6" s="15" t="s">
        <v>57</v>
      </c>
      <c r="E6" s="16">
        <v>180</v>
      </c>
      <c r="F6" s="16">
        <v>177</v>
      </c>
      <c r="G6" s="16">
        <v>185.001</v>
      </c>
      <c r="H6" s="16">
        <v>181</v>
      </c>
      <c r="I6" s="16"/>
      <c r="J6" s="16"/>
      <c r="K6" s="19">
        <v>4</v>
      </c>
      <c r="L6" s="19">
        <v>723.00099999999998</v>
      </c>
      <c r="M6" s="20">
        <v>180.75024999999999</v>
      </c>
      <c r="N6" s="21">
        <v>2</v>
      </c>
      <c r="O6" s="22">
        <v>182.75024999999999</v>
      </c>
    </row>
    <row r="8" spans="1:17">
      <c r="K8" s="8">
        <f>SUM(K2:K7)</f>
        <v>24</v>
      </c>
      <c r="L8" s="8">
        <f>SUM(L2:L7)</f>
        <v>4357.0010000000002</v>
      </c>
      <c r="M8" s="7">
        <f>SUM(L8/K8)</f>
        <v>181.54170833333333</v>
      </c>
      <c r="N8" s="8">
        <f>SUM(N2:N7)</f>
        <v>14</v>
      </c>
      <c r="O8" s="11">
        <f>SUM(M8+N8)</f>
        <v>195.54170833333333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19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" name="Range1_23"/>
    <protectedRange algorithmName="SHA-512" hashValue="ON39YdpmFHfN9f47KpiRvqrKx0V9+erV1CNkpWzYhW/Qyc6aT8rEyCrvauWSYGZK2ia3o7vd3akF07acHAFpOA==" saltValue="yVW9XmDwTqEnmpSGai0KYg==" spinCount="100000" sqref="D4" name="Range1_1_18"/>
  </protectedRanges>
  <hyperlinks>
    <hyperlink ref="Q1" location="'National Rankings'!A1" display="Back to Ranking" xr:uid="{F461928E-D2FD-497A-ADA2-8D2058B0CB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9B0512-DE30-4786-9489-BEE0FAFDA4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D4C9-5E2D-4C90-8C12-572AB653C7FE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43" t="s">
        <v>108</v>
      </c>
      <c r="C2" s="49">
        <v>45093</v>
      </c>
      <c r="D2" s="61" t="s">
        <v>70</v>
      </c>
      <c r="E2" s="60">
        <v>166</v>
      </c>
      <c r="F2" s="60">
        <v>178</v>
      </c>
      <c r="G2" s="60">
        <v>183</v>
      </c>
      <c r="H2" s="60">
        <v>178</v>
      </c>
      <c r="I2" s="60"/>
      <c r="J2" s="60"/>
      <c r="K2" s="62">
        <v>4</v>
      </c>
      <c r="L2" s="62">
        <v>705</v>
      </c>
      <c r="M2" s="63">
        <v>176.25</v>
      </c>
      <c r="N2" s="64">
        <v>5</v>
      </c>
      <c r="O2" s="65">
        <v>181.25</v>
      </c>
    </row>
    <row r="3" spans="1:17">
      <c r="A3" s="12" t="s">
        <v>35</v>
      </c>
      <c r="B3" s="13" t="s">
        <v>108</v>
      </c>
      <c r="C3" s="14">
        <v>45234</v>
      </c>
      <c r="D3" s="15" t="s">
        <v>70</v>
      </c>
      <c r="E3" s="16">
        <v>182</v>
      </c>
      <c r="F3" s="16">
        <v>190</v>
      </c>
      <c r="G3" s="16">
        <v>184</v>
      </c>
      <c r="H3" s="16">
        <v>183</v>
      </c>
      <c r="I3" s="16"/>
      <c r="J3" s="16"/>
      <c r="K3" s="19">
        <v>4</v>
      </c>
      <c r="L3" s="19">
        <v>739</v>
      </c>
      <c r="M3" s="20">
        <v>184.75</v>
      </c>
      <c r="N3" s="21">
        <v>6</v>
      </c>
      <c r="O3" s="22">
        <v>190.75</v>
      </c>
    </row>
    <row r="5" spans="1:17">
      <c r="K5" s="8">
        <f>SUM(K2:K4)</f>
        <v>8</v>
      </c>
      <c r="L5" s="8">
        <f>SUM(L2:L4)</f>
        <v>1444</v>
      </c>
      <c r="M5" s="7">
        <f>SUM(L5/K5)</f>
        <v>180.5</v>
      </c>
      <c r="N5" s="8">
        <f>SUM(N2:N4)</f>
        <v>11</v>
      </c>
      <c r="O5" s="11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3:J3 B3:C3" name="Range1_22"/>
    <protectedRange sqref="D3" name="Range1_1_16"/>
  </protectedRanges>
  <hyperlinks>
    <hyperlink ref="Q1" location="'National Rankings'!A1" display="Back to Ranking" xr:uid="{1D13E2F0-E401-4748-B715-C370C4A905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45173-10FA-428B-A341-B236CB32CD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49C6-9233-4C51-B591-D80936FD5A97}">
  <sheetPr codeName="Sheet9"/>
  <dimension ref="A1:Q4"/>
  <sheetViews>
    <sheetView workbookViewId="0">
      <selection activeCell="K5" sqref="K5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44</v>
      </c>
      <c r="C2" s="14">
        <v>44996</v>
      </c>
      <c r="D2" s="15" t="s">
        <v>48</v>
      </c>
      <c r="E2" s="16">
        <v>182</v>
      </c>
      <c r="F2" s="16">
        <v>181</v>
      </c>
      <c r="G2" s="16">
        <v>183</v>
      </c>
      <c r="H2" s="16">
        <v>178</v>
      </c>
      <c r="I2" s="16"/>
      <c r="J2" s="16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4" spans="1:17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83EFFCC7-156E-4D01-909D-A7002EC927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1F544-54A6-43F6-BAEF-2CE88AF14F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E7E8-CC90-4973-BEB2-6A5351D6B86D}">
  <dimension ref="A1:Q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19</v>
      </c>
      <c r="B2" s="43" t="s">
        <v>65</v>
      </c>
      <c r="C2" s="49">
        <v>45048</v>
      </c>
      <c r="D2" s="61" t="s">
        <v>22</v>
      </c>
      <c r="E2" s="60">
        <v>188</v>
      </c>
      <c r="F2" s="60">
        <v>185</v>
      </c>
      <c r="G2" s="60">
        <v>186.001</v>
      </c>
      <c r="H2" s="60">
        <v>180</v>
      </c>
      <c r="I2" s="60"/>
      <c r="J2" s="60"/>
      <c r="K2" s="62">
        <v>4</v>
      </c>
      <c r="L2" s="62">
        <v>739.00099999999998</v>
      </c>
      <c r="M2" s="63">
        <v>184.75024999999999</v>
      </c>
      <c r="N2" s="64">
        <v>2</v>
      </c>
      <c r="O2" s="65">
        <v>186.75024999999999</v>
      </c>
    </row>
    <row r="3" spans="1:17">
      <c r="A3" s="12" t="s">
        <v>19</v>
      </c>
      <c r="B3" s="43" t="s">
        <v>65</v>
      </c>
      <c r="C3" s="49">
        <v>45073</v>
      </c>
      <c r="D3" s="61" t="s">
        <v>22</v>
      </c>
      <c r="E3" s="60">
        <v>182</v>
      </c>
      <c r="F3" s="60">
        <v>190</v>
      </c>
      <c r="G3" s="60">
        <v>190</v>
      </c>
      <c r="H3" s="60">
        <v>185</v>
      </c>
      <c r="I3" s="60"/>
      <c r="J3" s="60"/>
      <c r="K3" s="62">
        <v>4</v>
      </c>
      <c r="L3" s="62">
        <v>747</v>
      </c>
      <c r="M3" s="63">
        <v>186.75</v>
      </c>
      <c r="N3" s="64">
        <v>4</v>
      </c>
      <c r="O3" s="65">
        <v>190.75</v>
      </c>
    </row>
    <row r="4" spans="1:17">
      <c r="A4" s="50" t="s">
        <v>19</v>
      </c>
      <c r="B4" s="43" t="s">
        <v>65</v>
      </c>
      <c r="C4" s="49">
        <v>45083</v>
      </c>
      <c r="D4" s="61" t="s">
        <v>22</v>
      </c>
      <c r="E4" s="60">
        <v>181</v>
      </c>
      <c r="F4" s="60">
        <v>189</v>
      </c>
      <c r="G4" s="60">
        <v>187</v>
      </c>
      <c r="H4" s="60">
        <v>192</v>
      </c>
      <c r="I4" s="60"/>
      <c r="J4" s="60"/>
      <c r="K4" s="62">
        <v>4</v>
      </c>
      <c r="L4" s="62">
        <v>749</v>
      </c>
      <c r="M4" s="63">
        <v>187.25</v>
      </c>
      <c r="N4" s="64">
        <v>2</v>
      </c>
      <c r="O4" s="65">
        <v>189.25</v>
      </c>
    </row>
    <row r="5" spans="1:17">
      <c r="A5" s="50" t="s">
        <v>19</v>
      </c>
      <c r="B5" s="43" t="s">
        <v>65</v>
      </c>
      <c r="C5" s="49">
        <v>45087</v>
      </c>
      <c r="D5" s="61" t="s">
        <v>22</v>
      </c>
      <c r="E5" s="60">
        <v>184</v>
      </c>
      <c r="F5" s="60">
        <v>184</v>
      </c>
      <c r="G5" s="60">
        <v>191</v>
      </c>
      <c r="H5" s="60">
        <v>185</v>
      </c>
      <c r="I5" s="60"/>
      <c r="J5" s="60"/>
      <c r="K5" s="62">
        <v>4</v>
      </c>
      <c r="L5" s="62">
        <v>744</v>
      </c>
      <c r="M5" s="63">
        <v>186</v>
      </c>
      <c r="N5" s="64">
        <v>3</v>
      </c>
      <c r="O5" s="65">
        <v>189</v>
      </c>
    </row>
    <row r="6" spans="1:17">
      <c r="A6" s="50" t="s">
        <v>19</v>
      </c>
      <c r="B6" s="43" t="s">
        <v>65</v>
      </c>
      <c r="C6" s="49">
        <v>45101</v>
      </c>
      <c r="D6" s="61" t="s">
        <v>22</v>
      </c>
      <c r="E6" s="60">
        <v>193</v>
      </c>
      <c r="F6" s="60">
        <v>183</v>
      </c>
      <c r="G6" s="60">
        <v>183</v>
      </c>
      <c r="H6" s="60">
        <v>184</v>
      </c>
      <c r="I6" s="60"/>
      <c r="J6" s="60"/>
      <c r="K6" s="62">
        <v>4</v>
      </c>
      <c r="L6" s="62">
        <v>743</v>
      </c>
      <c r="M6" s="63">
        <v>185.75</v>
      </c>
      <c r="N6" s="64">
        <v>3</v>
      </c>
      <c r="O6" s="65">
        <v>188.75</v>
      </c>
    </row>
    <row r="7" spans="1:17">
      <c r="A7" s="12" t="s">
        <v>19</v>
      </c>
      <c r="B7" s="13" t="s">
        <v>65</v>
      </c>
      <c r="C7" s="14">
        <v>45115</v>
      </c>
      <c r="D7" s="15" t="s">
        <v>22</v>
      </c>
      <c r="E7" s="16">
        <v>190</v>
      </c>
      <c r="F7" s="16">
        <v>182</v>
      </c>
      <c r="G7" s="16">
        <v>184</v>
      </c>
      <c r="H7" s="16">
        <v>173</v>
      </c>
      <c r="I7" s="16"/>
      <c r="J7" s="16"/>
      <c r="K7" s="19">
        <v>4</v>
      </c>
      <c r="L7" s="19">
        <v>729</v>
      </c>
      <c r="M7" s="20">
        <v>182.25</v>
      </c>
      <c r="N7" s="21">
        <v>3</v>
      </c>
      <c r="O7" s="22">
        <v>185.25</v>
      </c>
    </row>
    <row r="9" spans="1:17">
      <c r="K9" s="8">
        <f>SUM(K2:K8)</f>
        <v>24</v>
      </c>
      <c r="L9" s="8">
        <f>SUM(L2:L8)</f>
        <v>4451.0010000000002</v>
      </c>
      <c r="M9" s="7">
        <f>SUM(L9/K9)</f>
        <v>185.45837500000002</v>
      </c>
      <c r="N9" s="8">
        <f>SUM(N2:N8)</f>
        <v>17</v>
      </c>
      <c r="O9" s="11">
        <f>SUM(M9+N9)</f>
        <v>202.45837500000002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 I3:J3 B3:C3" name="Range1_41"/>
    <protectedRange algorithmName="SHA-512" hashValue="ON39YdpmFHfN9f47KpiRvqrKx0V9+erV1CNkpWzYhW/Qyc6aT8rEyCrvauWSYGZK2ia3o7vd3akF07acHAFpOA==" saltValue="yVW9XmDwTqEnmpSGai0KYg==" spinCount="100000" sqref="D2 D3" name="Range1_1_41"/>
    <protectedRange algorithmName="SHA-512" hashValue="ON39YdpmFHfN9f47KpiRvqrKx0V9+erV1CNkpWzYhW/Qyc6aT8rEyCrvauWSYGZK2ia3o7vd3akF07acHAFpOA==" saltValue="yVW9XmDwTqEnmpSGai0KYg==" spinCount="100000" sqref="E2:H2 E3:H3" name="Range1_3_16"/>
  </protectedRanges>
  <hyperlinks>
    <hyperlink ref="Q1" location="'National Rankings'!A1" display="Back to Ranking" xr:uid="{3108194E-5FCE-429E-BB8F-61B19694C5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14D906-AA08-4CA1-ABF0-1599E18DFA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A34E-3BCE-48FD-85EF-870DC5ABBED9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124</v>
      </c>
      <c r="C2" s="14">
        <v>45150</v>
      </c>
      <c r="D2" s="15" t="s">
        <v>48</v>
      </c>
      <c r="E2" s="16">
        <v>185</v>
      </c>
      <c r="F2" s="16">
        <v>179</v>
      </c>
      <c r="G2" s="16">
        <v>185</v>
      </c>
      <c r="H2" s="16">
        <v>181</v>
      </c>
      <c r="I2" s="16"/>
      <c r="J2" s="16"/>
      <c r="K2" s="19">
        <v>4</v>
      </c>
      <c r="L2" s="19">
        <v>730</v>
      </c>
      <c r="M2" s="20">
        <v>182.5</v>
      </c>
      <c r="N2" s="21">
        <v>4</v>
      </c>
      <c r="O2" s="22">
        <v>186.5</v>
      </c>
    </row>
    <row r="4" spans="1:17">
      <c r="K4" s="8">
        <f>SUM(K2:K3)</f>
        <v>4</v>
      </c>
      <c r="L4" s="8">
        <f>SUM(L2:L3)</f>
        <v>730</v>
      </c>
      <c r="M4" s="7">
        <f>SUM(L4/K4)</f>
        <v>182.5</v>
      </c>
      <c r="N4" s="8">
        <f>SUM(N2:N3)</f>
        <v>4</v>
      </c>
      <c r="O4" s="11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DB29814-73C5-435A-927F-4F0E0FFBA0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B52CC1-3EE2-49FB-A84D-7E8F88200A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A921-2667-4BE6-AF3D-6F971B4C431E}">
  <dimension ref="A1:Q10"/>
  <sheetViews>
    <sheetView workbookViewId="0">
      <selection activeCell="K11" sqref="K1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69</v>
      </c>
      <c r="C2" s="49">
        <v>45052</v>
      </c>
      <c r="D2" s="61" t="s">
        <v>70</v>
      </c>
      <c r="E2" s="60">
        <v>179</v>
      </c>
      <c r="F2" s="60">
        <v>188</v>
      </c>
      <c r="G2" s="60">
        <v>191</v>
      </c>
      <c r="H2" s="60">
        <v>0</v>
      </c>
      <c r="I2" s="60"/>
      <c r="J2" s="60"/>
      <c r="K2" s="62">
        <v>4</v>
      </c>
      <c r="L2" s="62">
        <v>558</v>
      </c>
      <c r="M2" s="63">
        <v>139.5</v>
      </c>
      <c r="N2" s="64">
        <v>5</v>
      </c>
      <c r="O2" s="65">
        <v>144.5</v>
      </c>
    </row>
    <row r="3" spans="1:17">
      <c r="A3" s="12" t="s">
        <v>19</v>
      </c>
      <c r="B3" s="13" t="s">
        <v>69</v>
      </c>
      <c r="C3" s="14">
        <v>45065</v>
      </c>
      <c r="D3" s="15" t="s">
        <v>83</v>
      </c>
      <c r="E3" s="60">
        <v>186</v>
      </c>
      <c r="F3" s="60">
        <v>187</v>
      </c>
      <c r="G3" s="60">
        <v>183</v>
      </c>
      <c r="H3" s="60">
        <v>186</v>
      </c>
      <c r="I3" s="16"/>
      <c r="J3" s="16"/>
      <c r="K3" s="19">
        <v>4</v>
      </c>
      <c r="L3" s="19">
        <v>742</v>
      </c>
      <c r="M3" s="20">
        <v>185.5</v>
      </c>
      <c r="N3" s="21">
        <v>5</v>
      </c>
      <c r="O3" s="22">
        <v>190.5</v>
      </c>
    </row>
    <row r="4" spans="1:17">
      <c r="A4" s="12" t="s">
        <v>35</v>
      </c>
      <c r="B4" s="13" t="s">
        <v>69</v>
      </c>
      <c r="C4" s="14">
        <v>45080</v>
      </c>
      <c r="D4" s="15" t="s">
        <v>83</v>
      </c>
      <c r="E4" s="45">
        <v>185</v>
      </c>
      <c r="F4" s="45">
        <v>178</v>
      </c>
      <c r="G4" s="45">
        <v>191</v>
      </c>
      <c r="H4" s="45">
        <v>184</v>
      </c>
      <c r="I4" s="16"/>
      <c r="J4" s="16"/>
      <c r="K4" s="19">
        <v>4</v>
      </c>
      <c r="L4" s="19">
        <v>738</v>
      </c>
      <c r="M4" s="20">
        <v>184.5</v>
      </c>
      <c r="N4" s="21">
        <v>5</v>
      </c>
      <c r="O4" s="22">
        <v>189.5</v>
      </c>
    </row>
    <row r="5" spans="1:17">
      <c r="A5" s="12" t="s">
        <v>35</v>
      </c>
      <c r="B5" s="13" t="s">
        <v>69</v>
      </c>
      <c r="C5" s="14">
        <v>45121</v>
      </c>
      <c r="D5" s="15" t="s">
        <v>70</v>
      </c>
      <c r="E5" s="16">
        <v>184</v>
      </c>
      <c r="F5" s="16">
        <v>182</v>
      </c>
      <c r="G5" s="16">
        <v>188</v>
      </c>
      <c r="H5" s="16">
        <v>185</v>
      </c>
      <c r="I5" s="16"/>
      <c r="J5" s="16"/>
      <c r="K5" s="19">
        <v>4</v>
      </c>
      <c r="L5" s="19">
        <v>739</v>
      </c>
      <c r="M5" s="20">
        <v>184.75</v>
      </c>
      <c r="N5" s="21">
        <v>5</v>
      </c>
      <c r="O5" s="22">
        <v>189.75</v>
      </c>
    </row>
    <row r="6" spans="1:17">
      <c r="A6" s="12" t="s">
        <v>19</v>
      </c>
      <c r="B6" s="13" t="s">
        <v>69</v>
      </c>
      <c r="C6" s="14">
        <v>45143</v>
      </c>
      <c r="D6" s="15" t="s">
        <v>70</v>
      </c>
      <c r="E6" s="16">
        <v>185</v>
      </c>
      <c r="F6" s="16">
        <v>186</v>
      </c>
      <c r="G6" s="16">
        <v>187</v>
      </c>
      <c r="H6" s="16">
        <v>191</v>
      </c>
      <c r="I6" s="16"/>
      <c r="J6" s="16"/>
      <c r="K6" s="19">
        <v>4</v>
      </c>
      <c r="L6" s="19">
        <v>749</v>
      </c>
      <c r="M6" s="20">
        <v>187.25</v>
      </c>
      <c r="N6" s="21">
        <v>5</v>
      </c>
      <c r="O6" s="22">
        <v>192.25</v>
      </c>
    </row>
    <row r="7" spans="1:17">
      <c r="A7" s="12" t="s">
        <v>35</v>
      </c>
      <c r="B7" s="13" t="s">
        <v>69</v>
      </c>
      <c r="C7" s="14">
        <v>45156</v>
      </c>
      <c r="D7" s="15" t="s">
        <v>70</v>
      </c>
      <c r="E7" s="16">
        <v>178</v>
      </c>
      <c r="F7" s="16">
        <v>184</v>
      </c>
      <c r="G7" s="16">
        <v>189</v>
      </c>
      <c r="H7" s="16">
        <v>185</v>
      </c>
      <c r="I7" s="16"/>
      <c r="J7" s="16"/>
      <c r="K7" s="19">
        <v>4</v>
      </c>
      <c r="L7" s="19">
        <v>736</v>
      </c>
      <c r="M7" s="20">
        <v>184</v>
      </c>
      <c r="N7" s="21">
        <v>5</v>
      </c>
      <c r="O7" s="22">
        <v>189</v>
      </c>
    </row>
    <row r="8" spans="1:17">
      <c r="A8" s="12" t="s">
        <v>19</v>
      </c>
      <c r="B8" s="13" t="s">
        <v>69</v>
      </c>
      <c r="C8" s="14">
        <v>45171</v>
      </c>
      <c r="D8" s="15" t="s">
        <v>70</v>
      </c>
      <c r="E8" s="16">
        <v>177</v>
      </c>
      <c r="F8" s="16">
        <v>183</v>
      </c>
      <c r="G8" s="16">
        <v>183</v>
      </c>
      <c r="H8" s="16"/>
      <c r="I8" s="16"/>
      <c r="J8" s="16"/>
      <c r="K8" s="19">
        <v>3</v>
      </c>
      <c r="L8" s="19">
        <v>543</v>
      </c>
      <c r="M8" s="20">
        <v>181</v>
      </c>
      <c r="N8" s="21">
        <v>5</v>
      </c>
      <c r="O8" s="22">
        <v>186</v>
      </c>
    </row>
    <row r="10" spans="1:17">
      <c r="K10" s="8">
        <f>SUM(K2:K9)</f>
        <v>27</v>
      </c>
      <c r="L10" s="8">
        <f>SUM(L2:L9)</f>
        <v>4805</v>
      </c>
      <c r="M10" s="7">
        <f>SUM(L10/K10)</f>
        <v>177.96296296296296</v>
      </c>
      <c r="N10" s="8">
        <f>SUM(N2:N9)</f>
        <v>35</v>
      </c>
      <c r="O10" s="11">
        <f>SUM(M10+N10)</f>
        <v>212.96296296296296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" name="Range1_20_2"/>
    <protectedRange algorithmName="SHA-512" hashValue="ON39YdpmFHfN9f47KpiRvqrKx0V9+erV1CNkpWzYhW/Qyc6aT8rEyCrvauWSYGZK2ia3o7vd3akF07acHAFpOA==" saltValue="yVW9XmDwTqEnmpSGai0KYg==" spinCount="100000" sqref="D3" name="Range1_1_11_3"/>
    <protectedRange algorithmName="SHA-512" hashValue="ON39YdpmFHfN9f47KpiRvqrKx0V9+erV1CNkpWzYhW/Qyc6aT8rEyCrvauWSYGZK2ia3o7vd3akF07acHAFpOA==" saltValue="yVW9XmDwTqEnmpSGai0KYg==" spinCount="100000" sqref="E3:J3 B3" name="Range1_22"/>
    <protectedRange algorithmName="SHA-512" hashValue="ON39YdpmFHfN9f47KpiRvqrKx0V9+erV1CNkpWzYhW/Qyc6aT8rEyCrvauWSYGZK2ia3o7vd3akF07acHAFpOA==" saltValue="yVW9XmDwTqEnmpSGai0KYg==" spinCount="100000" sqref="D4" name="Range1_1_11_2"/>
    <protectedRange algorithmName="SHA-512" hashValue="ON39YdpmFHfN9f47KpiRvqrKx0V9+erV1CNkpWzYhW/Qyc6aT8rEyCrvauWSYGZK2ia3o7vd3akF07acHAFpOA==" saltValue="yVW9XmDwTqEnmpSGai0KYg==" spinCount="100000" sqref="E4:J4" name="Range1_25"/>
    <protectedRange algorithmName="SHA-512" hashValue="ON39YdpmFHfN9f47KpiRvqrKx0V9+erV1CNkpWzYhW/Qyc6aT8rEyCrvauWSYGZK2ia3o7vd3akF07acHAFpOA==" saltValue="yVW9XmDwTqEnmpSGai0KYg==" spinCount="100000" sqref="C4" name="Range1_28_2"/>
    <protectedRange algorithmName="SHA-512" hashValue="ON39YdpmFHfN9f47KpiRvqrKx0V9+erV1CNkpWzYhW/Qyc6aT8rEyCrvauWSYGZK2ia3o7vd3akF07acHAFpOA==" saltValue="yVW9XmDwTqEnmpSGai0KYg==" spinCount="100000" sqref="B4" name="Range1_42"/>
    <protectedRange algorithmName="SHA-512" hashValue="ON39YdpmFHfN9f47KpiRvqrKx0V9+erV1CNkpWzYhW/Qyc6aT8rEyCrvauWSYGZK2ia3o7vd3akF07acHAFpOA==" saltValue="yVW9XmDwTqEnmpSGai0KYg==" spinCount="100000" sqref="E6:J6 B6:C6" name="Range1_61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E8:J8 B8:C8" name="Range1_71"/>
    <protectedRange algorithmName="SHA-512" hashValue="ON39YdpmFHfN9f47KpiRvqrKx0V9+erV1CNkpWzYhW/Qyc6aT8rEyCrvauWSYGZK2ia3o7vd3akF07acHAFpOA==" saltValue="yVW9XmDwTqEnmpSGai0KYg==" spinCount="100000" sqref="D8" name="Range1_1_35"/>
  </protectedRanges>
  <hyperlinks>
    <hyperlink ref="Q1" location="'National Rankings'!A1" display="Back to Ranking" xr:uid="{EB00E726-A011-49C2-A5EB-3ABC90A6DE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2CFD99-4C29-45E2-8B46-C4917D82A5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A18A-03D9-461D-9032-038194ACFF97}">
  <dimension ref="A1:Q4"/>
  <sheetViews>
    <sheetView workbookViewId="0">
      <selection activeCell="K5" sqref="K5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97</v>
      </c>
      <c r="C2" s="49">
        <v>45081</v>
      </c>
      <c r="D2" s="66" t="s">
        <v>67</v>
      </c>
      <c r="E2" s="60">
        <v>179</v>
      </c>
      <c r="F2" s="60">
        <v>179</v>
      </c>
      <c r="G2" s="60">
        <v>185</v>
      </c>
      <c r="H2" s="60">
        <v>163</v>
      </c>
      <c r="I2" s="60"/>
      <c r="J2" s="60"/>
      <c r="K2" s="62">
        <v>4</v>
      </c>
      <c r="L2" s="62">
        <v>706</v>
      </c>
      <c r="M2" s="63">
        <v>176.5</v>
      </c>
      <c r="N2" s="64">
        <v>3</v>
      </c>
      <c r="O2" s="65">
        <v>179.5</v>
      </c>
    </row>
    <row r="4" spans="1:17">
      <c r="K4" s="8">
        <f>SUM(K2:K3)</f>
        <v>4</v>
      </c>
      <c r="L4" s="8">
        <f>SUM(L2:L3)</f>
        <v>706</v>
      </c>
      <c r="M4" s="7">
        <f>SUM(L4/K4)</f>
        <v>176.5</v>
      </c>
      <c r="N4" s="8">
        <f>SUM(N2:N3)</f>
        <v>3</v>
      </c>
      <c r="O4" s="11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I2">
    <cfRule type="top10" dxfId="21" priority="6" rank="1"/>
  </conditionalFormatting>
  <conditionalFormatting sqref="I2:J2">
    <cfRule type="cellIs" dxfId="20" priority="1" operator="greaterThanOrEqual">
      <formula>200</formula>
    </cfRule>
  </conditionalFormatting>
  <conditionalFormatting sqref="J2">
    <cfRule type="top10" dxfId="19" priority="7" rank="1"/>
  </conditionalFormatting>
  <hyperlinks>
    <hyperlink ref="Q1" location="'National Rankings'!A1" display="Back to Ranking" xr:uid="{B3B2922B-818D-47E9-B9CB-1AA87A73CE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28C70E-E0AE-4249-9463-3D12721E14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2FFC-0D9A-422E-9F00-D5A9CE30C304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147</v>
      </c>
      <c r="C2" s="14">
        <v>45202</v>
      </c>
      <c r="D2" s="15" t="s">
        <v>22</v>
      </c>
      <c r="E2" s="16">
        <v>178</v>
      </c>
      <c r="F2" s="16">
        <v>179</v>
      </c>
      <c r="G2" s="16">
        <v>174</v>
      </c>
      <c r="H2" s="16">
        <v>185</v>
      </c>
      <c r="I2" s="16"/>
      <c r="J2" s="16"/>
      <c r="K2" s="19">
        <v>4</v>
      </c>
      <c r="L2" s="19">
        <v>716</v>
      </c>
      <c r="M2" s="20">
        <v>179</v>
      </c>
      <c r="N2" s="21">
        <v>3</v>
      </c>
      <c r="O2" s="22">
        <v>182</v>
      </c>
    </row>
    <row r="3" spans="1:17">
      <c r="A3" s="12" t="s">
        <v>35</v>
      </c>
      <c r="B3" s="13" t="s">
        <v>147</v>
      </c>
      <c r="C3" s="14">
        <v>45213</v>
      </c>
      <c r="D3" s="42" t="s">
        <v>22</v>
      </c>
      <c r="E3" s="16">
        <v>180</v>
      </c>
      <c r="F3" s="16">
        <v>186</v>
      </c>
      <c r="G3" s="16">
        <v>184</v>
      </c>
      <c r="H3" s="16">
        <v>185</v>
      </c>
      <c r="I3" s="16"/>
      <c r="J3" s="16"/>
      <c r="K3" s="19">
        <v>4</v>
      </c>
      <c r="L3" s="19">
        <v>735</v>
      </c>
      <c r="M3" s="20">
        <v>183.75</v>
      </c>
      <c r="N3" s="21">
        <v>4</v>
      </c>
      <c r="O3" s="22">
        <v>187.75</v>
      </c>
    </row>
    <row r="5" spans="1:17">
      <c r="K5" s="8">
        <f>SUM(K2:K4)</f>
        <v>8</v>
      </c>
      <c r="L5" s="8">
        <f>SUM(L2:L4)</f>
        <v>1451</v>
      </c>
      <c r="M5" s="7">
        <f>SUM(L5/K5)</f>
        <v>181.375</v>
      </c>
      <c r="N5" s="8">
        <f>SUM(N2:N4)</f>
        <v>7</v>
      </c>
      <c r="O5" s="11">
        <f>SUM(M5+N5)</f>
        <v>188.375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B79B21C-F52B-42A5-8AE8-41E605422A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4E289F-9470-426A-8ED1-5081408E08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C614-57C8-4DB2-8491-8218087CADF2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55</v>
      </c>
      <c r="C2" s="49">
        <v>45039</v>
      </c>
      <c r="D2" s="66" t="s">
        <v>27</v>
      </c>
      <c r="E2" s="60">
        <v>163</v>
      </c>
      <c r="F2" s="60">
        <v>162</v>
      </c>
      <c r="G2" s="60">
        <v>173</v>
      </c>
      <c r="H2" s="60">
        <v>178</v>
      </c>
      <c r="I2" s="60"/>
      <c r="J2" s="60"/>
      <c r="K2" s="62">
        <v>4</v>
      </c>
      <c r="L2" s="62">
        <v>676</v>
      </c>
      <c r="M2" s="63">
        <v>169</v>
      </c>
      <c r="N2" s="64">
        <v>4</v>
      </c>
      <c r="O2" s="65">
        <v>173</v>
      </c>
    </row>
    <row r="4" spans="1:17">
      <c r="K4" s="8">
        <f>SUM(K2:K3)</f>
        <v>4</v>
      </c>
      <c r="L4" s="8">
        <f>SUM(L2:L3)</f>
        <v>676</v>
      </c>
      <c r="M4" s="7">
        <f>SUM(L4/K4)</f>
        <v>169</v>
      </c>
      <c r="N4" s="8">
        <f>SUM(N2:N3)</f>
        <v>4</v>
      </c>
      <c r="O4" s="11">
        <f>SUM(M4+N4)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7B266F67-D3A8-4E5F-BDA1-BF324B1CE0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BDACEA-C118-4A5B-8B8F-ED30DC0273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1062F-7271-4DAC-A902-30AE2D4B752D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103</v>
      </c>
      <c r="C2" s="49">
        <v>45087</v>
      </c>
      <c r="D2" s="61" t="s">
        <v>104</v>
      </c>
      <c r="E2" s="60">
        <v>177</v>
      </c>
      <c r="F2" s="60">
        <v>179</v>
      </c>
      <c r="G2" s="60">
        <v>180</v>
      </c>
      <c r="H2" s="60">
        <v>177</v>
      </c>
      <c r="I2" s="60"/>
      <c r="J2" s="60"/>
      <c r="K2" s="62">
        <v>4</v>
      </c>
      <c r="L2" s="62">
        <v>713</v>
      </c>
      <c r="M2" s="63">
        <v>178.25</v>
      </c>
      <c r="N2" s="64">
        <v>5</v>
      </c>
      <c r="O2" s="65">
        <v>183.25</v>
      </c>
    </row>
    <row r="4" spans="1:17">
      <c r="K4" s="8">
        <f>SUM(K2:K3)</f>
        <v>4</v>
      </c>
      <c r="L4" s="8">
        <f>SUM(L2:L3)</f>
        <v>713</v>
      </c>
      <c r="M4" s="7">
        <f>SUM(L4/K4)</f>
        <v>178.25</v>
      </c>
      <c r="N4" s="8">
        <f>SUM(N2:N3)</f>
        <v>5</v>
      </c>
      <c r="O4" s="11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3569824-A86A-488D-B9E0-B8BC5F563C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EECC51-BD7E-4151-9B61-46AF88F43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852C8-7067-43A8-BB24-4DFE4C7476F9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112</v>
      </c>
      <c r="C2" s="14">
        <v>45102</v>
      </c>
      <c r="D2" s="42" t="s">
        <v>27</v>
      </c>
      <c r="E2" s="16">
        <v>191</v>
      </c>
      <c r="F2" s="16">
        <v>187</v>
      </c>
      <c r="G2" s="16">
        <v>185</v>
      </c>
      <c r="H2" s="16">
        <v>188</v>
      </c>
      <c r="I2" s="16"/>
      <c r="J2" s="16"/>
      <c r="K2" s="19">
        <v>4</v>
      </c>
      <c r="L2" s="19">
        <v>751</v>
      </c>
      <c r="M2" s="20">
        <v>187.75</v>
      </c>
      <c r="N2" s="21">
        <v>4</v>
      </c>
      <c r="O2" s="22">
        <v>191.75</v>
      </c>
    </row>
    <row r="4" spans="1:17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4</v>
      </c>
      <c r="O4" s="11">
        <f>SUM(M4+N4)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16ADB57-FFF0-4BA5-8BE6-A140492F56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E6E6E8-DA13-477A-9673-4BA74900A3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1E3C-2FDC-4CD4-8613-97DBFDCC1555}">
  <dimension ref="A1:Q4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135</v>
      </c>
      <c r="C2" s="14">
        <v>45174</v>
      </c>
      <c r="D2" s="15" t="s">
        <v>22</v>
      </c>
      <c r="E2" s="16">
        <v>94</v>
      </c>
      <c r="F2" s="16">
        <v>142</v>
      </c>
      <c r="G2" s="16">
        <v>110</v>
      </c>
      <c r="H2" s="16">
        <v>101</v>
      </c>
      <c r="I2" s="16"/>
      <c r="J2" s="16"/>
      <c r="K2" s="19">
        <v>4</v>
      </c>
      <c r="L2" s="19">
        <v>447</v>
      </c>
      <c r="M2" s="20">
        <v>111.75</v>
      </c>
      <c r="N2" s="21">
        <v>3</v>
      </c>
      <c r="O2" s="22">
        <v>114.75</v>
      </c>
    </row>
    <row r="4" spans="1:17">
      <c r="K4" s="8">
        <f>SUM(K2:K3)</f>
        <v>4</v>
      </c>
      <c r="L4" s="8">
        <f>SUM(L2:L3)</f>
        <v>447</v>
      </c>
      <c r="M4" s="7">
        <f>SUM(L4/K4)</f>
        <v>111.75</v>
      </c>
      <c r="N4" s="8">
        <f>SUM(N2:N3)</f>
        <v>3</v>
      </c>
      <c r="O4" s="11">
        <f>SUM(M4+N4)</f>
        <v>114.75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8F6158D-3693-409C-85A3-3C8EF72E64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A5A85B-C8D7-4498-A287-104A802FD1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99FB-6E36-4570-BC56-B5AB0985B94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137</v>
      </c>
      <c r="C2" s="14">
        <v>45179</v>
      </c>
      <c r="D2" s="15" t="s">
        <v>57</v>
      </c>
      <c r="E2" s="16">
        <v>190</v>
      </c>
      <c r="F2" s="16">
        <v>186</v>
      </c>
      <c r="G2" s="16">
        <v>190</v>
      </c>
      <c r="H2" s="16">
        <v>186</v>
      </c>
      <c r="I2" s="16">
        <v>192</v>
      </c>
      <c r="J2" s="16">
        <v>189</v>
      </c>
      <c r="K2" s="19">
        <v>6</v>
      </c>
      <c r="L2" s="19">
        <v>1133</v>
      </c>
      <c r="M2" s="20">
        <v>188.83333333333334</v>
      </c>
      <c r="N2" s="21">
        <v>4</v>
      </c>
      <c r="O2" s="22">
        <v>192.83333333333334</v>
      </c>
    </row>
    <row r="4" spans="1:17">
      <c r="K4" s="8">
        <f>SUM(K2:K3)</f>
        <v>6</v>
      </c>
      <c r="L4" s="8">
        <f>SUM(L2:L3)</f>
        <v>1133</v>
      </c>
      <c r="M4" s="7">
        <f>SUM(L4/K4)</f>
        <v>188.83333333333334</v>
      </c>
      <c r="N4" s="8">
        <f>SUM(N2:N3)</f>
        <v>4</v>
      </c>
      <c r="O4" s="11">
        <f>SUM(M4+N4)</f>
        <v>192.83333333333334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" name="Range1_23"/>
    <protectedRange algorithmName="SHA-512" hashValue="ON39YdpmFHfN9f47KpiRvqrKx0V9+erV1CNkpWzYhW/Qyc6aT8rEyCrvauWSYGZK2ia3o7vd3akF07acHAFpOA==" saltValue="yVW9XmDwTqEnmpSGai0KYg==" spinCount="100000" sqref="D2" name="Range1_1_18"/>
  </protectedRanges>
  <hyperlinks>
    <hyperlink ref="Q1" location="'National Rankings'!A1" display="Back to Ranking" xr:uid="{FE40A82A-8392-4E13-B7F3-36C6C426AD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CD60B-3C76-435A-84A3-B7FD4ABC02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84AF-4EC9-4816-B16A-27B32560741F}">
  <dimension ref="A1:Q9"/>
  <sheetViews>
    <sheetView workbookViewId="0">
      <selection activeCell="K10" sqref="K10"/>
    </sheetView>
  </sheetViews>
  <sheetFormatPr defaultRowHeight="1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0"/>
    <col min="15" max="15" width="9.140625" style="70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13" t="s">
        <v>77</v>
      </c>
      <c r="C2" s="14">
        <v>45055</v>
      </c>
      <c r="D2" s="15" t="s">
        <v>74</v>
      </c>
      <c r="E2" s="16">
        <v>185</v>
      </c>
      <c r="F2" s="16">
        <v>182</v>
      </c>
      <c r="G2" s="16">
        <v>189</v>
      </c>
      <c r="H2" s="16"/>
      <c r="I2" s="16"/>
      <c r="J2" s="16"/>
      <c r="K2" s="19">
        <v>3</v>
      </c>
      <c r="L2" s="19">
        <v>556</v>
      </c>
      <c r="M2" s="20">
        <v>185.33333333333334</v>
      </c>
      <c r="N2" s="21">
        <v>2</v>
      </c>
      <c r="O2" s="22">
        <v>187.33333333333334</v>
      </c>
    </row>
    <row r="3" spans="1:17">
      <c r="A3" s="12" t="s">
        <v>35</v>
      </c>
      <c r="B3" s="43" t="s">
        <v>77</v>
      </c>
      <c r="C3" s="49">
        <v>45083</v>
      </c>
      <c r="D3" s="66" t="s">
        <v>78</v>
      </c>
      <c r="E3" s="60">
        <v>192</v>
      </c>
      <c r="F3" s="60">
        <v>194</v>
      </c>
      <c r="G3" s="60">
        <v>190</v>
      </c>
      <c r="H3" s="60"/>
      <c r="I3" s="60"/>
      <c r="J3" s="60"/>
      <c r="K3" s="62">
        <v>3</v>
      </c>
      <c r="L3" s="62">
        <v>576</v>
      </c>
      <c r="M3" s="63">
        <v>192</v>
      </c>
      <c r="N3" s="64">
        <v>2</v>
      </c>
      <c r="O3" s="65">
        <v>194</v>
      </c>
    </row>
    <row r="4" spans="1:17">
      <c r="A4" s="12" t="s">
        <v>35</v>
      </c>
      <c r="B4" s="13" t="s">
        <v>77</v>
      </c>
      <c r="C4" s="14">
        <v>45111</v>
      </c>
      <c r="D4" s="42" t="s">
        <v>78</v>
      </c>
      <c r="E4" s="16">
        <v>187</v>
      </c>
      <c r="F4" s="16">
        <v>192</v>
      </c>
      <c r="G4" s="16">
        <v>188</v>
      </c>
      <c r="H4" s="16">
        <v>193</v>
      </c>
      <c r="I4" s="16"/>
      <c r="J4" s="16"/>
      <c r="K4" s="19">
        <v>4</v>
      </c>
      <c r="L4" s="19">
        <v>760</v>
      </c>
      <c r="M4" s="20">
        <v>190</v>
      </c>
      <c r="N4" s="21">
        <v>5</v>
      </c>
      <c r="O4" s="22">
        <v>195</v>
      </c>
    </row>
    <row r="5" spans="1:17">
      <c r="A5" s="12" t="s">
        <v>35</v>
      </c>
      <c r="B5" s="13" t="s">
        <v>77</v>
      </c>
      <c r="C5" s="14">
        <v>45132</v>
      </c>
      <c r="D5" s="42" t="s">
        <v>78</v>
      </c>
      <c r="E5" s="16">
        <v>195</v>
      </c>
      <c r="F5" s="16">
        <v>193</v>
      </c>
      <c r="G5" s="16">
        <v>195.001</v>
      </c>
      <c r="H5" s="16"/>
      <c r="I5" s="16"/>
      <c r="J5" s="16"/>
      <c r="K5" s="19">
        <v>3</v>
      </c>
      <c r="L5" s="19">
        <v>583.00099999999998</v>
      </c>
      <c r="M5" s="20">
        <v>194.33366666666666</v>
      </c>
      <c r="N5" s="21">
        <v>11</v>
      </c>
      <c r="O5" s="22">
        <v>205.33366666666666</v>
      </c>
    </row>
    <row r="6" spans="1:17">
      <c r="A6" s="12" t="s">
        <v>35</v>
      </c>
      <c r="B6" s="13" t="s">
        <v>77</v>
      </c>
      <c r="C6" s="14">
        <v>45139</v>
      </c>
      <c r="D6" s="42" t="s">
        <v>78</v>
      </c>
      <c r="E6" s="16">
        <v>194</v>
      </c>
      <c r="F6" s="16">
        <v>194</v>
      </c>
      <c r="G6" s="16">
        <v>195</v>
      </c>
      <c r="H6" s="16"/>
      <c r="I6" s="16"/>
      <c r="J6" s="16"/>
      <c r="K6" s="19">
        <v>3</v>
      </c>
      <c r="L6" s="19">
        <v>583</v>
      </c>
      <c r="M6" s="20">
        <v>194.33333333333334</v>
      </c>
      <c r="N6" s="21">
        <v>6</v>
      </c>
      <c r="O6" s="22">
        <v>200.33333333333334</v>
      </c>
    </row>
    <row r="7" spans="1:17">
      <c r="A7" s="12" t="s">
        <v>35</v>
      </c>
      <c r="B7" s="13" t="s">
        <v>77</v>
      </c>
      <c r="C7" s="14">
        <v>45181</v>
      </c>
      <c r="D7" s="42" t="s">
        <v>78</v>
      </c>
      <c r="E7" s="16">
        <v>192</v>
      </c>
      <c r="F7" s="16">
        <v>194</v>
      </c>
      <c r="G7" s="16">
        <v>196</v>
      </c>
      <c r="H7" s="16">
        <v>195</v>
      </c>
      <c r="I7" s="16"/>
      <c r="J7" s="16"/>
      <c r="K7" s="19">
        <v>4</v>
      </c>
      <c r="L7" s="19">
        <v>777</v>
      </c>
      <c r="M7" s="20">
        <v>194.25</v>
      </c>
      <c r="N7" s="21">
        <v>8</v>
      </c>
      <c r="O7" s="22">
        <v>202.25</v>
      </c>
    </row>
    <row r="9" spans="1:17">
      <c r="K9" s="8">
        <f>SUM(K2:K8)</f>
        <v>20</v>
      </c>
      <c r="L9" s="8">
        <f>SUM(L2:L8)</f>
        <v>3835.0010000000002</v>
      </c>
      <c r="M9" s="11">
        <f>SUM(L9/K9)</f>
        <v>191.75005000000002</v>
      </c>
      <c r="N9" s="8">
        <f>SUM(N2:N8)</f>
        <v>34</v>
      </c>
      <c r="O9" s="11">
        <f>SUM(M9+N9)</f>
        <v>225.75005000000002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E4:J4 B4:C4 B5:C5 E5:J5 E6:J6 B6:C6 B7:C7 E7:J7" name="Range1_48"/>
    <protectedRange algorithmName="SHA-512" hashValue="ON39YdpmFHfN9f47KpiRvqrKx0V9+erV1CNkpWzYhW/Qyc6aT8rEyCrvauWSYGZK2ia3o7vd3akF07acHAFpOA==" saltValue="yVW9XmDwTqEnmpSGai0KYg==" spinCount="100000" sqref="D4 D5 D6 D7" name="Range1_1_17"/>
  </protectedRanges>
  <conditionalFormatting sqref="I4:I7">
    <cfRule type="top10" dxfId="49" priority="6" rank="1"/>
  </conditionalFormatting>
  <conditionalFormatting sqref="I4:J7">
    <cfRule type="cellIs" dxfId="48" priority="1" operator="greaterThanOrEqual">
      <formula>200</formula>
    </cfRule>
  </conditionalFormatting>
  <conditionalFormatting sqref="J4:J7">
    <cfRule type="top10" dxfId="47" priority="7" rank="1"/>
  </conditionalFormatting>
  <hyperlinks>
    <hyperlink ref="Q1" location="'National Rankings'!A1" display="Back to Ranking" xr:uid="{536F4982-80FF-45CC-963C-33E72CB07F44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591B-0D01-4800-8F5E-996BA7CCB72C}">
  <dimension ref="A1:Q1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120</v>
      </c>
      <c r="C2" s="14">
        <v>45097</v>
      </c>
      <c r="D2" s="15" t="s">
        <v>27</v>
      </c>
      <c r="E2" s="16">
        <v>167</v>
      </c>
      <c r="F2" s="16">
        <v>165</v>
      </c>
      <c r="G2" s="16">
        <v>178</v>
      </c>
      <c r="H2" s="16">
        <v>172</v>
      </c>
      <c r="I2" s="16"/>
      <c r="J2" s="16"/>
      <c r="K2" s="19">
        <v>4</v>
      </c>
      <c r="L2" s="19">
        <v>682</v>
      </c>
      <c r="M2" s="20">
        <v>170.5</v>
      </c>
      <c r="N2" s="21">
        <v>4</v>
      </c>
      <c r="O2" s="22">
        <v>174.5</v>
      </c>
    </row>
    <row r="3" spans="1:17">
      <c r="A3" s="12" t="s">
        <v>35</v>
      </c>
      <c r="B3" s="13" t="s">
        <v>120</v>
      </c>
      <c r="C3" s="14">
        <v>45125</v>
      </c>
      <c r="D3" s="42" t="s">
        <v>27</v>
      </c>
      <c r="E3" s="16">
        <v>176</v>
      </c>
      <c r="F3" s="16">
        <v>184</v>
      </c>
      <c r="G3" s="16">
        <v>176</v>
      </c>
      <c r="H3" s="16">
        <v>172</v>
      </c>
      <c r="I3" s="16"/>
      <c r="J3" s="16"/>
      <c r="K3" s="19">
        <v>4</v>
      </c>
      <c r="L3" s="19">
        <v>708</v>
      </c>
      <c r="M3" s="20">
        <v>177</v>
      </c>
      <c r="N3" s="21">
        <v>4</v>
      </c>
      <c r="O3" s="22">
        <v>181</v>
      </c>
    </row>
    <row r="4" spans="1:17">
      <c r="A4" s="12" t="s">
        <v>19</v>
      </c>
      <c r="B4" s="13" t="s">
        <v>120</v>
      </c>
      <c r="C4" s="14">
        <v>45130</v>
      </c>
      <c r="D4" s="42" t="s">
        <v>27</v>
      </c>
      <c r="E4" s="16">
        <v>172</v>
      </c>
      <c r="F4" s="16">
        <v>175</v>
      </c>
      <c r="G4" s="16">
        <v>184</v>
      </c>
      <c r="H4" s="16">
        <v>189</v>
      </c>
      <c r="I4" s="16"/>
      <c r="J4" s="16"/>
      <c r="K4" s="19">
        <v>4</v>
      </c>
      <c r="L4" s="19">
        <v>720</v>
      </c>
      <c r="M4" s="20">
        <v>180</v>
      </c>
      <c r="N4" s="21">
        <v>4</v>
      </c>
      <c r="O4" s="22">
        <v>184</v>
      </c>
    </row>
    <row r="5" spans="1:17">
      <c r="A5" s="12" t="s">
        <v>35</v>
      </c>
      <c r="B5" s="13" t="s">
        <v>120</v>
      </c>
      <c r="C5" s="14">
        <v>45153</v>
      </c>
      <c r="D5" s="42" t="s">
        <v>27</v>
      </c>
      <c r="E5" s="16">
        <v>175</v>
      </c>
      <c r="F5" s="16">
        <v>171</v>
      </c>
      <c r="G5" s="16">
        <v>170</v>
      </c>
      <c r="H5" s="16">
        <v>180</v>
      </c>
      <c r="I5" s="16"/>
      <c r="J5" s="16"/>
      <c r="K5" s="19">
        <v>4</v>
      </c>
      <c r="L5" s="19">
        <v>696</v>
      </c>
      <c r="M5" s="20">
        <v>174</v>
      </c>
      <c r="N5" s="21">
        <v>4</v>
      </c>
      <c r="O5" s="22">
        <v>178</v>
      </c>
    </row>
    <row r="6" spans="1:17">
      <c r="A6" s="12" t="s">
        <v>35</v>
      </c>
      <c r="B6" s="13" t="s">
        <v>120</v>
      </c>
      <c r="C6" s="14">
        <v>45158</v>
      </c>
      <c r="D6" s="42" t="s">
        <v>27</v>
      </c>
      <c r="E6" s="16">
        <v>182</v>
      </c>
      <c r="F6" s="16">
        <v>185</v>
      </c>
      <c r="G6" s="16">
        <v>185</v>
      </c>
      <c r="H6" s="16">
        <v>181</v>
      </c>
      <c r="I6" s="16"/>
      <c r="J6" s="16"/>
      <c r="K6" s="19">
        <v>4</v>
      </c>
      <c r="L6" s="19">
        <v>733</v>
      </c>
      <c r="M6" s="20">
        <v>183.25</v>
      </c>
      <c r="N6" s="21">
        <v>4</v>
      </c>
      <c r="O6" s="22">
        <v>187.25</v>
      </c>
    </row>
    <row r="7" spans="1:17">
      <c r="A7" s="12" t="s">
        <v>35</v>
      </c>
      <c r="B7" s="13" t="s">
        <v>120</v>
      </c>
      <c r="C7" s="14">
        <v>45188</v>
      </c>
      <c r="D7" s="42" t="s">
        <v>27</v>
      </c>
      <c r="E7" s="16">
        <v>177</v>
      </c>
      <c r="F7" s="16">
        <v>175</v>
      </c>
      <c r="G7" s="16">
        <v>179</v>
      </c>
      <c r="H7" s="16">
        <v>178</v>
      </c>
      <c r="I7" s="16"/>
      <c r="J7" s="16"/>
      <c r="K7" s="19">
        <v>4</v>
      </c>
      <c r="L7" s="19">
        <v>709</v>
      </c>
      <c r="M7" s="20">
        <v>177.25</v>
      </c>
      <c r="N7" s="21">
        <v>4</v>
      </c>
      <c r="O7" s="22">
        <v>181.25</v>
      </c>
    </row>
    <row r="8" spans="1:17">
      <c r="A8" s="12" t="s">
        <v>35</v>
      </c>
      <c r="B8" s="13" t="s">
        <v>120</v>
      </c>
      <c r="C8" s="14">
        <v>45193</v>
      </c>
      <c r="D8" s="42" t="s">
        <v>27</v>
      </c>
      <c r="E8" s="16">
        <v>182</v>
      </c>
      <c r="F8" s="16">
        <v>188</v>
      </c>
      <c r="G8" s="16">
        <v>182</v>
      </c>
      <c r="H8" s="16">
        <v>181</v>
      </c>
      <c r="I8" s="16"/>
      <c r="J8" s="16"/>
      <c r="K8" s="19">
        <v>4</v>
      </c>
      <c r="L8" s="19">
        <v>733</v>
      </c>
      <c r="M8" s="20">
        <v>183.25</v>
      </c>
      <c r="N8" s="21">
        <v>3</v>
      </c>
      <c r="O8" s="22">
        <v>186.25</v>
      </c>
    </row>
    <row r="9" spans="1:17">
      <c r="A9" s="12" t="s">
        <v>19</v>
      </c>
      <c r="B9" s="13" t="s">
        <v>120</v>
      </c>
      <c r="C9" s="14">
        <v>45216</v>
      </c>
      <c r="D9" s="42" t="s">
        <v>27</v>
      </c>
      <c r="E9" s="16">
        <v>186</v>
      </c>
      <c r="F9" s="16">
        <v>177</v>
      </c>
      <c r="G9" s="16">
        <v>186</v>
      </c>
      <c r="H9" s="16">
        <v>183</v>
      </c>
      <c r="I9" s="16"/>
      <c r="J9" s="16"/>
      <c r="K9" s="19">
        <v>4</v>
      </c>
      <c r="L9" s="19">
        <v>732</v>
      </c>
      <c r="M9" s="20">
        <v>183</v>
      </c>
      <c r="N9" s="21">
        <v>3</v>
      </c>
      <c r="O9" s="22">
        <v>186</v>
      </c>
    </row>
    <row r="10" spans="1:17">
      <c r="A10" s="12" t="s">
        <v>19</v>
      </c>
      <c r="B10" s="13" t="s">
        <v>120</v>
      </c>
      <c r="C10" s="14">
        <v>45221</v>
      </c>
      <c r="D10" s="42" t="s">
        <v>27</v>
      </c>
      <c r="E10" s="16">
        <v>181</v>
      </c>
      <c r="F10" s="16">
        <v>182</v>
      </c>
      <c r="G10" s="16">
        <v>189</v>
      </c>
      <c r="H10" s="16">
        <v>184</v>
      </c>
      <c r="I10" s="16"/>
      <c r="J10" s="16"/>
      <c r="K10" s="19">
        <v>4</v>
      </c>
      <c r="L10" s="19">
        <v>736</v>
      </c>
      <c r="M10" s="20">
        <v>184</v>
      </c>
      <c r="N10" s="21">
        <v>4</v>
      </c>
      <c r="O10" s="22">
        <v>188</v>
      </c>
    </row>
    <row r="12" spans="1:17">
      <c r="K12" s="8">
        <f>SUM(K2:K11)</f>
        <v>36</v>
      </c>
      <c r="L12" s="8">
        <f>SUM(L2:L11)</f>
        <v>6449</v>
      </c>
      <c r="M12" s="7">
        <f>SUM(L12/K12)</f>
        <v>179.13888888888889</v>
      </c>
      <c r="N12" s="8">
        <f>SUM(N2:N11)</f>
        <v>34</v>
      </c>
      <c r="O12" s="11">
        <f>SUM(M12+N12)</f>
        <v>213.13888888888889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9:J10 B9:C10" name="Range1_17"/>
    <protectedRange algorithmName="SHA-512" hashValue="ON39YdpmFHfN9f47KpiRvqrKx0V9+erV1CNkpWzYhW/Qyc6aT8rEyCrvauWSYGZK2ia3o7vd3akF07acHAFpOA==" saltValue="yVW9XmDwTqEnmpSGai0KYg==" spinCount="100000" sqref="D9:D10" name="Range1_1_12"/>
  </protectedRanges>
  <hyperlinks>
    <hyperlink ref="Q1" location="'National Rankings'!A1" display="Back to Ranking" xr:uid="{759FFEBB-E864-4B73-ACDD-2A313686E9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1DFF42-4EE9-4EEE-A6BE-D6A88AE557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8F8A-660B-44DD-ACAA-F44A4B87F73C}">
  <dimension ref="A1:Q7"/>
  <sheetViews>
    <sheetView workbookViewId="0">
      <selection activeCell="Q1" sqref="Q1"/>
    </sheetView>
  </sheetViews>
  <sheetFormatPr defaultRowHeight="1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113</v>
      </c>
      <c r="C2" s="14">
        <v>45101</v>
      </c>
      <c r="D2" s="42" t="s">
        <v>38</v>
      </c>
      <c r="E2" s="16">
        <v>195</v>
      </c>
      <c r="F2" s="16">
        <v>197.001</v>
      </c>
      <c r="G2" s="16">
        <v>195</v>
      </c>
      <c r="H2" s="16">
        <v>198</v>
      </c>
      <c r="I2" s="16"/>
      <c r="J2" s="16"/>
      <c r="K2" s="19">
        <v>4</v>
      </c>
      <c r="L2" s="19">
        <v>785.00099999999998</v>
      </c>
      <c r="M2" s="20">
        <v>196.25024999999999</v>
      </c>
      <c r="N2" s="21">
        <v>6</v>
      </c>
      <c r="O2" s="22">
        <v>202.25024999999999</v>
      </c>
    </row>
    <row r="3" spans="1:17">
      <c r="A3" s="12" t="s">
        <v>35</v>
      </c>
      <c r="B3" s="13" t="s">
        <v>113</v>
      </c>
      <c r="C3" s="14">
        <v>45105</v>
      </c>
      <c r="D3" s="42" t="s">
        <v>39</v>
      </c>
      <c r="E3" s="16">
        <v>198</v>
      </c>
      <c r="F3" s="16">
        <v>198</v>
      </c>
      <c r="G3" s="16">
        <v>198</v>
      </c>
      <c r="H3" s="16">
        <v>198</v>
      </c>
      <c r="I3" s="16"/>
      <c r="J3" s="16"/>
      <c r="K3" s="19">
        <v>4</v>
      </c>
      <c r="L3" s="19">
        <v>792</v>
      </c>
      <c r="M3" s="20">
        <v>198</v>
      </c>
      <c r="N3" s="21">
        <v>13</v>
      </c>
      <c r="O3" s="22">
        <v>211</v>
      </c>
    </row>
    <row r="4" spans="1:17">
      <c r="A4" s="12" t="s">
        <v>19</v>
      </c>
      <c r="B4" s="13" t="s">
        <v>113</v>
      </c>
      <c r="C4" s="14">
        <v>45171</v>
      </c>
      <c r="D4" s="15" t="s">
        <v>74</v>
      </c>
      <c r="E4" s="16">
        <v>194</v>
      </c>
      <c r="F4" s="16">
        <v>199</v>
      </c>
      <c r="G4" s="16">
        <v>196</v>
      </c>
      <c r="H4" s="16">
        <v>194</v>
      </c>
      <c r="I4" s="16">
        <v>193</v>
      </c>
      <c r="J4" s="16">
        <v>196</v>
      </c>
      <c r="K4" s="19">
        <v>6</v>
      </c>
      <c r="L4" s="19">
        <v>1172</v>
      </c>
      <c r="M4" s="20">
        <v>195.33333333333334</v>
      </c>
      <c r="N4" s="21">
        <v>12</v>
      </c>
      <c r="O4" s="22">
        <v>207.33333333333334</v>
      </c>
    </row>
    <row r="5" spans="1:17">
      <c r="A5" s="12" t="s">
        <v>35</v>
      </c>
      <c r="B5" s="13" t="s">
        <v>113</v>
      </c>
      <c r="C5" s="14">
        <v>45185</v>
      </c>
      <c r="D5" s="42" t="s">
        <v>38</v>
      </c>
      <c r="E5" s="16">
        <v>195</v>
      </c>
      <c r="F5" s="16">
        <v>195</v>
      </c>
      <c r="G5" s="16">
        <v>197</v>
      </c>
      <c r="H5" s="16">
        <v>194</v>
      </c>
      <c r="I5" s="16">
        <v>195</v>
      </c>
      <c r="J5" s="16">
        <v>198</v>
      </c>
      <c r="K5" s="19">
        <v>6</v>
      </c>
      <c r="L5" s="19">
        <v>1174</v>
      </c>
      <c r="M5" s="20">
        <v>195.66666666666666</v>
      </c>
      <c r="N5" s="21">
        <v>12</v>
      </c>
      <c r="O5" s="22">
        <v>207.66666666666666</v>
      </c>
    </row>
    <row r="7" spans="1:17">
      <c r="K7" s="8">
        <f>SUM(K2:K6)</f>
        <v>20</v>
      </c>
      <c r="L7" s="8">
        <f>SUM(L2:L6)</f>
        <v>3923.0010000000002</v>
      </c>
      <c r="M7" s="7">
        <f>SUM(L7/K7)</f>
        <v>196.15005000000002</v>
      </c>
      <c r="N7" s="8">
        <f>SUM(N2:N6)</f>
        <v>43</v>
      </c>
      <c r="O7" s="11">
        <f>SUM(M7+N7)</f>
        <v>239.15005000000002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 B2 B5" name="Range1_71"/>
  </protectedRanges>
  <hyperlinks>
    <hyperlink ref="Q1" location="'National Rankings'!A1" display="Back to Ranking" xr:uid="{8B884AEA-B96D-46E9-B943-FA59D7EDC9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06C0E2-ABBA-4969-995D-AA0AE4E2B2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A879-14E5-4218-9C2D-851080004197}">
  <dimension ref="A1:Q11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62</v>
      </c>
      <c r="C2" s="49">
        <v>44661</v>
      </c>
      <c r="D2" s="61" t="s">
        <v>57</v>
      </c>
      <c r="E2" s="60">
        <v>175</v>
      </c>
      <c r="F2" s="60">
        <v>185</v>
      </c>
      <c r="G2" s="60">
        <v>187</v>
      </c>
      <c r="H2" s="60">
        <v>191</v>
      </c>
      <c r="I2" s="60"/>
      <c r="J2" s="60"/>
      <c r="K2" s="62">
        <v>4</v>
      </c>
      <c r="L2" s="62">
        <v>738</v>
      </c>
      <c r="M2" s="63">
        <v>184.5</v>
      </c>
      <c r="N2" s="64">
        <v>2</v>
      </c>
      <c r="O2" s="65">
        <v>186.5</v>
      </c>
    </row>
    <row r="3" spans="1:17">
      <c r="A3" s="50" t="s">
        <v>19</v>
      </c>
      <c r="B3" s="44" t="s">
        <v>62</v>
      </c>
      <c r="C3" s="49">
        <v>45046</v>
      </c>
      <c r="D3" s="61" t="s">
        <v>64</v>
      </c>
      <c r="E3" s="60">
        <v>186</v>
      </c>
      <c r="F3" s="60">
        <v>188</v>
      </c>
      <c r="G3" s="60">
        <v>185</v>
      </c>
      <c r="H3" s="60">
        <v>178</v>
      </c>
      <c r="I3" s="60"/>
      <c r="J3" s="60"/>
      <c r="K3" s="62">
        <v>4</v>
      </c>
      <c r="L3" s="62">
        <v>737</v>
      </c>
      <c r="M3" s="63">
        <v>184.25</v>
      </c>
      <c r="N3" s="64">
        <v>2</v>
      </c>
      <c r="O3" s="65">
        <v>186.25</v>
      </c>
    </row>
    <row r="4" spans="1:17">
      <c r="A4" s="12" t="s">
        <v>35</v>
      </c>
      <c r="B4" s="43" t="s">
        <v>62</v>
      </c>
      <c r="C4" s="49">
        <v>45102</v>
      </c>
      <c r="D4" s="66" t="s">
        <v>64</v>
      </c>
      <c r="E4" s="60">
        <v>191</v>
      </c>
      <c r="F4" s="60">
        <v>193</v>
      </c>
      <c r="G4" s="60">
        <v>188</v>
      </c>
      <c r="H4" s="60">
        <v>193</v>
      </c>
      <c r="I4" s="60"/>
      <c r="J4" s="60"/>
      <c r="K4" s="62">
        <v>4</v>
      </c>
      <c r="L4" s="62">
        <v>765</v>
      </c>
      <c r="M4" s="63">
        <v>191.25</v>
      </c>
      <c r="N4" s="64">
        <v>5</v>
      </c>
      <c r="O4" s="65">
        <v>196.25</v>
      </c>
    </row>
    <row r="5" spans="1:17">
      <c r="A5" s="12" t="s">
        <v>19</v>
      </c>
      <c r="B5" s="13" t="s">
        <v>62</v>
      </c>
      <c r="C5" s="14">
        <v>45116</v>
      </c>
      <c r="D5" s="15" t="s">
        <v>57</v>
      </c>
      <c r="E5" s="16">
        <v>192</v>
      </c>
      <c r="F5" s="16">
        <v>192</v>
      </c>
      <c r="G5" s="16">
        <v>192</v>
      </c>
      <c r="H5" s="16">
        <v>192</v>
      </c>
      <c r="I5" s="16"/>
      <c r="J5" s="16"/>
      <c r="K5" s="19">
        <v>4</v>
      </c>
      <c r="L5" s="19">
        <v>768</v>
      </c>
      <c r="M5" s="20">
        <v>192</v>
      </c>
      <c r="N5" s="21">
        <v>4</v>
      </c>
      <c r="O5" s="22">
        <v>196</v>
      </c>
    </row>
    <row r="6" spans="1:17">
      <c r="A6" s="12" t="s">
        <v>35</v>
      </c>
      <c r="B6" s="13" t="s">
        <v>62</v>
      </c>
      <c r="C6" s="14">
        <v>45130</v>
      </c>
      <c r="D6" s="42" t="s">
        <v>64</v>
      </c>
      <c r="E6" s="16">
        <v>194</v>
      </c>
      <c r="F6" s="16">
        <v>189</v>
      </c>
      <c r="G6" s="16">
        <v>193</v>
      </c>
      <c r="H6" s="16">
        <v>189</v>
      </c>
      <c r="I6" s="16">
        <v>195</v>
      </c>
      <c r="J6" s="16">
        <v>191</v>
      </c>
      <c r="K6" s="19">
        <v>6</v>
      </c>
      <c r="L6" s="19">
        <v>1151</v>
      </c>
      <c r="M6" s="20">
        <v>191.83333333333334</v>
      </c>
      <c r="N6" s="21">
        <v>10</v>
      </c>
      <c r="O6" s="22">
        <v>201.83333333333334</v>
      </c>
    </row>
    <row r="7" spans="1:17">
      <c r="A7" s="12" t="s">
        <v>19</v>
      </c>
      <c r="B7" s="13" t="s">
        <v>62</v>
      </c>
      <c r="C7" s="14">
        <v>45151</v>
      </c>
      <c r="D7" s="15" t="s">
        <v>57</v>
      </c>
      <c r="E7" s="16">
        <v>190</v>
      </c>
      <c r="F7" s="16">
        <v>191</v>
      </c>
      <c r="G7" s="16">
        <v>189</v>
      </c>
      <c r="H7" s="16">
        <v>190</v>
      </c>
      <c r="I7" s="16">
        <v>191</v>
      </c>
      <c r="J7" s="16">
        <v>191</v>
      </c>
      <c r="K7" s="19">
        <v>6</v>
      </c>
      <c r="L7" s="19">
        <v>1142</v>
      </c>
      <c r="M7" s="20">
        <v>190.33333333333334</v>
      </c>
      <c r="N7" s="21">
        <v>8</v>
      </c>
      <c r="O7" s="22">
        <v>198.33333333333334</v>
      </c>
    </row>
    <row r="8" spans="1:17">
      <c r="A8" s="12" t="s">
        <v>35</v>
      </c>
      <c r="B8" s="13" t="s">
        <v>62</v>
      </c>
      <c r="C8" s="14">
        <v>45165</v>
      </c>
      <c r="D8" s="42" t="s">
        <v>64</v>
      </c>
      <c r="E8" s="16">
        <v>181</v>
      </c>
      <c r="F8" s="16">
        <v>189</v>
      </c>
      <c r="G8" s="16">
        <v>191</v>
      </c>
      <c r="H8" s="16">
        <v>193.001</v>
      </c>
      <c r="I8" s="16"/>
      <c r="J8" s="16"/>
      <c r="K8" s="19">
        <v>4</v>
      </c>
      <c r="L8" s="19">
        <v>754.00099999999998</v>
      </c>
      <c r="M8" s="20">
        <v>188.50024999999999</v>
      </c>
      <c r="N8" s="21">
        <v>4</v>
      </c>
      <c r="O8" s="22">
        <v>192.50024999999999</v>
      </c>
    </row>
    <row r="9" spans="1:17">
      <c r="A9" s="12" t="s">
        <v>19</v>
      </c>
      <c r="B9" s="13" t="s">
        <v>62</v>
      </c>
      <c r="C9" s="14">
        <v>45179</v>
      </c>
      <c r="D9" s="15" t="s">
        <v>57</v>
      </c>
      <c r="E9" s="16">
        <v>190</v>
      </c>
      <c r="F9" s="16">
        <v>195</v>
      </c>
      <c r="G9" s="16">
        <v>187</v>
      </c>
      <c r="H9" s="16">
        <v>191</v>
      </c>
      <c r="I9" s="16">
        <v>193</v>
      </c>
      <c r="J9" s="16">
        <v>192</v>
      </c>
      <c r="K9" s="19">
        <v>6</v>
      </c>
      <c r="L9" s="19">
        <v>1148</v>
      </c>
      <c r="M9" s="20">
        <v>191.33333333333334</v>
      </c>
      <c r="N9" s="21">
        <v>6</v>
      </c>
      <c r="O9" s="22">
        <v>197.33333333333334</v>
      </c>
    </row>
    <row r="11" spans="1:17">
      <c r="K11" s="8">
        <f>SUM(K2:K10)</f>
        <v>38</v>
      </c>
      <c r="L11" s="8">
        <f>SUM(L2:L10)</f>
        <v>7203.0010000000002</v>
      </c>
      <c r="M11" s="7">
        <f>SUM(L11/K11)</f>
        <v>189.55265789473685</v>
      </c>
      <c r="N11" s="8">
        <f>SUM(N2:N10)</f>
        <v>41</v>
      </c>
      <c r="O11" s="11">
        <f>SUM(M11+N11)</f>
        <v>230.55265789473685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19"/>
    <protectedRange algorithmName="SHA-512" hashValue="ON39YdpmFHfN9f47KpiRvqrKx0V9+erV1CNkpWzYhW/Qyc6aT8rEyCrvauWSYGZK2ia3o7vd3akF07acHAFpOA==" saltValue="yVW9XmDwTqEnmpSGai0KYg==" spinCount="100000" sqref="D7 D8" name="Range1_1_14"/>
    <protectedRange algorithmName="SHA-512" hashValue="ON39YdpmFHfN9f47KpiRvqrKx0V9+erV1CNkpWzYhW/Qyc6aT8rEyCrvauWSYGZK2ia3o7vd3akF07acHAFpOA==" saltValue="yVW9XmDwTqEnmpSGai0KYg==" spinCount="100000" sqref="E9:J9 B9" name="Range1_23"/>
    <protectedRange algorithmName="SHA-512" hashValue="ON39YdpmFHfN9f47KpiRvqrKx0V9+erV1CNkpWzYhW/Qyc6aT8rEyCrvauWSYGZK2ia3o7vd3akF07acHAFpOA==" saltValue="yVW9XmDwTqEnmpSGai0KYg==" spinCount="100000" sqref="D9" name="Range1_1_18"/>
  </protectedRanges>
  <hyperlinks>
    <hyperlink ref="Q1" location="'National Rankings'!A1" display="Back to Ranking" xr:uid="{73B0AD61-429F-433F-ADB4-9F5F2169A7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10D76F-5E89-4186-9B96-C0C28BC5E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0269-5AAA-4247-84B8-2AC605014624}">
  <dimension ref="A1:Q8"/>
  <sheetViews>
    <sheetView workbookViewId="0">
      <selection activeCell="K9" sqref="K9"/>
    </sheetView>
  </sheetViews>
  <sheetFormatPr defaultRowHeight="1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0"/>
    <col min="15" max="15" width="9.140625" style="70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13" t="s">
        <v>76</v>
      </c>
      <c r="C2" s="14">
        <v>45055</v>
      </c>
      <c r="D2" s="15" t="s">
        <v>74</v>
      </c>
      <c r="E2" s="16">
        <v>193</v>
      </c>
      <c r="F2" s="16">
        <v>193</v>
      </c>
      <c r="G2" s="16">
        <v>191</v>
      </c>
      <c r="H2" s="16"/>
      <c r="I2" s="16"/>
      <c r="J2" s="16"/>
      <c r="K2" s="19">
        <v>3</v>
      </c>
      <c r="L2" s="19">
        <v>577</v>
      </c>
      <c r="M2" s="20">
        <v>192.33333333333334</v>
      </c>
      <c r="N2" s="21">
        <v>4</v>
      </c>
      <c r="O2" s="22">
        <v>196.33333333333334</v>
      </c>
    </row>
    <row r="3" spans="1:17">
      <c r="A3" s="12" t="s">
        <v>19</v>
      </c>
      <c r="B3" s="13" t="s">
        <v>76</v>
      </c>
      <c r="C3" s="14">
        <v>45059</v>
      </c>
      <c r="D3" s="15" t="s">
        <v>78</v>
      </c>
      <c r="E3" s="45">
        <v>186</v>
      </c>
      <c r="F3" s="45">
        <v>189</v>
      </c>
      <c r="G3" s="45">
        <v>190</v>
      </c>
      <c r="H3" s="45">
        <v>189</v>
      </c>
      <c r="I3" s="44">
        <v>189.001</v>
      </c>
      <c r="J3" s="44"/>
      <c r="K3" s="19">
        <f t="shared" ref="K3" si="0">COUNT(E3:J3)</f>
        <v>5</v>
      </c>
      <c r="L3" s="19">
        <f t="shared" ref="L3" si="1">SUM(E3:J3)</f>
        <v>943.00099999999998</v>
      </c>
      <c r="M3" s="20">
        <f t="shared" ref="M3" si="2">IFERROR(L3/K3,0)</f>
        <v>188.6002</v>
      </c>
      <c r="N3" s="21">
        <v>3</v>
      </c>
      <c r="O3" s="22">
        <f t="shared" ref="O3" si="3">SUM(M3+N3)</f>
        <v>191.6002</v>
      </c>
    </row>
    <row r="4" spans="1:17">
      <c r="A4" s="12" t="s">
        <v>19</v>
      </c>
      <c r="B4" s="13" t="s">
        <v>76</v>
      </c>
      <c r="C4" s="14">
        <v>45150</v>
      </c>
      <c r="D4" s="42" t="s">
        <v>78</v>
      </c>
      <c r="E4" s="16">
        <v>189</v>
      </c>
      <c r="F4" s="16">
        <v>190</v>
      </c>
      <c r="G4" s="16">
        <v>189</v>
      </c>
      <c r="H4" s="16">
        <v>193</v>
      </c>
      <c r="I4" s="16">
        <v>187</v>
      </c>
      <c r="J4" s="16"/>
      <c r="K4" s="19">
        <v>5</v>
      </c>
      <c r="L4" s="19">
        <v>948</v>
      </c>
      <c r="M4" s="20">
        <v>189.6</v>
      </c>
      <c r="N4" s="21">
        <v>6</v>
      </c>
      <c r="O4" s="22">
        <v>195.6</v>
      </c>
    </row>
    <row r="5" spans="1:17">
      <c r="A5" s="12" t="s">
        <v>19</v>
      </c>
      <c r="B5" s="13" t="s">
        <v>76</v>
      </c>
      <c r="C5" s="14">
        <v>45171</v>
      </c>
      <c r="D5" s="15" t="s">
        <v>74</v>
      </c>
      <c r="E5" s="16">
        <v>197</v>
      </c>
      <c r="F5" s="16">
        <v>192</v>
      </c>
      <c r="G5" s="16">
        <v>190</v>
      </c>
      <c r="H5" s="16">
        <v>194</v>
      </c>
      <c r="I5" s="16">
        <v>196</v>
      </c>
      <c r="J5" s="16">
        <v>195</v>
      </c>
      <c r="K5" s="19">
        <v>6</v>
      </c>
      <c r="L5" s="19">
        <v>1164</v>
      </c>
      <c r="M5" s="20">
        <v>194</v>
      </c>
      <c r="N5" s="21">
        <v>6</v>
      </c>
      <c r="O5" s="22">
        <v>200</v>
      </c>
    </row>
    <row r="6" spans="1:17">
      <c r="A6" s="12" t="s">
        <v>35</v>
      </c>
      <c r="B6" s="13" t="s">
        <v>76</v>
      </c>
      <c r="C6" s="14">
        <v>45178</v>
      </c>
      <c r="D6" s="42" t="s">
        <v>78</v>
      </c>
      <c r="E6" s="16">
        <v>197</v>
      </c>
      <c r="F6" s="16">
        <v>198.001</v>
      </c>
      <c r="G6" s="16">
        <v>195.001</v>
      </c>
      <c r="H6" s="16">
        <v>186</v>
      </c>
      <c r="I6" s="16">
        <v>180</v>
      </c>
      <c r="J6" s="16">
        <v>193</v>
      </c>
      <c r="K6" s="19">
        <v>6</v>
      </c>
      <c r="L6" s="19">
        <v>1149.002</v>
      </c>
      <c r="M6" s="20">
        <v>191.50033333333332</v>
      </c>
      <c r="N6" s="21">
        <v>5</v>
      </c>
      <c r="O6" s="22">
        <v>196.50033333333332</v>
      </c>
    </row>
    <row r="8" spans="1:17">
      <c r="K8" s="8">
        <f>SUM(K2:K7)</f>
        <v>25</v>
      </c>
      <c r="L8" s="8">
        <f>SUM(L2:L7)</f>
        <v>4781.0030000000006</v>
      </c>
      <c r="M8" s="11">
        <f>SUM(L8/K8)</f>
        <v>191.24012000000002</v>
      </c>
      <c r="N8" s="8">
        <f>SUM(N2:N7)</f>
        <v>24</v>
      </c>
      <c r="O8" s="11">
        <f>SUM(M8+N8)</f>
        <v>215.24012000000002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G3:J3 E3 B3" name="Range1_12"/>
    <protectedRange algorithmName="SHA-512" hashValue="ON39YdpmFHfN9f47KpiRvqrKx0V9+erV1CNkpWzYhW/Qyc6aT8rEyCrvauWSYGZK2ia3o7vd3akF07acHAFpOA==" saltValue="yVW9XmDwTqEnmpSGai0KYg==" spinCount="100000" sqref="F3" name="Range1_3_4"/>
    <protectedRange algorithmName="SHA-512" hashValue="ON39YdpmFHfN9f47KpiRvqrKx0V9+erV1CNkpWzYhW/Qyc6aT8rEyCrvauWSYGZK2ia3o7vd3akF07acHAFpOA==" saltValue="yVW9XmDwTqEnmpSGai0KYg==" spinCount="100000" sqref="D5" name="Range1_1_33_1"/>
    <protectedRange algorithmName="SHA-512" hashValue="ON39YdpmFHfN9f47KpiRvqrKx0V9+erV1CNkpWzYhW/Qyc6aT8rEyCrvauWSYGZK2ia3o7vd3akF07acHAFpOA==" saltValue="yVW9XmDwTqEnmpSGai0KYg==" spinCount="100000" sqref="E5:J5 B5:C5" name="Range1_71_1"/>
  </protectedRanges>
  <hyperlinks>
    <hyperlink ref="Q1" location="'National Rankings'!A1" display="Back to Ranking" xr:uid="{4C0D0512-22C0-4F7C-B95A-92051257466E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03AC-722B-4BEE-B1A9-94836A0C6AB3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130</v>
      </c>
      <c r="C2" s="14">
        <v>45158</v>
      </c>
      <c r="D2" s="42" t="s">
        <v>53</v>
      </c>
      <c r="E2" s="16">
        <v>194</v>
      </c>
      <c r="F2" s="16">
        <v>190</v>
      </c>
      <c r="G2" s="16">
        <v>192</v>
      </c>
      <c r="H2" s="16">
        <v>189</v>
      </c>
      <c r="I2" s="16">
        <v>180</v>
      </c>
      <c r="J2" s="16">
        <v>190</v>
      </c>
      <c r="K2" s="19">
        <v>6</v>
      </c>
      <c r="L2" s="19">
        <v>1135</v>
      </c>
      <c r="M2" s="20">
        <v>189.16666666666666</v>
      </c>
      <c r="N2" s="21">
        <v>10</v>
      </c>
      <c r="O2" s="22">
        <v>199.16666666666666</v>
      </c>
    </row>
    <row r="3" spans="1:17">
      <c r="A3" s="12" t="s">
        <v>19</v>
      </c>
      <c r="B3" s="13" t="s">
        <v>130</v>
      </c>
      <c r="C3" s="14">
        <v>45171</v>
      </c>
      <c r="D3" s="15" t="s">
        <v>74</v>
      </c>
      <c r="E3" s="16">
        <v>193</v>
      </c>
      <c r="F3" s="16">
        <v>197</v>
      </c>
      <c r="G3" s="16">
        <v>186</v>
      </c>
      <c r="H3" s="16">
        <v>189</v>
      </c>
      <c r="I3" s="16">
        <v>188</v>
      </c>
      <c r="J3" s="16">
        <v>191</v>
      </c>
      <c r="K3" s="19">
        <v>6</v>
      </c>
      <c r="L3" s="19">
        <v>1144</v>
      </c>
      <c r="M3" s="20">
        <v>190.66666666666666</v>
      </c>
      <c r="N3" s="21">
        <v>4</v>
      </c>
      <c r="O3" s="22">
        <v>194.66666666666666</v>
      </c>
    </row>
    <row r="5" spans="1:17">
      <c r="K5" s="8">
        <f>SUM(K2:K4)</f>
        <v>12</v>
      </c>
      <c r="L5" s="8">
        <f>SUM(L2:L4)</f>
        <v>2279</v>
      </c>
      <c r="M5" s="7">
        <f>SUM(L5/K5)</f>
        <v>189.91666666666666</v>
      </c>
      <c r="N5" s="8">
        <f>SUM(N2:N4)</f>
        <v>14</v>
      </c>
      <c r="O5" s="11">
        <f>SUM(M5+N5)</f>
        <v>203.91666666666666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J3 B3:C3" name="Range1_71"/>
  </protectedRanges>
  <hyperlinks>
    <hyperlink ref="Q1" location="'National Rankings'!A1" display="Back to Ranking" xr:uid="{D3BCDF34-C827-4ADB-B06D-7AAD6D9939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E9D99E-5A89-40B6-971A-596A77012D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1D5A-9437-43ED-9A44-F3B94E3971F4}">
  <dimension ref="A1:Q9"/>
  <sheetViews>
    <sheetView workbookViewId="0">
      <selection activeCell="K10" sqref="K10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90</v>
      </c>
      <c r="C2" s="49">
        <v>45067</v>
      </c>
      <c r="D2" s="66" t="s">
        <v>84</v>
      </c>
      <c r="E2" s="60">
        <v>190</v>
      </c>
      <c r="F2" s="60">
        <v>193</v>
      </c>
      <c r="G2" s="60">
        <v>187</v>
      </c>
      <c r="H2" s="60">
        <v>190</v>
      </c>
      <c r="I2" s="60"/>
      <c r="J2" s="60" t="s">
        <v>95</v>
      </c>
      <c r="K2" s="62">
        <v>4</v>
      </c>
      <c r="L2" s="62">
        <v>760</v>
      </c>
      <c r="M2" s="63">
        <v>190</v>
      </c>
      <c r="N2" s="64">
        <v>8</v>
      </c>
      <c r="O2" s="65">
        <v>198</v>
      </c>
    </row>
    <row r="3" spans="1:17">
      <c r="A3" s="50" t="s">
        <v>35</v>
      </c>
      <c r="B3" s="43" t="s">
        <v>90</v>
      </c>
      <c r="C3" s="49">
        <v>45095</v>
      </c>
      <c r="D3" s="66" t="s">
        <v>84</v>
      </c>
      <c r="E3" s="60">
        <v>184</v>
      </c>
      <c r="F3" s="60">
        <v>192</v>
      </c>
      <c r="G3" s="60">
        <v>188</v>
      </c>
      <c r="H3" s="60">
        <v>188</v>
      </c>
      <c r="I3" s="60"/>
      <c r="J3" s="60"/>
      <c r="K3" s="62">
        <v>4</v>
      </c>
      <c r="L3" s="62">
        <v>752</v>
      </c>
      <c r="M3" s="63">
        <v>188</v>
      </c>
      <c r="N3" s="64">
        <v>6</v>
      </c>
      <c r="O3" s="65">
        <v>194</v>
      </c>
    </row>
    <row r="4" spans="1:17">
      <c r="A4" s="12" t="s">
        <v>35</v>
      </c>
      <c r="B4" s="13" t="s">
        <v>90</v>
      </c>
      <c r="C4" s="14">
        <v>45123</v>
      </c>
      <c r="D4" s="42" t="s">
        <v>84</v>
      </c>
      <c r="E4" s="16">
        <v>177</v>
      </c>
      <c r="F4" s="16">
        <v>176</v>
      </c>
      <c r="G4" s="16">
        <v>174</v>
      </c>
      <c r="H4" s="16">
        <v>178</v>
      </c>
      <c r="I4" s="16"/>
      <c r="J4" s="16"/>
      <c r="K4" s="19">
        <v>4</v>
      </c>
      <c r="L4" s="19">
        <v>705</v>
      </c>
      <c r="M4" s="20">
        <v>176.25</v>
      </c>
      <c r="N4" s="21">
        <v>3</v>
      </c>
      <c r="O4" s="22">
        <v>179.25</v>
      </c>
    </row>
    <row r="5" spans="1:17">
      <c r="A5" s="12" t="s">
        <v>35</v>
      </c>
      <c r="B5" s="13" t="s">
        <v>90</v>
      </c>
      <c r="C5" s="14">
        <v>45158</v>
      </c>
      <c r="D5" s="42" t="s">
        <v>84</v>
      </c>
      <c r="E5" s="16">
        <v>193</v>
      </c>
      <c r="F5" s="16">
        <v>186</v>
      </c>
      <c r="G5" s="16">
        <v>184</v>
      </c>
      <c r="H5" s="16">
        <v>194</v>
      </c>
      <c r="I5" s="16"/>
      <c r="J5" s="16"/>
      <c r="K5" s="19">
        <v>4</v>
      </c>
      <c r="L5" s="19">
        <v>757</v>
      </c>
      <c r="M5" s="20">
        <v>189.25</v>
      </c>
      <c r="N5" s="21">
        <v>6</v>
      </c>
      <c r="O5" s="22">
        <v>195.25</v>
      </c>
    </row>
    <row r="6" spans="1:17">
      <c r="A6" s="12" t="s">
        <v>35</v>
      </c>
      <c r="B6" s="13" t="s">
        <v>90</v>
      </c>
      <c r="C6" s="14">
        <v>45186</v>
      </c>
      <c r="D6" s="42" t="s">
        <v>84</v>
      </c>
      <c r="E6" s="16">
        <v>195</v>
      </c>
      <c r="F6" s="16">
        <v>195</v>
      </c>
      <c r="G6" s="16">
        <v>186</v>
      </c>
      <c r="H6" s="16">
        <v>197</v>
      </c>
      <c r="I6" s="16"/>
      <c r="J6" s="16"/>
      <c r="K6" s="19">
        <v>4</v>
      </c>
      <c r="L6" s="19">
        <v>773</v>
      </c>
      <c r="M6" s="20">
        <v>193.25</v>
      </c>
      <c r="N6" s="21">
        <v>5</v>
      </c>
      <c r="O6" s="22">
        <v>198.25</v>
      </c>
    </row>
    <row r="7" spans="1:17">
      <c r="A7" s="12" t="s">
        <v>35</v>
      </c>
      <c r="B7" s="13" t="s">
        <v>90</v>
      </c>
      <c r="C7" s="14">
        <v>45235</v>
      </c>
      <c r="D7" s="42" t="s">
        <v>39</v>
      </c>
      <c r="E7" s="16">
        <v>180</v>
      </c>
      <c r="F7" s="16">
        <v>181</v>
      </c>
      <c r="G7" s="16">
        <v>181</v>
      </c>
      <c r="H7" s="16">
        <v>182</v>
      </c>
      <c r="I7" s="16"/>
      <c r="J7" s="16"/>
      <c r="K7" s="19">
        <v>4</v>
      </c>
      <c r="L7" s="19">
        <v>724</v>
      </c>
      <c r="M7" s="20">
        <v>181</v>
      </c>
      <c r="N7" s="21">
        <v>5</v>
      </c>
      <c r="O7" s="22">
        <v>186</v>
      </c>
    </row>
    <row r="9" spans="1:17">
      <c r="K9" s="8">
        <f>SUM(K2:K8)</f>
        <v>24</v>
      </c>
      <c r="L9" s="8">
        <f>SUM(L2:L8)</f>
        <v>4471</v>
      </c>
      <c r="M9" s="7">
        <f>SUM(L9/K9)</f>
        <v>186.29166666666666</v>
      </c>
      <c r="N9" s="8">
        <f>SUM(N2:N8)</f>
        <v>33</v>
      </c>
      <c r="O9" s="11">
        <f>SUM(M9+N9)</f>
        <v>219.29166666666666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7:J7 B7:C7" name="Range1_22"/>
    <protectedRange sqref="D7" name="Range1_1_16"/>
  </protectedRanges>
  <hyperlinks>
    <hyperlink ref="Q1" location="'National Rankings'!A1" display="Back to Ranking" xr:uid="{A6678456-D700-4DF6-992D-5366E981D7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DEF7CB-245B-4979-AEE0-CBB6DC3D3C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D4D9-E1F9-4BF1-8F4F-3580DB21AAEC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91</v>
      </c>
      <c r="C2" s="49">
        <v>45067</v>
      </c>
      <c r="D2" s="66" t="s">
        <v>84</v>
      </c>
      <c r="E2" s="60">
        <v>174</v>
      </c>
      <c r="F2" s="60">
        <v>179</v>
      </c>
      <c r="G2" s="60">
        <v>182</v>
      </c>
      <c r="H2" s="60">
        <v>183</v>
      </c>
      <c r="I2" s="60"/>
      <c r="J2" s="60"/>
      <c r="K2" s="62">
        <v>4</v>
      </c>
      <c r="L2" s="62">
        <v>718</v>
      </c>
      <c r="M2" s="63">
        <v>179.5</v>
      </c>
      <c r="N2" s="64">
        <v>2</v>
      </c>
      <c r="O2" s="65">
        <v>181.5</v>
      </c>
    </row>
    <row r="4" spans="1:17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2</v>
      </c>
      <c r="O4" s="11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C065871-0FC9-4BD6-A853-F9A01863D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48D894-3BDD-4B43-B98B-FFD7D3B3B1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4F6F-81C4-4964-BC8A-39AA0508B2AA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92</v>
      </c>
      <c r="C2" s="49">
        <v>45066</v>
      </c>
      <c r="D2" s="66" t="s">
        <v>94</v>
      </c>
      <c r="E2" s="60">
        <v>172</v>
      </c>
      <c r="F2" s="60">
        <v>171</v>
      </c>
      <c r="G2" s="60">
        <v>184</v>
      </c>
      <c r="H2" s="60">
        <v>170</v>
      </c>
      <c r="I2" s="60"/>
      <c r="J2" s="60"/>
      <c r="K2" s="62">
        <v>4</v>
      </c>
      <c r="L2" s="62">
        <v>697</v>
      </c>
      <c r="M2" s="63">
        <v>174.25</v>
      </c>
      <c r="N2" s="64">
        <v>2</v>
      </c>
      <c r="O2" s="65">
        <v>176.25</v>
      </c>
    </row>
    <row r="4" spans="1:17">
      <c r="K4" s="8">
        <f>SUM(K2:K3)</f>
        <v>4</v>
      </c>
      <c r="L4" s="8">
        <f>SUM(L2:L3)</f>
        <v>697</v>
      </c>
      <c r="M4" s="7">
        <f>SUM(L4/K4)</f>
        <v>174.25</v>
      </c>
      <c r="N4" s="8">
        <f>SUM(N2:N3)</f>
        <v>2</v>
      </c>
      <c r="O4" s="11">
        <f>SUM(M4+N4)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759E8F1-151B-4186-BE37-A0DB2E8B5A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6ADFBD-3FFE-429B-B1A5-A55BE35A02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967-35BA-4FC2-9E5F-63171CD4F219}">
  <sheetPr codeName="Sheet78"/>
  <dimension ref="A1:Q11"/>
  <sheetViews>
    <sheetView workbookViewId="0">
      <selection activeCell="K12" sqref="K12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33</v>
      </c>
      <c r="C2" s="14">
        <v>44996</v>
      </c>
      <c r="D2" s="15" t="s">
        <v>22</v>
      </c>
      <c r="E2" s="16">
        <v>192</v>
      </c>
      <c r="F2" s="16">
        <v>186.001</v>
      </c>
      <c r="G2" s="16">
        <v>186</v>
      </c>
      <c r="H2" s="16">
        <v>176</v>
      </c>
      <c r="I2" s="16"/>
      <c r="J2" s="16"/>
      <c r="K2" s="19">
        <v>4</v>
      </c>
      <c r="L2" s="19">
        <v>740.00099999999998</v>
      </c>
      <c r="M2" s="20">
        <v>185.00024999999999</v>
      </c>
      <c r="N2" s="21">
        <v>9</v>
      </c>
      <c r="O2" s="22">
        <v>194.00024999999999</v>
      </c>
    </row>
    <row r="3" spans="1:17">
      <c r="A3" s="12" t="s">
        <v>19</v>
      </c>
      <c r="B3" s="13" t="s">
        <v>33</v>
      </c>
      <c r="C3" s="14">
        <v>45010</v>
      </c>
      <c r="D3" s="15" t="s">
        <v>22</v>
      </c>
      <c r="E3" s="16">
        <v>192</v>
      </c>
      <c r="F3" s="16">
        <v>182</v>
      </c>
      <c r="G3" s="16">
        <v>183</v>
      </c>
      <c r="H3" s="16">
        <v>183</v>
      </c>
      <c r="I3" s="16"/>
      <c r="J3" s="16"/>
      <c r="K3" s="19">
        <v>4</v>
      </c>
      <c r="L3" s="19">
        <v>740</v>
      </c>
      <c r="M3" s="20">
        <v>185</v>
      </c>
      <c r="N3" s="21">
        <v>6</v>
      </c>
      <c r="O3" s="22">
        <v>191</v>
      </c>
    </row>
    <row r="4" spans="1:17">
      <c r="A4" s="12" t="s">
        <v>35</v>
      </c>
      <c r="B4" s="13" t="s">
        <v>33</v>
      </c>
      <c r="C4" s="14">
        <v>45020</v>
      </c>
      <c r="D4" s="15" t="s">
        <v>22</v>
      </c>
      <c r="E4" s="16">
        <v>189</v>
      </c>
      <c r="F4" s="16">
        <v>191</v>
      </c>
      <c r="G4" s="16">
        <v>189.0001</v>
      </c>
      <c r="H4" s="16">
        <v>188.001</v>
      </c>
      <c r="I4" s="16"/>
      <c r="J4" s="16"/>
      <c r="K4" s="19">
        <v>4</v>
      </c>
      <c r="L4" s="19">
        <v>757.00109999999995</v>
      </c>
      <c r="M4" s="20">
        <v>189.25027499999999</v>
      </c>
      <c r="N4" s="21">
        <v>7</v>
      </c>
      <c r="O4" s="22">
        <v>196.25027499999999</v>
      </c>
    </row>
    <row r="5" spans="1:17">
      <c r="A5" s="12" t="s">
        <v>35</v>
      </c>
      <c r="B5" s="13" t="s">
        <v>33</v>
      </c>
      <c r="C5" s="14">
        <v>45024</v>
      </c>
      <c r="D5" s="15" t="s">
        <v>22</v>
      </c>
      <c r="E5" s="16">
        <v>190</v>
      </c>
      <c r="F5" s="16">
        <v>189</v>
      </c>
      <c r="G5" s="16">
        <v>193</v>
      </c>
      <c r="H5" s="16">
        <v>192</v>
      </c>
      <c r="I5" s="16"/>
      <c r="J5" s="16"/>
      <c r="K5" s="19">
        <v>4</v>
      </c>
      <c r="L5" s="19">
        <v>764</v>
      </c>
      <c r="M5" s="20">
        <v>191</v>
      </c>
      <c r="N5" s="21">
        <v>6</v>
      </c>
      <c r="O5" s="22">
        <v>197</v>
      </c>
    </row>
    <row r="6" spans="1:17">
      <c r="A6" s="50" t="s">
        <v>35</v>
      </c>
      <c r="B6" s="43" t="s">
        <v>33</v>
      </c>
      <c r="C6" s="49">
        <v>45038</v>
      </c>
      <c r="D6" s="61" t="s">
        <v>22</v>
      </c>
      <c r="E6" s="16">
        <v>180</v>
      </c>
      <c r="F6" s="16">
        <v>184</v>
      </c>
      <c r="G6" s="16">
        <v>177</v>
      </c>
      <c r="H6" s="16">
        <v>185</v>
      </c>
      <c r="I6" s="60"/>
      <c r="J6" s="60"/>
      <c r="K6" s="62">
        <v>4</v>
      </c>
      <c r="L6" s="62">
        <v>726</v>
      </c>
      <c r="M6" s="63">
        <v>181.5</v>
      </c>
      <c r="N6" s="64">
        <v>3</v>
      </c>
      <c r="O6" s="65">
        <v>184.5</v>
      </c>
    </row>
    <row r="7" spans="1:17">
      <c r="A7" s="50" t="s">
        <v>19</v>
      </c>
      <c r="B7" s="43" t="s">
        <v>33</v>
      </c>
      <c r="C7" s="49">
        <v>45048</v>
      </c>
      <c r="D7" s="61" t="s">
        <v>22</v>
      </c>
      <c r="E7" s="16">
        <v>191</v>
      </c>
      <c r="F7" s="16">
        <v>188</v>
      </c>
      <c r="G7" s="16">
        <v>192</v>
      </c>
      <c r="H7" s="16">
        <v>188</v>
      </c>
      <c r="I7" s="60"/>
      <c r="J7" s="60"/>
      <c r="K7" s="62">
        <v>4</v>
      </c>
      <c r="L7" s="62">
        <v>759</v>
      </c>
      <c r="M7" s="63">
        <v>189.75</v>
      </c>
      <c r="N7" s="64">
        <v>3</v>
      </c>
      <c r="O7" s="65">
        <v>192.75</v>
      </c>
    </row>
    <row r="8" spans="1:17">
      <c r="A8" s="12" t="s">
        <v>19</v>
      </c>
      <c r="B8" s="43" t="s">
        <v>33</v>
      </c>
      <c r="C8" s="49">
        <v>45073</v>
      </c>
      <c r="D8" s="61" t="s">
        <v>22</v>
      </c>
      <c r="E8" s="16">
        <v>191</v>
      </c>
      <c r="F8" s="16">
        <v>187</v>
      </c>
      <c r="G8" s="16">
        <v>181</v>
      </c>
      <c r="H8" s="16">
        <v>189</v>
      </c>
      <c r="I8" s="60"/>
      <c r="J8" s="60"/>
      <c r="K8" s="62">
        <v>4</v>
      </c>
      <c r="L8" s="62">
        <v>748</v>
      </c>
      <c r="M8" s="63">
        <v>187</v>
      </c>
      <c r="N8" s="64">
        <v>3</v>
      </c>
      <c r="O8" s="65">
        <v>190</v>
      </c>
    </row>
    <row r="9" spans="1:17">
      <c r="A9" s="50" t="s">
        <v>19</v>
      </c>
      <c r="B9" s="43" t="s">
        <v>33</v>
      </c>
      <c r="C9" s="49">
        <v>45083</v>
      </c>
      <c r="D9" s="61" t="s">
        <v>22</v>
      </c>
      <c r="E9" s="16">
        <v>188</v>
      </c>
      <c r="F9" s="16">
        <v>187</v>
      </c>
      <c r="G9" s="16">
        <v>193</v>
      </c>
      <c r="H9" s="16">
        <v>194</v>
      </c>
      <c r="I9" s="60"/>
      <c r="J9" s="60"/>
      <c r="K9" s="62">
        <v>4</v>
      </c>
      <c r="L9" s="62">
        <v>762</v>
      </c>
      <c r="M9" s="63">
        <v>190.5</v>
      </c>
      <c r="N9" s="64">
        <v>3</v>
      </c>
      <c r="O9" s="65">
        <v>193.5</v>
      </c>
    </row>
    <row r="11" spans="1:17">
      <c r="K11" s="8">
        <f>SUM(K2:K10)</f>
        <v>32</v>
      </c>
      <c r="L11" s="8">
        <f>SUM(L2:L10)</f>
        <v>5996.0020999999997</v>
      </c>
      <c r="M11" s="7">
        <f>SUM(L11/K11)</f>
        <v>187.37506562499999</v>
      </c>
      <c r="N11" s="8">
        <f>SUM(N2:N10)</f>
        <v>40</v>
      </c>
      <c r="O11" s="11">
        <f>SUM(M11+N11)</f>
        <v>227.37506562499999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7 I3:J7 I8:J8 B8:C8" name="Range1_20_1_1"/>
    <protectedRange algorithmName="SHA-512" hashValue="ON39YdpmFHfN9f47KpiRvqrKx0V9+erV1CNkpWzYhW/Qyc6aT8rEyCrvauWSYGZK2ia3o7vd3akF07acHAFpOA==" saltValue="yVW9XmDwTqEnmpSGai0KYg==" spinCount="100000" sqref="D2 D3:D7 D8" name="Range1_1_15_1"/>
    <protectedRange algorithmName="SHA-512" hashValue="ON39YdpmFHfN9f47KpiRvqrKx0V9+erV1CNkpWzYhW/Qyc6aT8rEyCrvauWSYGZK2ia3o7vd3akF07acHAFpOA==" saltValue="yVW9XmDwTqEnmpSGai0KYg==" spinCount="100000" sqref="E2:H2 E3:H7 E8:H8" name="Range1_3_4_1_1"/>
  </protectedRanges>
  <hyperlinks>
    <hyperlink ref="Q1" location="'National Rankings'!A1" display="Back to Ranking" xr:uid="{AE299EB1-B706-4849-9D6C-B7E86C8B89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4A3CA-AFA1-4DA6-BBEB-58347AFB1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6EEA-FFEC-498D-B579-41B88A0BA19D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71</v>
      </c>
      <c r="C2" s="49">
        <v>45053</v>
      </c>
      <c r="D2" s="66" t="s">
        <v>67</v>
      </c>
      <c r="E2" s="60">
        <v>178</v>
      </c>
      <c r="F2" s="60">
        <v>185</v>
      </c>
      <c r="G2" s="60">
        <v>174</v>
      </c>
      <c r="H2" s="60">
        <v>173</v>
      </c>
      <c r="I2" s="69"/>
      <c r="J2" s="69"/>
      <c r="K2" s="62">
        <v>4</v>
      </c>
      <c r="L2" s="62">
        <v>710</v>
      </c>
      <c r="M2" s="63">
        <v>177.5</v>
      </c>
      <c r="N2" s="64">
        <v>2</v>
      </c>
      <c r="O2" s="65">
        <v>179.5</v>
      </c>
    </row>
    <row r="3" spans="1:17">
      <c r="A3" s="12" t="s">
        <v>35</v>
      </c>
      <c r="B3" s="13" t="s">
        <v>71</v>
      </c>
      <c r="C3" s="14">
        <v>45081</v>
      </c>
      <c r="D3" s="42" t="s">
        <v>67</v>
      </c>
      <c r="E3" s="16">
        <v>175</v>
      </c>
      <c r="F3" s="16">
        <v>183</v>
      </c>
      <c r="G3" s="16">
        <v>177</v>
      </c>
      <c r="H3" s="16">
        <v>164</v>
      </c>
      <c r="I3" s="16"/>
      <c r="J3" s="16"/>
      <c r="K3" s="19">
        <v>4</v>
      </c>
      <c r="L3" s="19">
        <v>699</v>
      </c>
      <c r="M3" s="20">
        <v>174.75</v>
      </c>
      <c r="N3" s="21">
        <v>2</v>
      </c>
      <c r="O3" s="22">
        <v>176.75</v>
      </c>
    </row>
    <row r="5" spans="1:17">
      <c r="K5" s="8">
        <f>SUM(K2:K4)</f>
        <v>8</v>
      </c>
      <c r="L5" s="8">
        <f>SUM(L2:L4)</f>
        <v>1409</v>
      </c>
      <c r="M5" s="7">
        <f>SUM(L5/K5)</f>
        <v>176.125</v>
      </c>
      <c r="N5" s="8">
        <f>SUM(N2:N4)</f>
        <v>4</v>
      </c>
      <c r="O5" s="11">
        <f>SUM(M5+N5)</f>
        <v>180.125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I3">
    <cfRule type="top10" dxfId="18" priority="6" rank="1"/>
  </conditionalFormatting>
  <conditionalFormatting sqref="I3:J3">
    <cfRule type="cellIs" dxfId="17" priority="1" operator="greaterThanOrEqual">
      <formula>200</formula>
    </cfRule>
  </conditionalFormatting>
  <conditionalFormatting sqref="J3">
    <cfRule type="top10" dxfId="16" priority="7" rank="1"/>
  </conditionalFormatting>
  <hyperlinks>
    <hyperlink ref="Q1" location="'National Rankings'!A1" display="Back to Ranking" xr:uid="{14ADF56E-E8C7-42F3-9F8E-7B233DA14E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7B3026-CE0A-4142-BC44-18C1EC95C9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09ED-0D6C-4617-9BAE-7D76B6FFF0EF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79</v>
      </c>
      <c r="C2" s="49">
        <v>45060</v>
      </c>
      <c r="D2" s="61" t="s">
        <v>57</v>
      </c>
      <c r="E2" s="60">
        <v>191</v>
      </c>
      <c r="F2" s="60">
        <v>186</v>
      </c>
      <c r="G2" s="60">
        <v>176</v>
      </c>
      <c r="H2" s="60">
        <v>178</v>
      </c>
      <c r="I2" s="60"/>
      <c r="J2" s="60"/>
      <c r="K2" s="62">
        <v>4</v>
      </c>
      <c r="L2" s="62">
        <v>731</v>
      </c>
      <c r="M2" s="63">
        <v>182.75</v>
      </c>
      <c r="N2" s="64">
        <v>3</v>
      </c>
      <c r="O2" s="65">
        <v>185.75</v>
      </c>
    </row>
    <row r="3" spans="1:17">
      <c r="A3" s="12" t="s">
        <v>19</v>
      </c>
      <c r="B3" s="13" t="s">
        <v>79</v>
      </c>
      <c r="C3" s="14">
        <v>45116</v>
      </c>
      <c r="D3" s="15" t="s">
        <v>57</v>
      </c>
      <c r="E3" s="16">
        <v>182</v>
      </c>
      <c r="F3" s="16">
        <v>194</v>
      </c>
      <c r="G3" s="16">
        <v>189</v>
      </c>
      <c r="H3" s="16">
        <v>190</v>
      </c>
      <c r="I3" s="16"/>
      <c r="J3" s="16"/>
      <c r="K3" s="19">
        <v>4</v>
      </c>
      <c r="L3" s="19">
        <v>755</v>
      </c>
      <c r="M3" s="20">
        <v>188.75</v>
      </c>
      <c r="N3" s="21">
        <v>4</v>
      </c>
      <c r="O3" s="22">
        <v>192.75</v>
      </c>
    </row>
    <row r="5" spans="1:17">
      <c r="K5" s="8">
        <f>SUM(K2:K4)</f>
        <v>8</v>
      </c>
      <c r="L5" s="8">
        <f>SUM(L2:L4)</f>
        <v>1486</v>
      </c>
      <c r="M5" s="7">
        <f>SUM(L5/K5)</f>
        <v>185.75</v>
      </c>
      <c r="N5" s="8">
        <f>SUM(N2:N4)</f>
        <v>7</v>
      </c>
      <c r="O5" s="11">
        <f>SUM(M5+N5)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80E97AC-8663-40CA-9884-EBA105B2A4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15F549-71EE-4493-9A63-430440767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06BD-B2F5-4E81-8AE4-6631A90FA76D}">
  <dimension ref="A1:Q1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43" t="s">
        <v>109</v>
      </c>
      <c r="C2" s="49">
        <v>45095</v>
      </c>
      <c r="D2" s="66" t="s">
        <v>53</v>
      </c>
      <c r="E2" s="60">
        <v>197</v>
      </c>
      <c r="F2" s="60">
        <v>198</v>
      </c>
      <c r="G2" s="60">
        <v>197</v>
      </c>
      <c r="H2" s="60">
        <v>193</v>
      </c>
      <c r="I2" s="60"/>
      <c r="J2" s="60"/>
      <c r="K2" s="62">
        <v>4</v>
      </c>
      <c r="L2" s="62">
        <v>785</v>
      </c>
      <c r="M2" s="63">
        <v>196.25</v>
      </c>
      <c r="N2" s="64">
        <v>5</v>
      </c>
      <c r="O2" s="65">
        <v>201.25</v>
      </c>
    </row>
    <row r="3" spans="1:17">
      <c r="A3" s="12" t="s">
        <v>35</v>
      </c>
      <c r="B3" s="13" t="s">
        <v>109</v>
      </c>
      <c r="C3" s="14">
        <v>45102</v>
      </c>
      <c r="D3" s="42" t="s">
        <v>60</v>
      </c>
      <c r="E3" s="16">
        <v>195</v>
      </c>
      <c r="F3" s="16">
        <v>190</v>
      </c>
      <c r="G3" s="16">
        <v>195</v>
      </c>
      <c r="H3" s="16">
        <v>196</v>
      </c>
      <c r="I3" s="16"/>
      <c r="J3" s="16"/>
      <c r="K3" s="19">
        <v>4</v>
      </c>
      <c r="L3" s="19">
        <v>776</v>
      </c>
      <c r="M3" s="20">
        <v>194</v>
      </c>
      <c r="N3" s="21">
        <v>13</v>
      </c>
      <c r="O3" s="22">
        <v>207</v>
      </c>
    </row>
    <row r="4" spans="1:17">
      <c r="A4" s="50" t="s">
        <v>35</v>
      </c>
      <c r="B4" s="13" t="s">
        <v>109</v>
      </c>
      <c r="C4" s="14">
        <v>45104</v>
      </c>
      <c r="D4" s="42" t="s">
        <v>53</v>
      </c>
      <c r="E4" s="16">
        <v>196</v>
      </c>
      <c r="F4" s="16">
        <v>191</v>
      </c>
      <c r="G4" s="16">
        <v>195</v>
      </c>
      <c r="H4" s="16"/>
      <c r="I4" s="16"/>
      <c r="J4" s="16"/>
      <c r="K4" s="19">
        <v>3</v>
      </c>
      <c r="L4" s="19">
        <v>582</v>
      </c>
      <c r="M4" s="20">
        <v>194</v>
      </c>
      <c r="N4" s="21">
        <v>5</v>
      </c>
      <c r="O4" s="22">
        <v>199</v>
      </c>
    </row>
    <row r="5" spans="1:17">
      <c r="A5" s="12" t="s">
        <v>35</v>
      </c>
      <c r="B5" s="13" t="s">
        <v>109</v>
      </c>
      <c r="C5" s="14">
        <v>45123</v>
      </c>
      <c r="D5" s="42" t="s">
        <v>53</v>
      </c>
      <c r="E5" s="16">
        <v>191</v>
      </c>
      <c r="F5" s="16">
        <v>184</v>
      </c>
      <c r="G5" s="16">
        <v>191</v>
      </c>
      <c r="H5" s="16">
        <v>195</v>
      </c>
      <c r="I5" s="16"/>
      <c r="J5" s="16"/>
      <c r="K5" s="19">
        <v>4</v>
      </c>
      <c r="L5" s="19">
        <v>761</v>
      </c>
      <c r="M5" s="20">
        <v>190.25</v>
      </c>
      <c r="N5" s="21">
        <v>5</v>
      </c>
      <c r="O5" s="22">
        <v>195.25</v>
      </c>
    </row>
    <row r="6" spans="1:17">
      <c r="A6" s="12" t="s">
        <v>19</v>
      </c>
      <c r="B6" s="13" t="s">
        <v>109</v>
      </c>
      <c r="C6" s="14">
        <v>45167</v>
      </c>
      <c r="D6" s="42" t="s">
        <v>53</v>
      </c>
      <c r="E6" s="16">
        <v>197</v>
      </c>
      <c r="F6" s="16">
        <v>195</v>
      </c>
      <c r="G6" s="16">
        <v>197</v>
      </c>
      <c r="H6" s="16"/>
      <c r="I6" s="16"/>
      <c r="J6" s="16"/>
      <c r="K6" s="19">
        <v>3</v>
      </c>
      <c r="L6" s="19">
        <v>589</v>
      </c>
      <c r="M6" s="20">
        <v>196.33333333333334</v>
      </c>
      <c r="N6" s="21">
        <v>5</v>
      </c>
      <c r="O6" s="22">
        <v>201.33333333333334</v>
      </c>
    </row>
    <row r="7" spans="1:17">
      <c r="A7" s="12" t="s">
        <v>19</v>
      </c>
      <c r="B7" s="13" t="s">
        <v>109</v>
      </c>
      <c r="C7" s="14">
        <v>45171</v>
      </c>
      <c r="D7" s="15" t="s">
        <v>74</v>
      </c>
      <c r="E7" s="16">
        <v>192</v>
      </c>
      <c r="F7" s="16">
        <v>188</v>
      </c>
      <c r="G7" s="16">
        <v>195</v>
      </c>
      <c r="H7" s="16">
        <v>185</v>
      </c>
      <c r="I7" s="16">
        <v>199</v>
      </c>
      <c r="J7" s="16">
        <v>194</v>
      </c>
      <c r="K7" s="19">
        <v>6</v>
      </c>
      <c r="L7" s="19">
        <v>1153</v>
      </c>
      <c r="M7" s="20">
        <v>192.16666666666666</v>
      </c>
      <c r="N7" s="21">
        <v>8</v>
      </c>
      <c r="O7" s="22">
        <v>200.16666666666666</v>
      </c>
    </row>
    <row r="8" spans="1:17">
      <c r="A8" s="12" t="s">
        <v>19</v>
      </c>
      <c r="B8" s="13" t="s">
        <v>109</v>
      </c>
      <c r="C8" s="14">
        <v>45164</v>
      </c>
      <c r="D8" s="42" t="s">
        <v>60</v>
      </c>
      <c r="E8" s="16">
        <v>190</v>
      </c>
      <c r="F8" s="16">
        <v>197</v>
      </c>
      <c r="G8" s="77">
        <v>200</v>
      </c>
      <c r="H8" s="16">
        <v>197</v>
      </c>
      <c r="I8" s="16"/>
      <c r="J8" s="16"/>
      <c r="K8" s="19">
        <v>4</v>
      </c>
      <c r="L8" s="19">
        <v>784</v>
      </c>
      <c r="M8" s="20">
        <v>196</v>
      </c>
      <c r="N8" s="21">
        <v>11</v>
      </c>
      <c r="O8" s="22">
        <v>207</v>
      </c>
    </row>
    <row r="9" spans="1:17">
      <c r="A9" s="12" t="s">
        <v>35</v>
      </c>
      <c r="B9" s="13" t="s">
        <v>109</v>
      </c>
      <c r="C9" s="14">
        <v>45214</v>
      </c>
      <c r="D9" s="42" t="s">
        <v>53</v>
      </c>
      <c r="E9" s="16">
        <v>191</v>
      </c>
      <c r="F9" s="16">
        <v>195</v>
      </c>
      <c r="G9" s="16">
        <v>196</v>
      </c>
      <c r="H9" s="16">
        <v>194</v>
      </c>
      <c r="I9" s="16"/>
      <c r="J9" s="16"/>
      <c r="K9" s="19">
        <v>4</v>
      </c>
      <c r="L9" s="19">
        <v>776</v>
      </c>
      <c r="M9" s="20">
        <v>194</v>
      </c>
      <c r="N9" s="21">
        <v>5</v>
      </c>
      <c r="O9" s="22">
        <v>199</v>
      </c>
    </row>
    <row r="10" spans="1:17">
      <c r="A10" s="12" t="s">
        <v>35</v>
      </c>
      <c r="B10" s="13" t="s">
        <v>109</v>
      </c>
      <c r="C10" s="14">
        <v>45248</v>
      </c>
      <c r="D10" s="42" t="s">
        <v>21</v>
      </c>
      <c r="E10" s="16">
        <v>197</v>
      </c>
      <c r="F10" s="16">
        <v>194</v>
      </c>
      <c r="G10" s="16">
        <v>195</v>
      </c>
      <c r="H10" s="16">
        <v>195</v>
      </c>
      <c r="I10" s="16"/>
      <c r="J10" s="16"/>
      <c r="K10" s="19">
        <v>4</v>
      </c>
      <c r="L10" s="19">
        <v>781</v>
      </c>
      <c r="M10" s="20">
        <v>195.25</v>
      </c>
      <c r="N10" s="21">
        <v>13</v>
      </c>
      <c r="O10" s="22">
        <v>208.25</v>
      </c>
    </row>
    <row r="12" spans="1:17">
      <c r="K12" s="8">
        <f>SUM(K2:K11)</f>
        <v>36</v>
      </c>
      <c r="L12" s="8">
        <f>SUM(L2:L11)</f>
        <v>6987</v>
      </c>
      <c r="M12" s="7">
        <f>SUM(L12/K12)</f>
        <v>194.08333333333334</v>
      </c>
      <c r="N12" s="8">
        <f>SUM(N2:N11)</f>
        <v>70</v>
      </c>
      <c r="O12" s="11">
        <f>SUM(M12+N12)</f>
        <v>264.08333333333337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6:J6 B6:C6 B7" name="Range1_71"/>
    <protectedRange algorithmName="SHA-512" hashValue="ON39YdpmFHfN9f47KpiRvqrKx0V9+erV1CNkpWzYhW/Qyc6aT8rEyCrvauWSYGZK2ia3o7vd3akF07acHAFpOA==" saltValue="yVW9XmDwTqEnmpSGai0KYg==" spinCount="100000" sqref="D6" name="Range1_1_35"/>
    <protectedRange algorithmName="SHA-512" hashValue="ON39YdpmFHfN9f47KpiRvqrKx0V9+erV1CNkpWzYhW/Qyc6aT8rEyCrvauWSYGZK2ia3o7vd3akF07acHAFpOA==" saltValue="yVW9XmDwTqEnmpSGai0KYg==" spinCount="100000" sqref="D7" name="Range1_1_33"/>
    <protectedRange algorithmName="SHA-512" hashValue="ON39YdpmFHfN9f47KpiRvqrKx0V9+erV1CNkpWzYhW/Qyc6aT8rEyCrvauWSYGZK2ia3o7vd3akF07acHAFpOA==" saltValue="yVW9XmDwTqEnmpSGai0KYg==" spinCount="100000" sqref="E7:J7 C7" name="Range1_71_1"/>
  </protectedRanges>
  <hyperlinks>
    <hyperlink ref="Q1" location="'National Rankings'!A1" display="Back to Ranking" xr:uid="{1B9C1CE8-19D4-4844-B319-6C4BD2BC9C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20F698-F063-44C5-A0BB-A370AAF6C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8"/>
  <sheetViews>
    <sheetView workbookViewId="0">
      <selection activeCell="K9" sqref="K9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47" t="s">
        <v>31</v>
      </c>
      <c r="C2" s="48">
        <v>45004</v>
      </c>
      <c r="D2" s="47" t="s">
        <v>32</v>
      </c>
      <c r="E2" s="47">
        <v>171</v>
      </c>
      <c r="F2" s="47">
        <v>173</v>
      </c>
      <c r="G2" s="47"/>
      <c r="H2" s="47"/>
      <c r="I2" s="47"/>
      <c r="J2" s="47"/>
      <c r="K2" s="47">
        <v>2</v>
      </c>
      <c r="L2" s="47">
        <v>344</v>
      </c>
      <c r="M2" s="46">
        <v>172</v>
      </c>
      <c r="N2" s="47">
        <v>9</v>
      </c>
      <c r="O2" s="46">
        <v>181</v>
      </c>
    </row>
    <row r="3" spans="1:17">
      <c r="A3" s="50" t="s">
        <v>35</v>
      </c>
      <c r="B3" s="13" t="s">
        <v>52</v>
      </c>
      <c r="C3" s="14">
        <v>45039</v>
      </c>
      <c r="D3" s="15" t="s">
        <v>32</v>
      </c>
      <c r="E3" s="16">
        <v>179</v>
      </c>
      <c r="F3" s="16">
        <v>177</v>
      </c>
      <c r="G3" s="16"/>
      <c r="H3" s="16"/>
      <c r="I3" s="16"/>
      <c r="J3" s="16"/>
      <c r="K3" s="19">
        <v>2</v>
      </c>
      <c r="L3" s="19">
        <v>356</v>
      </c>
      <c r="M3" s="20">
        <v>178</v>
      </c>
      <c r="N3" s="21">
        <v>9</v>
      </c>
      <c r="O3" s="22">
        <v>187</v>
      </c>
    </row>
    <row r="4" spans="1:17">
      <c r="A4" s="50" t="s">
        <v>35</v>
      </c>
      <c r="B4" s="13" t="s">
        <v>31</v>
      </c>
      <c r="C4" s="14">
        <v>45102</v>
      </c>
      <c r="D4" s="15" t="s">
        <v>32</v>
      </c>
      <c r="E4" s="16">
        <v>183</v>
      </c>
      <c r="F4" s="16">
        <v>188</v>
      </c>
      <c r="G4" s="16"/>
      <c r="H4" s="16"/>
      <c r="I4" s="16"/>
      <c r="J4" s="16"/>
      <c r="K4" s="19">
        <v>2</v>
      </c>
      <c r="L4" s="19">
        <v>371</v>
      </c>
      <c r="M4" s="20">
        <v>185.5</v>
      </c>
      <c r="N4" s="21">
        <v>5</v>
      </c>
      <c r="O4" s="22">
        <v>190.5</v>
      </c>
    </row>
    <row r="5" spans="1:17">
      <c r="A5" s="12" t="s">
        <v>35</v>
      </c>
      <c r="B5" s="13" t="s">
        <v>31</v>
      </c>
      <c r="C5" s="14">
        <v>45122</v>
      </c>
      <c r="D5" s="15" t="s">
        <v>32</v>
      </c>
      <c r="E5" s="16">
        <v>196</v>
      </c>
      <c r="F5" s="16">
        <v>187</v>
      </c>
      <c r="G5" s="16"/>
      <c r="H5" s="16"/>
      <c r="I5" s="16"/>
      <c r="J5" s="16"/>
      <c r="K5" s="19">
        <v>2</v>
      </c>
      <c r="L5" s="19">
        <v>383</v>
      </c>
      <c r="M5" s="20">
        <v>191.5</v>
      </c>
      <c r="N5" s="21">
        <v>9</v>
      </c>
      <c r="O5" s="22">
        <v>200.5</v>
      </c>
    </row>
    <row r="6" spans="1:17">
      <c r="A6" s="12" t="s">
        <v>35</v>
      </c>
      <c r="B6" s="13" t="s">
        <v>31</v>
      </c>
      <c r="C6" s="14">
        <v>45220</v>
      </c>
      <c r="D6" s="15" t="s">
        <v>32</v>
      </c>
      <c r="E6" s="16">
        <v>188</v>
      </c>
      <c r="F6" s="16">
        <v>184</v>
      </c>
      <c r="G6" s="16">
        <v>191</v>
      </c>
      <c r="H6" s="16">
        <v>184</v>
      </c>
      <c r="I6" s="16"/>
      <c r="J6" s="16"/>
      <c r="K6" s="19">
        <v>4</v>
      </c>
      <c r="L6" s="19">
        <v>747</v>
      </c>
      <c r="M6" s="20">
        <v>186.75</v>
      </c>
      <c r="N6" s="21">
        <v>22</v>
      </c>
      <c r="O6" s="22">
        <v>208.75</v>
      </c>
    </row>
    <row r="8" spans="1:17">
      <c r="K8" s="8">
        <f>SUM(K2:K7)</f>
        <v>12</v>
      </c>
      <c r="L8" s="8">
        <f>SUM(L2:L7)</f>
        <v>2201</v>
      </c>
      <c r="M8" s="7">
        <f>SUM(L8/K8)</f>
        <v>183.41666666666666</v>
      </c>
      <c r="N8" s="8">
        <f>SUM(N2:N7)</f>
        <v>54</v>
      </c>
      <c r="O8" s="11">
        <f>SUM(M8+N8)</f>
        <v>237.41666666666666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 E4:J4 B4:C4 B5:C5 E5:J5" name="Range1_4_1_1_1_1"/>
    <protectedRange algorithmName="SHA-512" hashValue="ON39YdpmFHfN9f47KpiRvqrKx0V9+erV1CNkpWzYhW/Qyc6aT8rEyCrvauWSYGZK2ia3o7vd3akF07acHAFpOA==" saltValue="yVW9XmDwTqEnmpSGai0KYg==" spinCount="100000" sqref="D2:D3 D4 D5" name="Range1_1_4_1_1_1"/>
    <protectedRange algorithmName="SHA-512" hashValue="ON39YdpmFHfN9f47KpiRvqrKx0V9+erV1CNkpWzYhW/Qyc6aT8rEyCrvauWSYGZK2ia3o7vd3akF07acHAFpOA==" saltValue="yVW9XmDwTqEnmpSGai0KYg==" spinCount="100000" sqref="C6" name="Range1_7_2"/>
    <protectedRange algorithmName="SHA-512" hashValue="ON39YdpmFHfN9f47KpiRvqrKx0V9+erV1CNkpWzYhW/Qyc6aT8rEyCrvauWSYGZK2ia3o7vd3akF07acHAFpOA==" saltValue="yVW9XmDwTqEnmpSGai0KYg==" spinCount="100000" sqref="B6" name="Range1_9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J6" name="Range1_13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E1C2-4CA4-4976-AB29-D13E47740C4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72</v>
      </c>
      <c r="C2" s="49">
        <v>45052</v>
      </c>
      <c r="D2" s="61" t="s">
        <v>29</v>
      </c>
      <c r="E2" s="60">
        <v>180</v>
      </c>
      <c r="F2" s="60">
        <v>189</v>
      </c>
      <c r="G2" s="60">
        <v>186</v>
      </c>
      <c r="H2" s="60">
        <v>187</v>
      </c>
      <c r="I2" s="60"/>
      <c r="J2" s="60"/>
      <c r="K2" s="62">
        <v>4</v>
      </c>
      <c r="L2" s="62">
        <v>742</v>
      </c>
      <c r="M2" s="63">
        <v>185.5</v>
      </c>
      <c r="N2" s="64">
        <v>4</v>
      </c>
      <c r="O2" s="65">
        <v>189.5</v>
      </c>
    </row>
    <row r="4" spans="1:17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4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9D239CF-72A8-40FE-9DA7-80392C7A81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76907-C18B-4334-8242-6D8E0C4B08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D0DD-90C0-41E2-8E58-6DB40A9B6355}"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138</v>
      </c>
      <c r="C2" s="14">
        <v>45179</v>
      </c>
      <c r="D2" s="15" t="s">
        <v>57</v>
      </c>
      <c r="E2" s="16">
        <v>192</v>
      </c>
      <c r="F2" s="16">
        <v>191</v>
      </c>
      <c r="G2" s="16">
        <v>190</v>
      </c>
      <c r="H2" s="16">
        <v>190</v>
      </c>
      <c r="I2" s="16">
        <v>195.001</v>
      </c>
      <c r="J2" s="16">
        <v>188</v>
      </c>
      <c r="K2" s="19">
        <v>6</v>
      </c>
      <c r="L2" s="19">
        <v>1146.001</v>
      </c>
      <c r="M2" s="20">
        <v>191.00016666666667</v>
      </c>
      <c r="N2" s="21">
        <v>8</v>
      </c>
      <c r="O2" s="22">
        <v>199.00016666666667</v>
      </c>
    </row>
    <row r="3" spans="1:17">
      <c r="A3" s="12" t="s">
        <v>19</v>
      </c>
      <c r="B3" s="13" t="s">
        <v>157</v>
      </c>
      <c r="C3" s="14">
        <v>45242</v>
      </c>
      <c r="D3" s="15" t="s">
        <v>57</v>
      </c>
      <c r="E3" s="16">
        <v>189</v>
      </c>
      <c r="F3" s="16">
        <v>189</v>
      </c>
      <c r="G3" s="16">
        <v>191</v>
      </c>
      <c r="H3" s="16">
        <v>185</v>
      </c>
      <c r="I3" s="16"/>
      <c r="J3" s="16"/>
      <c r="K3" s="19">
        <v>4</v>
      </c>
      <c r="L3" s="19">
        <v>754</v>
      </c>
      <c r="M3" s="20">
        <v>188.5</v>
      </c>
      <c r="N3" s="21">
        <v>6</v>
      </c>
      <c r="O3" s="22">
        <v>194.5</v>
      </c>
    </row>
    <row r="5" spans="1:17">
      <c r="K5" s="8">
        <f>SUM(K2:K4)</f>
        <v>10</v>
      </c>
      <c r="L5" s="8">
        <f>SUM(L2:L4)</f>
        <v>1900.001</v>
      </c>
      <c r="M5" s="7">
        <f>SUM(L5/K5)</f>
        <v>190.0001</v>
      </c>
      <c r="N5" s="8">
        <f>SUM(N2:N4)</f>
        <v>14</v>
      </c>
      <c r="O5" s="11">
        <f>SUM(M5+N5)</f>
        <v>204.0001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 B3 E3:J3" name="Range1_23"/>
    <protectedRange algorithmName="SHA-512" hashValue="ON39YdpmFHfN9f47KpiRvqrKx0V9+erV1CNkpWzYhW/Qyc6aT8rEyCrvauWSYGZK2ia3o7vd3akF07acHAFpOA==" saltValue="yVW9XmDwTqEnmpSGai0KYg==" spinCount="100000" sqref="D2 D3" name="Range1_1_18"/>
  </protectedRanges>
  <hyperlinks>
    <hyperlink ref="Q1" location="'National Rankings'!A1" display="Back to Ranking" xr:uid="{501F4336-D6FF-4030-BADC-773DB93564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1C7C1B-7430-4F59-B7FF-F6997579A2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9ED7-4CB1-4B54-BF18-9B6877B6122C}">
  <dimension ref="A1:Q10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80</v>
      </c>
      <c r="C2" s="49">
        <v>45060</v>
      </c>
      <c r="D2" s="61" t="s">
        <v>57</v>
      </c>
      <c r="E2" s="60">
        <v>176</v>
      </c>
      <c r="F2" s="60">
        <v>185</v>
      </c>
      <c r="G2" s="60">
        <v>177</v>
      </c>
      <c r="H2" s="60">
        <v>180</v>
      </c>
      <c r="I2" s="60"/>
      <c r="J2" s="60"/>
      <c r="K2" s="62">
        <v>4</v>
      </c>
      <c r="L2" s="62">
        <v>718</v>
      </c>
      <c r="M2" s="63">
        <v>179.5</v>
      </c>
      <c r="N2" s="64">
        <v>2</v>
      </c>
      <c r="O2" s="65">
        <v>181.5</v>
      </c>
    </row>
    <row r="3" spans="1:17">
      <c r="A3" s="12" t="s">
        <v>19</v>
      </c>
      <c r="B3" s="13" t="s">
        <v>106</v>
      </c>
      <c r="C3" s="14">
        <v>45088</v>
      </c>
      <c r="D3" s="15" t="s">
        <v>57</v>
      </c>
      <c r="E3" s="16">
        <v>185</v>
      </c>
      <c r="F3" s="16">
        <v>183</v>
      </c>
      <c r="G3" s="16">
        <v>188</v>
      </c>
      <c r="H3" s="16">
        <v>194</v>
      </c>
      <c r="I3" s="16"/>
      <c r="J3" s="16"/>
      <c r="K3" s="19">
        <v>4</v>
      </c>
      <c r="L3" s="19">
        <v>750</v>
      </c>
      <c r="M3" s="20">
        <v>187.5</v>
      </c>
      <c r="N3" s="21">
        <v>3</v>
      </c>
      <c r="O3" s="22">
        <v>190.5</v>
      </c>
    </row>
    <row r="4" spans="1:17">
      <c r="A4" s="12" t="s">
        <v>19</v>
      </c>
      <c r="B4" s="13" t="s">
        <v>106</v>
      </c>
      <c r="C4" s="14">
        <v>45116</v>
      </c>
      <c r="D4" s="15" t="s">
        <v>57</v>
      </c>
      <c r="E4" s="16">
        <v>185</v>
      </c>
      <c r="F4" s="16">
        <v>184</v>
      </c>
      <c r="G4" s="16">
        <v>187</v>
      </c>
      <c r="H4" s="16">
        <v>185</v>
      </c>
      <c r="I4" s="16"/>
      <c r="J4" s="16"/>
      <c r="K4" s="19">
        <v>4</v>
      </c>
      <c r="L4" s="19">
        <v>741</v>
      </c>
      <c r="M4" s="20">
        <v>185.25</v>
      </c>
      <c r="N4" s="21">
        <v>2</v>
      </c>
      <c r="O4" s="22">
        <v>187.25</v>
      </c>
    </row>
    <row r="5" spans="1:17">
      <c r="A5" s="12" t="s">
        <v>19</v>
      </c>
      <c r="B5" s="13" t="s">
        <v>129</v>
      </c>
      <c r="C5" s="14">
        <v>45151</v>
      </c>
      <c r="D5" s="15" t="s">
        <v>57</v>
      </c>
      <c r="E5" s="16">
        <v>175</v>
      </c>
      <c r="F5" s="16">
        <v>183</v>
      </c>
      <c r="G5" s="16">
        <v>190</v>
      </c>
      <c r="H5" s="16">
        <v>188</v>
      </c>
      <c r="I5" s="16">
        <v>178</v>
      </c>
      <c r="J5" s="16">
        <v>186</v>
      </c>
      <c r="K5" s="19">
        <v>6</v>
      </c>
      <c r="L5" s="19">
        <v>1100</v>
      </c>
      <c r="M5" s="20">
        <v>183.33333333333334</v>
      </c>
      <c r="N5" s="21">
        <v>4</v>
      </c>
      <c r="O5" s="22">
        <v>187.33333333333334</v>
      </c>
    </row>
    <row r="6" spans="1:17">
      <c r="A6" s="12" t="s">
        <v>19</v>
      </c>
      <c r="B6" s="13" t="s">
        <v>80</v>
      </c>
      <c r="C6" s="14">
        <v>45179</v>
      </c>
      <c r="D6" s="15" t="s">
        <v>57</v>
      </c>
      <c r="E6" s="16">
        <v>181</v>
      </c>
      <c r="F6" s="16">
        <v>191</v>
      </c>
      <c r="G6" s="16">
        <v>192</v>
      </c>
      <c r="H6" s="16">
        <v>193</v>
      </c>
      <c r="I6" s="16">
        <v>191</v>
      </c>
      <c r="J6" s="16">
        <v>196</v>
      </c>
      <c r="K6" s="19">
        <v>6</v>
      </c>
      <c r="L6" s="19">
        <v>1144</v>
      </c>
      <c r="M6" s="20">
        <v>190.66666666666666</v>
      </c>
      <c r="N6" s="21">
        <v>8</v>
      </c>
      <c r="O6" s="22">
        <v>198.66666666666666</v>
      </c>
    </row>
    <row r="7" spans="1:17">
      <c r="A7" s="12" t="s">
        <v>35</v>
      </c>
      <c r="B7" s="13" t="s">
        <v>80</v>
      </c>
      <c r="C7" s="14">
        <v>45207</v>
      </c>
      <c r="D7" s="15" t="s">
        <v>57</v>
      </c>
      <c r="E7" s="16">
        <v>178</v>
      </c>
      <c r="F7" s="16">
        <v>179</v>
      </c>
      <c r="G7" s="16">
        <v>181</v>
      </c>
      <c r="H7" s="16">
        <v>180</v>
      </c>
      <c r="I7" s="16"/>
      <c r="J7" s="16"/>
      <c r="K7" s="19">
        <v>4</v>
      </c>
      <c r="L7" s="19">
        <v>718</v>
      </c>
      <c r="M7" s="20">
        <v>179.5</v>
      </c>
      <c r="N7" s="21">
        <v>2</v>
      </c>
      <c r="O7" s="22">
        <v>181.5</v>
      </c>
    </row>
    <row r="8" spans="1:17">
      <c r="A8" s="12" t="s">
        <v>19</v>
      </c>
      <c r="B8" s="13" t="s">
        <v>106</v>
      </c>
      <c r="C8" s="14">
        <v>45242</v>
      </c>
      <c r="D8" s="15" t="s">
        <v>57</v>
      </c>
      <c r="E8" s="16">
        <v>183</v>
      </c>
      <c r="F8" s="16">
        <v>182</v>
      </c>
      <c r="G8" s="16">
        <v>184</v>
      </c>
      <c r="H8" s="16">
        <v>178</v>
      </c>
      <c r="I8" s="16"/>
      <c r="J8" s="16"/>
      <c r="K8" s="19">
        <v>4</v>
      </c>
      <c r="L8" s="19">
        <v>727</v>
      </c>
      <c r="M8" s="20">
        <v>181.75</v>
      </c>
      <c r="N8" s="21">
        <v>2</v>
      </c>
      <c r="O8" s="22">
        <v>183.75</v>
      </c>
    </row>
    <row r="10" spans="1:17">
      <c r="K10" s="8">
        <f>SUM(K2:K9)</f>
        <v>32</v>
      </c>
      <c r="L10" s="8">
        <f>SUM(L2:L9)</f>
        <v>5898</v>
      </c>
      <c r="M10" s="7">
        <f>SUM(L10/K10)</f>
        <v>184.3125</v>
      </c>
      <c r="N10" s="8">
        <f>SUM(N2:N9)</f>
        <v>23</v>
      </c>
      <c r="O10" s="11">
        <f>SUM(M10+N10)</f>
        <v>207.3125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19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6:J6 B6" name="Range1_23"/>
    <protectedRange algorithmName="SHA-512" hashValue="ON39YdpmFHfN9f47KpiRvqrKx0V9+erV1CNkpWzYhW/Qyc6aT8rEyCrvauWSYGZK2ia3o7vd3akF07acHAFpOA==" saltValue="yVW9XmDwTqEnmpSGai0KYg==" spinCount="100000" sqref="D6" name="Range1_1_18"/>
  </protectedRanges>
  <hyperlinks>
    <hyperlink ref="Q1" location="'National Rankings'!A1" display="Back to Ranking" xr:uid="{993D8061-E43A-44AF-BC55-86BE354C43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2F2ED-1997-47D0-B40C-6F8754B0A3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C504-7669-4B96-B274-248431FDD582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73</v>
      </c>
      <c r="C2" s="49">
        <v>45053</v>
      </c>
      <c r="D2" s="66" t="s">
        <v>67</v>
      </c>
      <c r="E2" s="60">
        <v>186</v>
      </c>
      <c r="F2" s="60">
        <v>171</v>
      </c>
      <c r="G2" s="60">
        <v>176</v>
      </c>
      <c r="H2" s="60">
        <v>179</v>
      </c>
      <c r="I2" s="69"/>
      <c r="J2" s="69"/>
      <c r="K2" s="62">
        <v>4</v>
      </c>
      <c r="L2" s="62">
        <v>712</v>
      </c>
      <c r="M2" s="63">
        <v>178</v>
      </c>
      <c r="N2" s="64">
        <v>5</v>
      </c>
      <c r="O2" s="65">
        <v>183</v>
      </c>
    </row>
    <row r="3" spans="1:17">
      <c r="A3" s="12" t="s">
        <v>35</v>
      </c>
      <c r="B3" s="13" t="s">
        <v>73</v>
      </c>
      <c r="C3" s="14">
        <v>45179</v>
      </c>
      <c r="D3" s="42" t="s">
        <v>67</v>
      </c>
      <c r="E3" s="16">
        <v>191</v>
      </c>
      <c r="F3" s="16">
        <v>190</v>
      </c>
      <c r="G3" s="16">
        <v>192</v>
      </c>
      <c r="H3" s="16">
        <v>190</v>
      </c>
      <c r="I3" s="16"/>
      <c r="J3" s="16"/>
      <c r="K3" s="19">
        <v>4</v>
      </c>
      <c r="L3" s="19">
        <v>763</v>
      </c>
      <c r="M3" s="20">
        <v>190.75</v>
      </c>
      <c r="N3" s="21">
        <v>7</v>
      </c>
      <c r="O3" s="22">
        <v>197.75</v>
      </c>
    </row>
    <row r="5" spans="1:17">
      <c r="K5" s="8">
        <f>SUM(K2:K4)</f>
        <v>8</v>
      </c>
      <c r="L5" s="8">
        <f>SUM(L2:L4)</f>
        <v>1475</v>
      </c>
      <c r="M5" s="7">
        <f>SUM(L5/K5)</f>
        <v>184.375</v>
      </c>
      <c r="N5" s="8">
        <f>SUM(N2:N4)</f>
        <v>12</v>
      </c>
      <c r="O5" s="11">
        <f>SUM(M5+N5)</f>
        <v>196.375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9E0F457-6FB6-4C17-8237-D036C9E9E0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D57DBD-1CA7-46B1-B34F-3E8D451DB0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D5DF-2C1A-44AA-BDDA-E49350DEA264}">
  <dimension ref="A1:Q7"/>
  <sheetViews>
    <sheetView workbookViewId="0">
      <selection activeCell="K8" sqref="K8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50" t="s">
        <v>35</v>
      </c>
      <c r="B2" s="43" t="s">
        <v>93</v>
      </c>
      <c r="C2" s="49">
        <v>45066</v>
      </c>
      <c r="D2" s="66" t="s">
        <v>94</v>
      </c>
      <c r="E2" s="60">
        <v>187</v>
      </c>
      <c r="F2" s="60">
        <v>192</v>
      </c>
      <c r="G2" s="60">
        <v>193</v>
      </c>
      <c r="H2" s="60">
        <v>195</v>
      </c>
      <c r="I2" s="60"/>
      <c r="J2" s="60"/>
      <c r="K2" s="62">
        <v>4</v>
      </c>
      <c r="L2" s="62">
        <v>767</v>
      </c>
      <c r="M2" s="63">
        <v>191.75</v>
      </c>
      <c r="N2" s="64">
        <v>8</v>
      </c>
      <c r="O2" s="65">
        <v>199.75</v>
      </c>
    </row>
    <row r="3" spans="1:17">
      <c r="A3" s="50" t="s">
        <v>35</v>
      </c>
      <c r="B3" s="43" t="s">
        <v>93</v>
      </c>
      <c r="C3" s="49">
        <v>45094</v>
      </c>
      <c r="D3" s="66" t="s">
        <v>94</v>
      </c>
      <c r="E3" s="60">
        <v>190</v>
      </c>
      <c r="F3" s="60">
        <v>191</v>
      </c>
      <c r="G3" s="60">
        <v>192</v>
      </c>
      <c r="H3" s="60">
        <v>187</v>
      </c>
      <c r="I3" s="60">
        <v>190.01</v>
      </c>
      <c r="J3" s="60">
        <v>193</v>
      </c>
      <c r="K3" s="62">
        <v>6</v>
      </c>
      <c r="L3" s="62">
        <v>1143.01</v>
      </c>
      <c r="M3" s="63">
        <v>190.50166666666667</v>
      </c>
      <c r="N3" s="64">
        <v>20</v>
      </c>
      <c r="O3" s="65">
        <v>210.50166666666667</v>
      </c>
    </row>
    <row r="4" spans="1:17">
      <c r="A4" s="12" t="s">
        <v>35</v>
      </c>
      <c r="B4" s="13" t="s">
        <v>93</v>
      </c>
      <c r="C4" s="14">
        <v>45122</v>
      </c>
      <c r="D4" s="42" t="s">
        <v>94</v>
      </c>
      <c r="E4" s="16">
        <v>194</v>
      </c>
      <c r="F4" s="16">
        <v>179</v>
      </c>
      <c r="G4" s="16">
        <v>195</v>
      </c>
      <c r="H4" s="16">
        <v>190.01</v>
      </c>
      <c r="I4" s="16"/>
      <c r="J4" s="16"/>
      <c r="K4" s="19">
        <v>4</v>
      </c>
      <c r="L4" s="19">
        <v>758.01</v>
      </c>
      <c r="M4" s="20">
        <v>189.5025</v>
      </c>
      <c r="N4" s="21">
        <v>10</v>
      </c>
      <c r="O4" s="22">
        <v>199.5025</v>
      </c>
    </row>
    <row r="5" spans="1:17">
      <c r="A5" s="12" t="s">
        <v>35</v>
      </c>
      <c r="B5" s="13" t="s">
        <v>93</v>
      </c>
      <c r="C5" s="14">
        <v>45157</v>
      </c>
      <c r="D5" s="42" t="s">
        <v>94</v>
      </c>
      <c r="E5" s="16">
        <v>191</v>
      </c>
      <c r="F5" s="16">
        <v>188</v>
      </c>
      <c r="G5" s="16">
        <v>185</v>
      </c>
      <c r="H5" s="16">
        <v>193</v>
      </c>
      <c r="I5" s="16">
        <v>185</v>
      </c>
      <c r="J5" s="16">
        <v>182</v>
      </c>
      <c r="K5" s="19">
        <v>6</v>
      </c>
      <c r="L5" s="19">
        <v>1124</v>
      </c>
      <c r="M5" s="20">
        <v>187.33333333333334</v>
      </c>
      <c r="N5" s="21">
        <v>10</v>
      </c>
      <c r="O5" s="22">
        <v>197.33333333333334</v>
      </c>
    </row>
    <row r="7" spans="1:17">
      <c r="K7" s="8">
        <f>SUM(K2:K6)</f>
        <v>20</v>
      </c>
      <c r="L7" s="8">
        <f>SUM(L2:L6)</f>
        <v>3792.02</v>
      </c>
      <c r="M7" s="7">
        <f>SUM(L7/K7)</f>
        <v>189.601</v>
      </c>
      <c r="N7" s="8">
        <f>SUM(N2:N6)</f>
        <v>48</v>
      </c>
      <c r="O7" s="11">
        <f>SUM(M7+N7)</f>
        <v>237.601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BC3AC55-BE20-4307-A161-F18FB72053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36C770-6448-49E4-B68C-FDDB08C70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1CEB-F9A4-4C21-A98A-69B36D6E9C36}">
  <sheetPr codeName="Sheet33"/>
  <dimension ref="A1:Q26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13" t="s">
        <v>24</v>
      </c>
      <c r="C2" s="14">
        <v>44982</v>
      </c>
      <c r="D2" s="15" t="s">
        <v>22</v>
      </c>
      <c r="E2" s="16">
        <v>185</v>
      </c>
      <c r="F2" s="16">
        <v>192</v>
      </c>
      <c r="G2" s="16">
        <v>193</v>
      </c>
      <c r="H2" s="16">
        <v>188</v>
      </c>
      <c r="I2" s="16"/>
      <c r="J2" s="16"/>
      <c r="K2" s="19">
        <v>4</v>
      </c>
      <c r="L2" s="19">
        <v>758</v>
      </c>
      <c r="M2" s="20">
        <v>189.5</v>
      </c>
      <c r="N2" s="21">
        <v>6</v>
      </c>
      <c r="O2" s="22">
        <v>195.5</v>
      </c>
    </row>
    <row r="3" spans="1:17">
      <c r="A3" s="12" t="s">
        <v>35</v>
      </c>
      <c r="B3" s="13" t="s">
        <v>24</v>
      </c>
      <c r="C3" s="14">
        <v>44996</v>
      </c>
      <c r="D3" s="15" t="s">
        <v>22</v>
      </c>
      <c r="E3" s="16">
        <v>187</v>
      </c>
      <c r="F3" s="16">
        <v>186</v>
      </c>
      <c r="G3" s="16">
        <v>181</v>
      </c>
      <c r="H3" s="16">
        <v>176.001</v>
      </c>
      <c r="I3" s="16"/>
      <c r="J3" s="16"/>
      <c r="K3" s="19">
        <v>4</v>
      </c>
      <c r="L3" s="19">
        <v>730.00099999999998</v>
      </c>
      <c r="M3" s="20">
        <v>182.50024999999999</v>
      </c>
      <c r="N3" s="21">
        <v>4</v>
      </c>
      <c r="O3" s="22">
        <v>186.50024999999999</v>
      </c>
    </row>
    <row r="4" spans="1:17">
      <c r="A4" s="12" t="s">
        <v>35</v>
      </c>
      <c r="B4" s="13" t="s">
        <v>24</v>
      </c>
      <c r="C4" s="14">
        <v>45010</v>
      </c>
      <c r="D4" s="15" t="s">
        <v>22</v>
      </c>
      <c r="E4" s="16">
        <v>179</v>
      </c>
      <c r="F4" s="16">
        <v>181</v>
      </c>
      <c r="G4" s="16">
        <v>180</v>
      </c>
      <c r="H4" s="16">
        <v>183.001</v>
      </c>
      <c r="I4" s="16"/>
      <c r="J4" s="16"/>
      <c r="K4" s="19">
        <v>4</v>
      </c>
      <c r="L4" s="19">
        <v>723.00099999999998</v>
      </c>
      <c r="M4" s="20">
        <v>180.75024999999999</v>
      </c>
      <c r="N4" s="21">
        <v>3</v>
      </c>
      <c r="O4" s="22">
        <v>183.75024999999999</v>
      </c>
    </row>
    <row r="5" spans="1:17">
      <c r="A5" s="50" t="s">
        <v>35</v>
      </c>
      <c r="B5" s="45" t="s">
        <v>24</v>
      </c>
      <c r="C5" s="14">
        <v>45011</v>
      </c>
      <c r="D5" s="45" t="s">
        <v>27</v>
      </c>
      <c r="E5" s="45">
        <v>196</v>
      </c>
      <c r="F5" s="45">
        <v>193</v>
      </c>
      <c r="G5" s="45">
        <v>194</v>
      </c>
      <c r="H5" s="45">
        <v>189</v>
      </c>
      <c r="I5" s="45"/>
      <c r="J5" s="45"/>
      <c r="K5" s="45">
        <v>4</v>
      </c>
      <c r="L5" s="45">
        <v>772</v>
      </c>
      <c r="M5" s="45">
        <v>193</v>
      </c>
      <c r="N5" s="45">
        <v>8</v>
      </c>
      <c r="O5" s="45">
        <v>201</v>
      </c>
    </row>
    <row r="6" spans="1:17">
      <c r="A6" s="12" t="s">
        <v>35</v>
      </c>
      <c r="B6" s="13" t="s">
        <v>24</v>
      </c>
      <c r="C6" s="14">
        <v>45020</v>
      </c>
      <c r="D6" s="15" t="s">
        <v>22</v>
      </c>
      <c r="E6" s="16">
        <v>183</v>
      </c>
      <c r="F6" s="16">
        <v>188</v>
      </c>
      <c r="G6" s="16">
        <v>189</v>
      </c>
      <c r="H6" s="16">
        <v>185</v>
      </c>
      <c r="I6" s="16"/>
      <c r="J6" s="16"/>
      <c r="K6" s="19">
        <v>4</v>
      </c>
      <c r="L6" s="19">
        <v>745</v>
      </c>
      <c r="M6" s="20">
        <v>186.25</v>
      </c>
      <c r="N6" s="21">
        <v>3</v>
      </c>
      <c r="O6" s="22">
        <v>189.25</v>
      </c>
    </row>
    <row r="7" spans="1:17">
      <c r="A7" s="12" t="s">
        <v>35</v>
      </c>
      <c r="B7" s="13" t="s">
        <v>24</v>
      </c>
      <c r="C7" s="14">
        <v>45024</v>
      </c>
      <c r="D7" s="15" t="s">
        <v>22</v>
      </c>
      <c r="E7" s="16">
        <v>194</v>
      </c>
      <c r="F7" s="16">
        <v>188</v>
      </c>
      <c r="G7" s="16">
        <v>189</v>
      </c>
      <c r="H7" s="16">
        <v>188</v>
      </c>
      <c r="I7" s="16"/>
      <c r="J7" s="16"/>
      <c r="K7" s="19">
        <v>4</v>
      </c>
      <c r="L7" s="19">
        <v>759</v>
      </c>
      <c r="M7" s="20">
        <v>189.75</v>
      </c>
      <c r="N7" s="21">
        <v>2</v>
      </c>
      <c r="O7" s="22">
        <v>191.75</v>
      </c>
    </row>
    <row r="8" spans="1:17">
      <c r="A8" s="50" t="s">
        <v>35</v>
      </c>
      <c r="B8" s="43" t="s">
        <v>24</v>
      </c>
      <c r="C8" s="49">
        <v>45038</v>
      </c>
      <c r="D8" s="61" t="s">
        <v>22</v>
      </c>
      <c r="E8" s="16">
        <v>188</v>
      </c>
      <c r="F8" s="16">
        <v>190</v>
      </c>
      <c r="G8" s="16">
        <v>190</v>
      </c>
      <c r="H8" s="16">
        <v>190</v>
      </c>
      <c r="I8" s="16"/>
      <c r="J8" s="16"/>
      <c r="K8" s="62">
        <v>4</v>
      </c>
      <c r="L8" s="62">
        <v>758</v>
      </c>
      <c r="M8" s="63">
        <v>189.5</v>
      </c>
      <c r="N8" s="64">
        <v>11</v>
      </c>
      <c r="O8" s="65">
        <v>200.5</v>
      </c>
    </row>
    <row r="9" spans="1:17">
      <c r="A9" s="50" t="s">
        <v>19</v>
      </c>
      <c r="B9" s="43" t="s">
        <v>24</v>
      </c>
      <c r="C9" s="49">
        <v>45048</v>
      </c>
      <c r="D9" s="61" t="s">
        <v>22</v>
      </c>
      <c r="E9" s="16">
        <v>194</v>
      </c>
      <c r="F9" s="16">
        <v>189</v>
      </c>
      <c r="G9" s="16">
        <v>189</v>
      </c>
      <c r="H9" s="16">
        <v>191</v>
      </c>
      <c r="I9" s="16"/>
      <c r="J9" s="16"/>
      <c r="K9" s="62">
        <v>4</v>
      </c>
      <c r="L9" s="62">
        <v>763</v>
      </c>
      <c r="M9" s="63">
        <v>190.75</v>
      </c>
      <c r="N9" s="64">
        <v>4</v>
      </c>
      <c r="O9" s="65">
        <v>194.75</v>
      </c>
    </row>
    <row r="10" spans="1:17">
      <c r="A10" s="12" t="s">
        <v>35</v>
      </c>
      <c r="B10" s="43" t="s">
        <v>24</v>
      </c>
      <c r="C10" s="49">
        <v>45073</v>
      </c>
      <c r="D10" s="61" t="s">
        <v>22</v>
      </c>
      <c r="E10" s="16">
        <v>192</v>
      </c>
      <c r="F10" s="16">
        <v>195</v>
      </c>
      <c r="G10" s="16">
        <v>187</v>
      </c>
      <c r="H10" s="16">
        <v>192</v>
      </c>
      <c r="I10" s="16"/>
      <c r="J10" s="16"/>
      <c r="K10" s="62">
        <v>4</v>
      </c>
      <c r="L10" s="62">
        <v>766</v>
      </c>
      <c r="M10" s="63">
        <v>191.5</v>
      </c>
      <c r="N10" s="64">
        <v>6</v>
      </c>
      <c r="O10" s="65">
        <v>197.5</v>
      </c>
    </row>
    <row r="11" spans="1:17">
      <c r="A11" s="50" t="s">
        <v>19</v>
      </c>
      <c r="B11" s="43" t="s">
        <v>24</v>
      </c>
      <c r="C11" s="49">
        <v>45083</v>
      </c>
      <c r="D11" s="61" t="s">
        <v>22</v>
      </c>
      <c r="E11" s="16">
        <v>195</v>
      </c>
      <c r="F11" s="16">
        <v>193</v>
      </c>
      <c r="G11" s="16">
        <v>190</v>
      </c>
      <c r="H11" s="16">
        <v>196</v>
      </c>
      <c r="I11" s="16"/>
      <c r="J11" s="16"/>
      <c r="K11" s="62">
        <v>4</v>
      </c>
      <c r="L11" s="62">
        <v>774</v>
      </c>
      <c r="M11" s="63">
        <v>193.5</v>
      </c>
      <c r="N11" s="64">
        <v>4</v>
      </c>
      <c r="O11" s="65">
        <v>197.5</v>
      </c>
    </row>
    <row r="12" spans="1:17">
      <c r="A12" s="12" t="s">
        <v>35</v>
      </c>
      <c r="B12" s="43" t="s">
        <v>24</v>
      </c>
      <c r="C12" s="49">
        <v>45087</v>
      </c>
      <c r="D12" s="61" t="s">
        <v>22</v>
      </c>
      <c r="E12" s="16">
        <v>187</v>
      </c>
      <c r="F12" s="16">
        <v>191</v>
      </c>
      <c r="G12" s="16">
        <v>191.001</v>
      </c>
      <c r="H12" s="16">
        <v>188</v>
      </c>
      <c r="I12" s="16"/>
      <c r="J12" s="16"/>
      <c r="K12" s="62">
        <v>4</v>
      </c>
      <c r="L12" s="62">
        <v>757.00099999999998</v>
      </c>
      <c r="M12" s="63">
        <v>189.25024999999999</v>
      </c>
      <c r="N12" s="64">
        <v>8</v>
      </c>
      <c r="O12" s="65">
        <v>197.25024999999999</v>
      </c>
    </row>
    <row r="13" spans="1:17">
      <c r="A13" s="50" t="s">
        <v>35</v>
      </c>
      <c r="B13" s="43" t="s">
        <v>24</v>
      </c>
      <c r="C13" s="49">
        <v>45088</v>
      </c>
      <c r="D13" s="66" t="s">
        <v>27</v>
      </c>
      <c r="E13" s="16">
        <v>190</v>
      </c>
      <c r="F13" s="16">
        <v>194</v>
      </c>
      <c r="G13" s="16">
        <v>191</v>
      </c>
      <c r="H13" s="16">
        <v>195</v>
      </c>
      <c r="I13" s="16">
        <v>188</v>
      </c>
      <c r="J13" s="16">
        <v>188</v>
      </c>
      <c r="K13" s="62">
        <v>6</v>
      </c>
      <c r="L13" s="62">
        <v>1146</v>
      </c>
      <c r="M13" s="63">
        <v>191</v>
      </c>
      <c r="N13" s="64">
        <v>12</v>
      </c>
      <c r="O13" s="65">
        <v>203</v>
      </c>
    </row>
    <row r="14" spans="1:17">
      <c r="A14" s="50" t="s">
        <v>35</v>
      </c>
      <c r="B14" s="43" t="s">
        <v>24</v>
      </c>
      <c r="C14" s="49">
        <v>45101</v>
      </c>
      <c r="D14" s="61" t="s">
        <v>22</v>
      </c>
      <c r="E14" s="16">
        <v>187</v>
      </c>
      <c r="F14" s="16">
        <v>191.001</v>
      </c>
      <c r="G14" s="16">
        <v>190</v>
      </c>
      <c r="H14" s="16">
        <v>194</v>
      </c>
      <c r="I14" s="16"/>
      <c r="J14" s="16"/>
      <c r="K14" s="62">
        <v>4</v>
      </c>
      <c r="L14" s="62">
        <v>762.00099999999998</v>
      </c>
      <c r="M14" s="63">
        <v>190.50024999999999</v>
      </c>
      <c r="N14" s="64">
        <v>8</v>
      </c>
      <c r="O14" s="65">
        <v>198.50024999999999</v>
      </c>
    </row>
    <row r="15" spans="1:17">
      <c r="A15" s="12" t="s">
        <v>19</v>
      </c>
      <c r="B15" s="13" t="s">
        <v>24</v>
      </c>
      <c r="C15" s="14">
        <v>45115</v>
      </c>
      <c r="D15" s="15" t="s">
        <v>22</v>
      </c>
      <c r="E15" s="16">
        <v>187</v>
      </c>
      <c r="F15" s="16">
        <v>192.001</v>
      </c>
      <c r="G15" s="16">
        <v>187</v>
      </c>
      <c r="H15" s="16">
        <v>191</v>
      </c>
      <c r="I15" s="16"/>
      <c r="J15" s="16"/>
      <c r="K15" s="19">
        <v>4</v>
      </c>
      <c r="L15" s="19">
        <v>757.00099999999998</v>
      </c>
      <c r="M15" s="20">
        <v>189.25024999999999</v>
      </c>
      <c r="N15" s="21">
        <v>8</v>
      </c>
      <c r="O15" s="22">
        <v>197.25024999999999</v>
      </c>
    </row>
    <row r="16" spans="1:17">
      <c r="A16" s="12" t="s">
        <v>19</v>
      </c>
      <c r="B16" s="13" t="s">
        <v>24</v>
      </c>
      <c r="C16" s="14">
        <v>45123</v>
      </c>
      <c r="D16" s="15" t="s">
        <v>22</v>
      </c>
      <c r="E16" s="16">
        <v>190</v>
      </c>
      <c r="F16" s="16">
        <v>194</v>
      </c>
      <c r="G16" s="16">
        <v>190</v>
      </c>
      <c r="H16" s="16">
        <v>190</v>
      </c>
      <c r="I16" s="16">
        <v>195</v>
      </c>
      <c r="J16" s="16">
        <v>189</v>
      </c>
      <c r="K16" s="19">
        <v>6</v>
      </c>
      <c r="L16" s="19">
        <v>1148</v>
      </c>
      <c r="M16" s="20">
        <v>191.33333333333334</v>
      </c>
      <c r="N16" s="21">
        <v>16</v>
      </c>
      <c r="O16" s="22">
        <v>207.33333333333334</v>
      </c>
    </row>
    <row r="17" spans="1:15">
      <c r="A17" s="12" t="s">
        <v>19</v>
      </c>
      <c r="B17" s="13" t="s">
        <v>24</v>
      </c>
      <c r="C17" s="14">
        <v>45136</v>
      </c>
      <c r="D17" s="15" t="s">
        <v>22</v>
      </c>
      <c r="E17" s="16">
        <v>190</v>
      </c>
      <c r="F17" s="16">
        <v>187</v>
      </c>
      <c r="G17" s="16">
        <v>187</v>
      </c>
      <c r="H17" s="16">
        <v>178</v>
      </c>
      <c r="I17" s="16">
        <v>187</v>
      </c>
      <c r="J17" s="16">
        <v>185</v>
      </c>
      <c r="K17" s="19">
        <v>6</v>
      </c>
      <c r="L17" s="19">
        <v>1114</v>
      </c>
      <c r="M17" s="20">
        <v>185.66666666666666</v>
      </c>
      <c r="N17" s="21">
        <v>16</v>
      </c>
      <c r="O17" s="22">
        <v>201.66666666666666</v>
      </c>
    </row>
    <row r="18" spans="1:15">
      <c r="A18" s="12" t="s">
        <v>35</v>
      </c>
      <c r="B18" s="13" t="s">
        <v>24</v>
      </c>
      <c r="C18" s="14">
        <v>45139</v>
      </c>
      <c r="D18" s="15" t="s">
        <v>22</v>
      </c>
      <c r="E18" s="16">
        <v>188.001</v>
      </c>
      <c r="F18" s="16">
        <v>191</v>
      </c>
      <c r="G18" s="16">
        <v>187</v>
      </c>
      <c r="H18" s="16">
        <v>192</v>
      </c>
      <c r="I18" s="16"/>
      <c r="J18" s="16"/>
      <c r="K18" s="19">
        <v>4</v>
      </c>
      <c r="L18" s="19">
        <v>758.00099999999998</v>
      </c>
      <c r="M18" s="20">
        <v>189.50024999999999</v>
      </c>
      <c r="N18" s="21">
        <v>9</v>
      </c>
      <c r="O18" s="22">
        <v>198.50024999999999</v>
      </c>
    </row>
    <row r="19" spans="1:15">
      <c r="A19" s="12" t="s">
        <v>19</v>
      </c>
      <c r="B19" s="13" t="s">
        <v>24</v>
      </c>
      <c r="C19" s="14">
        <v>45150</v>
      </c>
      <c r="D19" s="15" t="s">
        <v>22</v>
      </c>
      <c r="E19" s="16">
        <v>187</v>
      </c>
      <c r="F19" s="16">
        <v>191</v>
      </c>
      <c r="G19" s="16">
        <v>190</v>
      </c>
      <c r="H19" s="16">
        <v>185</v>
      </c>
      <c r="I19" s="16"/>
      <c r="J19" s="16"/>
      <c r="K19" s="19">
        <v>4</v>
      </c>
      <c r="L19" s="19">
        <v>753</v>
      </c>
      <c r="M19" s="20">
        <v>188.25</v>
      </c>
      <c r="N19" s="21">
        <v>7</v>
      </c>
      <c r="O19" s="22">
        <v>195.25</v>
      </c>
    </row>
    <row r="20" spans="1:15">
      <c r="A20" s="12" t="s">
        <v>35</v>
      </c>
      <c r="B20" s="13" t="s">
        <v>24</v>
      </c>
      <c r="C20" s="14">
        <v>45164</v>
      </c>
      <c r="D20" s="15" t="s">
        <v>22</v>
      </c>
      <c r="E20" s="16">
        <v>193</v>
      </c>
      <c r="F20" s="16">
        <v>196</v>
      </c>
      <c r="G20" s="16">
        <v>193</v>
      </c>
      <c r="H20" s="16">
        <v>190.001</v>
      </c>
      <c r="I20" s="16"/>
      <c r="J20" s="16"/>
      <c r="K20" s="19">
        <v>4</v>
      </c>
      <c r="L20" s="19">
        <v>772.00099999999998</v>
      </c>
      <c r="M20" s="20">
        <v>193.00024999999999</v>
      </c>
      <c r="N20" s="21">
        <v>9</v>
      </c>
      <c r="O20" s="22">
        <v>202.00024999999999</v>
      </c>
    </row>
    <row r="21" spans="1:15">
      <c r="A21" s="12" t="s">
        <v>19</v>
      </c>
      <c r="B21" s="13" t="s">
        <v>24</v>
      </c>
      <c r="C21" s="14">
        <v>45174</v>
      </c>
      <c r="D21" s="15" t="s">
        <v>22</v>
      </c>
      <c r="E21" s="16">
        <v>182</v>
      </c>
      <c r="F21" s="16">
        <v>186</v>
      </c>
      <c r="G21" s="16">
        <v>187</v>
      </c>
      <c r="H21" s="16">
        <v>188</v>
      </c>
      <c r="I21" s="16"/>
      <c r="J21" s="16"/>
      <c r="K21" s="19">
        <v>4</v>
      </c>
      <c r="L21" s="19">
        <v>743</v>
      </c>
      <c r="M21" s="20">
        <v>185.75</v>
      </c>
      <c r="N21" s="21">
        <v>6</v>
      </c>
      <c r="O21" s="22">
        <v>191.75</v>
      </c>
    </row>
    <row r="22" spans="1:15">
      <c r="A22" s="12" t="s">
        <v>19</v>
      </c>
      <c r="B22" s="13" t="s">
        <v>24</v>
      </c>
      <c r="C22" s="14">
        <v>45178</v>
      </c>
      <c r="D22" s="15" t="s">
        <v>22</v>
      </c>
      <c r="E22" s="16">
        <v>190</v>
      </c>
      <c r="F22" s="16">
        <v>188</v>
      </c>
      <c r="G22" s="16">
        <v>191</v>
      </c>
      <c r="H22" s="16">
        <v>188</v>
      </c>
      <c r="I22" s="16"/>
      <c r="J22" s="16"/>
      <c r="K22" s="19">
        <v>4</v>
      </c>
      <c r="L22" s="19">
        <v>757</v>
      </c>
      <c r="M22" s="20">
        <v>189.25</v>
      </c>
      <c r="N22" s="21">
        <v>8</v>
      </c>
      <c r="O22" s="22">
        <v>197.25</v>
      </c>
    </row>
    <row r="23" spans="1:15">
      <c r="A23" s="12" t="s">
        <v>35</v>
      </c>
      <c r="B23" s="13" t="s">
        <v>24</v>
      </c>
      <c r="C23" s="14">
        <v>45192</v>
      </c>
      <c r="D23" s="15" t="s">
        <v>22</v>
      </c>
      <c r="E23" s="16">
        <v>182</v>
      </c>
      <c r="F23" s="16">
        <v>185.001</v>
      </c>
      <c r="G23" s="16">
        <v>189</v>
      </c>
      <c r="H23" s="16">
        <v>185</v>
      </c>
      <c r="I23" s="16"/>
      <c r="J23" s="16"/>
      <c r="K23" s="19">
        <v>4</v>
      </c>
      <c r="L23" s="19">
        <v>741.00099999999998</v>
      </c>
      <c r="M23" s="20">
        <v>185.25024999999999</v>
      </c>
      <c r="N23" s="21">
        <v>8</v>
      </c>
      <c r="O23" s="22">
        <v>193.25024999999999</v>
      </c>
    </row>
    <row r="24" spans="1:15">
      <c r="A24" s="12" t="s">
        <v>35</v>
      </c>
      <c r="B24" s="13" t="s">
        <v>24</v>
      </c>
      <c r="C24" s="14">
        <v>45202</v>
      </c>
      <c r="D24" s="15" t="s">
        <v>22</v>
      </c>
      <c r="E24" s="16">
        <v>191</v>
      </c>
      <c r="F24" s="16">
        <v>188.001</v>
      </c>
      <c r="G24" s="16">
        <v>194</v>
      </c>
      <c r="H24" s="16">
        <v>192.001</v>
      </c>
      <c r="I24" s="16"/>
      <c r="J24" s="16"/>
      <c r="K24" s="19">
        <v>4</v>
      </c>
      <c r="L24" s="19">
        <v>765.00199999999995</v>
      </c>
      <c r="M24" s="20">
        <v>191.25049999999999</v>
      </c>
      <c r="N24" s="21">
        <v>13</v>
      </c>
      <c r="O24" s="22">
        <v>204.25049999999999</v>
      </c>
    </row>
    <row r="26" spans="1:15">
      <c r="K26" s="8">
        <f>SUM(K2:K25)</f>
        <v>98</v>
      </c>
      <c r="L26" s="8">
        <f>SUM(L2:L25)</f>
        <v>18521.010000000002</v>
      </c>
      <c r="M26" s="7">
        <f>SUM(L26/K26)</f>
        <v>188.98989795918371</v>
      </c>
      <c r="N26" s="8">
        <f>SUM(N2:N25)</f>
        <v>179</v>
      </c>
      <c r="O26" s="11">
        <f>SUM(M26+N26)</f>
        <v>367.98989795918374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1_1"/>
    <protectedRange algorithmName="SHA-512" hashValue="ON39YdpmFHfN9f47KpiRvqrKx0V9+erV1CNkpWzYhW/Qyc6aT8rEyCrvauWSYGZK2ia3o7vd3akF07acHAFpOA==" saltValue="yVW9XmDwTqEnmpSGai0KYg==" spinCount="100000" sqref="D3" name="Range1_1_2_1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B5:C5 I5:J5" name="Range1_20_1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E6:J6 B6:C6" name="Range1_21_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9 B7:C9 B10:C10 E10:J10" name="Range1_4_4"/>
    <protectedRange algorithmName="SHA-512" hashValue="ON39YdpmFHfN9f47KpiRvqrKx0V9+erV1CNkpWzYhW/Qyc6aT8rEyCrvauWSYGZK2ia3o7vd3akF07acHAFpOA==" saltValue="yVW9XmDwTqEnmpSGai0KYg==" spinCount="100000" sqref="D7:D9 D10" name="Range1_1_2_4"/>
  </protectedRanges>
  <sortState xmlns:xlrd2="http://schemas.microsoft.com/office/spreadsheetml/2017/richdata2" ref="B2:O8">
    <sortCondition ref="C2:C8"/>
  </sortState>
  <hyperlinks>
    <hyperlink ref="Q1" location="'National Rankings'!A1" display="Back to Ranking" xr:uid="{F1F41186-9026-4836-BB94-937D7242F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9D865E-62BD-467E-B7DE-3B87772340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EC8D-7E51-43A1-8A05-F72753563D0D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152</v>
      </c>
      <c r="C2" s="14">
        <v>45216</v>
      </c>
      <c r="D2" s="42" t="s">
        <v>27</v>
      </c>
      <c r="E2" s="16">
        <v>195.001</v>
      </c>
      <c r="F2" s="16">
        <v>194</v>
      </c>
      <c r="G2" s="16">
        <v>197</v>
      </c>
      <c r="H2" s="16">
        <v>195</v>
      </c>
      <c r="I2" s="16"/>
      <c r="J2" s="16"/>
      <c r="K2" s="19">
        <v>4</v>
      </c>
      <c r="L2" s="19">
        <v>781.00099999999998</v>
      </c>
      <c r="M2" s="20">
        <v>195.25024999999999</v>
      </c>
      <c r="N2" s="21">
        <v>11</v>
      </c>
      <c r="O2" s="22">
        <v>206.25024999999999</v>
      </c>
    </row>
    <row r="4" spans="1:17">
      <c r="K4" s="8">
        <f>SUM(K2:K3)</f>
        <v>4</v>
      </c>
      <c r="L4" s="8">
        <f>SUM(L2:L3)</f>
        <v>781.00099999999998</v>
      </c>
      <c r="M4" s="7">
        <f>SUM(L4/K4)</f>
        <v>195.25024999999999</v>
      </c>
      <c r="N4" s="8">
        <f>SUM(N2:N3)</f>
        <v>11</v>
      </c>
      <c r="O4" s="11">
        <f>SUM(M4+N4)</f>
        <v>206.25024999999999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" name="Range1_1_12"/>
  </protectedRanges>
  <hyperlinks>
    <hyperlink ref="Q1" location="'National Rankings'!A1" display="Back to Ranking" xr:uid="{83C363AB-370A-417B-89A8-58C80B9DB4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6C0866-7101-4C3E-BAF5-061D037555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6D4A-3AF8-4A1D-B3FA-DD73F681A81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142</v>
      </c>
      <c r="C2" s="14">
        <v>45193</v>
      </c>
      <c r="D2" s="42" t="s">
        <v>27</v>
      </c>
      <c r="E2" s="16">
        <v>159</v>
      </c>
      <c r="F2" s="16">
        <v>165</v>
      </c>
      <c r="G2" s="16">
        <v>174</v>
      </c>
      <c r="H2" s="16">
        <v>171</v>
      </c>
      <c r="I2" s="16"/>
      <c r="J2" s="16"/>
      <c r="K2" s="19">
        <v>4</v>
      </c>
      <c r="L2" s="19">
        <v>669</v>
      </c>
      <c r="M2" s="20">
        <v>167.25</v>
      </c>
      <c r="N2" s="21">
        <v>2</v>
      </c>
      <c r="O2" s="22">
        <v>169.25</v>
      </c>
    </row>
    <row r="4" spans="1:17">
      <c r="K4" s="8">
        <f>SUM(K2:K3)</f>
        <v>4</v>
      </c>
      <c r="L4" s="8">
        <f>SUM(L2:L3)</f>
        <v>669</v>
      </c>
      <c r="M4" s="7">
        <f>SUM(L4/K4)</f>
        <v>167.25</v>
      </c>
      <c r="N4" s="8">
        <f>SUM(N2:N3)</f>
        <v>2</v>
      </c>
      <c r="O4" s="11">
        <f>SUM(M4+N4)</f>
        <v>169.25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00E8F22-2895-4F48-BB49-AB30F9E3E6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0E9430-C8CE-4A18-940A-D9C1AE2C6C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3AA8-41BE-429F-A824-1BCC24E3005E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132</v>
      </c>
      <c r="C2" s="14">
        <v>45171</v>
      </c>
      <c r="D2" s="15" t="s">
        <v>74</v>
      </c>
      <c r="E2" s="16">
        <v>167</v>
      </c>
      <c r="F2" s="16">
        <v>158</v>
      </c>
      <c r="G2" s="16">
        <v>160</v>
      </c>
      <c r="H2" s="16">
        <v>168</v>
      </c>
      <c r="I2" s="16">
        <v>163</v>
      </c>
      <c r="J2" s="16">
        <v>171</v>
      </c>
      <c r="K2" s="19">
        <v>6</v>
      </c>
      <c r="L2" s="19">
        <v>987</v>
      </c>
      <c r="M2" s="20">
        <v>164.5</v>
      </c>
      <c r="N2" s="21">
        <v>4</v>
      </c>
      <c r="O2" s="22">
        <v>168.5</v>
      </c>
    </row>
    <row r="4" spans="1:17">
      <c r="K4" s="8">
        <f>SUM(K2:K3)</f>
        <v>6</v>
      </c>
      <c r="L4" s="8">
        <f>SUM(L2:L3)</f>
        <v>987</v>
      </c>
      <c r="M4" s="7">
        <f>SUM(L4/K4)</f>
        <v>164.5</v>
      </c>
      <c r="N4" s="8">
        <f>SUM(N2:N3)</f>
        <v>4</v>
      </c>
      <c r="O4" s="11">
        <f>SUM(M4+N4)</f>
        <v>168.5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FD2FBB27-A907-4635-83B6-29B8E98F78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A2FDA8-2D1D-4857-8608-FC6BBDDE01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41BA-C113-47FB-8969-05A4B180ADAA}">
  <dimension ref="A1:Q10"/>
  <sheetViews>
    <sheetView workbookViewId="0">
      <selection activeCell="K11" sqref="K1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100</v>
      </c>
      <c r="C2" s="49">
        <v>45083</v>
      </c>
      <c r="D2" s="66" t="s">
        <v>78</v>
      </c>
      <c r="E2" s="60">
        <v>197</v>
      </c>
      <c r="F2" s="60">
        <v>198</v>
      </c>
      <c r="G2" s="60">
        <v>197</v>
      </c>
      <c r="H2" s="60"/>
      <c r="I2" s="60"/>
      <c r="J2" s="60"/>
      <c r="K2" s="62">
        <v>3</v>
      </c>
      <c r="L2" s="62">
        <v>592</v>
      </c>
      <c r="M2" s="63">
        <v>197.33333333333334</v>
      </c>
      <c r="N2" s="64">
        <v>11</v>
      </c>
      <c r="O2" s="65">
        <v>208.33333333333334</v>
      </c>
    </row>
    <row r="3" spans="1:17">
      <c r="A3" s="50" t="s">
        <v>35</v>
      </c>
      <c r="B3" s="43" t="s">
        <v>100</v>
      </c>
      <c r="C3" s="49">
        <v>45087</v>
      </c>
      <c r="D3" s="66" t="s">
        <v>78</v>
      </c>
      <c r="E3" s="60">
        <v>198</v>
      </c>
      <c r="F3" s="60">
        <v>195</v>
      </c>
      <c r="G3" s="60">
        <v>194</v>
      </c>
      <c r="H3" s="60">
        <v>195</v>
      </c>
      <c r="I3" s="60">
        <v>193</v>
      </c>
      <c r="J3" s="60">
        <v>196</v>
      </c>
      <c r="K3" s="62">
        <v>6</v>
      </c>
      <c r="L3" s="62">
        <v>1171</v>
      </c>
      <c r="M3" s="63">
        <v>195.16666666666666</v>
      </c>
      <c r="N3" s="64">
        <v>34</v>
      </c>
      <c r="O3" s="65">
        <v>229.16666666666666</v>
      </c>
    </row>
    <row r="4" spans="1:17">
      <c r="A4" s="12" t="s">
        <v>19</v>
      </c>
      <c r="B4" s="13" t="s">
        <v>100</v>
      </c>
      <c r="C4" s="14">
        <v>45118</v>
      </c>
      <c r="D4" s="42" t="s">
        <v>78</v>
      </c>
      <c r="E4" s="16">
        <v>196</v>
      </c>
      <c r="F4" s="16">
        <v>199</v>
      </c>
      <c r="G4" s="16">
        <v>199</v>
      </c>
      <c r="H4" s="16"/>
      <c r="I4" s="16"/>
      <c r="J4" s="16"/>
      <c r="K4" s="19">
        <v>3</v>
      </c>
      <c r="L4" s="19">
        <v>594</v>
      </c>
      <c r="M4" s="20">
        <v>198</v>
      </c>
      <c r="N4" s="21">
        <v>11</v>
      </c>
      <c r="O4" s="22">
        <v>209</v>
      </c>
    </row>
    <row r="5" spans="1:17">
      <c r="A5" s="12" t="s">
        <v>19</v>
      </c>
      <c r="B5" s="13" t="s">
        <v>100</v>
      </c>
      <c r="C5" s="14">
        <v>45167</v>
      </c>
      <c r="D5" s="42" t="s">
        <v>78</v>
      </c>
      <c r="E5" s="16">
        <v>194</v>
      </c>
      <c r="F5" s="16">
        <v>198</v>
      </c>
      <c r="G5" s="16">
        <v>197.001</v>
      </c>
      <c r="H5" s="16">
        <v>194</v>
      </c>
      <c r="I5" s="16"/>
      <c r="J5" s="16"/>
      <c r="K5" s="19">
        <v>4</v>
      </c>
      <c r="L5" s="19">
        <v>783.00099999999998</v>
      </c>
      <c r="M5" s="20">
        <v>195.75024999999999</v>
      </c>
      <c r="N5" s="21">
        <v>9</v>
      </c>
      <c r="O5" s="22">
        <v>204.75024999999999</v>
      </c>
    </row>
    <row r="6" spans="1:17">
      <c r="A6" s="12" t="s">
        <v>19</v>
      </c>
      <c r="B6" s="13" t="s">
        <v>100</v>
      </c>
      <c r="C6" s="14">
        <v>45171</v>
      </c>
      <c r="D6" s="15" t="s">
        <v>74</v>
      </c>
      <c r="E6" s="16">
        <v>199</v>
      </c>
      <c r="F6" s="16">
        <v>197</v>
      </c>
      <c r="G6" s="16">
        <v>198</v>
      </c>
      <c r="H6" s="16">
        <v>193</v>
      </c>
      <c r="I6" s="16">
        <v>196</v>
      </c>
      <c r="J6" s="16">
        <v>192</v>
      </c>
      <c r="K6" s="19">
        <v>6</v>
      </c>
      <c r="L6" s="19">
        <v>1175</v>
      </c>
      <c r="M6" s="20">
        <v>195.83333333333334</v>
      </c>
      <c r="N6" s="21">
        <v>18</v>
      </c>
      <c r="O6" s="22">
        <v>213.83333333333334</v>
      </c>
    </row>
    <row r="7" spans="1:17">
      <c r="A7" s="12" t="s">
        <v>35</v>
      </c>
      <c r="B7" s="13" t="s">
        <v>100</v>
      </c>
      <c r="C7" s="14">
        <v>45181</v>
      </c>
      <c r="D7" s="42" t="s">
        <v>78</v>
      </c>
      <c r="E7" s="16">
        <v>199</v>
      </c>
      <c r="F7" s="16">
        <v>195</v>
      </c>
      <c r="G7" s="16">
        <v>195</v>
      </c>
      <c r="H7" s="16">
        <v>191</v>
      </c>
      <c r="I7" s="16"/>
      <c r="J7" s="16"/>
      <c r="K7" s="19">
        <v>4</v>
      </c>
      <c r="L7" s="19">
        <v>780</v>
      </c>
      <c r="M7" s="20">
        <v>195</v>
      </c>
      <c r="N7" s="21">
        <v>9</v>
      </c>
      <c r="O7" s="22">
        <v>204</v>
      </c>
    </row>
    <row r="8" spans="1:17">
      <c r="A8" s="12" t="s">
        <v>35</v>
      </c>
      <c r="B8" s="13" t="s">
        <v>100</v>
      </c>
      <c r="C8" s="14">
        <v>45195</v>
      </c>
      <c r="D8" s="42" t="s">
        <v>78</v>
      </c>
      <c r="E8" s="16">
        <v>195</v>
      </c>
      <c r="F8" s="16">
        <v>197</v>
      </c>
      <c r="G8" s="16">
        <v>194</v>
      </c>
      <c r="H8" s="16">
        <v>194</v>
      </c>
      <c r="I8" s="16"/>
      <c r="J8" s="16"/>
      <c r="K8" s="19">
        <v>4</v>
      </c>
      <c r="L8" s="19">
        <v>780</v>
      </c>
      <c r="M8" s="20">
        <v>195</v>
      </c>
      <c r="N8" s="21">
        <v>13</v>
      </c>
      <c r="O8" s="22">
        <v>208</v>
      </c>
    </row>
    <row r="10" spans="1:17">
      <c r="K10" s="8">
        <f>SUM(K2:K9)</f>
        <v>30</v>
      </c>
      <c r="L10" s="8">
        <f>SUM(L2:L9)</f>
        <v>5875.0010000000002</v>
      </c>
      <c r="M10" s="7">
        <f>SUM(L10/K10)</f>
        <v>195.83336666666668</v>
      </c>
      <c r="N10" s="8">
        <f>SUM(N2:N9)</f>
        <v>105</v>
      </c>
      <c r="O10" s="11">
        <f>SUM(M10+N10)</f>
        <v>300.83336666666668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6 D7 D8" name="Range1_1_33"/>
    <protectedRange algorithmName="SHA-512" hashValue="ON39YdpmFHfN9f47KpiRvqrKx0V9+erV1CNkpWzYhW/Qyc6aT8rEyCrvauWSYGZK2ia3o7vd3akF07acHAFpOA==" saltValue="yVW9XmDwTqEnmpSGai0KYg==" spinCount="100000" sqref="E5:J6 B5:C6 B7:C7 E7:J7 E8:J8 B8:C8" name="Range1_71"/>
    <protectedRange algorithmName="SHA-512" hashValue="ON39YdpmFHfN9f47KpiRvqrKx0V9+erV1CNkpWzYhW/Qyc6aT8rEyCrvauWSYGZK2ia3o7vd3akF07acHAFpOA==" saltValue="yVW9XmDwTqEnmpSGai0KYg==" spinCount="100000" sqref="D5" name="Range1_1_35"/>
  </protectedRanges>
  <hyperlinks>
    <hyperlink ref="Q1" location="'National Rankings'!A1" display="Back to Ranking" xr:uid="{3295F30A-2FC9-4604-81F7-7BA654457B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EE4BFF-679F-4088-9702-D4C75959E4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2A93-6268-4A2C-8D8C-93D758FD6491}">
  <dimension ref="A1:Q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13" t="s">
        <v>96</v>
      </c>
      <c r="C2" s="14">
        <v>45074</v>
      </c>
      <c r="D2" s="42" t="s">
        <v>64</v>
      </c>
      <c r="E2" s="16">
        <v>176</v>
      </c>
      <c r="F2" s="16">
        <v>172</v>
      </c>
      <c r="G2" s="16">
        <v>172</v>
      </c>
      <c r="H2" s="16">
        <v>168</v>
      </c>
      <c r="I2" s="16"/>
      <c r="J2" s="16"/>
      <c r="K2" s="19">
        <v>4</v>
      </c>
      <c r="L2" s="19">
        <v>688</v>
      </c>
      <c r="M2" s="20">
        <v>172</v>
      </c>
      <c r="N2" s="21">
        <v>2</v>
      </c>
      <c r="O2" s="22">
        <v>174</v>
      </c>
    </row>
    <row r="3" spans="1:17">
      <c r="A3" s="12" t="s">
        <v>35</v>
      </c>
      <c r="B3" s="43" t="s">
        <v>96</v>
      </c>
      <c r="C3" s="49">
        <v>45102</v>
      </c>
      <c r="D3" s="66" t="s">
        <v>64</v>
      </c>
      <c r="E3" s="60">
        <v>169</v>
      </c>
      <c r="F3" s="60">
        <v>175</v>
      </c>
      <c r="G3" s="60">
        <v>179</v>
      </c>
      <c r="H3" s="60">
        <v>173</v>
      </c>
      <c r="I3" s="60"/>
      <c r="J3" s="60"/>
      <c r="K3" s="62">
        <v>4</v>
      </c>
      <c r="L3" s="62">
        <v>696</v>
      </c>
      <c r="M3" s="63">
        <v>174</v>
      </c>
      <c r="N3" s="64">
        <v>2</v>
      </c>
      <c r="O3" s="65">
        <v>176</v>
      </c>
    </row>
    <row r="4" spans="1:17">
      <c r="A4" s="12" t="s">
        <v>35</v>
      </c>
      <c r="B4" s="13" t="s">
        <v>96</v>
      </c>
      <c r="C4" s="14">
        <v>45130</v>
      </c>
      <c r="D4" s="42" t="s">
        <v>64</v>
      </c>
      <c r="E4" s="16">
        <v>134</v>
      </c>
      <c r="F4" s="16">
        <v>145</v>
      </c>
      <c r="G4" s="16">
        <v>166</v>
      </c>
      <c r="H4" s="16">
        <v>156</v>
      </c>
      <c r="I4" s="16">
        <v>170</v>
      </c>
      <c r="J4" s="16">
        <v>172</v>
      </c>
      <c r="K4" s="19">
        <v>6</v>
      </c>
      <c r="L4" s="19">
        <v>943</v>
      </c>
      <c r="M4" s="20">
        <v>157.16666666666666</v>
      </c>
      <c r="N4" s="21">
        <v>4</v>
      </c>
      <c r="O4" s="22">
        <v>161.16666666666666</v>
      </c>
    </row>
    <row r="5" spans="1:17">
      <c r="A5" s="12" t="s">
        <v>35</v>
      </c>
      <c r="B5" s="13" t="s">
        <v>96</v>
      </c>
      <c r="C5" s="14">
        <v>45165</v>
      </c>
      <c r="D5" s="42" t="s">
        <v>64</v>
      </c>
      <c r="E5" s="16">
        <v>168</v>
      </c>
      <c r="F5" s="16">
        <v>169</v>
      </c>
      <c r="G5" s="16">
        <v>164</v>
      </c>
      <c r="H5" s="16">
        <v>173</v>
      </c>
      <c r="I5" s="16"/>
      <c r="J5" s="16"/>
      <c r="K5" s="19">
        <v>4</v>
      </c>
      <c r="L5" s="19">
        <v>674</v>
      </c>
      <c r="M5" s="20">
        <v>168.5</v>
      </c>
      <c r="N5" s="21">
        <v>2</v>
      </c>
      <c r="O5" s="22">
        <v>170.5</v>
      </c>
    </row>
    <row r="6" spans="1:17">
      <c r="A6" s="12" t="s">
        <v>35</v>
      </c>
      <c r="B6" s="13" t="s">
        <v>96</v>
      </c>
      <c r="C6" s="14">
        <v>45193</v>
      </c>
      <c r="D6" s="42" t="s">
        <v>64</v>
      </c>
      <c r="E6" s="16">
        <v>169</v>
      </c>
      <c r="F6" s="16">
        <v>174</v>
      </c>
      <c r="G6" s="16">
        <v>163</v>
      </c>
      <c r="H6" s="16">
        <v>170</v>
      </c>
      <c r="I6" s="16"/>
      <c r="J6" s="16"/>
      <c r="K6" s="19">
        <v>4</v>
      </c>
      <c r="L6" s="19">
        <v>676</v>
      </c>
      <c r="M6" s="20">
        <v>169</v>
      </c>
      <c r="N6" s="21">
        <v>3</v>
      </c>
      <c r="O6" s="22">
        <v>172</v>
      </c>
    </row>
    <row r="7" spans="1:17">
      <c r="A7" s="12" t="s">
        <v>35</v>
      </c>
      <c r="B7" s="13" t="s">
        <v>96</v>
      </c>
      <c r="C7" s="14">
        <v>45221</v>
      </c>
      <c r="D7" s="42" t="s">
        <v>64</v>
      </c>
      <c r="E7" s="16">
        <v>172</v>
      </c>
      <c r="F7" s="16">
        <v>167</v>
      </c>
      <c r="G7" s="16">
        <v>181</v>
      </c>
      <c r="H7" s="16">
        <v>169</v>
      </c>
      <c r="I7" s="16"/>
      <c r="J7" s="16"/>
      <c r="K7" s="19">
        <v>4</v>
      </c>
      <c r="L7" s="19">
        <v>689</v>
      </c>
      <c r="M7" s="20">
        <v>172.25</v>
      </c>
      <c r="N7" s="21">
        <v>5</v>
      </c>
      <c r="O7" s="22">
        <v>177.25</v>
      </c>
    </row>
    <row r="8" spans="1:17">
      <c r="A8" s="24"/>
      <c r="B8" s="25"/>
      <c r="C8" s="26"/>
      <c r="D8" s="27"/>
      <c r="E8" s="28"/>
      <c r="F8" s="28"/>
      <c r="G8" s="28"/>
      <c r="H8" s="28"/>
      <c r="I8" s="28"/>
      <c r="J8" s="28"/>
      <c r="K8" s="29"/>
      <c r="L8" s="29"/>
      <c r="M8" s="30"/>
      <c r="N8" s="31"/>
      <c r="O8" s="32"/>
    </row>
    <row r="9" spans="1:17">
      <c r="K9" s="8">
        <f>SUM(K2:K8)</f>
        <v>26</v>
      </c>
      <c r="L9" s="8">
        <f>SUM(L2:L8)</f>
        <v>4366</v>
      </c>
      <c r="M9" s="7">
        <f>SUM(L9/K9)</f>
        <v>167.92307692307693</v>
      </c>
      <c r="N9" s="8">
        <f>SUM(N2:N8)</f>
        <v>18</v>
      </c>
      <c r="O9" s="11">
        <f>SUM(M9+N9)</f>
        <v>185.92307692307693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B8:C8 I8:J8" name="Range1_20_1_1"/>
    <protectedRange algorithmName="SHA-512" hashValue="ON39YdpmFHfN9f47KpiRvqrKx0V9+erV1CNkpWzYhW/Qyc6aT8rEyCrvauWSYGZK2ia3o7vd3akF07acHAFpOA==" saltValue="yVW9XmDwTqEnmpSGai0KYg==" spinCount="100000" sqref="D8" name="Range1_1_15_1"/>
    <protectedRange algorithmName="SHA-512" hashValue="ON39YdpmFHfN9f47KpiRvqrKx0V9+erV1CNkpWzYhW/Qyc6aT8rEyCrvauWSYGZK2ia3o7vd3akF07acHAFpOA==" saltValue="yVW9XmDwTqEnmpSGai0KYg==" spinCount="100000" sqref="E8:H8" name="Range1_3_4_1_1"/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E8">
    <cfRule type="top10" dxfId="15" priority="7" rank="1"/>
  </conditionalFormatting>
  <conditionalFormatting sqref="E8:J8">
    <cfRule type="cellIs" dxfId="14" priority="1" operator="greaterThanOrEqual">
      <formula>200</formula>
    </cfRule>
  </conditionalFormatting>
  <conditionalFormatting sqref="F8">
    <cfRule type="top10" dxfId="13" priority="6" rank="1"/>
  </conditionalFormatting>
  <conditionalFormatting sqref="G8">
    <cfRule type="top10" dxfId="12" priority="5" rank="1"/>
  </conditionalFormatting>
  <conditionalFormatting sqref="H8">
    <cfRule type="top10" dxfId="11" priority="4" rank="1"/>
  </conditionalFormatting>
  <conditionalFormatting sqref="I8">
    <cfRule type="top10" dxfId="10" priority="3" rank="1"/>
    <cfRule type="top10" dxfId="9" priority="8" rank="1"/>
  </conditionalFormatting>
  <conditionalFormatting sqref="J8">
    <cfRule type="top10" dxfId="8" priority="2" rank="1"/>
  </conditionalFormatting>
  <hyperlinks>
    <hyperlink ref="Q1" location="'National Rankings'!A1" display="Back to Ranking" xr:uid="{8099E5CD-CE34-4E35-B9C5-4037C57799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BF7612-424C-4C01-A1A1-7574EEB565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29D1-53F4-4BB8-BB67-E7991A19B918}">
  <dimension ref="A1:Q9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43" t="s">
        <v>63</v>
      </c>
      <c r="C2" s="49">
        <v>45046</v>
      </c>
      <c r="D2" s="61" t="s">
        <v>64</v>
      </c>
      <c r="E2" s="60">
        <v>186</v>
      </c>
      <c r="F2" s="60">
        <v>187</v>
      </c>
      <c r="G2" s="60">
        <v>182</v>
      </c>
      <c r="H2" s="60">
        <v>186</v>
      </c>
      <c r="I2" s="60"/>
      <c r="J2" s="60"/>
      <c r="K2" s="62">
        <v>4</v>
      </c>
      <c r="L2" s="62">
        <v>741</v>
      </c>
      <c r="M2" s="63">
        <v>185.25</v>
      </c>
      <c r="N2" s="64">
        <v>2</v>
      </c>
      <c r="O2" s="65">
        <v>187.25</v>
      </c>
    </row>
    <row r="3" spans="1:17">
      <c r="A3" s="50" t="s">
        <v>19</v>
      </c>
      <c r="B3" s="43" t="s">
        <v>63</v>
      </c>
      <c r="C3" s="49">
        <v>45060</v>
      </c>
      <c r="D3" s="61" t="s">
        <v>57</v>
      </c>
      <c r="E3" s="60">
        <v>185</v>
      </c>
      <c r="F3" s="60">
        <v>178</v>
      </c>
      <c r="G3" s="60">
        <v>168</v>
      </c>
      <c r="H3" s="60">
        <v>184</v>
      </c>
      <c r="I3" s="60"/>
      <c r="J3" s="60"/>
      <c r="K3" s="62">
        <v>4</v>
      </c>
      <c r="L3" s="62">
        <v>715</v>
      </c>
      <c r="M3" s="63">
        <v>178.75</v>
      </c>
      <c r="N3" s="64">
        <v>2</v>
      </c>
      <c r="O3" s="65">
        <v>180.75</v>
      </c>
    </row>
    <row r="4" spans="1:17">
      <c r="A4" s="12" t="s">
        <v>35</v>
      </c>
      <c r="B4" s="43" t="s">
        <v>63</v>
      </c>
      <c r="C4" s="49">
        <v>45102</v>
      </c>
      <c r="D4" s="66" t="s">
        <v>64</v>
      </c>
      <c r="E4" s="60">
        <v>181</v>
      </c>
      <c r="F4" s="60">
        <v>186</v>
      </c>
      <c r="G4" s="60">
        <v>177</v>
      </c>
      <c r="H4" s="60">
        <v>183</v>
      </c>
      <c r="I4" s="60"/>
      <c r="J4" s="60"/>
      <c r="K4" s="62">
        <v>4</v>
      </c>
      <c r="L4" s="62">
        <v>727</v>
      </c>
      <c r="M4" s="63">
        <v>181.75</v>
      </c>
      <c r="N4" s="64">
        <v>2</v>
      </c>
      <c r="O4" s="65">
        <v>183.75</v>
      </c>
    </row>
    <row r="5" spans="1:17">
      <c r="A5" s="12" t="s">
        <v>19</v>
      </c>
      <c r="B5" s="13" t="s">
        <v>63</v>
      </c>
      <c r="C5" s="14">
        <v>45116</v>
      </c>
      <c r="D5" s="15" t="s">
        <v>57</v>
      </c>
      <c r="E5" s="16">
        <v>182.0001</v>
      </c>
      <c r="F5" s="16">
        <v>188</v>
      </c>
      <c r="G5" s="16">
        <v>184</v>
      </c>
      <c r="H5" s="16">
        <v>185</v>
      </c>
      <c r="I5" s="16"/>
      <c r="J5" s="16"/>
      <c r="K5" s="19">
        <v>4</v>
      </c>
      <c r="L5" s="19">
        <v>739.00009999999997</v>
      </c>
      <c r="M5" s="20">
        <v>184.75002499999999</v>
      </c>
      <c r="N5" s="21">
        <v>2</v>
      </c>
      <c r="O5" s="22">
        <v>186.75002499999999</v>
      </c>
    </row>
    <row r="6" spans="1:17">
      <c r="A6" s="12" t="s">
        <v>19</v>
      </c>
      <c r="B6" s="13" t="s">
        <v>63</v>
      </c>
      <c r="C6" s="14">
        <v>45151</v>
      </c>
      <c r="D6" s="15" t="s">
        <v>57</v>
      </c>
      <c r="E6" s="16">
        <v>180</v>
      </c>
      <c r="F6" s="16">
        <v>184</v>
      </c>
      <c r="G6" s="16">
        <v>181</v>
      </c>
      <c r="H6" s="16">
        <v>188</v>
      </c>
      <c r="I6" s="16">
        <v>179</v>
      </c>
      <c r="J6" s="16">
        <v>184</v>
      </c>
      <c r="K6" s="19">
        <v>6</v>
      </c>
      <c r="L6" s="19">
        <v>1096</v>
      </c>
      <c r="M6" s="20">
        <v>182.66666666666666</v>
      </c>
      <c r="N6" s="21">
        <v>4</v>
      </c>
      <c r="O6" s="22">
        <v>186.66666666666666</v>
      </c>
    </row>
    <row r="7" spans="1:17">
      <c r="A7" s="12" t="s">
        <v>19</v>
      </c>
      <c r="B7" s="13" t="s">
        <v>63</v>
      </c>
      <c r="C7" s="14">
        <v>45207</v>
      </c>
      <c r="D7" s="15" t="s">
        <v>57</v>
      </c>
      <c r="E7" s="16">
        <v>187</v>
      </c>
      <c r="F7" s="16">
        <v>184</v>
      </c>
      <c r="G7" s="16">
        <v>185</v>
      </c>
      <c r="H7" s="16">
        <v>187</v>
      </c>
      <c r="I7" s="16"/>
      <c r="J7" s="16"/>
      <c r="K7" s="19">
        <v>4</v>
      </c>
      <c r="L7" s="19">
        <v>743</v>
      </c>
      <c r="M7" s="20">
        <v>185.75</v>
      </c>
      <c r="N7" s="21">
        <v>3</v>
      </c>
      <c r="O7" s="22">
        <v>188.75</v>
      </c>
    </row>
    <row r="9" spans="1:17">
      <c r="K9" s="8">
        <f>SUM(K2:K8)</f>
        <v>26</v>
      </c>
      <c r="L9" s="8">
        <f>SUM(L2:L8)</f>
        <v>4761.0001000000002</v>
      </c>
      <c r="M9" s="7">
        <f>SUM(L9/K9)</f>
        <v>183.11538846153846</v>
      </c>
      <c r="N9" s="8">
        <f>SUM(N2:N8)</f>
        <v>15</v>
      </c>
      <c r="O9" s="11">
        <f>SUM(M9+N9)</f>
        <v>198.11538846153846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9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E7:J7 B7:C7" name="Range1_84"/>
    <protectedRange algorithmName="SHA-512" hashValue="ON39YdpmFHfN9f47KpiRvqrKx0V9+erV1CNkpWzYhW/Qyc6aT8rEyCrvauWSYGZK2ia3o7vd3akF07acHAFpOA==" saltValue="yVW9XmDwTqEnmpSGai0KYg==" spinCount="100000" sqref="D7" name="Range1_1_38"/>
  </protectedRanges>
  <hyperlinks>
    <hyperlink ref="Q1" location="'National Rankings'!A1" display="Back to Ranking" xr:uid="{06663B87-B27D-48FD-BAE9-FA64028E7E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098F86-A953-47FC-8F51-5EE607B134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E067-6D6B-475E-BDAF-0280EA1C73BC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131</v>
      </c>
      <c r="C2" s="14">
        <v>45157</v>
      </c>
      <c r="D2" s="42" t="s">
        <v>21</v>
      </c>
      <c r="E2" s="16">
        <v>176</v>
      </c>
      <c r="F2" s="16">
        <v>145</v>
      </c>
      <c r="G2" s="16">
        <v>174</v>
      </c>
      <c r="H2" s="16">
        <v>163</v>
      </c>
      <c r="I2" s="16"/>
      <c r="J2" s="16"/>
      <c r="K2" s="19">
        <v>4</v>
      </c>
      <c r="L2" s="19">
        <v>658</v>
      </c>
      <c r="M2" s="20">
        <v>164.5</v>
      </c>
      <c r="N2" s="21">
        <v>5</v>
      </c>
      <c r="O2" s="22">
        <v>169.5</v>
      </c>
    </row>
    <row r="4" spans="1:17">
      <c r="K4" s="8">
        <f>SUM(K2:K3)</f>
        <v>4</v>
      </c>
      <c r="L4" s="8">
        <f>SUM(L2:L3)</f>
        <v>658</v>
      </c>
      <c r="M4" s="7">
        <f>SUM(L4/K4)</f>
        <v>164.5</v>
      </c>
      <c r="N4" s="8">
        <f>SUM(N2:N3)</f>
        <v>5</v>
      </c>
      <c r="O4" s="11">
        <f>SUM(M4+N4)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CEA8E6B-4D13-4A14-8BB1-356BF0E46B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B893B2-88CB-4A45-BF8C-A76E9B0E61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160-08C1-4132-A02B-6B8F8C231C73}">
  <sheetPr codeName="Sheet104"/>
  <dimension ref="A1:Q25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13" t="s">
        <v>41</v>
      </c>
      <c r="C2" s="14">
        <v>44965</v>
      </c>
      <c r="D2" s="42" t="s">
        <v>38</v>
      </c>
      <c r="E2" s="16">
        <v>186</v>
      </c>
      <c r="F2" s="16">
        <v>191</v>
      </c>
      <c r="G2" s="16">
        <v>189</v>
      </c>
      <c r="H2" s="16">
        <v>189</v>
      </c>
      <c r="I2" s="16"/>
      <c r="J2" s="16"/>
      <c r="K2" s="19">
        <v>4</v>
      </c>
      <c r="L2" s="19">
        <v>755</v>
      </c>
      <c r="M2" s="20">
        <v>188.75</v>
      </c>
      <c r="N2" s="21">
        <v>5</v>
      </c>
      <c r="O2" s="22">
        <v>193.75</v>
      </c>
    </row>
    <row r="3" spans="1:17">
      <c r="A3" s="50" t="s">
        <v>35</v>
      </c>
      <c r="B3" s="13" t="s">
        <v>41</v>
      </c>
      <c r="C3" s="14">
        <v>45101</v>
      </c>
      <c r="D3" s="42" t="s">
        <v>60</v>
      </c>
      <c r="E3" s="16">
        <v>191</v>
      </c>
      <c r="F3" s="16">
        <v>194.001</v>
      </c>
      <c r="G3" s="16">
        <v>193</v>
      </c>
      <c r="H3" s="16">
        <v>193</v>
      </c>
      <c r="I3" s="16">
        <v>199</v>
      </c>
      <c r="J3" s="16">
        <v>193</v>
      </c>
      <c r="K3" s="19">
        <v>6</v>
      </c>
      <c r="L3" s="19">
        <v>1163.001</v>
      </c>
      <c r="M3" s="20">
        <v>193.83349999999999</v>
      </c>
      <c r="N3" s="21">
        <v>26</v>
      </c>
      <c r="O3" s="22">
        <v>219.83349999999999</v>
      </c>
    </row>
    <row r="4" spans="1:17">
      <c r="A4" s="12" t="s">
        <v>35</v>
      </c>
      <c r="B4" s="13" t="s">
        <v>41</v>
      </c>
      <c r="C4" s="14">
        <v>45105</v>
      </c>
      <c r="D4" s="42" t="s">
        <v>39</v>
      </c>
      <c r="E4" s="16">
        <v>195</v>
      </c>
      <c r="F4" s="16">
        <v>190</v>
      </c>
      <c r="G4" s="16">
        <v>192</v>
      </c>
      <c r="H4" s="16">
        <v>193</v>
      </c>
      <c r="I4" s="16"/>
      <c r="J4" s="16"/>
      <c r="K4" s="19">
        <v>4</v>
      </c>
      <c r="L4" s="19">
        <v>770</v>
      </c>
      <c r="M4" s="20">
        <v>192.5</v>
      </c>
      <c r="N4" s="21">
        <v>4</v>
      </c>
      <c r="O4" s="22">
        <v>196.5</v>
      </c>
    </row>
    <row r="5" spans="1:17">
      <c r="A5" s="12" t="s">
        <v>19</v>
      </c>
      <c r="B5" s="13" t="s">
        <v>41</v>
      </c>
      <c r="C5" s="14">
        <v>45112</v>
      </c>
      <c r="D5" s="42" t="s">
        <v>38</v>
      </c>
      <c r="E5" s="16">
        <v>191</v>
      </c>
      <c r="F5" s="16">
        <v>193</v>
      </c>
      <c r="G5" s="16">
        <v>179</v>
      </c>
      <c r="H5" s="16">
        <v>192</v>
      </c>
      <c r="I5" s="16"/>
      <c r="J5" s="16"/>
      <c r="K5" s="19">
        <v>4</v>
      </c>
      <c r="L5" s="19">
        <v>755</v>
      </c>
      <c r="M5" s="20">
        <v>188.75</v>
      </c>
      <c r="N5" s="21">
        <v>6</v>
      </c>
      <c r="O5" s="22">
        <v>194.75</v>
      </c>
    </row>
    <row r="6" spans="1:17">
      <c r="A6" s="12" t="s">
        <v>19</v>
      </c>
      <c r="B6" s="13" t="s">
        <v>41</v>
      </c>
      <c r="C6" s="14">
        <v>45122</v>
      </c>
      <c r="D6" s="42" t="s">
        <v>38</v>
      </c>
      <c r="E6" s="16">
        <v>192</v>
      </c>
      <c r="F6" s="16">
        <v>193</v>
      </c>
      <c r="G6" s="16">
        <v>193</v>
      </c>
      <c r="H6" s="16">
        <v>188</v>
      </c>
      <c r="I6" s="16"/>
      <c r="J6" s="16"/>
      <c r="K6" s="19">
        <v>4</v>
      </c>
      <c r="L6" s="19">
        <v>766</v>
      </c>
      <c r="M6" s="20">
        <v>191.5</v>
      </c>
      <c r="N6" s="21">
        <v>5</v>
      </c>
      <c r="O6" s="22">
        <v>196.5</v>
      </c>
    </row>
    <row r="7" spans="1:17">
      <c r="A7" s="12" t="s">
        <v>35</v>
      </c>
      <c r="B7" s="13" t="s">
        <v>41</v>
      </c>
      <c r="C7" s="14">
        <v>45144</v>
      </c>
      <c r="D7" s="42" t="s">
        <v>39</v>
      </c>
      <c r="E7" s="16">
        <v>189</v>
      </c>
      <c r="F7" s="16">
        <v>185</v>
      </c>
      <c r="G7" s="16">
        <v>188</v>
      </c>
      <c r="H7" s="16">
        <v>188</v>
      </c>
      <c r="I7" s="16"/>
      <c r="J7" s="16"/>
      <c r="K7" s="19">
        <v>4</v>
      </c>
      <c r="L7" s="19">
        <v>750</v>
      </c>
      <c r="M7" s="20">
        <v>187.5</v>
      </c>
      <c r="N7" s="21">
        <v>5</v>
      </c>
      <c r="O7" s="22">
        <v>192.5</v>
      </c>
    </row>
    <row r="8" spans="1:17">
      <c r="A8" s="12" t="s">
        <v>35</v>
      </c>
      <c r="B8" s="13" t="s">
        <v>41</v>
      </c>
      <c r="C8" s="14">
        <v>45154</v>
      </c>
      <c r="D8" s="42" t="s">
        <v>38</v>
      </c>
      <c r="E8" s="16">
        <v>198</v>
      </c>
      <c r="F8" s="16">
        <v>188</v>
      </c>
      <c r="G8" s="16">
        <v>187</v>
      </c>
      <c r="H8" s="16">
        <v>186</v>
      </c>
      <c r="I8" s="16"/>
      <c r="J8" s="16"/>
      <c r="K8" s="19">
        <v>4</v>
      </c>
      <c r="L8" s="19">
        <v>759</v>
      </c>
      <c r="M8" s="20">
        <v>189.75</v>
      </c>
      <c r="N8" s="21">
        <v>5</v>
      </c>
      <c r="O8" s="22">
        <v>194.75</v>
      </c>
    </row>
    <row r="9" spans="1:17">
      <c r="A9" s="12" t="s">
        <v>35</v>
      </c>
      <c r="B9" s="13" t="s">
        <v>41</v>
      </c>
      <c r="C9" s="14">
        <v>45157</v>
      </c>
      <c r="D9" s="42" t="s">
        <v>38</v>
      </c>
      <c r="E9" s="16">
        <v>187</v>
      </c>
      <c r="F9" s="16">
        <v>190</v>
      </c>
      <c r="G9" s="16">
        <v>189</v>
      </c>
      <c r="H9" s="16">
        <v>189</v>
      </c>
      <c r="I9" s="16"/>
      <c r="J9" s="16"/>
      <c r="K9" s="19">
        <v>4</v>
      </c>
      <c r="L9" s="19">
        <v>755</v>
      </c>
      <c r="M9" s="20">
        <v>188.75</v>
      </c>
      <c r="N9" s="21">
        <v>6</v>
      </c>
      <c r="O9" s="22">
        <v>194.75</v>
      </c>
    </row>
    <row r="10" spans="1:17">
      <c r="A10" s="12" t="s">
        <v>35</v>
      </c>
      <c r="B10" s="13" t="s">
        <v>41</v>
      </c>
      <c r="C10" s="14">
        <v>45161</v>
      </c>
      <c r="D10" s="42" t="s">
        <v>39</v>
      </c>
      <c r="E10" s="16">
        <v>184</v>
      </c>
      <c r="F10" s="16">
        <v>177</v>
      </c>
      <c r="G10" s="16">
        <v>188</v>
      </c>
      <c r="H10" s="16">
        <v>187</v>
      </c>
      <c r="I10" s="16"/>
      <c r="J10" s="16"/>
      <c r="K10" s="19">
        <v>4</v>
      </c>
      <c r="L10" s="19">
        <v>736</v>
      </c>
      <c r="M10" s="20">
        <v>184</v>
      </c>
      <c r="N10" s="21">
        <v>5</v>
      </c>
      <c r="O10" s="22">
        <v>189</v>
      </c>
    </row>
    <row r="11" spans="1:17">
      <c r="A11" s="12" t="s">
        <v>19</v>
      </c>
      <c r="B11" s="13" t="s">
        <v>41</v>
      </c>
      <c r="C11" s="14">
        <v>45168</v>
      </c>
      <c r="D11" s="42" t="s">
        <v>38</v>
      </c>
      <c r="E11" s="16">
        <v>189</v>
      </c>
      <c r="F11" s="16">
        <v>191</v>
      </c>
      <c r="G11" s="16">
        <v>186</v>
      </c>
      <c r="H11" s="16">
        <v>194</v>
      </c>
      <c r="I11" s="16"/>
      <c r="J11" s="16"/>
      <c r="K11" s="19">
        <v>4</v>
      </c>
      <c r="L11" s="19">
        <v>760</v>
      </c>
      <c r="M11" s="20">
        <v>190</v>
      </c>
      <c r="N11" s="21">
        <v>4</v>
      </c>
      <c r="O11" s="22">
        <v>194</v>
      </c>
    </row>
    <row r="12" spans="1:17">
      <c r="A12" s="12" t="s">
        <v>35</v>
      </c>
      <c r="B12" s="13" t="s">
        <v>41</v>
      </c>
      <c r="C12" s="14">
        <v>45175</v>
      </c>
      <c r="D12" s="42" t="s">
        <v>38</v>
      </c>
      <c r="E12" s="16">
        <v>197</v>
      </c>
      <c r="F12" s="16">
        <v>193</v>
      </c>
      <c r="G12" s="16">
        <v>194</v>
      </c>
      <c r="H12" s="16">
        <v>196</v>
      </c>
      <c r="I12" s="16"/>
      <c r="J12" s="16"/>
      <c r="K12" s="19">
        <v>4</v>
      </c>
      <c r="L12" s="19">
        <v>780</v>
      </c>
      <c r="M12" s="20">
        <v>195</v>
      </c>
      <c r="N12" s="21">
        <v>5</v>
      </c>
      <c r="O12" s="22">
        <v>200</v>
      </c>
    </row>
    <row r="13" spans="1:17">
      <c r="A13" s="12" t="s">
        <v>19</v>
      </c>
      <c r="B13" s="13" t="s">
        <v>41</v>
      </c>
      <c r="C13" s="14">
        <v>8654</v>
      </c>
      <c r="D13" s="42" t="s">
        <v>39</v>
      </c>
      <c r="E13" s="16">
        <v>193.001</v>
      </c>
      <c r="F13" s="16">
        <v>193</v>
      </c>
      <c r="G13" s="16">
        <v>188</v>
      </c>
      <c r="H13" s="16">
        <v>189</v>
      </c>
      <c r="I13" s="16">
        <v>191</v>
      </c>
      <c r="J13" s="16">
        <v>194.001</v>
      </c>
      <c r="K13" s="19">
        <v>6</v>
      </c>
      <c r="L13" s="19">
        <v>1148.002</v>
      </c>
      <c r="M13" s="20">
        <v>191.33366666666666</v>
      </c>
      <c r="N13" s="21">
        <v>12</v>
      </c>
      <c r="O13" s="22">
        <v>203.33366666666666</v>
      </c>
    </row>
    <row r="14" spans="1:17">
      <c r="A14" s="12" t="s">
        <v>35</v>
      </c>
      <c r="B14" s="13" t="s">
        <v>41</v>
      </c>
      <c r="C14" s="14">
        <v>45182</v>
      </c>
      <c r="D14" s="42" t="s">
        <v>38</v>
      </c>
      <c r="E14" s="16">
        <v>191</v>
      </c>
      <c r="F14" s="16">
        <v>191</v>
      </c>
      <c r="G14" s="16">
        <v>196</v>
      </c>
      <c r="H14" s="16">
        <v>193</v>
      </c>
      <c r="I14" s="16"/>
      <c r="J14" s="16"/>
      <c r="K14" s="19">
        <v>4</v>
      </c>
      <c r="L14" s="19">
        <v>771</v>
      </c>
      <c r="M14" s="20">
        <v>192.75</v>
      </c>
      <c r="N14" s="21">
        <v>4</v>
      </c>
      <c r="O14" s="22">
        <v>196.75</v>
      </c>
    </row>
    <row r="15" spans="1:17">
      <c r="A15" s="12" t="s">
        <v>35</v>
      </c>
      <c r="B15" s="13" t="s">
        <v>41</v>
      </c>
      <c r="C15" s="14">
        <v>45185</v>
      </c>
      <c r="D15" s="42" t="s">
        <v>38</v>
      </c>
      <c r="E15" s="16">
        <v>191</v>
      </c>
      <c r="F15" s="16">
        <v>195</v>
      </c>
      <c r="G15" s="16">
        <v>197</v>
      </c>
      <c r="H15" s="16">
        <v>190</v>
      </c>
      <c r="I15" s="16">
        <v>193</v>
      </c>
      <c r="J15" s="16">
        <v>192</v>
      </c>
      <c r="K15" s="19">
        <v>6</v>
      </c>
      <c r="L15" s="19">
        <v>1158</v>
      </c>
      <c r="M15" s="20">
        <v>193</v>
      </c>
      <c r="N15" s="21">
        <v>6</v>
      </c>
      <c r="O15" s="22">
        <v>199</v>
      </c>
    </row>
    <row r="16" spans="1:17">
      <c r="A16" s="12" t="s">
        <v>35</v>
      </c>
      <c r="B16" s="78" t="s">
        <v>140</v>
      </c>
      <c r="C16" s="14">
        <v>45189</v>
      </c>
      <c r="D16" s="42" t="s">
        <v>38</v>
      </c>
      <c r="E16" s="16">
        <v>193</v>
      </c>
      <c r="F16" s="16">
        <v>196</v>
      </c>
      <c r="G16" s="16">
        <v>190</v>
      </c>
      <c r="H16" s="77">
        <v>200</v>
      </c>
      <c r="I16" s="16"/>
      <c r="J16" s="16"/>
      <c r="K16" s="19">
        <v>4</v>
      </c>
      <c r="L16" s="19">
        <v>779</v>
      </c>
      <c r="M16" s="20">
        <v>194.75</v>
      </c>
      <c r="N16" s="21">
        <v>5</v>
      </c>
      <c r="O16" s="22">
        <v>199.75</v>
      </c>
    </row>
    <row r="17" spans="1:15">
      <c r="A17" s="12" t="s">
        <v>35</v>
      </c>
      <c r="B17" s="13" t="s">
        <v>41</v>
      </c>
      <c r="C17" s="14">
        <v>45192</v>
      </c>
      <c r="D17" s="42" t="s">
        <v>60</v>
      </c>
      <c r="E17" s="16">
        <v>193</v>
      </c>
      <c r="F17" s="16">
        <v>194</v>
      </c>
      <c r="G17" s="16">
        <v>190</v>
      </c>
      <c r="H17" s="16">
        <v>192</v>
      </c>
      <c r="I17" s="16">
        <v>197</v>
      </c>
      <c r="J17" s="16">
        <v>188</v>
      </c>
      <c r="K17" s="19">
        <v>6</v>
      </c>
      <c r="L17" s="19">
        <v>1154</v>
      </c>
      <c r="M17" s="20">
        <v>192.33333333333334</v>
      </c>
      <c r="N17" s="21">
        <v>22</v>
      </c>
      <c r="O17" s="22">
        <v>214.33333333333334</v>
      </c>
    </row>
    <row r="18" spans="1:15">
      <c r="A18" s="12" t="s">
        <v>35</v>
      </c>
      <c r="B18" s="13" t="s">
        <v>41</v>
      </c>
      <c r="C18" s="14">
        <v>45196</v>
      </c>
      <c r="D18" s="42" t="s">
        <v>39</v>
      </c>
      <c r="E18" s="16">
        <v>187</v>
      </c>
      <c r="F18" s="16">
        <v>188</v>
      </c>
      <c r="G18" s="16">
        <v>190.00909999999999</v>
      </c>
      <c r="H18" s="16">
        <v>195</v>
      </c>
      <c r="I18" s="16"/>
      <c r="J18" s="16"/>
      <c r="K18" s="19">
        <v>4</v>
      </c>
      <c r="L18" s="19">
        <v>760.00909999999999</v>
      </c>
      <c r="M18" s="20">
        <v>190.002275</v>
      </c>
      <c r="N18" s="21">
        <v>11</v>
      </c>
      <c r="O18" s="22">
        <v>201.002275</v>
      </c>
    </row>
    <row r="19" spans="1:15">
      <c r="A19" s="12" t="s">
        <v>35</v>
      </c>
      <c r="B19" s="13" t="s">
        <v>41</v>
      </c>
      <c r="C19" s="14">
        <v>45203</v>
      </c>
      <c r="D19" s="42" t="s">
        <v>38</v>
      </c>
      <c r="E19" s="16">
        <v>190</v>
      </c>
      <c r="F19" s="16">
        <v>194</v>
      </c>
      <c r="G19" s="16">
        <v>196</v>
      </c>
      <c r="H19" s="16">
        <v>192</v>
      </c>
      <c r="I19" s="16"/>
      <c r="J19" s="16"/>
      <c r="K19" s="19">
        <v>4</v>
      </c>
      <c r="L19" s="19">
        <v>772</v>
      </c>
      <c r="M19" s="20">
        <v>193</v>
      </c>
      <c r="N19" s="21">
        <v>5</v>
      </c>
      <c r="O19" s="22">
        <v>198</v>
      </c>
    </row>
    <row r="20" spans="1:15">
      <c r="A20" s="12" t="s">
        <v>35</v>
      </c>
      <c r="B20" s="13" t="s">
        <v>41</v>
      </c>
      <c r="C20" s="14">
        <v>45206</v>
      </c>
      <c r="D20" s="42" t="s">
        <v>144</v>
      </c>
      <c r="E20" s="16">
        <v>187</v>
      </c>
      <c r="F20" s="16">
        <v>190</v>
      </c>
      <c r="G20" s="16">
        <v>189</v>
      </c>
      <c r="H20" s="16">
        <v>176</v>
      </c>
      <c r="I20" s="16"/>
      <c r="J20" s="16"/>
      <c r="K20" s="19">
        <v>4</v>
      </c>
      <c r="L20" s="19">
        <v>742</v>
      </c>
      <c r="M20" s="20">
        <v>185.5</v>
      </c>
      <c r="N20" s="21">
        <v>5</v>
      </c>
      <c r="O20" s="22">
        <v>190.5</v>
      </c>
    </row>
    <row r="21" spans="1:15">
      <c r="A21" s="12" t="s">
        <v>35</v>
      </c>
      <c r="B21" s="13" t="s">
        <v>41</v>
      </c>
      <c r="C21" s="14">
        <v>45217</v>
      </c>
      <c r="D21" s="42" t="s">
        <v>38</v>
      </c>
      <c r="E21" s="16">
        <v>193</v>
      </c>
      <c r="F21" s="16">
        <v>195</v>
      </c>
      <c r="G21" s="16">
        <v>193</v>
      </c>
      <c r="H21" s="16">
        <v>189</v>
      </c>
      <c r="I21" s="16"/>
      <c r="J21" s="16"/>
      <c r="K21" s="19">
        <v>4</v>
      </c>
      <c r="L21" s="19">
        <v>770</v>
      </c>
      <c r="M21" s="20">
        <v>192.5</v>
      </c>
      <c r="N21" s="21">
        <v>4</v>
      </c>
      <c r="O21" s="22">
        <v>196.5</v>
      </c>
    </row>
    <row r="22" spans="1:15">
      <c r="A22" s="12" t="s">
        <v>35</v>
      </c>
      <c r="B22" s="13" t="s">
        <v>41</v>
      </c>
      <c r="C22" s="14">
        <v>45220</v>
      </c>
      <c r="D22" s="42" t="s">
        <v>38</v>
      </c>
      <c r="E22" s="16">
        <v>197</v>
      </c>
      <c r="F22" s="16">
        <v>198</v>
      </c>
      <c r="G22" s="16">
        <v>194</v>
      </c>
      <c r="H22" s="16">
        <v>197</v>
      </c>
      <c r="I22" s="16"/>
      <c r="J22" s="16"/>
      <c r="K22" s="19">
        <v>4</v>
      </c>
      <c r="L22" s="19">
        <v>786</v>
      </c>
      <c r="M22" s="20">
        <v>196.5</v>
      </c>
      <c r="N22" s="21">
        <v>8</v>
      </c>
      <c r="O22" s="22">
        <v>204.5</v>
      </c>
    </row>
    <row r="23" spans="1:15">
      <c r="A23" s="12" t="s">
        <v>35</v>
      </c>
      <c r="B23" s="13" t="s">
        <v>41</v>
      </c>
      <c r="C23" s="14">
        <v>45231</v>
      </c>
      <c r="D23" s="42" t="s">
        <v>38</v>
      </c>
      <c r="E23" s="16">
        <v>194</v>
      </c>
      <c r="F23" s="16">
        <v>196</v>
      </c>
      <c r="G23" s="16">
        <v>192</v>
      </c>
      <c r="H23" s="16">
        <v>192</v>
      </c>
      <c r="I23" s="16"/>
      <c r="J23" s="16"/>
      <c r="K23" s="19">
        <v>4</v>
      </c>
      <c r="L23" s="19">
        <v>774</v>
      </c>
      <c r="M23" s="20">
        <v>193.5</v>
      </c>
      <c r="N23" s="21">
        <v>4</v>
      </c>
      <c r="O23" s="22">
        <v>197.5</v>
      </c>
    </row>
    <row r="24" spans="1:15">
      <c r="A24" s="24"/>
      <c r="B24" s="25"/>
      <c r="C24" s="26"/>
      <c r="D24" s="27"/>
      <c r="E24" s="28"/>
      <c r="F24" s="28"/>
      <c r="G24" s="28"/>
      <c r="H24" s="28"/>
      <c r="I24" s="28"/>
      <c r="J24" s="28"/>
      <c r="K24" s="29"/>
      <c r="L24" s="29"/>
      <c r="M24" s="30"/>
      <c r="N24" s="31"/>
      <c r="O24" s="32"/>
    </row>
    <row r="25" spans="1:15">
      <c r="K25" s="8">
        <f>SUM(K2:K24)</f>
        <v>96</v>
      </c>
      <c r="L25" s="8">
        <f>SUM(L2:L24)</f>
        <v>18363.0121</v>
      </c>
      <c r="M25" s="7">
        <f>SUM(L25/K25)</f>
        <v>191.28137604166668</v>
      </c>
      <c r="N25" s="8">
        <f>SUM(N2:N24)</f>
        <v>162</v>
      </c>
      <c r="O25" s="11">
        <f>SUM(M25+N25)</f>
        <v>353.2813760416667</v>
      </c>
    </row>
  </sheetData>
  <protectedRanges>
    <protectedRange algorithmName="SHA-512" hashValue="ON39YdpmFHfN9f47KpiRvqrKx0V9+erV1CNkpWzYhW/Qyc6aT8rEyCrvauWSYGZK2ia3o7vd3akF07acHAFpOA==" saltValue="yVW9XmDwTqEnmpSGai0KYg==" spinCount="100000" sqref="B24:C24 I24:J24" name="Range1_20_1_1"/>
    <protectedRange algorithmName="SHA-512" hashValue="ON39YdpmFHfN9f47KpiRvqrKx0V9+erV1CNkpWzYhW/Qyc6aT8rEyCrvauWSYGZK2ia3o7vd3akF07acHAFpOA==" saltValue="yVW9XmDwTqEnmpSGai0KYg==" spinCount="100000" sqref="D24" name="Range1_1_15_1"/>
    <protectedRange algorithmName="SHA-512" hashValue="ON39YdpmFHfN9f47KpiRvqrKx0V9+erV1CNkpWzYhW/Qyc6aT8rEyCrvauWSYGZK2ia3o7vd3akF07acHAFpOA==" saltValue="yVW9XmDwTqEnmpSGai0KYg==" spinCount="100000" sqref="E24:H24" name="Range1_3_4_1_1"/>
    <protectedRange algorithmName="SHA-512" hashValue="ON39YdpmFHfN9f47KpiRvqrKx0V9+erV1CNkpWzYhW/Qyc6aT8rEyCrvauWSYGZK2ia3o7vd3akF07acHAFpOA==" saltValue="yVW9XmDwTqEnmpSGai0KYg==" spinCount="100000" sqref="C2:C4 I2:J4" name="Range1_19_1"/>
    <protectedRange algorithmName="SHA-512" hashValue="ON39YdpmFHfN9f47KpiRvqrKx0V9+erV1CNkpWzYhW/Qyc6aT8rEyCrvauWSYGZK2ia3o7vd3akF07acHAFpOA==" saltValue="yVW9XmDwTqEnmpSGai0KYg==" spinCount="100000" sqref="D2:D4" name="Range1_1_19_1"/>
    <protectedRange algorithmName="SHA-512" hashValue="ON39YdpmFHfN9f47KpiRvqrKx0V9+erV1CNkpWzYhW/Qyc6aT8rEyCrvauWSYGZK2ia3o7vd3akF07acHAFpOA==" saltValue="yVW9XmDwTqEnmpSGai0KYg==" spinCount="100000" sqref="E2:H4" name="Range1_3_6_1"/>
    <protectedRange algorithmName="SHA-512" hashValue="ON39YdpmFHfN9f47KpiRvqrKx0V9+erV1CNkpWzYhW/Qyc6aT8rEyCrvauWSYGZK2ia3o7vd3akF07acHAFpOA==" saltValue="yVW9XmDwTqEnmpSGai0KYg==" spinCount="100000" sqref="E11:J11 B11:C11" name="Range1_71"/>
    <protectedRange algorithmName="SHA-512" hashValue="ON39YdpmFHfN9f47KpiRvqrKx0V9+erV1CNkpWzYhW/Qyc6aT8rEyCrvauWSYGZK2ia3o7vd3akF07acHAFpOA==" saltValue="yVW9XmDwTqEnmpSGai0KYg==" spinCount="100000" sqref="D11" name="Range1_1_35"/>
  </protectedRanges>
  <conditionalFormatting sqref="E24">
    <cfRule type="top10" dxfId="7" priority="74" rank="1"/>
  </conditionalFormatting>
  <conditionalFormatting sqref="E24:J24">
    <cfRule type="cellIs" dxfId="6" priority="68" operator="greaterThanOrEqual">
      <formula>200</formula>
    </cfRule>
  </conditionalFormatting>
  <conditionalFormatting sqref="F24">
    <cfRule type="top10" dxfId="5" priority="73" rank="1"/>
  </conditionalFormatting>
  <conditionalFormatting sqref="G24">
    <cfRule type="top10" dxfId="4" priority="72" rank="1"/>
  </conditionalFormatting>
  <conditionalFormatting sqref="H24">
    <cfRule type="top10" dxfId="3" priority="71" rank="1"/>
  </conditionalFormatting>
  <conditionalFormatting sqref="I24">
    <cfRule type="top10" dxfId="2" priority="70" rank="1"/>
    <cfRule type="top10" dxfId="1" priority="75" rank="1"/>
  </conditionalFormatting>
  <conditionalFormatting sqref="J24">
    <cfRule type="top10" dxfId="0" priority="69" rank="1"/>
  </conditionalFormatting>
  <hyperlinks>
    <hyperlink ref="Q1" location="'National Rankings'!A1" display="Back to Ranking" xr:uid="{53197C6B-CEF3-4575-BF08-820FDD2577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9478-4FF8-48D3-A52B-DFFF5B58F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D061-542E-4B50-B3EA-034E1EA72BC8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148</v>
      </c>
      <c r="C2" s="14">
        <v>45206</v>
      </c>
      <c r="D2" s="42" t="s">
        <v>29</v>
      </c>
      <c r="E2" s="16">
        <v>184</v>
      </c>
      <c r="F2" s="16">
        <v>182</v>
      </c>
      <c r="G2" s="16">
        <v>187</v>
      </c>
      <c r="H2" s="16">
        <v>185</v>
      </c>
      <c r="I2" s="16"/>
      <c r="J2" s="16"/>
      <c r="K2" s="19">
        <v>4</v>
      </c>
      <c r="L2" s="19">
        <v>738</v>
      </c>
      <c r="M2" s="20">
        <v>184.5</v>
      </c>
      <c r="N2" s="21">
        <v>2</v>
      </c>
      <c r="O2" s="22">
        <v>186.5</v>
      </c>
    </row>
    <row r="4" spans="1:17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2</v>
      </c>
      <c r="O4" s="11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19"/>
    <protectedRange sqref="D2" name="Range1_1_14"/>
  </protectedRanges>
  <hyperlinks>
    <hyperlink ref="Q1" location="'National Rankings'!A1" display="Back to Ranking" xr:uid="{2BCE8F7C-5BF4-4DE0-A852-29F0E4257B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630B6C-DC92-44CB-BEF6-36F618645A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96B6-0CE3-4491-B256-3A5529AC1C84}">
  <sheetPr codeName="Sheet107"/>
  <dimension ref="A1:Q5"/>
  <sheetViews>
    <sheetView workbookViewId="0">
      <selection activeCell="K6" sqref="K6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45" t="s">
        <v>35</v>
      </c>
      <c r="B2" s="13" t="s">
        <v>40</v>
      </c>
      <c r="C2" s="14">
        <v>44996</v>
      </c>
      <c r="D2" s="15" t="s">
        <v>22</v>
      </c>
      <c r="E2" s="16">
        <v>180</v>
      </c>
      <c r="F2" s="16">
        <v>177</v>
      </c>
      <c r="G2" s="16">
        <v>185</v>
      </c>
      <c r="H2" s="16">
        <v>182</v>
      </c>
      <c r="I2" s="16"/>
      <c r="J2" s="16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3" spans="1:17">
      <c r="A3" s="45" t="s">
        <v>35</v>
      </c>
      <c r="B3" s="13" t="s">
        <v>40</v>
      </c>
      <c r="C3" s="14">
        <v>45024</v>
      </c>
      <c r="D3" s="15" t="s">
        <v>22</v>
      </c>
      <c r="E3" s="16">
        <v>188</v>
      </c>
      <c r="F3" s="16">
        <v>189.001</v>
      </c>
      <c r="G3" s="16">
        <v>190</v>
      </c>
      <c r="H3" s="16">
        <v>193</v>
      </c>
      <c r="I3" s="16"/>
      <c r="J3" s="16"/>
      <c r="K3" s="19">
        <v>4</v>
      </c>
      <c r="L3" s="19">
        <v>760.00099999999998</v>
      </c>
      <c r="M3" s="20">
        <v>190.00024999999999</v>
      </c>
      <c r="N3" s="21">
        <v>3</v>
      </c>
      <c r="O3" s="22">
        <v>193.00024999999999</v>
      </c>
    </row>
    <row r="5" spans="1:17">
      <c r="K5" s="8">
        <f>SUM(K2:K4)</f>
        <v>8</v>
      </c>
      <c r="L5" s="8">
        <f>SUM(L2:L4)</f>
        <v>1484.001</v>
      </c>
      <c r="M5" s="7">
        <f>SUM(L5/K5)</f>
        <v>185.500125</v>
      </c>
      <c r="N5" s="8">
        <f>SUM(N2:N4)</f>
        <v>7</v>
      </c>
      <c r="O5" s="11">
        <f>SUM(M5+N5)</f>
        <v>192.500125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B3:C3 E3:J3" name="Range1_26"/>
    <protectedRange algorithmName="SHA-512" hashValue="ON39YdpmFHfN9f47KpiRvqrKx0V9+erV1CNkpWzYhW/Qyc6aT8rEyCrvauWSYGZK2ia3o7vd3akF07acHAFpOA==" saltValue="yVW9XmDwTqEnmpSGai0KYg==" spinCount="100000" sqref="D3" name="Range1_1_26"/>
  </protectedRanges>
  <hyperlinks>
    <hyperlink ref="Q1" location="'National Rankings'!A1" display="Back to Ranking" xr:uid="{039B147F-0C8F-4403-BA08-8C659D877A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15196-D2F7-4B8E-B717-A942A540C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2CEE-7AA2-4375-B254-0A3EC82F64DD}">
  <dimension ref="A1:Q9"/>
  <sheetViews>
    <sheetView workbookViewId="0">
      <selection activeCell="Q1" sqref="Q1"/>
    </sheetView>
  </sheetViews>
  <sheetFormatPr defaultRowHeight="1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0"/>
    <col min="15" max="15" width="9.140625" style="70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35</v>
      </c>
      <c r="B2" s="13" t="s">
        <v>75</v>
      </c>
      <c r="C2" s="14">
        <v>45055</v>
      </c>
      <c r="D2" s="15" t="s">
        <v>74</v>
      </c>
      <c r="E2" s="16">
        <v>195</v>
      </c>
      <c r="F2" s="16">
        <v>193.001</v>
      </c>
      <c r="G2" s="16">
        <v>188</v>
      </c>
      <c r="H2" s="16"/>
      <c r="I2" s="16"/>
      <c r="J2" s="16"/>
      <c r="K2" s="19">
        <v>3</v>
      </c>
      <c r="L2" s="19">
        <v>576.00099999999998</v>
      </c>
      <c r="M2" s="20">
        <v>192.00033333333332</v>
      </c>
      <c r="N2" s="21">
        <v>7</v>
      </c>
      <c r="O2" s="22">
        <v>199.00033333333332</v>
      </c>
    </row>
    <row r="3" spans="1:17">
      <c r="A3" s="12" t="s">
        <v>19</v>
      </c>
      <c r="B3" s="13" t="s">
        <v>75</v>
      </c>
      <c r="C3" s="14">
        <v>45059</v>
      </c>
      <c r="D3" s="15" t="s">
        <v>78</v>
      </c>
      <c r="E3" s="45">
        <v>188</v>
      </c>
      <c r="F3" s="45">
        <v>187</v>
      </c>
      <c r="G3" s="45">
        <v>190</v>
      </c>
      <c r="H3" s="45">
        <v>192</v>
      </c>
      <c r="I3" s="45">
        <v>190</v>
      </c>
      <c r="J3" s="45"/>
      <c r="K3" s="19">
        <f t="shared" ref="K3" si="0">COUNT(E3:J3)</f>
        <v>5</v>
      </c>
      <c r="L3" s="19">
        <f t="shared" ref="L3" si="1">SUM(E3:J3)</f>
        <v>947</v>
      </c>
      <c r="M3" s="20">
        <f t="shared" ref="M3" si="2">IFERROR(L3/K3,0)</f>
        <v>189.4</v>
      </c>
      <c r="N3" s="21">
        <v>6</v>
      </c>
      <c r="O3" s="22">
        <f t="shared" ref="O3" si="3">SUM(M3+N3)</f>
        <v>195.4</v>
      </c>
    </row>
    <row r="4" spans="1:17">
      <c r="A4" s="12" t="s">
        <v>19</v>
      </c>
      <c r="B4" s="43" t="s">
        <v>75</v>
      </c>
      <c r="C4" s="49">
        <v>45087</v>
      </c>
      <c r="D4" s="66" t="s">
        <v>78</v>
      </c>
      <c r="E4" s="16">
        <v>191</v>
      </c>
      <c r="F4" s="16">
        <v>194</v>
      </c>
      <c r="G4" s="16">
        <v>188</v>
      </c>
      <c r="H4" s="16">
        <v>194</v>
      </c>
      <c r="I4" s="16">
        <v>186</v>
      </c>
      <c r="J4" s="16">
        <v>190</v>
      </c>
      <c r="K4" s="62">
        <v>6</v>
      </c>
      <c r="L4" s="62">
        <v>1143</v>
      </c>
      <c r="M4" s="63">
        <v>190.5</v>
      </c>
      <c r="N4" s="64">
        <v>8</v>
      </c>
      <c r="O4" s="65">
        <v>198.5</v>
      </c>
    </row>
    <row r="5" spans="1:17">
      <c r="A5" s="12" t="s">
        <v>19</v>
      </c>
      <c r="B5" s="13" t="s">
        <v>75</v>
      </c>
      <c r="C5" s="14">
        <v>45150</v>
      </c>
      <c r="D5" s="42" t="s">
        <v>78</v>
      </c>
      <c r="E5" s="16">
        <v>194</v>
      </c>
      <c r="F5" s="16">
        <v>191</v>
      </c>
      <c r="G5" s="16">
        <v>191</v>
      </c>
      <c r="H5" s="16">
        <v>192</v>
      </c>
      <c r="I5" s="16">
        <v>196</v>
      </c>
      <c r="J5" s="16"/>
      <c r="K5" s="19">
        <v>5</v>
      </c>
      <c r="L5" s="19">
        <v>964</v>
      </c>
      <c r="M5" s="20">
        <v>192.8</v>
      </c>
      <c r="N5" s="21">
        <v>13</v>
      </c>
      <c r="O5" s="22">
        <v>205.8</v>
      </c>
    </row>
    <row r="6" spans="1:17">
      <c r="A6" s="12" t="s">
        <v>19</v>
      </c>
      <c r="B6" s="13" t="s">
        <v>75</v>
      </c>
      <c r="C6" s="14">
        <v>45171</v>
      </c>
      <c r="D6" s="15" t="s">
        <v>74</v>
      </c>
      <c r="E6" s="16">
        <v>194.001</v>
      </c>
      <c r="F6" s="16">
        <v>198</v>
      </c>
      <c r="G6" s="16">
        <v>188</v>
      </c>
      <c r="H6" s="16">
        <v>189</v>
      </c>
      <c r="I6" s="16">
        <v>191</v>
      </c>
      <c r="J6" s="16">
        <v>191</v>
      </c>
      <c r="K6" s="19">
        <v>6</v>
      </c>
      <c r="L6" s="19">
        <v>1151.001</v>
      </c>
      <c r="M6" s="20">
        <v>191.83349999999999</v>
      </c>
      <c r="N6" s="21">
        <v>4</v>
      </c>
      <c r="O6" s="22">
        <v>195.83349999999999</v>
      </c>
    </row>
    <row r="7" spans="1:17">
      <c r="A7" s="12" t="s">
        <v>19</v>
      </c>
      <c r="B7" s="13" t="s">
        <v>75</v>
      </c>
      <c r="C7" s="14">
        <v>45178</v>
      </c>
      <c r="D7" s="42" t="s">
        <v>78</v>
      </c>
      <c r="E7" s="16">
        <v>198</v>
      </c>
      <c r="F7" s="16">
        <v>195</v>
      </c>
      <c r="G7" s="16">
        <v>195</v>
      </c>
      <c r="H7" s="16">
        <v>196</v>
      </c>
      <c r="I7" s="16">
        <v>198</v>
      </c>
      <c r="J7" s="16">
        <v>192</v>
      </c>
      <c r="K7" s="19">
        <v>6</v>
      </c>
      <c r="L7" s="19">
        <v>1174</v>
      </c>
      <c r="M7" s="20">
        <v>195.66666666666666</v>
      </c>
      <c r="N7" s="21">
        <v>18</v>
      </c>
      <c r="O7" s="22">
        <v>213.66666666666666</v>
      </c>
    </row>
    <row r="9" spans="1:17">
      <c r="K9" s="8">
        <f>SUM(K2:K8)</f>
        <v>31</v>
      </c>
      <c r="L9" s="8">
        <f>SUM(L2:L8)</f>
        <v>5955.0020000000004</v>
      </c>
      <c r="M9" s="11">
        <f>SUM(L9/K9)</f>
        <v>192.09683870967743</v>
      </c>
      <c r="N9" s="8">
        <f>SUM(N2:N8)</f>
        <v>56</v>
      </c>
      <c r="O9" s="11">
        <f>SUM(M9+N9)</f>
        <v>248.09683870967743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 B3" name="Range1_11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J6 B6:C6" name="Range1_71"/>
  </protectedRanges>
  <hyperlinks>
    <hyperlink ref="Q1" location="'National Rankings'!A1" display="Back to Ranking" xr:uid="{29D260D8-6374-4353-91CD-10CF2CC95ADB}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C38A6-FA79-4BB1-8749-C61D407BBA4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12" t="s">
        <v>19</v>
      </c>
      <c r="B2" s="13" t="s">
        <v>125</v>
      </c>
      <c r="C2" s="14">
        <v>45144</v>
      </c>
      <c r="D2" s="42" t="s">
        <v>67</v>
      </c>
      <c r="E2" s="16">
        <v>190</v>
      </c>
      <c r="F2" s="16">
        <v>191</v>
      </c>
      <c r="G2" s="16">
        <v>182</v>
      </c>
      <c r="H2" s="16">
        <v>190</v>
      </c>
      <c r="I2" s="16"/>
      <c r="J2" s="16"/>
      <c r="K2" s="19">
        <v>4</v>
      </c>
      <c r="L2" s="19">
        <v>753</v>
      </c>
      <c r="M2" s="20">
        <v>188.25</v>
      </c>
      <c r="N2" s="21">
        <v>5</v>
      </c>
      <c r="O2" s="22">
        <v>193.25</v>
      </c>
    </row>
    <row r="4" spans="1:17">
      <c r="K4" s="8">
        <f>SUM(K2:K3)</f>
        <v>4</v>
      </c>
      <c r="L4" s="8">
        <f>SUM(L2:L3)</f>
        <v>753</v>
      </c>
      <c r="M4" s="7">
        <f>SUM(L4/K4)</f>
        <v>188.25</v>
      </c>
      <c r="N4" s="8">
        <f>SUM(N2:N3)</f>
        <v>5</v>
      </c>
      <c r="O4" s="11">
        <f>SUM(M4+N4)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BCB82F2-FD06-402A-9CCE-76C53C5F55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634D9B-C757-4BC3-817F-0DBF473B2A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0F1-8F0A-4D15-A128-5CFE18DD9A16}">
  <dimension ref="A1:Q1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>
      <c r="A2" s="45" t="s">
        <v>35</v>
      </c>
      <c r="B2" s="43" t="s">
        <v>46</v>
      </c>
      <c r="C2" s="14">
        <v>8493</v>
      </c>
      <c r="D2" s="42" t="s">
        <v>39</v>
      </c>
      <c r="E2" s="16">
        <v>186</v>
      </c>
      <c r="F2" s="16">
        <v>190</v>
      </c>
      <c r="G2" s="16">
        <v>186</v>
      </c>
      <c r="H2" s="16">
        <v>190</v>
      </c>
      <c r="I2" s="16"/>
      <c r="J2" s="16"/>
      <c r="K2" s="19">
        <v>4</v>
      </c>
      <c r="L2" s="19">
        <v>752</v>
      </c>
      <c r="M2" s="20">
        <v>188</v>
      </c>
      <c r="N2" s="21">
        <v>5</v>
      </c>
      <c r="O2" s="22">
        <v>193</v>
      </c>
    </row>
    <row r="3" spans="1:17">
      <c r="A3" s="12" t="s">
        <v>35</v>
      </c>
      <c r="B3" s="13" t="s">
        <v>46</v>
      </c>
      <c r="C3" s="14">
        <v>8517</v>
      </c>
      <c r="D3" s="42" t="s">
        <v>39</v>
      </c>
      <c r="E3" s="16">
        <v>191</v>
      </c>
      <c r="F3" s="16">
        <v>191</v>
      </c>
      <c r="G3" s="16">
        <v>189</v>
      </c>
      <c r="H3" s="16">
        <v>193</v>
      </c>
      <c r="I3" s="16"/>
      <c r="J3" s="16"/>
      <c r="K3" s="19">
        <v>4</v>
      </c>
      <c r="L3" s="19">
        <v>764</v>
      </c>
      <c r="M3" s="20">
        <v>191</v>
      </c>
      <c r="N3" s="21">
        <v>5</v>
      </c>
      <c r="O3" s="22">
        <v>196</v>
      </c>
    </row>
    <row r="4" spans="1:17">
      <c r="A4" s="12" t="s">
        <v>35</v>
      </c>
      <c r="B4" s="13" t="s">
        <v>46</v>
      </c>
      <c r="C4" s="14">
        <v>45056</v>
      </c>
      <c r="D4" s="42" t="s">
        <v>38</v>
      </c>
      <c r="E4" s="16">
        <v>194</v>
      </c>
      <c r="F4" s="16">
        <v>193</v>
      </c>
      <c r="G4" s="16">
        <v>196</v>
      </c>
      <c r="H4" s="16">
        <v>195</v>
      </c>
      <c r="I4" s="16"/>
      <c r="J4" s="16"/>
      <c r="K4" s="19">
        <v>4</v>
      </c>
      <c r="L4" s="19">
        <v>778</v>
      </c>
      <c r="M4" s="20">
        <v>194.5</v>
      </c>
      <c r="N4" s="21">
        <v>5</v>
      </c>
      <c r="O4" s="22">
        <v>199.5</v>
      </c>
    </row>
    <row r="5" spans="1:17">
      <c r="A5" s="12" t="s">
        <v>35</v>
      </c>
      <c r="B5" s="43" t="s">
        <v>46</v>
      </c>
      <c r="C5" s="49">
        <v>45067</v>
      </c>
      <c r="D5" s="66" t="s">
        <v>84</v>
      </c>
      <c r="E5" s="16">
        <v>194</v>
      </c>
      <c r="F5" s="16">
        <v>182</v>
      </c>
      <c r="G5" s="16">
        <v>196</v>
      </c>
      <c r="H5" s="16">
        <v>192</v>
      </c>
      <c r="I5" s="16"/>
      <c r="J5" s="16"/>
      <c r="K5" s="62">
        <v>4</v>
      </c>
      <c r="L5" s="62">
        <v>764</v>
      </c>
      <c r="M5" s="63">
        <v>191</v>
      </c>
      <c r="N5" s="64">
        <v>11</v>
      </c>
      <c r="O5" s="65">
        <v>202</v>
      </c>
    </row>
    <row r="6" spans="1:17">
      <c r="A6" s="50" t="s">
        <v>19</v>
      </c>
      <c r="B6" s="13" t="s">
        <v>46</v>
      </c>
      <c r="C6" s="14">
        <v>45081</v>
      </c>
      <c r="D6" s="42" t="s">
        <v>39</v>
      </c>
      <c r="E6" s="16">
        <v>184</v>
      </c>
      <c r="F6" s="16">
        <v>191</v>
      </c>
      <c r="G6" s="16">
        <v>185</v>
      </c>
      <c r="H6" s="16">
        <v>151</v>
      </c>
      <c r="I6" s="16">
        <v>188</v>
      </c>
      <c r="J6" s="16">
        <v>190</v>
      </c>
      <c r="K6" s="19">
        <v>6</v>
      </c>
      <c r="L6" s="19">
        <v>1089</v>
      </c>
      <c r="M6" s="20">
        <v>181.5</v>
      </c>
      <c r="N6" s="21">
        <v>10</v>
      </c>
      <c r="O6" s="22">
        <v>191.5</v>
      </c>
    </row>
    <row r="7" spans="1:17">
      <c r="A7" s="12" t="s">
        <v>35</v>
      </c>
      <c r="B7" s="43" t="s">
        <v>46</v>
      </c>
      <c r="C7" s="49">
        <v>45095</v>
      </c>
      <c r="D7" s="66" t="s">
        <v>84</v>
      </c>
      <c r="E7" s="16">
        <v>189</v>
      </c>
      <c r="F7" s="16">
        <v>191</v>
      </c>
      <c r="G7" s="16">
        <v>189</v>
      </c>
      <c r="H7" s="16">
        <v>193</v>
      </c>
      <c r="I7" s="16"/>
      <c r="J7" s="16"/>
      <c r="K7" s="62">
        <v>4</v>
      </c>
      <c r="L7" s="62">
        <v>762</v>
      </c>
      <c r="M7" s="63">
        <v>190.5</v>
      </c>
      <c r="N7" s="64">
        <v>11</v>
      </c>
      <c r="O7" s="65">
        <v>201.5</v>
      </c>
    </row>
    <row r="8" spans="1:17">
      <c r="A8" s="12" t="s">
        <v>35</v>
      </c>
      <c r="B8" s="43" t="s">
        <v>110</v>
      </c>
      <c r="C8" s="49">
        <v>45101</v>
      </c>
      <c r="D8" s="66" t="s">
        <v>38</v>
      </c>
      <c r="E8" s="16">
        <v>197</v>
      </c>
      <c r="F8" s="16">
        <v>195</v>
      </c>
      <c r="G8" s="16">
        <v>192</v>
      </c>
      <c r="H8" s="16">
        <v>195</v>
      </c>
      <c r="I8" s="16"/>
      <c r="J8" s="16"/>
      <c r="K8" s="62">
        <v>4</v>
      </c>
      <c r="L8" s="62">
        <v>779</v>
      </c>
      <c r="M8" s="63">
        <v>194.75</v>
      </c>
      <c r="N8" s="64">
        <v>3</v>
      </c>
      <c r="O8" s="65">
        <v>197.75</v>
      </c>
    </row>
    <row r="9" spans="1:17">
      <c r="A9" s="12" t="s">
        <v>35</v>
      </c>
      <c r="B9" s="13" t="s">
        <v>46</v>
      </c>
      <c r="C9" s="14">
        <v>45116</v>
      </c>
      <c r="D9" s="42" t="s">
        <v>39</v>
      </c>
      <c r="E9" s="16">
        <v>190</v>
      </c>
      <c r="F9" s="16">
        <v>194</v>
      </c>
      <c r="G9" s="16">
        <v>194</v>
      </c>
      <c r="H9" s="16">
        <v>198</v>
      </c>
      <c r="I9" s="16"/>
      <c r="J9" s="16"/>
      <c r="K9" s="19">
        <v>4</v>
      </c>
      <c r="L9" s="19">
        <v>776</v>
      </c>
      <c r="M9" s="20">
        <v>194</v>
      </c>
      <c r="N9" s="21">
        <v>5</v>
      </c>
      <c r="O9" s="22">
        <v>199</v>
      </c>
    </row>
    <row r="10" spans="1:17">
      <c r="A10" s="12" t="s">
        <v>35</v>
      </c>
      <c r="B10" s="13" t="s">
        <v>46</v>
      </c>
      <c r="C10" s="14">
        <v>45123</v>
      </c>
      <c r="D10" s="42" t="s">
        <v>84</v>
      </c>
      <c r="E10" s="16">
        <v>190</v>
      </c>
      <c r="F10" s="16">
        <v>190</v>
      </c>
      <c r="G10" s="16">
        <v>191</v>
      </c>
      <c r="H10" s="16">
        <v>196</v>
      </c>
      <c r="I10" s="16"/>
      <c r="J10" s="16"/>
      <c r="K10" s="19">
        <v>4</v>
      </c>
      <c r="L10" s="19">
        <v>767</v>
      </c>
      <c r="M10" s="20">
        <v>191.75</v>
      </c>
      <c r="N10" s="21">
        <v>6</v>
      </c>
      <c r="O10" s="22">
        <v>197.75</v>
      </c>
    </row>
    <row r="11" spans="1:17">
      <c r="A11" s="12" t="s">
        <v>19</v>
      </c>
      <c r="B11" s="13" t="s">
        <v>46</v>
      </c>
      <c r="C11" s="14">
        <v>45147</v>
      </c>
      <c r="D11" s="42" t="s">
        <v>38</v>
      </c>
      <c r="E11" s="16">
        <v>194</v>
      </c>
      <c r="F11" s="16">
        <v>193</v>
      </c>
      <c r="G11" s="16">
        <v>188</v>
      </c>
      <c r="H11" s="16">
        <v>195</v>
      </c>
      <c r="I11" s="16"/>
      <c r="J11" s="16"/>
      <c r="K11" s="19">
        <v>4</v>
      </c>
      <c r="L11" s="19">
        <v>770</v>
      </c>
      <c r="M11" s="20">
        <v>192.5</v>
      </c>
      <c r="N11" s="21">
        <v>4</v>
      </c>
      <c r="O11" s="22">
        <v>196.5</v>
      </c>
    </row>
    <row r="12" spans="1:17">
      <c r="A12" s="12" t="s">
        <v>35</v>
      </c>
      <c r="B12" s="13" t="s">
        <v>110</v>
      </c>
      <c r="C12" s="14">
        <v>45150</v>
      </c>
      <c r="D12" s="42" t="s">
        <v>38</v>
      </c>
      <c r="E12" s="16">
        <v>190</v>
      </c>
      <c r="F12" s="16">
        <v>190</v>
      </c>
      <c r="G12" s="16">
        <v>194</v>
      </c>
      <c r="H12" s="16">
        <v>194</v>
      </c>
      <c r="I12" s="16">
        <v>185</v>
      </c>
      <c r="J12" s="16">
        <v>194</v>
      </c>
      <c r="K12" s="19">
        <v>6</v>
      </c>
      <c r="L12" s="19">
        <v>1147</v>
      </c>
      <c r="M12" s="20">
        <v>191.16666666666666</v>
      </c>
      <c r="N12" s="21">
        <v>12</v>
      </c>
      <c r="O12" s="22">
        <v>203.16666666666666</v>
      </c>
    </row>
    <row r="13" spans="1:17">
      <c r="A13" s="12" t="s">
        <v>35</v>
      </c>
      <c r="B13" s="13" t="s">
        <v>46</v>
      </c>
      <c r="C13" s="14">
        <v>45158</v>
      </c>
      <c r="D13" s="42" t="s">
        <v>84</v>
      </c>
      <c r="E13" s="16">
        <v>189</v>
      </c>
      <c r="F13" s="16">
        <v>193</v>
      </c>
      <c r="G13" s="16">
        <v>195</v>
      </c>
      <c r="H13" s="16">
        <v>196</v>
      </c>
      <c r="I13" s="16"/>
      <c r="J13" s="16"/>
      <c r="K13" s="19">
        <v>4</v>
      </c>
      <c r="L13" s="19">
        <v>773</v>
      </c>
      <c r="M13" s="20">
        <v>193.25</v>
      </c>
      <c r="N13" s="21">
        <v>11</v>
      </c>
      <c r="O13" s="22">
        <v>204.25</v>
      </c>
    </row>
    <row r="14" spans="1:17">
      <c r="A14" s="12" t="s">
        <v>19</v>
      </c>
      <c r="B14" s="13" t="s">
        <v>46</v>
      </c>
      <c r="C14" s="14">
        <v>8654</v>
      </c>
      <c r="D14" s="42" t="s">
        <v>39</v>
      </c>
      <c r="E14" s="16">
        <v>192</v>
      </c>
      <c r="F14" s="16">
        <v>191</v>
      </c>
      <c r="G14" s="16">
        <v>192</v>
      </c>
      <c r="H14" s="16">
        <v>192.001</v>
      </c>
      <c r="I14" s="16">
        <v>189</v>
      </c>
      <c r="J14" s="16">
        <v>192</v>
      </c>
      <c r="K14" s="19">
        <v>6</v>
      </c>
      <c r="L14" s="19">
        <v>1148.001</v>
      </c>
      <c r="M14" s="20">
        <v>191.33349999999999</v>
      </c>
      <c r="N14" s="21">
        <v>10</v>
      </c>
      <c r="O14" s="22">
        <v>201.33349999999999</v>
      </c>
    </row>
    <row r="16" spans="1:17">
      <c r="K16" s="8">
        <f>SUM(K2:K15)</f>
        <v>58</v>
      </c>
      <c r="L16" s="8">
        <f>SUM(L2:L15)</f>
        <v>11069.001</v>
      </c>
      <c r="M16" s="7">
        <f>SUM(L16/K16)</f>
        <v>190.8448448275862</v>
      </c>
      <c r="N16" s="8">
        <f>SUM(N2:N15)</f>
        <v>98</v>
      </c>
      <c r="O16" s="11">
        <f>SUM(M16+N16)</f>
        <v>288.8448448275862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22"/>
    <protectedRange algorithmName="SHA-512" hashValue="ON39YdpmFHfN9f47KpiRvqrKx0V9+erV1CNkpWzYhW/Qyc6aT8rEyCrvauWSYGZK2ia3o7vd3akF07acHAFpOA==" saltValue="yVW9XmDwTqEnmpSGai0KYg==" spinCount="100000" sqref="D2:D3" name="Range1_1_18"/>
    <protectedRange algorithmName="SHA-512" hashValue="ON39YdpmFHfN9f47KpiRvqrKx0V9+erV1CNkpWzYhW/Qyc6aT8rEyCrvauWSYGZK2ia3o7vd3akF07acHAFpOA==" saltValue="yVW9XmDwTqEnmpSGai0KYg==" spinCount="100000" sqref="E2:H3" name="Range1_3_7"/>
  </protectedRanges>
  <hyperlinks>
    <hyperlink ref="Q1" location="'National Rankings'!A1" display="Back to Ranking" xr:uid="{16A82238-61ED-4869-ABC5-40F26C8703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8305E-3CCA-4955-9313-18A153075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100</vt:i4>
      </vt:variant>
    </vt:vector>
  </HeadingPairs>
  <TitlesOfParts>
    <vt:vector size="100" baseType="lpstr">
      <vt:lpstr>National Rankings</vt:lpstr>
      <vt:lpstr>Andrew DiBartolomeo</vt:lpstr>
      <vt:lpstr>Annette McClure</vt:lpstr>
      <vt:lpstr>Arville Shultz</vt:lpstr>
      <vt:lpstr>Benji Matoy</vt:lpstr>
      <vt:lpstr>Bill Glausier</vt:lpstr>
      <vt:lpstr>Billy Miller</vt:lpstr>
      <vt:lpstr>Bob Blaine</vt:lpstr>
      <vt:lpstr>Bobby Morgan</vt:lpstr>
      <vt:lpstr>Bobby Splawn</vt:lpstr>
      <vt:lpstr>Bobby Young</vt:lpstr>
      <vt:lpstr>Brandon Dubois</vt:lpstr>
      <vt:lpstr>Brannon Thompson</vt:lpstr>
      <vt:lpstr>Brent Lott</vt:lpstr>
      <vt:lpstr>Bud Stell</vt:lpstr>
      <vt:lpstr>Chad Hall</vt:lpstr>
      <vt:lpstr>Charles Dohring</vt:lpstr>
      <vt:lpstr>Charles Knight</vt:lpstr>
      <vt:lpstr>Charles Miller</vt:lpstr>
      <vt:lpstr>Chris Bradley</vt:lpstr>
      <vt:lpstr>Chris Helton</vt:lpstr>
      <vt:lpstr>Chuck Brooks</vt:lpstr>
      <vt:lpstr>Dale Cauthen</vt:lpstr>
      <vt:lpstr>Dana Waxler</vt:lpstr>
      <vt:lpstr>Darrell Moore</vt:lpstr>
      <vt:lpstr>Darren Krumwiede</vt:lpstr>
      <vt:lpstr>Dave Eisenschmied</vt:lpstr>
      <vt:lpstr>David Barney</vt:lpstr>
      <vt:lpstr>David Jennings</vt:lpstr>
      <vt:lpstr>Dustin Fugate</vt:lpstr>
      <vt:lpstr>Eric Smith</vt:lpstr>
      <vt:lpstr>Frank Baird</vt:lpstr>
      <vt:lpstr>Fred Jamison</vt:lpstr>
      <vt:lpstr>Freddy Geiselbreth</vt:lpstr>
      <vt:lpstr>Gary Hicks</vt:lpstr>
      <vt:lpstr>Gary Silvernail</vt:lpstr>
      <vt:lpstr>Glen Bilyeu</vt:lpstr>
      <vt:lpstr>Greg Keefer</vt:lpstr>
      <vt:lpstr>James Freeman</vt:lpstr>
      <vt:lpstr>James Marsh</vt:lpstr>
      <vt:lpstr>James Soileau</vt:lpstr>
      <vt:lpstr>Jason Edwards</vt:lpstr>
      <vt:lpstr>Jeff Kite</vt:lpstr>
      <vt:lpstr>Jeff Lloyd</vt:lpstr>
      <vt:lpstr>Jerry Thompson</vt:lpstr>
      <vt:lpstr>Jerry Willeford</vt:lpstr>
      <vt:lpstr>Jim Haley</vt:lpstr>
      <vt:lpstr>Jim Portman</vt:lpstr>
      <vt:lpstr>Jim Swaringin</vt:lpstr>
      <vt:lpstr>John Joseph</vt:lpstr>
      <vt:lpstr>John Hovan</vt:lpstr>
      <vt:lpstr>John Krenik</vt:lpstr>
      <vt:lpstr>John Laseter</vt:lpstr>
      <vt:lpstr>John Petteruti</vt:lpstr>
      <vt:lpstr>Jon McGeorge</vt:lpstr>
      <vt:lpstr>Josh Krumski</vt:lpstr>
      <vt:lpstr>Judy Gallion</vt:lpstr>
      <vt:lpstr>Keith Hessling</vt:lpstr>
      <vt:lpstr>Ken Mix</vt:lpstr>
      <vt:lpstr>Ken Osmond</vt:lpstr>
      <vt:lpstr>Lee Tilton</vt:lpstr>
      <vt:lpstr>Leo Bourne</vt:lpstr>
      <vt:lpstr>Leon Switalski</vt:lpstr>
      <vt:lpstr>Linda Williams</vt:lpstr>
      <vt:lpstr>Lisa Chacon</vt:lpstr>
      <vt:lpstr>Luis Ordorica</vt:lpstr>
      <vt:lpstr>Lynn Sonnenberg</vt:lpstr>
      <vt:lpstr>Marc Hood</vt:lpstr>
      <vt:lpstr>Mark Lippi</vt:lpstr>
      <vt:lpstr>Mark Zachman</vt:lpstr>
      <vt:lpstr>Marvin Batliner</vt:lpstr>
      <vt:lpstr>Matt Brown</vt:lpstr>
      <vt:lpstr>Matthew Tignor</vt:lpstr>
      <vt:lpstr>Melvin Ferguson</vt:lpstr>
      <vt:lpstr>Michael Blackard</vt:lpstr>
      <vt:lpstr>Mike Moore</vt:lpstr>
      <vt:lpstr>Park Cover</vt:lpstr>
      <vt:lpstr>Paul Dyer</vt:lpstr>
      <vt:lpstr>Paul Schray</vt:lpstr>
      <vt:lpstr>Ricky Haley</vt:lpstr>
      <vt:lpstr>Robert Benoit II</vt:lpstr>
      <vt:lpstr>Robert Lee</vt:lpstr>
      <vt:lpstr>Roger Blaine</vt:lpstr>
      <vt:lpstr>Roger Krouskop SR</vt:lpstr>
      <vt:lpstr>Ron Hradesky</vt:lpstr>
      <vt:lpstr>Ronald Blasko</vt:lpstr>
      <vt:lpstr>Ronald Herring</vt:lpstr>
      <vt:lpstr>Scott Jackson</vt:lpstr>
      <vt:lpstr>Stan Hall</vt:lpstr>
      <vt:lpstr>Stanley Canter</vt:lpstr>
      <vt:lpstr>Steve Ewry</vt:lpstr>
      <vt:lpstr>Steve Muntzinger</vt:lpstr>
      <vt:lpstr>Steve Nicholas</vt:lpstr>
      <vt:lpstr>Tao Irtz</vt:lpstr>
      <vt:lpstr>Thomas Wallace</vt:lpstr>
      <vt:lpstr>Todd Hammer</vt:lpstr>
      <vt:lpstr>Tom Tignor</vt:lpstr>
      <vt:lpstr>Tonja Zimmer</vt:lpstr>
      <vt:lpstr>Wade Moore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2023-11-22T03:20:26Z</dcterms:modified>
</cp:coreProperties>
</file>