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bra2\Desktop\ABRA Files and More\AUTO BENCH REST ASSOCIATION FILE\ABRA 2020\"/>
    </mc:Choice>
  </mc:AlternateContent>
  <xr:revisionPtr revIDLastSave="0" documentId="13_ncr:1_{1F92CAF3-D1F1-4A3C-99CF-B4A26C2214F5}" xr6:coauthVersionLast="47" xr6:coauthVersionMax="47" xr10:uidLastSave="{00000000-0000-0000-0000-000000000000}"/>
  <bookViews>
    <workbookView xWindow="-120" yWindow="-120" windowWidth="29040" windowHeight="15840" firstSheet="1" activeTab="1" xr2:uid="{A35FAFAA-3A44-445C-BAAA-3002DD1ECE94}"/>
  </bookViews>
  <sheets>
    <sheet name="1" sheetId="196" state="hidden" r:id="rId1"/>
    <sheet name="National Adult Rankings" sheetId="1" r:id="rId2"/>
    <sheet name="Adam Plummer" sheetId="186" r:id="rId3"/>
    <sheet name="Allen Taylor" sheetId="151" r:id="rId4"/>
    <sheet name="Ann Tucker" sheetId="150" r:id="rId5"/>
    <sheet name="Annette McClure" sheetId="223" r:id="rId6"/>
    <sheet name="Art Shaffer" sheetId="149" r:id="rId7"/>
    <sheet name="Audrey Holland" sheetId="36" r:id="rId8"/>
    <sheet name="Benji Matoy" sheetId="110" r:id="rId9"/>
    <sheet name="Bill Middlebrook" sheetId="52" r:id="rId10"/>
    <sheet name="Bill Poor" sheetId="103" r:id="rId11"/>
    <sheet name="Bob Bass" sheetId="162" r:id="rId12"/>
    <sheet name="Bobby Splawn" sheetId="308" r:id="rId13"/>
    <sheet name="Bill Meyer" sheetId="178" r:id="rId14"/>
    <sheet name="Billy Hudson" sheetId="5" r:id="rId15"/>
    <sheet name="Bob Laausser" sheetId="225" r:id="rId16"/>
    <sheet name="Bob Leier" sheetId="179" r:id="rId17"/>
    <sheet name="Brian Collins" sheetId="65" r:id="rId18"/>
    <sheet name="Brian Edmonds" sheetId="129" r:id="rId19"/>
    <sheet name="Brian Vincent" sheetId="62" r:id="rId20"/>
    <sheet name="Carolyn Wilson" sheetId="259" r:id="rId21"/>
    <sheet name="Carl King" sheetId="321" r:id="rId22"/>
    <sheet name="Charles Umsted" sheetId="100" r:id="rId23"/>
    <sheet name="Chris Bahash" sheetId="305" r:id="rId24"/>
    <sheet name="Chris Carter" sheetId="156" r:id="rId25"/>
    <sheet name="Chris Ruoff" sheetId="296" r:id="rId26"/>
    <sheet name="Cody McBroon" sheetId="112" r:id="rId27"/>
    <sheet name="Cody King" sheetId="14" r:id="rId28"/>
    <sheet name="Claude Pennington" sheetId="174" r:id="rId29"/>
    <sheet name="Dan Koot" sheetId="139" r:id="rId30"/>
    <sheet name="Dan Taylor" sheetId="221" r:id="rId31"/>
    <sheet name="Dana Waxler" sheetId="187" r:id="rId32"/>
    <sheet name="Daniel Henry" sheetId="282" r:id="rId33"/>
    <sheet name="Danny Payne" sheetId="155" r:id="rId34"/>
    <sheet name="Dave Eisenschmied" sheetId="11" r:id="rId35"/>
    <sheet name="David Huff" sheetId="90" r:id="rId36"/>
    <sheet name="David Russell" sheetId="83" r:id="rId37"/>
    <sheet name="David Strother" sheetId="29" r:id="rId38"/>
    <sheet name="Darren Krumweide" sheetId="30" r:id="rId39"/>
    <sheet name="Dean Dixon" sheetId="238" r:id="rId40"/>
    <sheet name="Dennis Young" sheetId="325" r:id="rId41"/>
    <sheet name="Del Dillon" sheetId="70" r:id="rId42"/>
    <sheet name="Doug Depweg" sheetId="99" r:id="rId43"/>
    <sheet name="Doug Gates" sheetId="137" r:id="rId44"/>
    <sheet name="Duane Mettert" sheetId="303" r:id="rId45"/>
    <sheet name="Dwayne Kearns" sheetId="328" r:id="rId46"/>
    <sheet name="Eddie Robertson" sheetId="113" r:id="rId47"/>
    <sheet name="Elizabeth Bogart" sheetId="206" r:id="rId48"/>
    <sheet name="Ernie Converse" sheetId="172" r:id="rId49"/>
    <sheet name="Evelio McDonald" sheetId="81" r:id="rId50"/>
    <sheet name="Frank Baird" sheetId="102" r:id="rId51"/>
    <sheet name="Fred Jamison" sheetId="63" r:id="rId52"/>
    <sheet name="Freddy Taylor" sheetId="203" r:id="rId53"/>
    <sheet name="Gary Gallion" sheetId="292" r:id="rId54"/>
    <sheet name="George Toney" sheetId="64" r:id="rId55"/>
    <sheet name="Harry Trainer" sheetId="37" r:id="rId56"/>
    <sheet name="Heather Johns" sheetId="341" r:id="rId57"/>
    <sheet name="Herman Matoy" sheetId="210" r:id="rId58"/>
    <sheet name="Howard Wilson" sheetId="34" r:id="rId59"/>
    <sheet name="Ian Holland" sheetId="31" r:id="rId60"/>
    <sheet name="Jake Radwanski" sheetId="136" r:id="rId61"/>
    <sheet name="James Clarke" sheetId="61" r:id="rId62"/>
    <sheet name="James Marsh" sheetId="138" r:id="rId63"/>
    <sheet name="Jan Marsh" sheetId="275" r:id="rId64"/>
    <sheet name="Janice Engleman" sheetId="224" r:id="rId65"/>
    <sheet name="Jason Griffiths" sheetId="304" r:id="rId66"/>
    <sheet name="Jarvis Pennington" sheetId="294" r:id="rId67"/>
    <sheet name="Jay Griffin" sheetId="143" r:id="rId68"/>
    <sheet name="Jeromy Viands" sheetId="264" r:id="rId69"/>
    <sheet name="Jerry Kendall" sheetId="95" r:id="rId70"/>
    <sheet name="Jerry Willeford" sheetId="35" r:id="rId71"/>
    <sheet name="Jill Ashlock" sheetId="94" r:id="rId72"/>
    <sheet name="Jim Fortmon" sheetId="220" r:id="rId73"/>
    <sheet name="Jim Haley" sheetId="4" r:id="rId74"/>
    <sheet name="Jim Bob Hartlage" sheetId="145" r:id="rId75"/>
    <sheet name="Jim Peightal" sheetId="132" r:id="rId76"/>
    <sheet name="Jim Starr" sheetId="177" r:id="rId77"/>
    <sheet name="Joe David" sheetId="18" r:id="rId78"/>
    <sheet name="Joe Chacon" sheetId="55" r:id="rId79"/>
    <sheet name="Joey Kimbrell" sheetId="97" r:id="rId80"/>
    <sheet name="Joe Mekolites" sheetId="326" r:id="rId81"/>
    <sheet name="John Goodin" sheetId="204" r:id="rId82"/>
    <sheet name="John Hovan" sheetId="49" r:id="rId83"/>
    <sheet name="John Joseph" sheetId="101" r:id="rId84"/>
    <sheet name="John Laseter" sheetId="161" r:id="rId85"/>
    <sheet name="John Pormann" sheetId="180" r:id="rId86"/>
    <sheet name="John Plummer" sheetId="93" r:id="rId87"/>
    <sheet name="John Vinblad" sheetId="289" r:id="rId88"/>
    <sheet name="Judy Gallion" sheetId="293" r:id="rId89"/>
    <sheet name="Julie Mekolites" sheetId="340" r:id="rId90"/>
    <sheet name="Justin Fortson" sheetId="12" r:id="rId91"/>
    <sheet name="Kaeli Makolites" sheetId="301" r:id="rId92"/>
    <sheet name="Kandace Matoy" sheetId="191" r:id="rId93"/>
    <sheet name="Katherine Blackard" sheetId="121" r:id="rId94"/>
    <sheet name="Kasi Davis" sheetId="190" r:id="rId95"/>
    <sheet name="Keith Northcutt" sheetId="202" r:id="rId96"/>
    <sheet name="Keith Williquette" sheetId="169" r:id="rId97"/>
    <sheet name="Ken Danals" sheetId="13" r:id="rId98"/>
    <sheet name="Ken Mix" sheetId="290" r:id="rId99"/>
    <sheet name="Kenjo Brooks" sheetId="323" r:id="rId100"/>
    <sheet name="Kenneth Sledge" sheetId="32" r:id="rId101"/>
    <sheet name="Kimberly Duff" sheetId="329" r:id="rId102"/>
    <sheet name="Kyle Ashlock" sheetId="96" r:id="rId103"/>
    <sheet name="Larry Arnold" sheetId="163" r:id="rId104"/>
    <sheet name="Larry McGill" sheetId="158" r:id="rId105"/>
    <sheet name="Les Williams" sheetId="82" r:id="rId106"/>
    <sheet name="Lisa Chacon" sheetId="59" r:id="rId107"/>
    <sheet name="Lukas Brooks" sheetId="111" r:id="rId108"/>
    <sheet name="Margaret MCCauley " sheetId="295" r:id="rId109"/>
    <sheet name="Mark Caldwell" sheetId="236" r:id="rId110"/>
    <sheet name="Mark Demarest" sheetId="144" r:id="rId111"/>
    <sheet name="Matt McEachran" sheetId="302" r:id="rId112"/>
    <sheet name="Matthew Koot" sheetId="141" r:id="rId113"/>
    <sheet name="Matthew Tignor" sheetId="86" r:id="rId114"/>
    <sheet name="Max Dixon" sheetId="207" r:id="rId115"/>
    <sheet name="Michael Blackard" sheetId="120" r:id="rId116"/>
    <sheet name="Mike Hanley" sheetId="287" r:id="rId117"/>
    <sheet name="Mike Rorer" sheetId="128" r:id="rId118"/>
    <sheet name="Pam Gates" sheetId="142" r:id="rId119"/>
    <sheet name="Pat Stewart" sheetId="46" r:id="rId120"/>
    <sheet name="Patrick Kennedy" sheetId="300" r:id="rId121"/>
    <sheet name="Patty Burkheimer" sheetId="222" r:id="rId122"/>
    <sheet name="Randy Kimbrell" sheetId="98" r:id="rId123"/>
    <sheet name="Randy Robinson" sheetId="176" r:id="rId124"/>
    <sheet name="Rene Melendez" sheetId="60" r:id="rId125"/>
    <sheet name="Rick Blasic" sheetId="140" r:id="rId126"/>
    <sheet name="Ricky Haley" sheetId="2" r:id="rId127"/>
    <sheet name="Rob Johns" sheetId="327" r:id="rId128"/>
    <sheet name="Robert Eaton" sheetId="116" r:id="rId129"/>
    <sheet name="Robby King" sheetId="9" r:id="rId130"/>
    <sheet name="Rodney Eaton" sheetId="115" r:id="rId131"/>
    <sheet name="Ronald Blasko" sheetId="135" r:id="rId132"/>
    <sheet name="Ron Kunath" sheetId="195" r:id="rId133"/>
    <sheet name="Roger Krouslop" sheetId="339" r:id="rId134"/>
    <sheet name="John Petteruti" sheetId="269" r:id="rId135"/>
    <sheet name="Scott McClure" sheetId="272" r:id="rId136"/>
    <sheet name="Steve Kiemele" sheetId="214" r:id="rId137"/>
    <sheet name="Steve Taylor" sheetId="219" r:id="rId138"/>
    <sheet name="Tyler Dreaden" sheetId="168" r:id="rId139"/>
    <sheet name="Shelly Moormon" sheetId="188" r:id="rId140"/>
    <sheet name="Steve Bogart" sheetId="205" r:id="rId141"/>
    <sheet name="Stephen Howell" sheetId="108" r:id="rId142"/>
    <sheet name="Steve Nicholas" sheetId="170" r:id="rId143"/>
    <sheet name="Sean McKay" sheetId="217" r:id="rId144"/>
    <sheet name="Theodore Farkas" sheetId="134" r:id="rId145"/>
    <sheet name="Tom Cunningham" sheetId="24" r:id="rId146"/>
    <sheet name="Tom Kindig" sheetId="235" r:id="rId147"/>
    <sheet name="Tom Tignor" sheetId="91" r:id="rId148"/>
    <sheet name="Tony Carruth" sheetId="33" r:id="rId149"/>
    <sheet name="Tony Greenway" sheetId="10" r:id="rId150"/>
    <sheet name="Travis Davis" sheetId="53" r:id="rId151"/>
    <sheet name="Wade Haley" sheetId="38" r:id="rId152"/>
    <sheet name="Wanda Lantrip" sheetId="45" r:id="rId153"/>
    <sheet name="Wayne Argence" sheetId="58" r:id="rId154"/>
  </sheets>
  <externalReferences>
    <externalReference r:id="rId155"/>
    <externalReference r:id="rId156"/>
    <externalReference r:id="rId157"/>
    <externalReference r:id="rId158"/>
    <externalReference r:id="rId159"/>
    <externalReference r:id="rId160"/>
    <externalReference r:id="rId161"/>
    <externalReference r:id="rId162"/>
  </externalReferences>
  <definedNames>
    <definedName name="_xlnm._FilterDatabase" localSheetId="1" hidden="1">'National Adult Rankings'!#REF!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" i="223" l="1"/>
  <c r="M6" i="223" s="1"/>
  <c r="O6" i="223" s="1"/>
  <c r="K6" i="223"/>
  <c r="L27" i="187"/>
  <c r="M27" i="187" s="1"/>
  <c r="O27" i="187" s="1"/>
  <c r="K27" i="187"/>
  <c r="L3" i="327" l="1"/>
  <c r="K3" i="327"/>
  <c r="L7" i="188"/>
  <c r="K7" i="188"/>
  <c r="L2" i="341"/>
  <c r="K2" i="341"/>
  <c r="K5" i="341" s="1"/>
  <c r="M157" i="1" s="1"/>
  <c r="N5" i="341"/>
  <c r="G158" i="1" s="1"/>
  <c r="L4" i="301"/>
  <c r="K4" i="301"/>
  <c r="L12" i="178"/>
  <c r="K12" i="178"/>
  <c r="L7" i="102"/>
  <c r="K7" i="102"/>
  <c r="L8" i="101"/>
  <c r="K8" i="101"/>
  <c r="L2" i="340"/>
  <c r="K2" i="340"/>
  <c r="K5" i="340" s="1"/>
  <c r="M143" i="1" s="1"/>
  <c r="N5" i="340"/>
  <c r="G150" i="1" s="1"/>
  <c r="L6" i="100"/>
  <c r="K6" i="100"/>
  <c r="L2" i="339"/>
  <c r="K2" i="339"/>
  <c r="K5" i="339" s="1"/>
  <c r="M77" i="1" s="1"/>
  <c r="N5" i="339"/>
  <c r="G82" i="1" s="1"/>
  <c r="L9" i="187"/>
  <c r="K9" i="187"/>
  <c r="L4" i="269"/>
  <c r="K4" i="269"/>
  <c r="L13" i="103"/>
  <c r="K13" i="103"/>
  <c r="L34" i="103"/>
  <c r="K34" i="103"/>
  <c r="L34" i="99"/>
  <c r="K34" i="99"/>
  <c r="L13" i="99"/>
  <c r="K13" i="99"/>
  <c r="M8" i="101" l="1"/>
  <c r="O8" i="101" s="1"/>
  <c r="M12" i="178"/>
  <c r="O12" i="178" s="1"/>
  <c r="D158" i="1"/>
  <c r="M7" i="188"/>
  <c r="O7" i="188" s="1"/>
  <c r="M2" i="341"/>
  <c r="O2" i="341" s="1"/>
  <c r="M3" i="327"/>
  <c r="O3" i="327" s="1"/>
  <c r="L5" i="341"/>
  <c r="M34" i="99"/>
  <c r="O34" i="99" s="1"/>
  <c r="M7" i="102"/>
  <c r="O7" i="102" s="1"/>
  <c r="M4" i="301"/>
  <c r="O4" i="301" s="1"/>
  <c r="D150" i="1"/>
  <c r="M2" i="340"/>
  <c r="O2" i="340" s="1"/>
  <c r="L5" i="340"/>
  <c r="M13" i="103"/>
  <c r="O13" i="103" s="1"/>
  <c r="M2" i="339"/>
  <c r="O2" i="339" s="1"/>
  <c r="D82" i="1"/>
  <c r="M34" i="103"/>
  <c r="O34" i="103" s="1"/>
  <c r="M6" i="100"/>
  <c r="O6" i="100" s="1"/>
  <c r="L5" i="339"/>
  <c r="M4" i="269"/>
  <c r="O4" i="269" s="1"/>
  <c r="M9" i="187"/>
  <c r="O9" i="187" s="1"/>
  <c r="M13" i="99"/>
  <c r="O13" i="99" s="1"/>
  <c r="M5" i="341" l="1"/>
  <c r="N157" i="1"/>
  <c r="E158" i="1"/>
  <c r="M5" i="340"/>
  <c r="E150" i="1"/>
  <c r="N143" i="1"/>
  <c r="M5" i="339"/>
  <c r="E82" i="1"/>
  <c r="N77" i="1"/>
  <c r="O5" i="341" l="1"/>
  <c r="H158" i="1" s="1"/>
  <c r="O157" i="1"/>
  <c r="F158" i="1"/>
  <c r="O5" i="340"/>
  <c r="H150" i="1" s="1"/>
  <c r="O143" i="1"/>
  <c r="F150" i="1"/>
  <c r="O5" i="339"/>
  <c r="H82" i="1" s="1"/>
  <c r="O77" i="1"/>
  <c r="F82" i="1"/>
  <c r="L3" i="217"/>
  <c r="M3" i="217" s="1"/>
  <c r="O3" i="217" s="1"/>
  <c r="L5" i="115"/>
  <c r="M5" i="115" s="1"/>
  <c r="O5" i="115" s="1"/>
  <c r="L5" i="116"/>
  <c r="M5" i="116" s="1"/>
  <c r="O5" i="116" s="1"/>
  <c r="N22" i="83" l="1"/>
  <c r="L22" i="83"/>
  <c r="K22" i="83"/>
  <c r="M22" i="83" l="1"/>
  <c r="O22" i="83" s="1"/>
  <c r="N5" i="329" l="1"/>
  <c r="G49" i="1" s="1"/>
  <c r="L5" i="329"/>
  <c r="K5" i="329"/>
  <c r="M43" i="1" s="1"/>
  <c r="M5" i="329" l="1"/>
  <c r="O5" i="329" s="1"/>
  <c r="H49" i="1" s="1"/>
  <c r="D49" i="1"/>
  <c r="N43" i="1"/>
  <c r="E49" i="1"/>
  <c r="N5" i="328"/>
  <c r="G145" i="1" s="1"/>
  <c r="L5" i="328"/>
  <c r="K5" i="328"/>
  <c r="M140" i="1" s="1"/>
  <c r="F49" i="1" l="1"/>
  <c r="O43" i="1"/>
  <c r="M5" i="328"/>
  <c r="O5" i="328" s="1"/>
  <c r="H145" i="1" s="1"/>
  <c r="D145" i="1"/>
  <c r="E145" i="1"/>
  <c r="N140" i="1"/>
  <c r="N6" i="327"/>
  <c r="G166" i="1" s="1"/>
  <c r="L6" i="327"/>
  <c r="N166" i="1" s="1"/>
  <c r="K6" i="327"/>
  <c r="M166" i="1" s="1"/>
  <c r="N5" i="326"/>
  <c r="G168" i="1" s="1"/>
  <c r="L5" i="326"/>
  <c r="N167" i="1" s="1"/>
  <c r="K5" i="326"/>
  <c r="M167" i="1" s="1"/>
  <c r="N5" i="325"/>
  <c r="G77" i="1" s="1"/>
  <c r="L5" i="325"/>
  <c r="N71" i="1" s="1"/>
  <c r="K5" i="325"/>
  <c r="M71" i="1" s="1"/>
  <c r="O140" i="1" l="1"/>
  <c r="F145" i="1"/>
  <c r="D77" i="1"/>
  <c r="D168" i="1"/>
  <c r="D166" i="1"/>
  <c r="E166" i="1"/>
  <c r="M6" i="327"/>
  <c r="E168" i="1"/>
  <c r="M5" i="326"/>
  <c r="E77" i="1"/>
  <c r="M5" i="325"/>
  <c r="N5" i="323"/>
  <c r="G63" i="1" s="1"/>
  <c r="L5" i="323"/>
  <c r="E63" i="1" s="1"/>
  <c r="K5" i="323"/>
  <c r="M54" i="1" s="1"/>
  <c r="O6" i="327" l="1"/>
  <c r="H166" i="1" s="1"/>
  <c r="F166" i="1"/>
  <c r="O166" i="1"/>
  <c r="O5" i="326"/>
  <c r="H168" i="1" s="1"/>
  <c r="O167" i="1"/>
  <c r="F168" i="1"/>
  <c r="O5" i="325"/>
  <c r="H77" i="1" s="1"/>
  <c r="O71" i="1"/>
  <c r="F77" i="1"/>
  <c r="N54" i="1"/>
  <c r="D63" i="1"/>
  <c r="M5" i="323"/>
  <c r="N7" i="282"/>
  <c r="G48" i="1" s="1"/>
  <c r="L7" i="282"/>
  <c r="N65" i="1" s="1"/>
  <c r="K7" i="282"/>
  <c r="M65" i="1" s="1"/>
  <c r="D48" i="1" l="1"/>
  <c r="E48" i="1"/>
  <c r="O5" i="323"/>
  <c r="H63" i="1" s="1"/>
  <c r="O54" i="1"/>
  <c r="F63" i="1"/>
  <c r="M7" i="282"/>
  <c r="O7" i="282" l="1"/>
  <c r="H48" i="1" s="1"/>
  <c r="O65" i="1"/>
  <c r="F48" i="1"/>
  <c r="N27" i="110"/>
  <c r="L27" i="110"/>
  <c r="K27" i="110"/>
  <c r="M27" i="110" l="1"/>
  <c r="O27" i="110" s="1"/>
  <c r="N6" i="321"/>
  <c r="G71" i="1" s="1"/>
  <c r="L6" i="321"/>
  <c r="K6" i="321"/>
  <c r="M75" i="1" s="1"/>
  <c r="M6" i="321" l="1"/>
  <c r="O6" i="321" s="1"/>
  <c r="H71" i="1" s="1"/>
  <c r="D71" i="1"/>
  <c r="E71" i="1"/>
  <c r="N75" i="1"/>
  <c r="F71" i="1" l="1"/>
  <c r="O75" i="1"/>
  <c r="N6" i="29" l="1"/>
  <c r="G151" i="1" s="1"/>
  <c r="L6" i="29"/>
  <c r="N149" i="1" s="1"/>
  <c r="K6" i="29"/>
  <c r="M149" i="1" s="1"/>
  <c r="D151" i="1" l="1"/>
  <c r="E151" i="1"/>
  <c r="M6" i="29"/>
  <c r="O6" i="29" l="1"/>
  <c r="H151" i="1" s="1"/>
  <c r="O149" i="1"/>
  <c r="F151" i="1"/>
  <c r="N14" i="162"/>
  <c r="G146" i="1" s="1"/>
  <c r="L14" i="162"/>
  <c r="N153" i="1" s="1"/>
  <c r="K14" i="162"/>
  <c r="M153" i="1" s="1"/>
  <c r="N7" i="158"/>
  <c r="G46" i="1" s="1"/>
  <c r="K7" i="158"/>
  <c r="M51" i="1" s="1"/>
  <c r="D146" i="1" l="1"/>
  <c r="D46" i="1"/>
  <c r="E146" i="1"/>
  <c r="M14" i="162"/>
  <c r="L7" i="158"/>
  <c r="N6" i="308"/>
  <c r="G94" i="1" s="1"/>
  <c r="L6" i="308"/>
  <c r="E94" i="1" s="1"/>
  <c r="K6" i="308"/>
  <c r="M95" i="1" s="1"/>
  <c r="M7" i="158" l="1"/>
  <c r="N51" i="1"/>
  <c r="E46" i="1"/>
  <c r="O14" i="162"/>
  <c r="H146" i="1" s="1"/>
  <c r="O153" i="1"/>
  <c r="F146" i="1"/>
  <c r="D94" i="1"/>
  <c r="M6" i="308"/>
  <c r="N95" i="1"/>
  <c r="N8" i="214"/>
  <c r="G140" i="1" s="1"/>
  <c r="L8" i="214"/>
  <c r="E140" i="1" s="1"/>
  <c r="K8" i="214"/>
  <c r="M144" i="1" s="1"/>
  <c r="O7" i="158" l="1"/>
  <c r="H46" i="1" s="1"/>
  <c r="F46" i="1"/>
  <c r="O51" i="1"/>
  <c r="N144" i="1"/>
  <c r="O6" i="308"/>
  <c r="H94" i="1" s="1"/>
  <c r="O95" i="1"/>
  <c r="F94" i="1"/>
  <c r="D140" i="1"/>
  <c r="M8" i="214"/>
  <c r="N6" i="113"/>
  <c r="G41" i="1" s="1"/>
  <c r="L6" i="113"/>
  <c r="N50" i="1" s="1"/>
  <c r="K6" i="113"/>
  <c r="M50" i="1" s="1"/>
  <c r="D41" i="1" l="1"/>
  <c r="O8" i="214"/>
  <c r="H140" i="1" s="1"/>
  <c r="O144" i="1"/>
  <c r="F140" i="1"/>
  <c r="E41" i="1"/>
  <c r="M6" i="113"/>
  <c r="L17" i="302"/>
  <c r="K17" i="302"/>
  <c r="K20" i="302" s="1"/>
  <c r="N20" i="302"/>
  <c r="G174" i="1" s="1"/>
  <c r="L2" i="305"/>
  <c r="K2" i="305"/>
  <c r="K6" i="305" s="1"/>
  <c r="M171" i="1" s="1"/>
  <c r="N6" i="305"/>
  <c r="G172" i="1" s="1"/>
  <c r="L2" i="304"/>
  <c r="K2" i="304"/>
  <c r="K5" i="304" s="1"/>
  <c r="M170" i="1" s="1"/>
  <c r="N5" i="304"/>
  <c r="G169" i="1" s="1"/>
  <c r="L2" i="303"/>
  <c r="L5" i="303" s="1"/>
  <c r="N158" i="1" s="1"/>
  <c r="K2" i="303"/>
  <c r="K5" i="303" s="1"/>
  <c r="D157" i="1" s="1"/>
  <c r="N5" i="303"/>
  <c r="G157" i="1" s="1"/>
  <c r="L10" i="178"/>
  <c r="K10" i="178"/>
  <c r="L32" i="99"/>
  <c r="K32" i="99"/>
  <c r="L3" i="235"/>
  <c r="K3" i="235"/>
  <c r="L11" i="103"/>
  <c r="K11" i="103"/>
  <c r="L25" i="187"/>
  <c r="K25" i="187"/>
  <c r="L2" i="302"/>
  <c r="L5" i="302" s="1"/>
  <c r="N98" i="1" s="1"/>
  <c r="K2" i="302"/>
  <c r="K5" i="302" s="1"/>
  <c r="M98" i="1" s="1"/>
  <c r="N5" i="302"/>
  <c r="G98" i="1" s="1"/>
  <c r="L32" i="103"/>
  <c r="K32" i="103"/>
  <c r="L7" i="187"/>
  <c r="K7" i="187"/>
  <c r="L11" i="99"/>
  <c r="K11" i="99"/>
  <c r="L11" i="177"/>
  <c r="K11" i="177"/>
  <c r="D172" i="1" l="1"/>
  <c r="M2" i="305"/>
  <c r="O2" i="305" s="1"/>
  <c r="M17" i="302"/>
  <c r="O17" i="302" s="1"/>
  <c r="O6" i="113"/>
  <c r="H41" i="1" s="1"/>
  <c r="O50" i="1"/>
  <c r="F41" i="1"/>
  <c r="D174" i="1"/>
  <c r="M174" i="1"/>
  <c r="L20" i="302"/>
  <c r="E157" i="1"/>
  <c r="L6" i="305"/>
  <c r="D169" i="1"/>
  <c r="M2" i="304"/>
  <c r="O2" i="304" s="1"/>
  <c r="L5" i="304"/>
  <c r="M158" i="1"/>
  <c r="M11" i="99"/>
  <c r="O11" i="99" s="1"/>
  <c r="M11" i="177"/>
  <c r="O11" i="177" s="1"/>
  <c r="M25" i="187"/>
  <c r="O25" i="187" s="1"/>
  <c r="M3" i="235"/>
  <c r="O3" i="235" s="1"/>
  <c r="M11" i="103"/>
  <c r="O11" i="103" s="1"/>
  <c r="M2" i="303"/>
  <c r="O2" i="303" s="1"/>
  <c r="M5" i="303"/>
  <c r="M32" i="99"/>
  <c r="O32" i="99" s="1"/>
  <c r="D98" i="1"/>
  <c r="M10" i="178"/>
  <c r="O10" i="178" s="1"/>
  <c r="M32" i="103"/>
  <c r="O32" i="103" s="1"/>
  <c r="M7" i="187"/>
  <c r="O7" i="187" s="1"/>
  <c r="E98" i="1"/>
  <c r="M2" i="302"/>
  <c r="O2" i="302" s="1"/>
  <c r="M5" i="302"/>
  <c r="M20" i="302" l="1"/>
  <c r="N174" i="1"/>
  <c r="E174" i="1"/>
  <c r="M6" i="305"/>
  <c r="N171" i="1"/>
  <c r="E172" i="1"/>
  <c r="M5" i="304"/>
  <c r="N170" i="1"/>
  <c r="E169" i="1"/>
  <c r="O5" i="303"/>
  <c r="H157" i="1" s="1"/>
  <c r="O158" i="1"/>
  <c r="F157" i="1"/>
  <c r="O5" i="302"/>
  <c r="H98" i="1" s="1"/>
  <c r="O98" i="1"/>
  <c r="F98" i="1"/>
  <c r="L2" i="301"/>
  <c r="K2" i="301"/>
  <c r="K7" i="301" s="1"/>
  <c r="D171" i="1" s="1"/>
  <c r="N7" i="301"/>
  <c r="G171" i="1" s="1"/>
  <c r="L5" i="188"/>
  <c r="K5" i="188"/>
  <c r="L4" i="223"/>
  <c r="K4" i="223"/>
  <c r="L9" i="178"/>
  <c r="K9" i="178"/>
  <c r="L5" i="102"/>
  <c r="K5" i="102"/>
  <c r="L24" i="187"/>
  <c r="K24" i="187"/>
  <c r="L10" i="103"/>
  <c r="K10" i="103"/>
  <c r="L6" i="101"/>
  <c r="K6" i="101"/>
  <c r="L31" i="99"/>
  <c r="K31" i="99"/>
  <c r="L5" i="100"/>
  <c r="K5" i="100"/>
  <c r="L6" i="187"/>
  <c r="K6" i="187"/>
  <c r="L2" i="300"/>
  <c r="K2" i="300"/>
  <c r="K5" i="300" s="1"/>
  <c r="M66" i="1" s="1"/>
  <c r="N5" i="300"/>
  <c r="G69" i="1" s="1"/>
  <c r="L31" i="103"/>
  <c r="K31" i="103"/>
  <c r="L10" i="177"/>
  <c r="K10" i="177"/>
  <c r="L10" i="99"/>
  <c r="K10" i="99"/>
  <c r="O20" i="302" l="1"/>
  <c r="H174" i="1" s="1"/>
  <c r="O174" i="1"/>
  <c r="F174" i="1"/>
  <c r="O6" i="305"/>
  <c r="H172" i="1" s="1"/>
  <c r="O171" i="1"/>
  <c r="F172" i="1"/>
  <c r="O5" i="304"/>
  <c r="H169" i="1" s="1"/>
  <c r="O170" i="1"/>
  <c r="F169" i="1"/>
  <c r="M2" i="300"/>
  <c r="O2" i="300" s="1"/>
  <c r="M5" i="100"/>
  <c r="O5" i="100" s="1"/>
  <c r="M6" i="101"/>
  <c r="O6" i="101" s="1"/>
  <c r="M9" i="178"/>
  <c r="O9" i="178" s="1"/>
  <c r="M173" i="1"/>
  <c r="M31" i="99"/>
  <c r="O31" i="99" s="1"/>
  <c r="M10" i="103"/>
  <c r="O10" i="103" s="1"/>
  <c r="M5" i="102"/>
  <c r="O5" i="102" s="1"/>
  <c r="M4" i="223"/>
  <c r="O4" i="223" s="1"/>
  <c r="M2" i="301"/>
  <c r="O2" i="301" s="1"/>
  <c r="L7" i="301"/>
  <c r="N173" i="1" s="1"/>
  <c r="M31" i="103"/>
  <c r="O31" i="103" s="1"/>
  <c r="D69" i="1"/>
  <c r="M24" i="187"/>
  <c r="O24" i="187" s="1"/>
  <c r="M6" i="187"/>
  <c r="O6" i="187" s="1"/>
  <c r="M5" i="188"/>
  <c r="O5" i="188" s="1"/>
  <c r="M10" i="99"/>
  <c r="O10" i="99" s="1"/>
  <c r="L5" i="300"/>
  <c r="M10" i="177"/>
  <c r="O10" i="177" s="1"/>
  <c r="M7" i="301" l="1"/>
  <c r="O173" i="1" s="1"/>
  <c r="E171" i="1"/>
  <c r="M5" i="300"/>
  <c r="E69" i="1"/>
  <c r="N66" i="1"/>
  <c r="N5" i="296"/>
  <c r="G79" i="1" s="1"/>
  <c r="L5" i="296"/>
  <c r="N72" i="1" s="1"/>
  <c r="K5" i="296"/>
  <c r="M72" i="1" s="1"/>
  <c r="N8" i="52"/>
  <c r="G44" i="1" s="1"/>
  <c r="L8" i="52"/>
  <c r="K8" i="52"/>
  <c r="M64" i="1" s="1"/>
  <c r="O7" i="301" l="1"/>
  <c r="H171" i="1" s="1"/>
  <c r="F171" i="1"/>
  <c r="O5" i="300"/>
  <c r="H69" i="1" s="1"/>
  <c r="O66" i="1"/>
  <c r="F69" i="1"/>
  <c r="D44" i="1"/>
  <c r="M8" i="52"/>
  <c r="O8" i="52" s="1"/>
  <c r="H44" i="1" s="1"/>
  <c r="D79" i="1"/>
  <c r="E79" i="1"/>
  <c r="M5" i="296"/>
  <c r="E44" i="1"/>
  <c r="N64" i="1"/>
  <c r="N16" i="128"/>
  <c r="G175" i="1" s="1"/>
  <c r="L16" i="128"/>
  <c r="K16" i="128"/>
  <c r="M175" i="1" s="1"/>
  <c r="N5" i="295"/>
  <c r="G152" i="1" s="1"/>
  <c r="L5" i="295"/>
  <c r="N152" i="1" s="1"/>
  <c r="K5" i="295"/>
  <c r="M152" i="1" s="1"/>
  <c r="N5" i="161"/>
  <c r="G149" i="1" s="1"/>
  <c r="K5" i="161"/>
  <c r="M142" i="1" s="1"/>
  <c r="N5" i="290"/>
  <c r="G99" i="1" s="1"/>
  <c r="L5" i="290"/>
  <c r="K5" i="290"/>
  <c r="M100" i="1" s="1"/>
  <c r="N5" i="289"/>
  <c r="G80" i="1" s="1"/>
  <c r="L5" i="289"/>
  <c r="E80" i="1" s="1"/>
  <c r="K5" i="289"/>
  <c r="D80" i="1" s="1"/>
  <c r="N5" i="174"/>
  <c r="G75" i="1" s="1"/>
  <c r="K5" i="174"/>
  <c r="M69" i="1" s="1"/>
  <c r="N5" i="5"/>
  <c r="G60" i="1" s="1"/>
  <c r="K5" i="5"/>
  <c r="M47" i="1" s="1"/>
  <c r="N5" i="294"/>
  <c r="G57" i="1" s="1"/>
  <c r="L5" i="294"/>
  <c r="N42" i="1" s="1"/>
  <c r="K5" i="294"/>
  <c r="M42" i="1" s="1"/>
  <c r="N5" i="293"/>
  <c r="G55" i="1" s="1"/>
  <c r="L5" i="293"/>
  <c r="E55" i="1" s="1"/>
  <c r="K5" i="293"/>
  <c r="M41" i="1" s="1"/>
  <c r="N5" i="292"/>
  <c r="G53" i="1" s="1"/>
  <c r="L5" i="292"/>
  <c r="E53" i="1" s="1"/>
  <c r="K5" i="292"/>
  <c r="M40" i="1" s="1"/>
  <c r="N7" i="86"/>
  <c r="G32" i="1" s="1"/>
  <c r="K7" i="86"/>
  <c r="M15" i="1" s="1"/>
  <c r="M16" i="128" l="1"/>
  <c r="O175" i="1" s="1"/>
  <c r="O64" i="1"/>
  <c r="F44" i="1"/>
  <c r="O5" i="296"/>
  <c r="H79" i="1" s="1"/>
  <c r="O72" i="1"/>
  <c r="F79" i="1"/>
  <c r="D152" i="1"/>
  <c r="M5" i="290"/>
  <c r="O5" i="290" s="1"/>
  <c r="H99" i="1" s="1"/>
  <c r="D149" i="1"/>
  <c r="D175" i="1"/>
  <c r="E175" i="1"/>
  <c r="N175" i="1"/>
  <c r="E152" i="1"/>
  <c r="M5" i="295"/>
  <c r="D53" i="1"/>
  <c r="D55" i="1"/>
  <c r="D57" i="1"/>
  <c r="D75" i="1"/>
  <c r="M76" i="1"/>
  <c r="E57" i="1"/>
  <c r="M5" i="289"/>
  <c r="N76" i="1"/>
  <c r="N100" i="1"/>
  <c r="D60" i="1"/>
  <c r="D99" i="1"/>
  <c r="E99" i="1"/>
  <c r="L5" i="161"/>
  <c r="L5" i="174"/>
  <c r="L5" i="5"/>
  <c r="M5" i="294"/>
  <c r="N41" i="1"/>
  <c r="M5" i="293"/>
  <c r="N40" i="1"/>
  <c r="M5" i="292"/>
  <c r="D32" i="1"/>
  <c r="L7" i="86"/>
  <c r="F175" i="1" l="1"/>
  <c r="O16" i="128"/>
  <c r="H175" i="1" s="1"/>
  <c r="O100" i="1"/>
  <c r="F99" i="1"/>
  <c r="O5" i="295"/>
  <c r="H152" i="1" s="1"/>
  <c r="O152" i="1"/>
  <c r="F152" i="1"/>
  <c r="M5" i="174"/>
  <c r="N69" i="1"/>
  <c r="E75" i="1"/>
  <c r="O5" i="289"/>
  <c r="H80" i="1" s="1"/>
  <c r="O76" i="1"/>
  <c r="F80" i="1"/>
  <c r="M5" i="161"/>
  <c r="N142" i="1"/>
  <c r="E149" i="1"/>
  <c r="O5" i="294"/>
  <c r="H57" i="1" s="1"/>
  <c r="O42" i="1"/>
  <c r="F57" i="1"/>
  <c r="M5" i="5"/>
  <c r="E60" i="1"/>
  <c r="N47" i="1"/>
  <c r="O5" i="293"/>
  <c r="H55" i="1" s="1"/>
  <c r="O41" i="1"/>
  <c r="F55" i="1"/>
  <c r="O5" i="292"/>
  <c r="H53" i="1" s="1"/>
  <c r="O40" i="1"/>
  <c r="F53" i="1"/>
  <c r="M7" i="86"/>
  <c r="E32" i="1"/>
  <c r="N15" i="1"/>
  <c r="O5" i="161" l="1"/>
  <c r="H149" i="1" s="1"/>
  <c r="O142" i="1"/>
  <c r="F149" i="1"/>
  <c r="O5" i="5"/>
  <c r="H60" i="1" s="1"/>
  <c r="O47" i="1"/>
  <c r="F60" i="1"/>
  <c r="O5" i="174"/>
  <c r="H75" i="1" s="1"/>
  <c r="O69" i="1"/>
  <c r="F75" i="1"/>
  <c r="O7" i="86"/>
  <c r="H32" i="1" s="1"/>
  <c r="O15" i="1"/>
  <c r="F32" i="1"/>
  <c r="N6" i="287" l="1"/>
  <c r="G173" i="1" s="1"/>
  <c r="L6" i="287"/>
  <c r="E173" i="1" s="1"/>
  <c r="K6" i="287"/>
  <c r="M172" i="1" s="1"/>
  <c r="D173" i="1" l="1"/>
  <c r="M6" i="287"/>
  <c r="N172" i="1"/>
  <c r="O6" i="287" l="1"/>
  <c r="H173" i="1" s="1"/>
  <c r="O172" i="1"/>
  <c r="F173" i="1"/>
  <c r="N7" i="4" l="1"/>
  <c r="G141" i="1" s="1"/>
  <c r="L7" i="4"/>
  <c r="E141" i="1" s="1"/>
  <c r="K7" i="4"/>
  <c r="D141" i="1" s="1"/>
  <c r="M141" i="1" l="1"/>
  <c r="M7" i="4"/>
  <c r="N141" i="1"/>
  <c r="O5" i="129"/>
  <c r="L5" i="129"/>
  <c r="O3" i="225"/>
  <c r="L3" i="225"/>
  <c r="O10" i="91"/>
  <c r="L10" i="91"/>
  <c r="O7" i="4" l="1"/>
  <c r="H141" i="1" s="1"/>
  <c r="O141" i="1"/>
  <c r="F141" i="1"/>
  <c r="N5" i="275" l="1"/>
  <c r="G67" i="1" s="1"/>
  <c r="K5" i="275"/>
  <c r="D67" i="1" s="1"/>
  <c r="N6" i="132"/>
  <c r="G50" i="1" s="1"/>
  <c r="L6" i="132"/>
  <c r="N46" i="1" s="1"/>
  <c r="K6" i="132"/>
  <c r="M46" i="1" s="1"/>
  <c r="M56" i="1" l="1"/>
  <c r="L5" i="275"/>
  <c r="D50" i="1"/>
  <c r="E50" i="1"/>
  <c r="M6" i="132"/>
  <c r="M5" i="275" l="1"/>
  <c r="N56" i="1"/>
  <c r="E67" i="1"/>
  <c r="O6" i="132"/>
  <c r="H50" i="1" s="1"/>
  <c r="O46" i="1"/>
  <c r="F50" i="1"/>
  <c r="O5" i="275" l="1"/>
  <c r="H67" i="1" s="1"/>
  <c r="O56" i="1"/>
  <c r="F67" i="1"/>
  <c r="O2" i="272" l="1"/>
  <c r="N5" i="272"/>
  <c r="G176" i="1" s="1"/>
  <c r="L5" i="272"/>
  <c r="N176" i="1" s="1"/>
  <c r="K5" i="272"/>
  <c r="D176" i="1" s="1"/>
  <c r="O3" i="223"/>
  <c r="O4" i="188"/>
  <c r="O3" i="222"/>
  <c r="O12" i="219"/>
  <c r="N15" i="219"/>
  <c r="G155" i="1" s="1"/>
  <c r="K15" i="219"/>
  <c r="M156" i="1" s="1"/>
  <c r="O9" i="103"/>
  <c r="O4" i="102"/>
  <c r="N7" i="269"/>
  <c r="G45" i="1" s="1"/>
  <c r="L7" i="269"/>
  <c r="K7" i="269"/>
  <c r="M52" i="1" s="1"/>
  <c r="E176" i="1" l="1"/>
  <c r="M176" i="1"/>
  <c r="M5" i="272"/>
  <c r="M7" i="269"/>
  <c r="O7" i="269" s="1"/>
  <c r="H45" i="1" s="1"/>
  <c r="D155" i="1"/>
  <c r="L15" i="219"/>
  <c r="N52" i="1"/>
  <c r="D45" i="1"/>
  <c r="E45" i="1"/>
  <c r="F45" i="1" l="1"/>
  <c r="O5" i="272"/>
  <c r="H176" i="1" s="1"/>
  <c r="O176" i="1"/>
  <c r="F176" i="1"/>
  <c r="O52" i="1"/>
  <c r="M15" i="219"/>
  <c r="N156" i="1"/>
  <c r="E155" i="1"/>
  <c r="O15" i="219" l="1"/>
  <c r="H155" i="1" s="1"/>
  <c r="O156" i="1"/>
  <c r="F155" i="1"/>
  <c r="N11" i="264" l="1"/>
  <c r="G21" i="1" s="1"/>
  <c r="L11" i="264"/>
  <c r="K11" i="264"/>
  <c r="M10" i="1" s="1"/>
  <c r="D21" i="1" l="1"/>
  <c r="M11" i="264"/>
  <c r="O11" i="264" s="1"/>
  <c r="H21" i="1" s="1"/>
  <c r="E21" i="1"/>
  <c r="N10" i="1"/>
  <c r="F21" i="1" l="1"/>
  <c r="O10" i="1"/>
  <c r="N5" i="259" l="1"/>
  <c r="G161" i="1" s="1"/>
  <c r="L5" i="259"/>
  <c r="N160" i="1" s="1"/>
  <c r="K5" i="259"/>
  <c r="M160" i="1" s="1"/>
  <c r="D161" i="1" l="1"/>
  <c r="E161" i="1"/>
  <c r="M5" i="259"/>
  <c r="O5" i="259" l="1"/>
  <c r="H161" i="1" s="1"/>
  <c r="O160" i="1"/>
  <c r="F161" i="1"/>
  <c r="N5" i="24" l="1"/>
  <c r="G64" i="1" s="1"/>
  <c r="L5" i="24"/>
  <c r="N70" i="1" s="1"/>
  <c r="K5" i="24"/>
  <c r="M70" i="1" s="1"/>
  <c r="O9" i="35"/>
  <c r="O23" i="61"/>
  <c r="D64" i="1" l="1"/>
  <c r="E64" i="1"/>
  <c r="M5" i="24"/>
  <c r="O5" i="24" l="1"/>
  <c r="H64" i="1" s="1"/>
  <c r="O70" i="1"/>
  <c r="F64" i="1"/>
  <c r="N5" i="238" l="1"/>
  <c r="G74" i="1" s="1"/>
  <c r="L5" i="238"/>
  <c r="N68" i="1" s="1"/>
  <c r="K5" i="238"/>
  <c r="D74" i="1" s="1"/>
  <c r="E74" i="1" l="1"/>
  <c r="M68" i="1"/>
  <c r="M5" i="238"/>
  <c r="N5" i="236"/>
  <c r="G165" i="1" s="1"/>
  <c r="L5" i="236"/>
  <c r="E165" i="1" s="1"/>
  <c r="K5" i="236"/>
  <c r="M163" i="1" s="1"/>
  <c r="N6" i="235"/>
  <c r="G144" i="1" s="1"/>
  <c r="L6" i="235"/>
  <c r="E144" i="1" s="1"/>
  <c r="K6" i="235"/>
  <c r="M148" i="1" s="1"/>
  <c r="O5" i="238" l="1"/>
  <c r="H74" i="1" s="1"/>
  <c r="O68" i="1"/>
  <c r="F74" i="1"/>
  <c r="D165" i="1"/>
  <c r="N163" i="1"/>
  <c r="M5" i="236"/>
  <c r="D144" i="1"/>
  <c r="M6" i="235"/>
  <c r="N148" i="1"/>
  <c r="O8" i="59"/>
  <c r="O5" i="82"/>
  <c r="O5" i="236" l="1"/>
  <c r="H165" i="1" s="1"/>
  <c r="O163" i="1"/>
  <c r="F165" i="1"/>
  <c r="O6" i="235"/>
  <c r="H144" i="1" s="1"/>
  <c r="O148" i="1"/>
  <c r="F144" i="1"/>
  <c r="N7" i="225" l="1"/>
  <c r="G61" i="1" s="1"/>
  <c r="L7" i="225"/>
  <c r="K7" i="225"/>
  <c r="M61" i="1" s="1"/>
  <c r="M7" i="225" l="1"/>
  <c r="O61" i="1" s="1"/>
  <c r="D61" i="1"/>
  <c r="E61" i="1"/>
  <c r="N61" i="1"/>
  <c r="F61" i="1" l="1"/>
  <c r="O7" i="225"/>
  <c r="H61" i="1" s="1"/>
  <c r="N5" i="224"/>
  <c r="G93" i="1" s="1"/>
  <c r="L5" i="224"/>
  <c r="N92" i="1" s="1"/>
  <c r="K5" i="224"/>
  <c r="M92" i="1" s="1"/>
  <c r="N8" i="170"/>
  <c r="G39" i="1" s="1"/>
  <c r="L8" i="170"/>
  <c r="E39" i="1" s="1"/>
  <c r="K8" i="170"/>
  <c r="M55" i="1" s="1"/>
  <c r="E93" i="1" l="1"/>
  <c r="D93" i="1"/>
  <c r="M5" i="224"/>
  <c r="D39" i="1"/>
  <c r="M8" i="170"/>
  <c r="N55" i="1"/>
  <c r="O5" i="224" l="1"/>
  <c r="H93" i="1" s="1"/>
  <c r="O92" i="1"/>
  <c r="F93" i="1"/>
  <c r="O8" i="170"/>
  <c r="H39" i="1" s="1"/>
  <c r="O55" i="1"/>
  <c r="F39" i="1"/>
  <c r="L3" i="188"/>
  <c r="K3" i="188"/>
  <c r="L2" i="223"/>
  <c r="K2" i="223"/>
  <c r="K9" i="223" s="1"/>
  <c r="D135" i="1" s="1"/>
  <c r="N9" i="223"/>
  <c r="G135" i="1" s="1"/>
  <c r="L5" i="178"/>
  <c r="K5" i="178"/>
  <c r="L4" i="101"/>
  <c r="K4" i="101"/>
  <c r="L7" i="103"/>
  <c r="K7" i="103"/>
  <c r="L2" i="222"/>
  <c r="K2" i="222"/>
  <c r="K6" i="222" s="1"/>
  <c r="M96" i="1" s="1"/>
  <c r="N6" i="222"/>
  <c r="G96" i="1" s="1"/>
  <c r="L4" i="100"/>
  <c r="K4" i="100"/>
  <c r="L2" i="221"/>
  <c r="K2" i="221"/>
  <c r="K5" i="221" s="1"/>
  <c r="D90" i="1" s="1"/>
  <c r="N5" i="221"/>
  <c r="G90" i="1" s="1"/>
  <c r="L2" i="220"/>
  <c r="K2" i="220"/>
  <c r="K5" i="220" s="1"/>
  <c r="M81" i="1" s="1"/>
  <c r="N5" i="220"/>
  <c r="G86" i="1" s="1"/>
  <c r="L29" i="103"/>
  <c r="K29" i="103"/>
  <c r="L2" i="219"/>
  <c r="K2" i="219"/>
  <c r="K5" i="219" s="1"/>
  <c r="M63" i="1" s="1"/>
  <c r="N5" i="219"/>
  <c r="G73" i="1" s="1"/>
  <c r="L7" i="99"/>
  <c r="K7" i="99"/>
  <c r="L4" i="187"/>
  <c r="K4" i="187"/>
  <c r="L6" i="177"/>
  <c r="K6" i="177"/>
  <c r="L6" i="103"/>
  <c r="K6" i="103"/>
  <c r="L4" i="178"/>
  <c r="K4" i="178"/>
  <c r="L3" i="100"/>
  <c r="K3" i="100"/>
  <c r="L28" i="103"/>
  <c r="K28" i="103"/>
  <c r="L6" i="99"/>
  <c r="K6" i="99"/>
  <c r="L5" i="177"/>
  <c r="K5" i="177"/>
  <c r="L3" i="187"/>
  <c r="K3" i="187"/>
  <c r="M7" i="103" l="1"/>
  <c r="O7" i="103" s="1"/>
  <c r="M133" i="1"/>
  <c r="M2" i="223"/>
  <c r="O2" i="223" s="1"/>
  <c r="M86" i="1"/>
  <c r="M3" i="188"/>
  <c r="O3" i="188" s="1"/>
  <c r="L9" i="223"/>
  <c r="M2" i="222"/>
  <c r="O2" i="222" s="1"/>
  <c r="M4" i="100"/>
  <c r="O4" i="100" s="1"/>
  <c r="D96" i="1"/>
  <c r="M4" i="101"/>
  <c r="O4" i="101" s="1"/>
  <c r="M5" i="178"/>
  <c r="O5" i="178" s="1"/>
  <c r="L6" i="222"/>
  <c r="M2" i="221"/>
  <c r="O2" i="221" s="1"/>
  <c r="L5" i="221"/>
  <c r="D86" i="1"/>
  <c r="M6" i="177"/>
  <c r="O6" i="177" s="1"/>
  <c r="M2" i="220"/>
  <c r="O2" i="220" s="1"/>
  <c r="L5" i="220"/>
  <c r="M6" i="103"/>
  <c r="O6" i="103" s="1"/>
  <c r="M3" i="100"/>
  <c r="O3" i="100" s="1"/>
  <c r="M6" i="99"/>
  <c r="O6" i="99" s="1"/>
  <c r="M2" i="219"/>
  <c r="O2" i="219" s="1"/>
  <c r="M29" i="103"/>
  <c r="O29" i="103" s="1"/>
  <c r="L5" i="219"/>
  <c r="M5" i="219" s="1"/>
  <c r="D73" i="1"/>
  <c r="M3" i="187"/>
  <c r="O3" i="187" s="1"/>
  <c r="M4" i="187"/>
  <c r="O4" i="187" s="1"/>
  <c r="M28" i="103"/>
  <c r="O28" i="103" s="1"/>
  <c r="M7" i="99"/>
  <c r="O7" i="99" s="1"/>
  <c r="M4" i="178"/>
  <c r="O4" i="178" s="1"/>
  <c r="M5" i="177"/>
  <c r="O5" i="177" s="1"/>
  <c r="M9" i="223" l="1"/>
  <c r="N133" i="1"/>
  <c r="E135" i="1"/>
  <c r="M6" i="222"/>
  <c r="E96" i="1"/>
  <c r="N96" i="1"/>
  <c r="M5" i="221"/>
  <c r="N86" i="1"/>
  <c r="E90" i="1"/>
  <c r="M5" i="220"/>
  <c r="E86" i="1"/>
  <c r="N81" i="1"/>
  <c r="O5" i="219"/>
  <c r="H73" i="1" s="1"/>
  <c r="F73" i="1"/>
  <c r="O63" i="1"/>
  <c r="E73" i="1"/>
  <c r="N63" i="1"/>
  <c r="O9" i="223" l="1"/>
  <c r="H135" i="1" s="1"/>
  <c r="O133" i="1"/>
  <c r="F135" i="1"/>
  <c r="O6" i="222"/>
  <c r="H96" i="1" s="1"/>
  <c r="F96" i="1"/>
  <c r="O96" i="1"/>
  <c r="O5" i="221"/>
  <c r="H90" i="1" s="1"/>
  <c r="F90" i="1"/>
  <c r="O86" i="1"/>
  <c r="O5" i="220"/>
  <c r="H86" i="1" s="1"/>
  <c r="O81" i="1"/>
  <c r="F86" i="1"/>
  <c r="N6" i="217" l="1"/>
  <c r="G62" i="1" s="1"/>
  <c r="L6" i="217"/>
  <c r="E62" i="1" s="1"/>
  <c r="K6" i="217"/>
  <c r="M58" i="1" s="1"/>
  <c r="D62" i="1" l="1"/>
  <c r="M6" i="217"/>
  <c r="N58" i="1"/>
  <c r="N33" i="112"/>
  <c r="G42" i="1" s="1"/>
  <c r="L33" i="112"/>
  <c r="E42" i="1" s="1"/>
  <c r="K33" i="112"/>
  <c r="D42" i="1" s="1"/>
  <c r="O6" i="217" l="1"/>
  <c r="H62" i="1" s="1"/>
  <c r="F62" i="1"/>
  <c r="O58" i="1"/>
  <c r="M73" i="1"/>
  <c r="N73" i="1"/>
  <c r="M33" i="112"/>
  <c r="O33" i="112" l="1"/>
  <c r="H42" i="1" s="1"/>
  <c r="O73" i="1"/>
  <c r="F42" i="1"/>
  <c r="N5" i="210" l="1"/>
  <c r="G167" i="1" s="1"/>
  <c r="L5" i="210"/>
  <c r="E167" i="1" s="1"/>
  <c r="K5" i="210"/>
  <c r="M168" i="1" s="1"/>
  <c r="D167" i="1" l="1"/>
  <c r="M5" i="210"/>
  <c r="N168" i="1"/>
  <c r="N6" i="149"/>
  <c r="G43" i="1" s="1"/>
  <c r="L6" i="149"/>
  <c r="K6" i="149"/>
  <c r="M45" i="1" s="1"/>
  <c r="N5" i="207"/>
  <c r="L5" i="207"/>
  <c r="K5" i="207"/>
  <c r="O5" i="210" l="1"/>
  <c r="H167" i="1" s="1"/>
  <c r="O168" i="1"/>
  <c r="F167" i="1"/>
  <c r="D43" i="1"/>
  <c r="M5" i="207"/>
  <c r="O5" i="207" s="1"/>
  <c r="M6" i="149"/>
  <c r="O6" i="149" s="1"/>
  <c r="H43" i="1" s="1"/>
  <c r="E43" i="1"/>
  <c r="N45" i="1"/>
  <c r="N5" i="206"/>
  <c r="G178" i="1" s="1"/>
  <c r="L5" i="206"/>
  <c r="K5" i="206"/>
  <c r="M178" i="1" s="1"/>
  <c r="N5" i="205"/>
  <c r="G177" i="1" s="1"/>
  <c r="L5" i="205"/>
  <c r="N177" i="1" s="1"/>
  <c r="K5" i="205"/>
  <c r="M177" i="1" s="1"/>
  <c r="N5" i="204"/>
  <c r="G170" i="1" s="1"/>
  <c r="L5" i="204"/>
  <c r="K5" i="204"/>
  <c r="M169" i="1" s="1"/>
  <c r="N5" i="203"/>
  <c r="G147" i="1" s="1"/>
  <c r="L5" i="203"/>
  <c r="N145" i="1" s="1"/>
  <c r="K5" i="203"/>
  <c r="M145" i="1" s="1"/>
  <c r="N12" i="202"/>
  <c r="G14" i="1" s="1"/>
  <c r="L12" i="202"/>
  <c r="K12" i="202"/>
  <c r="M11" i="1" s="1"/>
  <c r="O45" i="1" l="1"/>
  <c r="F43" i="1"/>
  <c r="M12" i="202"/>
  <c r="F14" i="1" s="1"/>
  <c r="M5" i="206"/>
  <c r="O178" i="1" s="1"/>
  <c r="M5" i="204"/>
  <c r="O169" i="1" s="1"/>
  <c r="D170" i="1"/>
  <c r="D177" i="1"/>
  <c r="D178" i="1"/>
  <c r="D147" i="1"/>
  <c r="E147" i="1"/>
  <c r="E170" i="1"/>
  <c r="E177" i="1"/>
  <c r="E178" i="1"/>
  <c r="N169" i="1"/>
  <c r="N178" i="1"/>
  <c r="M5" i="205"/>
  <c r="M5" i="203"/>
  <c r="D14" i="1"/>
  <c r="E14" i="1"/>
  <c r="N11" i="1"/>
  <c r="N5" i="196"/>
  <c r="L5" i="196"/>
  <c r="K5" i="196"/>
  <c r="F178" i="1" l="1"/>
  <c r="O11" i="1"/>
  <c r="O5" i="206"/>
  <c r="H178" i="1" s="1"/>
  <c r="O12" i="202"/>
  <c r="H14" i="1" s="1"/>
  <c r="O5" i="204"/>
  <c r="H170" i="1" s="1"/>
  <c r="F170" i="1"/>
  <c r="O5" i="203"/>
  <c r="H147" i="1" s="1"/>
  <c r="O145" i="1"/>
  <c r="F147" i="1"/>
  <c r="O5" i="205"/>
  <c r="H177" i="1" s="1"/>
  <c r="O177" i="1"/>
  <c r="F177" i="1"/>
  <c r="M5" i="196"/>
  <c r="O5" i="196" s="1"/>
  <c r="N5" i="195" l="1"/>
  <c r="G59" i="1" s="1"/>
  <c r="L5" i="195"/>
  <c r="N48" i="1" s="1"/>
  <c r="K5" i="195"/>
  <c r="M48" i="1" s="1"/>
  <c r="D59" i="1" l="1"/>
  <c r="E59" i="1"/>
  <c r="M5" i="195"/>
  <c r="O5" i="195" l="1"/>
  <c r="H59" i="1" s="1"/>
  <c r="F59" i="1"/>
  <c r="O48" i="1"/>
  <c r="L12" i="191" l="1"/>
  <c r="N131" i="1" s="1"/>
  <c r="K12" i="191"/>
  <c r="M131" i="1" s="1"/>
  <c r="N12" i="191"/>
  <c r="G131" i="1" s="1"/>
  <c r="L5" i="190"/>
  <c r="N62" i="1" s="1"/>
  <c r="K5" i="190"/>
  <c r="D72" i="1" s="1"/>
  <c r="N5" i="190"/>
  <c r="G72" i="1" s="1"/>
  <c r="L2" i="188"/>
  <c r="K2" i="188"/>
  <c r="K10" i="188" s="1"/>
  <c r="M137" i="1" s="1"/>
  <c r="N10" i="188"/>
  <c r="G137" i="1" s="1"/>
  <c r="K22" i="187"/>
  <c r="K30" i="187" s="1"/>
  <c r="M114" i="1" s="1"/>
  <c r="L22" i="187"/>
  <c r="N30" i="187"/>
  <c r="G124" i="1" s="1"/>
  <c r="L2" i="187"/>
  <c r="K2" i="187"/>
  <c r="K12" i="187" s="1"/>
  <c r="N12" i="187"/>
  <c r="G31" i="1" s="1"/>
  <c r="L3" i="101"/>
  <c r="K3" i="101"/>
  <c r="L4" i="103"/>
  <c r="K4" i="103"/>
  <c r="K25" i="103"/>
  <c r="K37" i="103" s="1"/>
  <c r="L25" i="103"/>
  <c r="K27" i="99"/>
  <c r="K37" i="99" s="1"/>
  <c r="L27" i="99"/>
  <c r="L4" i="99"/>
  <c r="K4" i="99"/>
  <c r="K3" i="178"/>
  <c r="K14" i="178" s="1"/>
  <c r="L3" i="178"/>
  <c r="L3" i="102"/>
  <c r="K3" i="102"/>
  <c r="L3" i="177"/>
  <c r="K3" i="177"/>
  <c r="K14" i="177" s="1"/>
  <c r="L7" i="186"/>
  <c r="K7" i="186"/>
  <c r="M78" i="1" s="1"/>
  <c r="N7" i="186"/>
  <c r="G52" i="1" s="1"/>
  <c r="L3" i="162"/>
  <c r="L7" i="162" s="1"/>
  <c r="N83" i="1" s="1"/>
  <c r="K3" i="162"/>
  <c r="K7" i="162" s="1"/>
  <c r="D54" i="1" s="1"/>
  <c r="L5" i="180"/>
  <c r="N159" i="1" s="1"/>
  <c r="K5" i="180"/>
  <c r="N5" i="180"/>
  <c r="G160" i="1" s="1"/>
  <c r="N37" i="103"/>
  <c r="G27" i="1" s="1"/>
  <c r="L6" i="179"/>
  <c r="N89" i="1" s="1"/>
  <c r="K6" i="179"/>
  <c r="M89" i="1" s="1"/>
  <c r="N6" i="179"/>
  <c r="G84" i="1" s="1"/>
  <c r="N14" i="178"/>
  <c r="G117" i="1" s="1"/>
  <c r="N37" i="99"/>
  <c r="G114" i="1" s="1"/>
  <c r="N14" i="177"/>
  <c r="G11" i="1" s="1"/>
  <c r="L5" i="176"/>
  <c r="K5" i="176"/>
  <c r="M44" i="1" s="1"/>
  <c r="N5" i="176"/>
  <c r="G58" i="1" s="1"/>
  <c r="L9" i="172"/>
  <c r="K9" i="172"/>
  <c r="M118" i="1" s="1"/>
  <c r="N9" i="172"/>
  <c r="G120" i="1" s="1"/>
  <c r="L5" i="169"/>
  <c r="N67" i="1" s="1"/>
  <c r="K5" i="169"/>
  <c r="M67" i="1" s="1"/>
  <c r="N5" i="169"/>
  <c r="G65" i="1" s="1"/>
  <c r="L7" i="18"/>
  <c r="N59" i="1" s="1"/>
  <c r="K7" i="18"/>
  <c r="D56" i="1" s="1"/>
  <c r="N7" i="18"/>
  <c r="G56" i="1" s="1"/>
  <c r="L5" i="168"/>
  <c r="N94" i="1" s="1"/>
  <c r="K5" i="168"/>
  <c r="N5" i="168"/>
  <c r="G95" i="1" s="1"/>
  <c r="N7" i="162"/>
  <c r="G54" i="1" s="1"/>
  <c r="N5" i="163"/>
  <c r="G92" i="1" s="1"/>
  <c r="L5" i="163"/>
  <c r="N93" i="1" s="1"/>
  <c r="K5" i="163"/>
  <c r="M93" i="1" s="1"/>
  <c r="L2" i="91"/>
  <c r="K2" i="91"/>
  <c r="K17" i="91" s="1"/>
  <c r="D10" i="1" s="1"/>
  <c r="N17" i="91"/>
  <c r="G10" i="1" s="1"/>
  <c r="N6" i="38"/>
  <c r="G159" i="1" s="1"/>
  <c r="L6" i="38"/>
  <c r="N161" i="1" s="1"/>
  <c r="K6" i="38"/>
  <c r="M161" i="1" s="1"/>
  <c r="N10" i="156"/>
  <c r="G128" i="1" s="1"/>
  <c r="L10" i="156"/>
  <c r="N126" i="1" s="1"/>
  <c r="K10" i="156"/>
  <c r="N5" i="155"/>
  <c r="G100" i="1" s="1"/>
  <c r="L5" i="155"/>
  <c r="N99" i="1" s="1"/>
  <c r="K5" i="155"/>
  <c r="D100" i="1" s="1"/>
  <c r="N6" i="151"/>
  <c r="G51" i="1" s="1"/>
  <c r="L6" i="151"/>
  <c r="N57" i="1" s="1"/>
  <c r="K6" i="151"/>
  <c r="M57" i="1" s="1"/>
  <c r="L11" i="150"/>
  <c r="N34" i="1" s="1"/>
  <c r="K11" i="150"/>
  <c r="M34" i="1" s="1"/>
  <c r="N11" i="150"/>
  <c r="G29" i="1" s="1"/>
  <c r="N6" i="145"/>
  <c r="G68" i="1" s="1"/>
  <c r="L6" i="145"/>
  <c r="K6" i="145"/>
  <c r="M53" i="1" s="1"/>
  <c r="N12" i="144"/>
  <c r="G16" i="1" s="1"/>
  <c r="L12" i="144"/>
  <c r="K12" i="144"/>
  <c r="D16" i="1" s="1"/>
  <c r="N9" i="55"/>
  <c r="G20" i="1" s="1"/>
  <c r="L9" i="55"/>
  <c r="N7" i="1" s="1"/>
  <c r="K9" i="55"/>
  <c r="D20" i="1" s="1"/>
  <c r="N5" i="143"/>
  <c r="G162" i="1" s="1"/>
  <c r="L5" i="143"/>
  <c r="E162" i="1" s="1"/>
  <c r="K5" i="143"/>
  <c r="M165" i="1" s="1"/>
  <c r="N16" i="134"/>
  <c r="G154" i="1" s="1"/>
  <c r="L16" i="134"/>
  <c r="E154" i="1" s="1"/>
  <c r="K16" i="134"/>
  <c r="D154" i="1" s="1"/>
  <c r="K19" i="138"/>
  <c r="D153" i="1" s="1"/>
  <c r="N19" i="138"/>
  <c r="G153" i="1" s="1"/>
  <c r="L19" i="138"/>
  <c r="N147" i="1" s="1"/>
  <c r="N29" i="137"/>
  <c r="G113" i="1" s="1"/>
  <c r="L29" i="137"/>
  <c r="E113" i="1" s="1"/>
  <c r="K29" i="137"/>
  <c r="M108" i="1" s="1"/>
  <c r="N10" i="142"/>
  <c r="G123" i="1" s="1"/>
  <c r="L10" i="142"/>
  <c r="K10" i="142"/>
  <c r="N8" i="135"/>
  <c r="G139" i="1" s="1"/>
  <c r="L8" i="135"/>
  <c r="E139" i="1" s="1"/>
  <c r="K8" i="135"/>
  <c r="D139" i="1" s="1"/>
  <c r="N5" i="141"/>
  <c r="G91" i="1" s="1"/>
  <c r="L5" i="141"/>
  <c r="E91" i="1" s="1"/>
  <c r="K5" i="141"/>
  <c r="D91" i="1" s="1"/>
  <c r="N6" i="140"/>
  <c r="G81" i="1" s="1"/>
  <c r="L6" i="140"/>
  <c r="N82" i="1" s="1"/>
  <c r="K6" i="140"/>
  <c r="N5" i="134"/>
  <c r="G83" i="1" s="1"/>
  <c r="L5" i="134"/>
  <c r="K5" i="134"/>
  <c r="M79" i="1" s="1"/>
  <c r="N5" i="139"/>
  <c r="G70" i="1" s="1"/>
  <c r="L5" i="139"/>
  <c r="E70" i="1" s="1"/>
  <c r="K5" i="139"/>
  <c r="N11" i="138"/>
  <c r="G35" i="1" s="1"/>
  <c r="L11" i="138"/>
  <c r="K11" i="138"/>
  <c r="M27" i="1" s="1"/>
  <c r="N11" i="137"/>
  <c r="G28" i="1" s="1"/>
  <c r="L11" i="137"/>
  <c r="E28" i="1" s="1"/>
  <c r="K11" i="137"/>
  <c r="L11" i="136"/>
  <c r="E17" i="1" s="1"/>
  <c r="N11" i="136"/>
  <c r="G17" i="1" s="1"/>
  <c r="K11" i="136"/>
  <c r="D17" i="1" s="1"/>
  <c r="M3" i="97"/>
  <c r="O3" i="97" s="1"/>
  <c r="M3" i="95"/>
  <c r="O3" i="95" s="1"/>
  <c r="M3" i="96"/>
  <c r="O3" i="96" s="1"/>
  <c r="M3" i="94"/>
  <c r="O3" i="94" s="1"/>
  <c r="N10" i="129"/>
  <c r="G122" i="1" s="1"/>
  <c r="L10" i="129"/>
  <c r="K10" i="129"/>
  <c r="M115" i="1" s="1"/>
  <c r="N5" i="128"/>
  <c r="G88" i="1" s="1"/>
  <c r="L5" i="128"/>
  <c r="N85" i="1" s="1"/>
  <c r="K5" i="128"/>
  <c r="M85" i="1" s="1"/>
  <c r="O18" i="61"/>
  <c r="N26" i="61"/>
  <c r="G127" i="1" s="1"/>
  <c r="K26" i="61"/>
  <c r="O4" i="59"/>
  <c r="L26" i="61"/>
  <c r="E127" i="1" s="1"/>
  <c r="L2" i="121"/>
  <c r="L12" i="121" s="1"/>
  <c r="K2" i="121"/>
  <c r="N12" i="121"/>
  <c r="G125" i="1" s="1"/>
  <c r="N13" i="120"/>
  <c r="G23" i="1" s="1"/>
  <c r="L2" i="120"/>
  <c r="L13" i="120" s="1"/>
  <c r="E23" i="1" s="1"/>
  <c r="K2" i="120"/>
  <c r="K13" i="120" s="1"/>
  <c r="N10" i="116"/>
  <c r="G25" i="1" s="1"/>
  <c r="L10" i="116"/>
  <c r="K10" i="116"/>
  <c r="N10" i="115"/>
  <c r="G33" i="1" s="1"/>
  <c r="L10" i="115"/>
  <c r="K10" i="115"/>
  <c r="M29" i="1" s="1"/>
  <c r="K23" i="112"/>
  <c r="D108" i="1" s="1"/>
  <c r="N23" i="112"/>
  <c r="L23" i="112"/>
  <c r="N15" i="111"/>
  <c r="G13" i="1" s="1"/>
  <c r="L15" i="111"/>
  <c r="N12" i="1" s="1"/>
  <c r="K15" i="111"/>
  <c r="D13" i="1" s="1"/>
  <c r="K16" i="110"/>
  <c r="M19" i="1" s="1"/>
  <c r="N16" i="110"/>
  <c r="G19" i="1" s="1"/>
  <c r="L16" i="110"/>
  <c r="N5" i="108"/>
  <c r="G164" i="1" s="1"/>
  <c r="L5" i="108"/>
  <c r="N164" i="1" s="1"/>
  <c r="K5" i="108"/>
  <c r="D164" i="1" s="1"/>
  <c r="K2" i="103"/>
  <c r="K2" i="102"/>
  <c r="K2" i="101"/>
  <c r="L2" i="101"/>
  <c r="L2" i="103"/>
  <c r="L2" i="102"/>
  <c r="N16" i="103"/>
  <c r="G119" i="1" s="1"/>
  <c r="N10" i="102"/>
  <c r="G130" i="1" s="1"/>
  <c r="N11" i="101"/>
  <c r="G121" i="1" s="1"/>
  <c r="L2" i="100"/>
  <c r="L9" i="100" s="1"/>
  <c r="K2" i="100"/>
  <c r="L2" i="99"/>
  <c r="K2" i="99"/>
  <c r="N9" i="100"/>
  <c r="G37" i="1" s="1"/>
  <c r="N16" i="99"/>
  <c r="G12" i="1" s="1"/>
  <c r="N11" i="98"/>
  <c r="G136" i="1" s="1"/>
  <c r="L11" i="98"/>
  <c r="K11" i="98"/>
  <c r="D136" i="1" s="1"/>
  <c r="N16" i="97"/>
  <c r="G133" i="1" s="1"/>
  <c r="L16" i="97"/>
  <c r="K16" i="97"/>
  <c r="M136" i="1" s="1"/>
  <c r="N14" i="96"/>
  <c r="G111" i="1" s="1"/>
  <c r="L14" i="96"/>
  <c r="E111" i="1" s="1"/>
  <c r="K14" i="96"/>
  <c r="M116" i="1" s="1"/>
  <c r="N12" i="95"/>
  <c r="G116" i="1" s="1"/>
  <c r="L12" i="95"/>
  <c r="N122" i="1" s="1"/>
  <c r="K12" i="95"/>
  <c r="M122" i="1" s="1"/>
  <c r="L11" i="94"/>
  <c r="E30" i="1" s="1"/>
  <c r="N11" i="94"/>
  <c r="G30" i="1" s="1"/>
  <c r="K11" i="94"/>
  <c r="M32" i="1" s="1"/>
  <c r="L13" i="93"/>
  <c r="N28" i="1" s="1"/>
  <c r="K13" i="93"/>
  <c r="D26" i="1" s="1"/>
  <c r="N13" i="93"/>
  <c r="G26" i="1" s="1"/>
  <c r="L2" i="90"/>
  <c r="K2" i="90"/>
  <c r="K14" i="90" s="1"/>
  <c r="M22" i="1" s="1"/>
  <c r="N14" i="90"/>
  <c r="G24" i="1" s="1"/>
  <c r="N8" i="83"/>
  <c r="G142" i="1" s="1"/>
  <c r="L8" i="83"/>
  <c r="K8" i="83"/>
  <c r="N8" i="82"/>
  <c r="K8" i="82"/>
  <c r="M39" i="1" s="1"/>
  <c r="N9" i="81"/>
  <c r="G15" i="1" s="1"/>
  <c r="K9" i="81"/>
  <c r="D15" i="1" s="1"/>
  <c r="L3" i="61"/>
  <c r="L6" i="61" s="1"/>
  <c r="N88" i="1" s="1"/>
  <c r="K3" i="61"/>
  <c r="K6" i="61" s="1"/>
  <c r="L8" i="82"/>
  <c r="L9" i="81"/>
  <c r="N5" i="70"/>
  <c r="L2" i="70"/>
  <c r="L5" i="70" s="1"/>
  <c r="K2" i="70"/>
  <c r="N6" i="65"/>
  <c r="L2" i="65"/>
  <c r="L6" i="65" s="1"/>
  <c r="E78" i="1" s="1"/>
  <c r="K2" i="65"/>
  <c r="K6" i="65" s="1"/>
  <c r="D78" i="1" s="1"/>
  <c r="L2" i="64"/>
  <c r="K2" i="64"/>
  <c r="K6" i="64" s="1"/>
  <c r="D47" i="1" s="1"/>
  <c r="N6" i="64"/>
  <c r="G47" i="1" s="1"/>
  <c r="N7" i="63"/>
  <c r="G148" i="1" s="1"/>
  <c r="L7" i="63"/>
  <c r="N150" i="1" s="1"/>
  <c r="K7" i="63"/>
  <c r="N10" i="62"/>
  <c r="G115" i="1" s="1"/>
  <c r="L10" i="62"/>
  <c r="E115" i="1" s="1"/>
  <c r="K10" i="62"/>
  <c r="N6" i="61"/>
  <c r="G85" i="1" s="1"/>
  <c r="N5" i="60"/>
  <c r="G89" i="1" s="1"/>
  <c r="L5" i="60"/>
  <c r="K5" i="60"/>
  <c r="M87" i="1" s="1"/>
  <c r="N14" i="59"/>
  <c r="G22" i="1" s="1"/>
  <c r="L14" i="59"/>
  <c r="N17" i="1" s="1"/>
  <c r="K14" i="59"/>
  <c r="D22" i="1" s="1"/>
  <c r="N10" i="58"/>
  <c r="G36" i="1" s="1"/>
  <c r="L10" i="58"/>
  <c r="K10" i="58"/>
  <c r="D36" i="1" s="1"/>
  <c r="N28" i="53"/>
  <c r="G8" i="1" s="1"/>
  <c r="L28" i="53"/>
  <c r="E8" i="1" s="1"/>
  <c r="K28" i="53"/>
  <c r="M13" i="1" s="1"/>
  <c r="L19" i="11"/>
  <c r="L28" i="11" s="1"/>
  <c r="N129" i="1" s="1"/>
  <c r="K19" i="11"/>
  <c r="L4" i="12"/>
  <c r="K4" i="12"/>
  <c r="K27" i="12" s="1"/>
  <c r="L2" i="49"/>
  <c r="L13" i="49" s="1"/>
  <c r="K2" i="49"/>
  <c r="K13" i="49" s="1"/>
  <c r="N13" i="49"/>
  <c r="G34" i="1" s="1"/>
  <c r="L4" i="10"/>
  <c r="K4" i="10"/>
  <c r="K25" i="10" s="1"/>
  <c r="M24" i="1" s="1"/>
  <c r="D2" i="46"/>
  <c r="C2" i="46" s="1"/>
  <c r="N9" i="46"/>
  <c r="G134" i="1" s="1"/>
  <c r="L9" i="46"/>
  <c r="K9" i="46"/>
  <c r="M134" i="1" s="1"/>
  <c r="D2" i="45"/>
  <c r="C2" i="45" s="1"/>
  <c r="N5" i="45"/>
  <c r="G76" i="1" s="1"/>
  <c r="L5" i="45"/>
  <c r="N74" i="1" s="1"/>
  <c r="K5" i="45"/>
  <c r="N7" i="9"/>
  <c r="G143" i="1" s="1"/>
  <c r="L7" i="9"/>
  <c r="K7" i="9"/>
  <c r="M146" i="1" s="1"/>
  <c r="N12" i="37"/>
  <c r="G132" i="1" s="1"/>
  <c r="L12" i="37"/>
  <c r="N132" i="1" s="1"/>
  <c r="K12" i="37"/>
  <c r="D132" i="1" s="1"/>
  <c r="N5" i="36"/>
  <c r="G163" i="1" s="1"/>
  <c r="L5" i="36"/>
  <c r="N162" i="1" s="1"/>
  <c r="K5" i="36"/>
  <c r="D163" i="1" s="1"/>
  <c r="N25" i="35"/>
  <c r="G110" i="1" s="1"/>
  <c r="L25" i="35"/>
  <c r="N124" i="1" s="1"/>
  <c r="K25" i="35"/>
  <c r="D110" i="1" s="1"/>
  <c r="N10" i="34"/>
  <c r="G129" i="1" s="1"/>
  <c r="L10" i="34"/>
  <c r="N128" i="1" s="1"/>
  <c r="K10" i="34"/>
  <c r="M128" i="1" s="1"/>
  <c r="N20" i="33"/>
  <c r="G112" i="1" s="1"/>
  <c r="L20" i="33"/>
  <c r="E112" i="1" s="1"/>
  <c r="K20" i="33"/>
  <c r="D112" i="1" s="1"/>
  <c r="N5" i="32"/>
  <c r="G97" i="1" s="1"/>
  <c r="L5" i="32"/>
  <c r="N97" i="1" s="1"/>
  <c r="K5" i="32"/>
  <c r="D97" i="1" s="1"/>
  <c r="N5" i="31"/>
  <c r="G87" i="1" s="1"/>
  <c r="L5" i="31"/>
  <c r="E87" i="1" s="1"/>
  <c r="K5" i="31"/>
  <c r="D87" i="1" s="1"/>
  <c r="N19" i="30"/>
  <c r="G18" i="1" s="1"/>
  <c r="L19" i="30"/>
  <c r="E18" i="1" s="1"/>
  <c r="K19" i="30"/>
  <c r="M30" i="1" s="1"/>
  <c r="N25" i="10"/>
  <c r="G9" i="1" s="1"/>
  <c r="N19" i="2"/>
  <c r="G7" i="1" s="1"/>
  <c r="L19" i="2"/>
  <c r="E7" i="1" s="1"/>
  <c r="K19" i="2"/>
  <c r="M9" i="1" s="1"/>
  <c r="N5" i="14"/>
  <c r="G156" i="1" s="1"/>
  <c r="L5" i="14"/>
  <c r="E156" i="1" s="1"/>
  <c r="K5" i="14"/>
  <c r="M155" i="1" s="1"/>
  <c r="N14" i="13"/>
  <c r="G118" i="1" s="1"/>
  <c r="L14" i="13"/>
  <c r="E118" i="1" s="1"/>
  <c r="K14" i="13"/>
  <c r="M117" i="1" s="1"/>
  <c r="N27" i="12"/>
  <c r="G109" i="1" s="1"/>
  <c r="N28" i="11"/>
  <c r="G126" i="1" s="1"/>
  <c r="N7" i="11"/>
  <c r="G66" i="1" s="1"/>
  <c r="L7" i="11"/>
  <c r="E66" i="1" s="1"/>
  <c r="K7" i="11"/>
  <c r="M80" i="1" s="1"/>
  <c r="M2" i="102" l="1"/>
  <c r="O2" i="102" s="1"/>
  <c r="K10" i="102"/>
  <c r="D130" i="1" s="1"/>
  <c r="D33" i="1"/>
  <c r="M14" i="1"/>
  <c r="M2" i="103"/>
  <c r="O2" i="103" s="1"/>
  <c r="E153" i="1"/>
  <c r="D88" i="1"/>
  <c r="M154" i="1"/>
  <c r="M162" i="1"/>
  <c r="M97" i="1"/>
  <c r="N165" i="1"/>
  <c r="K16" i="103"/>
  <c r="D119" i="1" s="1"/>
  <c r="E22" i="1"/>
  <c r="M5" i="45"/>
  <c r="F76" i="1" s="1"/>
  <c r="L16" i="99"/>
  <c r="E12" i="1" s="1"/>
  <c r="M36" i="1"/>
  <c r="M9" i="81"/>
  <c r="O8" i="1" s="1"/>
  <c r="N9" i="1"/>
  <c r="D156" i="1"/>
  <c r="E15" i="1"/>
  <c r="M28" i="53"/>
  <c r="O13" i="1" s="1"/>
  <c r="D18" i="1"/>
  <c r="M8" i="83"/>
  <c r="F142" i="1" s="1"/>
  <c r="M4" i="10"/>
  <c r="O4" i="10" s="1"/>
  <c r="N8" i="1"/>
  <c r="D113" i="1"/>
  <c r="N90" i="1"/>
  <c r="E76" i="1"/>
  <c r="M2" i="70"/>
  <c r="O2" i="70" s="1"/>
  <c r="D133" i="1"/>
  <c r="E20" i="1"/>
  <c r="D111" i="1"/>
  <c r="N117" i="1"/>
  <c r="M19" i="30"/>
  <c r="O30" i="1" s="1"/>
  <c r="N80" i="1"/>
  <c r="M19" i="11"/>
  <c r="O19" i="11" s="1"/>
  <c r="M4" i="12"/>
  <c r="O4" i="12" s="1"/>
  <c r="N109" i="1"/>
  <c r="K11" i="101"/>
  <c r="M119" i="1" s="1"/>
  <c r="D7" i="1"/>
  <c r="L25" i="10"/>
  <c r="E9" i="1" s="1"/>
  <c r="M84" i="1"/>
  <c r="M5" i="31"/>
  <c r="O84" i="1" s="1"/>
  <c r="M28" i="1"/>
  <c r="E97" i="1"/>
  <c r="N23" i="1"/>
  <c r="M3" i="162"/>
  <c r="O3" i="162" s="1"/>
  <c r="M25" i="103"/>
  <c r="O25" i="103" s="1"/>
  <c r="M25" i="35"/>
  <c r="F110" i="1" s="1"/>
  <c r="M124" i="1"/>
  <c r="E110" i="1"/>
  <c r="E148" i="1"/>
  <c r="K16" i="99"/>
  <c r="M25" i="1" s="1"/>
  <c r="M12" i="1"/>
  <c r="M6" i="38"/>
  <c r="O161" i="1" s="1"/>
  <c r="M9" i="55"/>
  <c r="O7" i="1" s="1"/>
  <c r="E126" i="1"/>
  <c r="D143" i="1"/>
  <c r="N13" i="1"/>
  <c r="D40" i="1"/>
  <c r="M8" i="135"/>
  <c r="F139" i="1" s="1"/>
  <c r="L37" i="103"/>
  <c r="N31" i="1" s="1"/>
  <c r="M7" i="1"/>
  <c r="K5" i="70"/>
  <c r="M18" i="1"/>
  <c r="M90" i="1"/>
  <c r="M111" i="1"/>
  <c r="D109" i="1"/>
  <c r="M74" i="1"/>
  <c r="D76" i="1"/>
  <c r="N110" i="1"/>
  <c r="M23" i="112"/>
  <c r="O110" i="1" s="1"/>
  <c r="E116" i="1"/>
  <c r="L16" i="103"/>
  <c r="M112" i="1"/>
  <c r="D123" i="1"/>
  <c r="N108" i="1"/>
  <c r="M29" i="137"/>
  <c r="O108" i="1" s="1"/>
  <c r="D27" i="1"/>
  <c r="M31" i="1"/>
  <c r="D11" i="1"/>
  <c r="M20" i="1"/>
  <c r="M150" i="1"/>
  <c r="M7" i="63"/>
  <c r="D117" i="1"/>
  <c r="M123" i="1"/>
  <c r="M113" i="1"/>
  <c r="D114" i="1"/>
  <c r="D66" i="1"/>
  <c r="D148" i="1"/>
  <c r="M2" i="64"/>
  <c r="O2" i="64" s="1"/>
  <c r="D30" i="1"/>
  <c r="D9" i="1"/>
  <c r="L27" i="12"/>
  <c r="N30" i="1"/>
  <c r="E142" i="1"/>
  <c r="D116" i="1"/>
  <c r="E133" i="1"/>
  <c r="N136" i="1"/>
  <c r="M21" i="1"/>
  <c r="D25" i="1"/>
  <c r="M23" i="1"/>
  <c r="D28" i="1"/>
  <c r="E68" i="1"/>
  <c r="M6" i="145"/>
  <c r="N53" i="1" s="1"/>
  <c r="D118" i="1"/>
  <c r="M132" i="1"/>
  <c r="E129" i="1"/>
  <c r="M125" i="1"/>
  <c r="M5" i="36"/>
  <c r="E163" i="1"/>
  <c r="N146" i="1"/>
  <c r="M7" i="9"/>
  <c r="D8" i="1"/>
  <c r="N151" i="1"/>
  <c r="M151" i="1"/>
  <c r="D142" i="1"/>
  <c r="M135" i="1"/>
  <c r="N18" i="1"/>
  <c r="E16" i="1"/>
  <c r="M12" i="144"/>
  <c r="M10" i="142"/>
  <c r="F123" i="1" s="1"/>
  <c r="M2" i="187"/>
  <c r="O2" i="187" s="1"/>
  <c r="M16" i="110"/>
  <c r="F19" i="1" s="1"/>
  <c r="N112" i="1"/>
  <c r="M5" i="141"/>
  <c r="F91" i="1" s="1"/>
  <c r="M147" i="1"/>
  <c r="M19" i="138"/>
  <c r="O19" i="138" s="1"/>
  <c r="H153" i="1" s="1"/>
  <c r="E123" i="1"/>
  <c r="D162" i="1"/>
  <c r="M139" i="1"/>
  <c r="E128" i="1"/>
  <c r="M2" i="188"/>
  <c r="O2" i="188" s="1"/>
  <c r="E34" i="1"/>
  <c r="N35" i="1"/>
  <c r="D29" i="1"/>
  <c r="E95" i="1"/>
  <c r="D65" i="1"/>
  <c r="D84" i="1"/>
  <c r="M22" i="187"/>
  <c r="O22" i="187" s="1"/>
  <c r="M49" i="1"/>
  <c r="D68" i="1"/>
  <c r="N127" i="1"/>
  <c r="N60" i="1"/>
  <c r="N139" i="1"/>
  <c r="M99" i="1"/>
  <c r="D159" i="1"/>
  <c r="L12" i="187"/>
  <c r="N33" i="1" s="1"/>
  <c r="N32" i="1"/>
  <c r="M5" i="155"/>
  <c r="O99" i="1" s="1"/>
  <c r="M3" i="101"/>
  <c r="O3" i="101" s="1"/>
  <c r="L30" i="187"/>
  <c r="N114" i="1" s="1"/>
  <c r="M33" i="1"/>
  <c r="D31" i="1"/>
  <c r="M6" i="65"/>
  <c r="F78" i="1" s="1"/>
  <c r="N91" i="1"/>
  <c r="E125" i="1"/>
  <c r="N130" i="1"/>
  <c r="M19" i="2"/>
  <c r="O9" i="1" s="1"/>
  <c r="E85" i="1"/>
  <c r="L6" i="64"/>
  <c r="E47" i="1" s="1"/>
  <c r="M5" i="32"/>
  <c r="O5" i="32" s="1"/>
  <c r="H97" i="1" s="1"/>
  <c r="D134" i="1"/>
  <c r="M8" i="82"/>
  <c r="F40" i="1" s="1"/>
  <c r="E40" i="1"/>
  <c r="N37" i="1"/>
  <c r="E37" i="1"/>
  <c r="M59" i="1"/>
  <c r="L10" i="102"/>
  <c r="E13" i="1"/>
  <c r="M26" i="61"/>
  <c r="O127" i="1" s="1"/>
  <c r="D122" i="1"/>
  <c r="M11" i="136"/>
  <c r="M11" i="137"/>
  <c r="D35" i="1"/>
  <c r="E81" i="1"/>
  <c r="M16" i="1"/>
  <c r="N16" i="1"/>
  <c r="M5" i="143"/>
  <c r="M5" i="163"/>
  <c r="M8" i="1"/>
  <c r="M2" i="99"/>
  <c r="O2" i="99" s="1"/>
  <c r="E164" i="1"/>
  <c r="M110" i="1"/>
  <c r="D83" i="1"/>
  <c r="N154" i="1"/>
  <c r="M83" i="1"/>
  <c r="E160" i="1"/>
  <c r="E72" i="1"/>
  <c r="M12" i="95"/>
  <c r="M15" i="111"/>
  <c r="E19" i="1"/>
  <c r="D19" i="1"/>
  <c r="M11" i="138"/>
  <c r="O11" i="138" s="1"/>
  <c r="H35" i="1" s="1"/>
  <c r="M16" i="134"/>
  <c r="F154" i="1" s="1"/>
  <c r="E100" i="1"/>
  <c r="M7" i="18"/>
  <c r="F56" i="1" s="1"/>
  <c r="E56" i="1"/>
  <c r="M5" i="190"/>
  <c r="O62" i="1" s="1"/>
  <c r="M62" i="1"/>
  <c r="M2" i="120"/>
  <c r="O2" i="120" s="1"/>
  <c r="D131" i="1"/>
  <c r="E108" i="1"/>
  <c r="N19" i="1"/>
  <c r="D24" i="1"/>
  <c r="D85" i="1"/>
  <c r="M88" i="1"/>
  <c r="M6" i="61"/>
  <c r="F85" i="1" s="1"/>
  <c r="M3" i="61"/>
  <c r="O3" i="61" s="1"/>
  <c r="N39" i="1"/>
  <c r="M2" i="65"/>
  <c r="O2" i="65" s="1"/>
  <c r="M16" i="97"/>
  <c r="M11" i="94"/>
  <c r="M14" i="13"/>
  <c r="K28" i="11"/>
  <c r="M5" i="14"/>
  <c r="E132" i="1"/>
  <c r="N84" i="1"/>
  <c r="M12" i="37"/>
  <c r="E143" i="1"/>
  <c r="M2" i="49"/>
  <c r="O2" i="49" s="1"/>
  <c r="D115" i="1"/>
  <c r="M109" i="1"/>
  <c r="M10" i="62"/>
  <c r="E26" i="1"/>
  <c r="M13" i="93"/>
  <c r="L11" i="101"/>
  <c r="M2" i="101"/>
  <c r="O2" i="101" s="1"/>
  <c r="M94" i="1"/>
  <c r="M5" i="168"/>
  <c r="D95" i="1"/>
  <c r="E134" i="1"/>
  <c r="N134" i="1"/>
  <c r="M17" i="1"/>
  <c r="M14" i="59"/>
  <c r="N116" i="1"/>
  <c r="M14" i="96"/>
  <c r="N29" i="1"/>
  <c r="M10" i="115"/>
  <c r="E33" i="1"/>
  <c r="D70" i="1"/>
  <c r="M60" i="1"/>
  <c r="M5" i="139"/>
  <c r="N155" i="1"/>
  <c r="M20" i="33"/>
  <c r="M9" i="46"/>
  <c r="N36" i="1"/>
  <c r="E36" i="1"/>
  <c r="M10" i="58"/>
  <c r="G78" i="1"/>
  <c r="E136" i="1"/>
  <c r="M11" i="98"/>
  <c r="N135" i="1"/>
  <c r="G108" i="1"/>
  <c r="N87" i="1"/>
  <c r="M5" i="60"/>
  <c r="E89" i="1"/>
  <c r="M2" i="100"/>
  <c r="O2" i="100" s="1"/>
  <c r="K9" i="100"/>
  <c r="M7" i="11"/>
  <c r="N125" i="1"/>
  <c r="D129" i="1"/>
  <c r="M10" i="34"/>
  <c r="D34" i="1"/>
  <c r="M13" i="49"/>
  <c r="M35" i="1"/>
  <c r="G40" i="1"/>
  <c r="M2" i="90"/>
  <c r="O2" i="90" s="1"/>
  <c r="L14" i="90"/>
  <c r="N115" i="1"/>
  <c r="E122" i="1"/>
  <c r="M10" i="129"/>
  <c r="D89" i="1"/>
  <c r="M91" i="1"/>
  <c r="M26" i="1"/>
  <c r="D23" i="1"/>
  <c r="M127" i="1"/>
  <c r="D127" i="1"/>
  <c r="E88" i="1"/>
  <c r="M5" i="128"/>
  <c r="N27" i="1"/>
  <c r="E35" i="1"/>
  <c r="E83" i="1"/>
  <c r="M5" i="134"/>
  <c r="N79" i="1"/>
  <c r="M3" i="177"/>
  <c r="O3" i="177" s="1"/>
  <c r="L14" i="177"/>
  <c r="M13" i="120"/>
  <c r="N26" i="1"/>
  <c r="M5" i="108"/>
  <c r="E25" i="1"/>
  <c r="M10" i="116"/>
  <c r="N21" i="1"/>
  <c r="K12" i="121"/>
  <c r="M2" i="121"/>
  <c r="O2" i="121" s="1"/>
  <c r="M82" i="1"/>
  <c r="M6" i="140"/>
  <c r="D81" i="1"/>
  <c r="E51" i="1"/>
  <c r="M6" i="151"/>
  <c r="D160" i="1"/>
  <c r="M5" i="180"/>
  <c r="M159" i="1"/>
  <c r="M164" i="1"/>
  <c r="M11" i="150"/>
  <c r="E29" i="1"/>
  <c r="M126" i="1"/>
  <c r="M10" i="156"/>
  <c r="D128" i="1"/>
  <c r="M7" i="162"/>
  <c r="E54" i="1"/>
  <c r="L17" i="91"/>
  <c r="M2" i="91"/>
  <c r="O2" i="91" s="1"/>
  <c r="M3" i="178"/>
  <c r="O3" i="178" s="1"/>
  <c r="L14" i="178"/>
  <c r="M27" i="99"/>
  <c r="O27" i="99" s="1"/>
  <c r="L37" i="99"/>
  <c r="E159" i="1"/>
  <c r="D92" i="1"/>
  <c r="M5" i="169"/>
  <c r="E65" i="1"/>
  <c r="N118" i="1"/>
  <c r="E120" i="1"/>
  <c r="M9" i="172"/>
  <c r="N44" i="1"/>
  <c r="E58" i="1"/>
  <c r="M5" i="176"/>
  <c r="M4" i="103"/>
  <c r="O4" i="103" s="1"/>
  <c r="D51" i="1"/>
  <c r="E92" i="1"/>
  <c r="N78" i="1"/>
  <c r="E52" i="1"/>
  <c r="M7" i="186"/>
  <c r="D124" i="1"/>
  <c r="M3" i="102"/>
  <c r="O3" i="102" s="1"/>
  <c r="M4" i="99"/>
  <c r="O4" i="99" s="1"/>
  <c r="L10" i="188"/>
  <c r="D120" i="1"/>
  <c r="D58" i="1"/>
  <c r="M6" i="179"/>
  <c r="E84" i="1"/>
  <c r="D52" i="1"/>
  <c r="D137" i="1"/>
  <c r="M12" i="191"/>
  <c r="E131" i="1"/>
  <c r="O5" i="45" l="1"/>
  <c r="H76" i="1" s="1"/>
  <c r="F8" i="1"/>
  <c r="M121" i="1"/>
  <c r="F87" i="1"/>
  <c r="O74" i="1"/>
  <c r="O28" i="53"/>
  <c r="H8" i="1" s="1"/>
  <c r="O5" i="155"/>
  <c r="H100" i="1" s="1"/>
  <c r="F159" i="1"/>
  <c r="M5" i="70"/>
  <c r="E27" i="1"/>
  <c r="O5" i="31"/>
  <c r="H87" i="1" s="1"/>
  <c r="M16" i="103"/>
  <c r="O16" i="103" s="1"/>
  <c r="H119" i="1" s="1"/>
  <c r="M120" i="1"/>
  <c r="O8" i="135"/>
  <c r="H139" i="1" s="1"/>
  <c r="F15" i="1"/>
  <c r="O139" i="1"/>
  <c r="O9" i="81"/>
  <c r="H15" i="1" s="1"/>
  <c r="O7" i="18"/>
  <c r="H56" i="1" s="1"/>
  <c r="N25" i="1"/>
  <c r="O6" i="145"/>
  <c r="H68" i="1" s="1"/>
  <c r="F7" i="1"/>
  <c r="M37" i="103"/>
  <c r="F27" i="1" s="1"/>
  <c r="E124" i="1"/>
  <c r="F72" i="1"/>
  <c r="O5" i="190"/>
  <c r="H72" i="1" s="1"/>
  <c r="F100" i="1"/>
  <c r="O16" i="134"/>
  <c r="H154" i="1" s="1"/>
  <c r="O16" i="110"/>
  <c r="H19" i="1" s="1"/>
  <c r="F68" i="1"/>
  <c r="O6" i="38"/>
  <c r="H159" i="1" s="1"/>
  <c r="E31" i="1"/>
  <c r="M30" i="187"/>
  <c r="O30" i="187" s="1"/>
  <c r="H124" i="1" s="1"/>
  <c r="O8" i="83"/>
  <c r="H142" i="1" s="1"/>
  <c r="O29" i="137"/>
  <c r="H113" i="1" s="1"/>
  <c r="O151" i="1"/>
  <c r="O90" i="1"/>
  <c r="F97" i="1"/>
  <c r="M6" i="64"/>
  <c r="O6" i="64" s="1"/>
  <c r="H47" i="1" s="1"/>
  <c r="O5" i="141"/>
  <c r="H91" i="1" s="1"/>
  <c r="O19" i="30"/>
  <c r="H18" i="1" s="1"/>
  <c r="F18" i="1"/>
  <c r="O26" i="61"/>
  <c r="H127" i="1" s="1"/>
  <c r="O23" i="112"/>
  <c r="H108" i="1" s="1"/>
  <c r="F108" i="1"/>
  <c r="D121" i="1"/>
  <c r="F127" i="1"/>
  <c r="D12" i="1"/>
  <c r="F113" i="1"/>
  <c r="M16" i="99"/>
  <c r="O19" i="2"/>
  <c r="H7" i="1" s="1"/>
  <c r="O91" i="1"/>
  <c r="O27" i="1"/>
  <c r="O88" i="1"/>
  <c r="O6" i="65"/>
  <c r="H78" i="1" s="1"/>
  <c r="O10" i="142"/>
  <c r="H123" i="1" s="1"/>
  <c r="N24" i="1"/>
  <c r="M25" i="10"/>
  <c r="O25" i="35"/>
  <c r="H110" i="1" s="1"/>
  <c r="O124" i="1"/>
  <c r="O39" i="1"/>
  <c r="O9" i="55"/>
  <c r="H20" i="1" s="1"/>
  <c r="F20" i="1"/>
  <c r="F35" i="1"/>
  <c r="O59" i="1"/>
  <c r="O19" i="1"/>
  <c r="O8" i="82"/>
  <c r="H40" i="1" s="1"/>
  <c r="O112" i="1"/>
  <c r="O97" i="1"/>
  <c r="O5" i="36"/>
  <c r="H163" i="1" s="1"/>
  <c r="F163" i="1"/>
  <c r="O162" i="1"/>
  <c r="E109" i="1"/>
  <c r="M27" i="12"/>
  <c r="N111" i="1"/>
  <c r="F148" i="1"/>
  <c r="O7" i="63"/>
  <c r="H148" i="1" s="1"/>
  <c r="O150" i="1"/>
  <c r="F153" i="1"/>
  <c r="O147" i="1"/>
  <c r="E119" i="1"/>
  <c r="N120" i="1"/>
  <c r="O154" i="1"/>
  <c r="N49" i="1"/>
  <c r="O12" i="144"/>
  <c r="H16" i="1" s="1"/>
  <c r="O18" i="1"/>
  <c r="F16" i="1"/>
  <c r="O146" i="1"/>
  <c r="O7" i="9"/>
  <c r="H143" i="1" s="1"/>
  <c r="F143" i="1"/>
  <c r="M12" i="187"/>
  <c r="F17" i="1"/>
  <c r="O11" i="136"/>
  <c r="H17" i="1" s="1"/>
  <c r="O16" i="1"/>
  <c r="M10" i="102"/>
  <c r="E130" i="1"/>
  <c r="N121" i="1"/>
  <c r="O122" i="1"/>
  <c r="F116" i="1"/>
  <c r="O12" i="95"/>
  <c r="H116" i="1" s="1"/>
  <c r="O5" i="143"/>
  <c r="H162" i="1" s="1"/>
  <c r="F162" i="1"/>
  <c r="O165" i="1"/>
  <c r="O12" i="1"/>
  <c r="F13" i="1"/>
  <c r="O15" i="111"/>
  <c r="H13" i="1" s="1"/>
  <c r="F92" i="1"/>
  <c r="O93" i="1"/>
  <c r="O5" i="163"/>
  <c r="H92" i="1" s="1"/>
  <c r="F28" i="1"/>
  <c r="O11" i="137"/>
  <c r="H28" i="1" s="1"/>
  <c r="O23" i="1"/>
  <c r="O6" i="61"/>
  <c r="H85" i="1" s="1"/>
  <c r="O136" i="1"/>
  <c r="O16" i="97"/>
  <c r="H133" i="1" s="1"/>
  <c r="F133" i="1"/>
  <c r="O32" i="1"/>
  <c r="F30" i="1"/>
  <c r="O11" i="94"/>
  <c r="H30" i="1" s="1"/>
  <c r="F118" i="1"/>
  <c r="O14" i="13"/>
  <c r="H118" i="1" s="1"/>
  <c r="O117" i="1"/>
  <c r="D126" i="1"/>
  <c r="M129" i="1"/>
  <c r="M28" i="11"/>
  <c r="F52" i="1"/>
  <c r="O7" i="186"/>
  <c r="H52" i="1" s="1"/>
  <c r="O78" i="1"/>
  <c r="O67" i="1"/>
  <c r="O5" i="169"/>
  <c r="H65" i="1" s="1"/>
  <c r="F65" i="1"/>
  <c r="O5" i="108"/>
  <c r="H164" i="1" s="1"/>
  <c r="F164" i="1"/>
  <c r="O164" i="1"/>
  <c r="O20" i="33"/>
  <c r="H112" i="1" s="1"/>
  <c r="O125" i="1"/>
  <c r="F112" i="1"/>
  <c r="O116" i="1"/>
  <c r="O14" i="96"/>
  <c r="H111" i="1" s="1"/>
  <c r="F111" i="1"/>
  <c r="N113" i="1"/>
  <c r="M37" i="99"/>
  <c r="E114" i="1"/>
  <c r="F29" i="1"/>
  <c r="O34" i="1"/>
  <c r="O11" i="150"/>
  <c r="H29" i="1" s="1"/>
  <c r="F25" i="1"/>
  <c r="O21" i="1"/>
  <c r="O10" i="116"/>
  <c r="H25" i="1" s="1"/>
  <c r="O5" i="134"/>
  <c r="H83" i="1" s="1"/>
  <c r="F83" i="1"/>
  <c r="O79" i="1"/>
  <c r="O5" i="128"/>
  <c r="H88" i="1" s="1"/>
  <c r="F88" i="1"/>
  <c r="O85" i="1"/>
  <c r="M11" i="101"/>
  <c r="E121" i="1"/>
  <c r="N119" i="1"/>
  <c r="O5" i="14"/>
  <c r="H156" i="1" s="1"/>
  <c r="F156" i="1"/>
  <c r="O155" i="1"/>
  <c r="F120" i="1"/>
  <c r="O118" i="1"/>
  <c r="O9" i="172"/>
  <c r="H120" i="1" s="1"/>
  <c r="O159" i="1"/>
  <c r="F160" i="1"/>
  <c r="O5" i="180"/>
  <c r="H160" i="1" s="1"/>
  <c r="O6" i="140"/>
  <c r="H81" i="1" s="1"/>
  <c r="F81" i="1"/>
  <c r="O82" i="1"/>
  <c r="E11" i="1"/>
  <c r="N20" i="1"/>
  <c r="M14" i="177"/>
  <c r="O80" i="1"/>
  <c r="F66" i="1"/>
  <c r="O7" i="11"/>
  <c r="H66" i="1" s="1"/>
  <c r="O135" i="1"/>
  <c r="F136" i="1"/>
  <c r="O11" i="98"/>
  <c r="H136" i="1" s="1"/>
  <c r="F36" i="1"/>
  <c r="O10" i="58"/>
  <c r="H36" i="1" s="1"/>
  <c r="O36" i="1"/>
  <c r="O131" i="1"/>
  <c r="O12" i="191"/>
  <c r="H131" i="1" s="1"/>
  <c r="F131" i="1"/>
  <c r="N137" i="1"/>
  <c r="E137" i="1"/>
  <c r="M10" i="188"/>
  <c r="F58" i="1"/>
  <c r="O44" i="1"/>
  <c r="O5" i="176"/>
  <c r="H58" i="1" s="1"/>
  <c r="M17" i="91"/>
  <c r="E10" i="1"/>
  <c r="N14" i="1"/>
  <c r="O126" i="1"/>
  <c r="O10" i="156"/>
  <c r="H128" i="1" s="1"/>
  <c r="F128" i="1"/>
  <c r="O10" i="129"/>
  <c r="H122" i="1" s="1"/>
  <c r="F122" i="1"/>
  <c r="O115" i="1"/>
  <c r="M9" i="100"/>
  <c r="D37" i="1"/>
  <c r="M37" i="1"/>
  <c r="F134" i="1"/>
  <c r="O9" i="46"/>
  <c r="H134" i="1" s="1"/>
  <c r="O134" i="1"/>
  <c r="O5" i="139"/>
  <c r="H70" i="1" s="1"/>
  <c r="O60" i="1"/>
  <c r="F70" i="1"/>
  <c r="O10" i="115"/>
  <c r="H33" i="1" s="1"/>
  <c r="F33" i="1"/>
  <c r="O29" i="1"/>
  <c r="O14" i="59"/>
  <c r="H22" i="1" s="1"/>
  <c r="O17" i="1"/>
  <c r="F22" i="1"/>
  <c r="F26" i="1"/>
  <c r="O28" i="1"/>
  <c r="O13" i="93"/>
  <c r="H26" i="1" s="1"/>
  <c r="F115" i="1"/>
  <c r="O10" i="62"/>
  <c r="H115" i="1" s="1"/>
  <c r="O109" i="1"/>
  <c r="O12" i="37"/>
  <c r="H132" i="1" s="1"/>
  <c r="F132" i="1"/>
  <c r="O132" i="1"/>
  <c r="O89" i="1"/>
  <c r="O6" i="179"/>
  <c r="H84" i="1" s="1"/>
  <c r="F84" i="1"/>
  <c r="M14" i="178"/>
  <c r="E117" i="1"/>
  <c r="N123" i="1"/>
  <c r="F54" i="1"/>
  <c r="O83" i="1"/>
  <c r="O7" i="162"/>
  <c r="H54" i="1" s="1"/>
  <c r="O57" i="1"/>
  <c r="O6" i="151"/>
  <c r="H51" i="1" s="1"/>
  <c r="F51" i="1"/>
  <c r="M12" i="121"/>
  <c r="M130" i="1"/>
  <c r="D125" i="1"/>
  <c r="F23" i="1"/>
  <c r="O26" i="1"/>
  <c r="O13" i="120"/>
  <c r="H23" i="1" s="1"/>
  <c r="M14" i="90"/>
  <c r="N22" i="1"/>
  <c r="E24" i="1"/>
  <c r="O13" i="49"/>
  <c r="H34" i="1" s="1"/>
  <c r="O35" i="1"/>
  <c r="F34" i="1"/>
  <c r="O10" i="34"/>
  <c r="H129" i="1" s="1"/>
  <c r="F129" i="1"/>
  <c r="O128" i="1"/>
  <c r="O5" i="60"/>
  <c r="H89" i="1" s="1"/>
  <c r="O87" i="1"/>
  <c r="F89" i="1"/>
  <c r="O94" i="1"/>
  <c r="O5" i="168"/>
  <c r="H95" i="1" s="1"/>
  <c r="F95" i="1"/>
  <c r="O5" i="70" l="1"/>
  <c r="F47" i="1"/>
  <c r="O49" i="1"/>
  <c r="F119" i="1"/>
  <c r="O53" i="1"/>
  <c r="O120" i="1"/>
  <c r="O114" i="1"/>
  <c r="O37" i="103"/>
  <c r="H27" i="1" s="1"/>
  <c r="F124" i="1"/>
  <c r="O31" i="1"/>
  <c r="O25" i="1"/>
  <c r="O16" i="99"/>
  <c r="H12" i="1" s="1"/>
  <c r="F12" i="1"/>
  <c r="O24" i="1"/>
  <c r="F9" i="1"/>
  <c r="O25" i="10"/>
  <c r="H9" i="1" s="1"/>
  <c r="F109" i="1"/>
  <c r="O27" i="12"/>
  <c r="H109" i="1" s="1"/>
  <c r="O111" i="1"/>
  <c r="O33" i="1"/>
  <c r="F31" i="1"/>
  <c r="O12" i="187"/>
  <c r="H31" i="1" s="1"/>
  <c r="O10" i="102"/>
  <c r="H130" i="1" s="1"/>
  <c r="O121" i="1"/>
  <c r="F130" i="1"/>
  <c r="O129" i="1"/>
  <c r="F126" i="1"/>
  <c r="O28" i="11"/>
  <c r="H126" i="1" s="1"/>
  <c r="F125" i="1"/>
  <c r="O130" i="1"/>
  <c r="O12" i="121"/>
  <c r="H125" i="1" s="1"/>
  <c r="F137" i="1"/>
  <c r="O137" i="1"/>
  <c r="O10" i="188"/>
  <c r="H137" i="1" s="1"/>
  <c r="O20" i="1"/>
  <c r="O14" i="177"/>
  <c r="H11" i="1" s="1"/>
  <c r="F11" i="1"/>
  <c r="O37" i="1"/>
  <c r="F37" i="1"/>
  <c r="O9" i="100"/>
  <c r="H37" i="1" s="1"/>
  <c r="F114" i="1"/>
  <c r="O37" i="99"/>
  <c r="H114" i="1" s="1"/>
  <c r="O113" i="1"/>
  <c r="F121" i="1"/>
  <c r="O11" i="101"/>
  <c r="H121" i="1" s="1"/>
  <c r="O119" i="1"/>
  <c r="F117" i="1"/>
  <c r="O123" i="1"/>
  <c r="O14" i="178"/>
  <c r="H117" i="1" s="1"/>
  <c r="O14" i="1"/>
  <c r="F10" i="1"/>
  <c r="O17" i="91"/>
  <c r="H10" i="1" s="1"/>
  <c r="O22" i="1"/>
  <c r="F24" i="1"/>
  <c r="O14" i="90"/>
  <c r="H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D016AF35-29E4-42FE-8FFF-A59BA7917B0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C98CB8F8-11C3-4C77-8FB8-6A6E1545C3B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BF29257C-C9FE-4073-9CC4-499CE5717DB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4" authorId="0" shapeId="0" xr:uid="{1180A578-EA35-45BB-BA8D-6278B93B14E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25" authorId="0" shapeId="0" xr:uid="{7F8A2A8E-B3A2-40AD-A171-254EB94F4FB7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4" authorId="0" shapeId="0" xr:uid="{52F12AFA-87E2-4CB2-83AC-693120BF4A7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F7F104BE-20C0-4EC1-AC24-96F3C069C708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B28650B8-095C-4473-B121-184B6B972349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3" authorId="0" shapeId="0" xr:uid="{27E05FA4-52F6-4C4E-8FA6-E503867FE0C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13" authorId="0" shapeId="0" xr:uid="{31953DED-8EFC-45D2-A73A-9BED0E9F47F6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34" authorId="0" shapeId="0" xr:uid="{59A6B497-441B-486E-B603-059746D6406D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10" authorId="0" shapeId="0" xr:uid="{BC727AA7-1566-479F-9FB1-25BBB6C1D16E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  <comment ref="N11" authorId="0" shapeId="0" xr:uid="{D7AC80FD-D9F0-4E7D-9091-5A248198E602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lisa chacon</author>
  </authors>
  <commentList>
    <comment ref="N2" authorId="0" shapeId="0" xr:uid="{79F0A975-127D-44F0-A7B0-9905B0734B63}">
      <text>
        <r>
          <rPr>
            <b/>
            <sz val="9"/>
            <color indexed="81"/>
            <rFont val="Tahoma"/>
            <family val="2"/>
          </rPr>
          <t>lisa chacon:</t>
        </r>
        <r>
          <rPr>
            <sz val="9"/>
            <color indexed="81"/>
            <rFont val="Tahoma"/>
            <family val="2"/>
          </rPr>
          <t xml:space="preserve">
Manually Add Competitors Points Here.
</t>
        </r>
      </text>
    </comment>
  </commentList>
</comments>
</file>

<file path=xl/sharedStrings.xml><?xml version="1.0" encoding="utf-8"?>
<sst xmlns="http://schemas.openxmlformats.org/spreadsheetml/2006/main" count="5547" uniqueCount="280">
  <si>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</si>
  <si>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</si>
  <si>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</si>
  <si>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</si>
  <si>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</si>
  <si>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</si>
  <si>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</si>
  <si>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</si>
  <si>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</si>
  <si>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</si>
  <si>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</si>
  <si>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</si>
  <si>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</si>
  <si>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</si>
  <si>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</si>
  <si>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</si>
  <si>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Ricky Haley</t>
  </si>
  <si>
    <t>Billy Hudson</t>
  </si>
  <si>
    <t>Jim Haley</t>
  </si>
  <si>
    <t>Robby King</t>
  </si>
  <si>
    <t>Unlimited Semi Auto</t>
  </si>
  <si>
    <t>Tony Greenway</t>
  </si>
  <si>
    <t>Dave Eisenschmied</t>
  </si>
  <si>
    <t>Factory Semi Auto</t>
  </si>
  <si>
    <t>Justin Forston</t>
  </si>
  <si>
    <t>Ken Danals</t>
  </si>
  <si>
    <t>Cody King</t>
  </si>
  <si>
    <t>Target Total</t>
  </si>
  <si>
    <t>Agg</t>
  </si>
  <si>
    <t>Agg + Points</t>
  </si>
  <si>
    <t>Elberton, GA</t>
  </si>
  <si>
    <t>Unlimited</t>
  </si>
  <si>
    <t>Factory</t>
  </si>
  <si>
    <t>ABRA UNLIMITED RANKING 2020</t>
  </si>
  <si>
    <t>ABRA FACTORY RANKING 2020</t>
  </si>
  <si>
    <t>National Agg + Points</t>
  </si>
  <si>
    <t xml:space="preserve">National Aggregate </t>
  </si>
  <si>
    <t>Joe David</t>
  </si>
  <si>
    <t>Edinburg, TX</t>
  </si>
  <si>
    <t>San Angelo, TX</t>
  </si>
  <si>
    <t>Tom Cunningham</t>
  </si>
  <si>
    <t>David Strother</t>
  </si>
  <si>
    <t>Darren Krumweide</t>
  </si>
  <si>
    <t>Ian Holland</t>
  </si>
  <si>
    <t>Kenneth Sledge</t>
  </si>
  <si>
    <t>Tony Carruth</t>
  </si>
  <si>
    <t>Howard Wilson</t>
  </si>
  <si>
    <t>Jerry Willeford</t>
  </si>
  <si>
    <t>Audrey Holland</t>
  </si>
  <si>
    <t>Harry Trainer</t>
  </si>
  <si>
    <t>Return to Rankings</t>
  </si>
  <si>
    <t>Wade Haley</t>
  </si>
  <si>
    <t>Justin Fortson</t>
  </si>
  <si>
    <t>Tony  Greenway</t>
  </si>
  <si>
    <t>Outlaw Hvy</t>
  </si>
  <si>
    <t>David Joe</t>
  </si>
  <si>
    <t>Wanda Lantrip</t>
  </si>
  <si>
    <t>Pat Stewart</t>
  </si>
  <si>
    <t>Belton, SC</t>
  </si>
  <si>
    <t>John Hovan</t>
  </si>
  <si>
    <t>Elberton GA</t>
  </si>
  <si>
    <t>Bill Middlebrook</t>
  </si>
  <si>
    <t>Travis Davis</t>
  </si>
  <si>
    <t>Joe Chacon</t>
  </si>
  <si>
    <t>Boerne, TX</t>
  </si>
  <si>
    <t>Wayne Argence</t>
  </si>
  <si>
    <t>Lisa Chacon</t>
  </si>
  <si>
    <t>James Clarke</t>
  </si>
  <si>
    <t>Rene Melendez</t>
  </si>
  <si>
    <t xml:space="preserve">Lisa Chacon </t>
  </si>
  <si>
    <t>Brian Vincent</t>
  </si>
  <si>
    <t>Fred Jamison</t>
  </si>
  <si>
    <t>George Toney</t>
  </si>
  <si>
    <t>Brian Collins</t>
  </si>
  <si>
    <t>Lonsdale, AR</t>
  </si>
  <si>
    <t>Lonsdale AR</t>
  </si>
  <si>
    <t>Del Dillon</t>
  </si>
  <si>
    <t>Evelio McDonald</t>
  </si>
  <si>
    <t>Boerne</t>
  </si>
  <si>
    <t>Les Williams</t>
  </si>
  <si>
    <t>David Russell</t>
  </si>
  <si>
    <t>Matthew Tignor</t>
  </si>
  <si>
    <t>Bristol VA</t>
  </si>
  <si>
    <t>David Huff</t>
  </si>
  <si>
    <t>Tom Tignor</t>
  </si>
  <si>
    <t>Adam Plummer</t>
  </si>
  <si>
    <t>John Plummer</t>
  </si>
  <si>
    <t>Jill Ashlock</t>
  </si>
  <si>
    <t xml:space="preserve">Unlimited </t>
  </si>
  <si>
    <t>New Haven, KY</t>
  </si>
  <si>
    <t>Jerry Kendall</t>
  </si>
  <si>
    <t>Kyle Ashlock</t>
  </si>
  <si>
    <t>Joey Kimbrell</t>
  </si>
  <si>
    <t>Randy Kimbrell</t>
  </si>
  <si>
    <t xml:space="preserve">Factory </t>
  </si>
  <si>
    <t>Doug Depweg</t>
  </si>
  <si>
    <t>Charles Umsted</t>
  </si>
  <si>
    <t>Black Swamp</t>
  </si>
  <si>
    <t xml:space="preserve">Charles Umsted </t>
  </si>
  <si>
    <t>John Joseph</t>
  </si>
  <si>
    <t>Frank Baird</t>
  </si>
  <si>
    <t>Bill Poor</t>
  </si>
  <si>
    <t xml:space="preserve">John Joseph </t>
  </si>
  <si>
    <t xml:space="preserve">Outlaw Hvy </t>
  </si>
  <si>
    <t>Stephen Howell</t>
  </si>
  <si>
    <t>Adult Unlimited</t>
  </si>
  <si>
    <t>Benji Matoy</t>
  </si>
  <si>
    <t>Benjamin Matoy</t>
  </si>
  <si>
    <t>Lukas Brooks</t>
  </si>
  <si>
    <t>Adult Factory</t>
  </si>
  <si>
    <t>Cody McBroon</t>
  </si>
  <si>
    <t>Eddie Robertson</t>
  </si>
  <si>
    <t>Princeton, LA</t>
  </si>
  <si>
    <t>Robert Eaton</t>
  </si>
  <si>
    <t>Rodney Eaton</t>
  </si>
  <si>
    <t>Wilmore, KY</t>
  </si>
  <si>
    <t>Michael Blackard</t>
  </si>
  <si>
    <t>Katherine Blackard</t>
  </si>
  <si>
    <t>Bristol,VA</t>
  </si>
  <si>
    <t>Mike Rorer</t>
  </si>
  <si>
    <t>Brian Edmonds</t>
  </si>
  <si>
    <t>Windber, PA</t>
  </si>
  <si>
    <t>Windber,PA</t>
  </si>
  <si>
    <t>Jim Peightal</t>
  </si>
  <si>
    <t>Theodore Farkas</t>
  </si>
  <si>
    <t>Ronald Blasko</t>
  </si>
  <si>
    <t>Jake Radwanski</t>
  </si>
  <si>
    <t>Doug Gates</t>
  </si>
  <si>
    <t>James Marsh</t>
  </si>
  <si>
    <t>Dan Koot</t>
  </si>
  <si>
    <t>Rick Blasic</t>
  </si>
  <si>
    <t>Matthew Koot</t>
  </si>
  <si>
    <t>Ronald Blasco</t>
  </si>
  <si>
    <t>Pam Gates</t>
  </si>
  <si>
    <t>Darren Krumwiede</t>
  </si>
  <si>
    <t>Jay Griffin</t>
  </si>
  <si>
    <t>Mark Demarest</t>
  </si>
  <si>
    <t>Jim Bob Hartlage</t>
  </si>
  <si>
    <t>Wilmore,KY</t>
  </si>
  <si>
    <t>Art Shaffer</t>
  </si>
  <si>
    <t>Ann Tucker</t>
  </si>
  <si>
    <t>Allen Taylor</t>
  </si>
  <si>
    <t>Madisonville, TN</t>
  </si>
  <si>
    <t>Danny Payne</t>
  </si>
  <si>
    <t>Chris Carter</t>
  </si>
  <si>
    <t>Larry McGill</t>
  </si>
  <si>
    <t>MS RIMFIRE</t>
  </si>
  <si>
    <t>John Laseter</t>
  </si>
  <si>
    <t>Bob Bass</t>
  </si>
  <si>
    <t>Larry Arnold</t>
  </si>
  <si>
    <t>Tyler Dreaden</t>
  </si>
  <si>
    <t>Keith Williquette</t>
  </si>
  <si>
    <t>Steve Nicholas</t>
  </si>
  <si>
    <t>Ernie Converse</t>
  </si>
  <si>
    <t>Claude Pennington</t>
  </si>
  <si>
    <t>Randy Robinson</t>
  </si>
  <si>
    <t>Jim Starr</t>
  </si>
  <si>
    <t>Osseo, MI</t>
  </si>
  <si>
    <t>Bill Meyer</t>
  </si>
  <si>
    <t>Bob Leier</t>
  </si>
  <si>
    <t>John Pormann</t>
  </si>
  <si>
    <t>Jerry Kendal</t>
  </si>
  <si>
    <t>Joey Kmbrell</t>
  </si>
  <si>
    <t xml:space="preserve">Black Swamp </t>
  </si>
  <si>
    <t>Black swamp</t>
  </si>
  <si>
    <t>Dana Waxler</t>
  </si>
  <si>
    <t>Dan Waxler</t>
  </si>
  <si>
    <t>Shelly Moormon</t>
  </si>
  <si>
    <t>Kasi Davis</t>
  </si>
  <si>
    <t>Kandace Matoy</t>
  </si>
  <si>
    <t>Ron Kunath</t>
  </si>
  <si>
    <t>Mt. Sterling, KY</t>
  </si>
  <si>
    <t>Jamie Compton</t>
  </si>
  <si>
    <t>Keith Northcutt</t>
  </si>
  <si>
    <t>Freddie Taylor</t>
  </si>
  <si>
    <t>John Goodin</t>
  </si>
  <si>
    <t>Steve Bogart</t>
  </si>
  <si>
    <t>Elizabeth Bogart</t>
  </si>
  <si>
    <t>Max Dixon</t>
  </si>
  <si>
    <t>Herman Matoy</t>
  </si>
  <si>
    <t>Steve Kiemele</t>
  </si>
  <si>
    <t>Sean McKay</t>
  </si>
  <si>
    <t>Sean Mckay</t>
  </si>
  <si>
    <t>Delphos Ohio</t>
  </si>
  <si>
    <t xml:space="preserve">Bill Poor </t>
  </si>
  <si>
    <t>Bill Myer</t>
  </si>
  <si>
    <t>Dana Waxer</t>
  </si>
  <si>
    <t>Steve Taylor</t>
  </si>
  <si>
    <t>Jim Fortmon</t>
  </si>
  <si>
    <t>Dan Taylor</t>
  </si>
  <si>
    <t>Patty Burkheimer</t>
  </si>
  <si>
    <t>Annette McClure</t>
  </si>
  <si>
    <t>Shelly Mooorman</t>
  </si>
  <si>
    <t>Janice Engelman</t>
  </si>
  <si>
    <t>Janice Engleman</t>
  </si>
  <si>
    <t>Ernest Converse</t>
  </si>
  <si>
    <t>Bob Laauser</t>
  </si>
  <si>
    <t>Tom Kindig</t>
  </si>
  <si>
    <t>Mark Caldwell</t>
  </si>
  <si>
    <t>Dean Dixon</t>
  </si>
  <si>
    <t>DNF</t>
  </si>
  <si>
    <t>Laurel, MS</t>
  </si>
  <si>
    <t>Carolyn Wilson</t>
  </si>
  <si>
    <t>Jeromy Viands</t>
  </si>
  <si>
    <t>John Petteruti</t>
  </si>
  <si>
    <t>Delphos, OH</t>
  </si>
  <si>
    <t>Patty Burrkeeneer</t>
  </si>
  <si>
    <t>Shelly Moorman</t>
  </si>
  <si>
    <t>Scott McClure</t>
  </si>
  <si>
    <t>Jan Marsh</t>
  </si>
  <si>
    <t>Daniel Henry</t>
  </si>
  <si>
    <t>Mike Hanley</t>
  </si>
  <si>
    <t>Ulimited</t>
  </si>
  <si>
    <t>ABRA Nationals</t>
  </si>
  <si>
    <t>RICKY HALEY</t>
  </si>
  <si>
    <t>DAVID HUFF</t>
  </si>
  <si>
    <t>BILLY HUDSON</t>
  </si>
  <si>
    <t>CLAUDE PENNINGTON</t>
  </si>
  <si>
    <t>John Vinblad</t>
  </si>
  <si>
    <t>JOHN VINBLAD</t>
  </si>
  <si>
    <t>BOB BASS</t>
  </si>
  <si>
    <t>KEN MIX</t>
  </si>
  <si>
    <t>Ken Mix</t>
  </si>
  <si>
    <t>JUSTIN FORTSON</t>
  </si>
  <si>
    <t>JOHN LASETER</t>
  </si>
  <si>
    <t>LUKAS BROOKS</t>
  </si>
  <si>
    <t>TOM TIGNOR</t>
  </si>
  <si>
    <t>MATT TIGNOR</t>
  </si>
  <si>
    <t>TRAVIS DAVIS</t>
  </si>
  <si>
    <t>JEROMY VIANDS</t>
  </si>
  <si>
    <t>BENJI MATOY</t>
  </si>
  <si>
    <t>Gary Gallion</t>
  </si>
  <si>
    <t>GARY GALLION</t>
  </si>
  <si>
    <t>Judy Gallion</t>
  </si>
  <si>
    <t>JUDY GALLION</t>
  </si>
  <si>
    <t>Jarvis Pennington</t>
  </si>
  <si>
    <t>JARVIS PENNINGTON</t>
  </si>
  <si>
    <t>KEITH NORTHCUTT</t>
  </si>
  <si>
    <t>JAKE RADWANSKI</t>
  </si>
  <si>
    <t>TONY GREENWAY</t>
  </si>
  <si>
    <t>JAMES MARSH</t>
  </si>
  <si>
    <t>JOHN HOVAN</t>
  </si>
  <si>
    <t>DOUG GATES</t>
  </si>
  <si>
    <t>JIM HALEY</t>
  </si>
  <si>
    <t>BRIAN VINCENT</t>
  </si>
  <si>
    <t>CODY MCBROON</t>
  </si>
  <si>
    <t>BRIAN EDMONDS</t>
  </si>
  <si>
    <t>MARGARET MCCAULEY</t>
  </si>
  <si>
    <t>Margaret MCCauley</t>
  </si>
  <si>
    <t>MICHAEL RORER</t>
  </si>
  <si>
    <t>Michael Rorer</t>
  </si>
  <si>
    <t>Chris Ruoff</t>
  </si>
  <si>
    <t>Patrick Kennedy</t>
  </si>
  <si>
    <t xml:space="preserve">Patrick Kennedy </t>
  </si>
  <si>
    <t>JJ</t>
  </si>
  <si>
    <t>Annette Mclure</t>
  </si>
  <si>
    <t>Kaeli Makolites</t>
  </si>
  <si>
    <t>Hillsdale Rifle Club</t>
  </si>
  <si>
    <t>Matt McEachran</t>
  </si>
  <si>
    <t>Duane Mettert</t>
  </si>
  <si>
    <t>Jason Griffiths</t>
  </si>
  <si>
    <t>Chris Bahash</t>
  </si>
  <si>
    <t>Bobby Splawn</t>
  </si>
  <si>
    <t>MS Rimfire BR</t>
  </si>
  <si>
    <t>Larry Mcgill</t>
  </si>
  <si>
    <t>Carl King</t>
  </si>
  <si>
    <t>Kenjo Brooks</t>
  </si>
  <si>
    <t>Dennis Young</t>
  </si>
  <si>
    <t>Kacli Mekolites</t>
  </si>
  <si>
    <t>Joe Mekolites</t>
  </si>
  <si>
    <t>Rob Johns</t>
  </si>
  <si>
    <t>Dwayne Kearns</t>
  </si>
  <si>
    <t>Kimberly Duff</t>
  </si>
  <si>
    <t>Adam Plumber</t>
  </si>
  <si>
    <t>Kandace McBroon</t>
  </si>
  <si>
    <t>Roger Krouslop</t>
  </si>
  <si>
    <t>Charles Umstead</t>
  </si>
  <si>
    <t>Julie Mekolites</t>
  </si>
  <si>
    <t>Kaeli MeKolites</t>
  </si>
  <si>
    <t>Heather Johns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</si>
</sst>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0_);\(0\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Book Antiqua"/>
      <family val="1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name val="Calibri"/>
      <family val="2"/>
      <scheme val="minor"/>
    </font>
    <font>
      <b/>
      <sz val="10"/>
      <color theme="1"/>
      <name val="Book Antiqua"/>
      <family val="1"/>
    </font>
    <font>
      <b/>
      <sz val="10"/>
      <color theme="1"/>
      <name val="Calibri"/>
      <family val="2"/>
      <scheme val="minor"/>
    </font>
    <font>
      <b/>
      <sz val="11"/>
      <name val="Arial Black"/>
      <family val="2"/>
    </font>
    <font>
      <b/>
      <sz val="14"/>
      <name val="Calibri"/>
      <family val="2"/>
      <scheme val="minor"/>
    </font>
    <font>
      <b/>
      <sz val="2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 shrinkToFit="1"/>
    </xf>
    <xf numFmtId="0" fontId="2" fillId="0" borderId="1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 applyProtection="1">
      <alignment horizontal="center"/>
      <protection locked="0"/>
    </xf>
    <xf numFmtId="1" fontId="2" fillId="0" borderId="1" xfId="0" applyNumberFormat="1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4" fillId="0" borderId="1" xfId="0" applyFont="1" applyBorder="1" applyAlignment="1">
      <alignment horizontal="center" wrapText="1" shrinkToFit="1"/>
    </xf>
    <xf numFmtId="0" fontId="4" fillId="0" borderId="1" xfId="0" applyFont="1" applyBorder="1" applyAlignment="1" applyProtection="1">
      <alignment horizontal="center"/>
      <protection locked="0"/>
    </xf>
    <xf numFmtId="14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wrapText="1"/>
    </xf>
    <xf numFmtId="1" fontId="4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 wrapText="1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1" fontId="4" fillId="0" borderId="1" xfId="0" applyNumberFormat="1" applyFont="1" applyBorder="1" applyAlignment="1" applyProtection="1">
      <alignment horizontal="center"/>
      <protection hidden="1"/>
    </xf>
    <xf numFmtId="2" fontId="4" fillId="0" borderId="1" xfId="0" applyNumberFormat="1" applyFont="1" applyBorder="1" applyAlignment="1" applyProtection="1">
      <alignment horizontal="center" wrapText="1"/>
      <protection hidden="1"/>
    </xf>
    <xf numFmtId="0" fontId="3" fillId="0" borderId="0" xfId="1"/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 shrinkToFit="1"/>
    </xf>
    <xf numFmtId="0" fontId="4" fillId="0" borderId="0" xfId="0" applyFont="1" applyAlignment="1" applyProtection="1">
      <alignment horizontal="center"/>
      <protection locked="0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1" fontId="4" fillId="0" borderId="0" xfId="0" applyNumberFormat="1" applyFont="1" applyAlignment="1" applyProtection="1">
      <alignment horizontal="center"/>
      <protection locked="0"/>
    </xf>
    <xf numFmtId="1" fontId="4" fillId="0" borderId="0" xfId="0" applyNumberFormat="1" applyFont="1" applyAlignment="1" applyProtection="1">
      <alignment horizontal="center" wrapText="1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2" fontId="4" fillId="0" borderId="0" xfId="0" applyNumberFormat="1" applyFont="1" applyAlignment="1" applyProtection="1">
      <alignment horizontal="center" wrapText="1"/>
      <protection hidden="1"/>
    </xf>
    <xf numFmtId="0" fontId="4" fillId="0" borderId="2" xfId="0" applyFont="1" applyBorder="1" applyAlignment="1">
      <alignment horizontal="center" wrapText="1" shrinkToFit="1"/>
    </xf>
    <xf numFmtId="0" fontId="6" fillId="0" borderId="1" xfId="0" applyFont="1" applyBorder="1" applyAlignment="1">
      <alignment horizontal="center" wrapText="1" shrinkToFit="1"/>
    </xf>
    <xf numFmtId="0" fontId="7" fillId="0" borderId="1" xfId="0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0" fontId="10" fillId="0" borderId="0" xfId="1" applyFont="1" applyFill="1" applyAlignment="1">
      <alignment horizontal="center"/>
    </xf>
    <xf numFmtId="0" fontId="11" fillId="0" borderId="1" xfId="0" applyFont="1" applyBorder="1" applyAlignment="1">
      <alignment horizontal="center" wrapText="1" shrinkToFit="1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wrapText="1"/>
    </xf>
    <xf numFmtId="2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 wrapText="1"/>
    </xf>
    <xf numFmtId="2" fontId="5" fillId="0" borderId="0" xfId="0" applyNumberFormat="1" applyFon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164" fontId="12" fillId="0" borderId="1" xfId="0" applyNumberFormat="1" applyFont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1" fontId="5" fillId="2" borderId="0" xfId="0" applyNumberFormat="1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5" fillId="3" borderId="0" xfId="0" applyFont="1" applyFill="1" applyAlignment="1">
      <alignment horizontal="center"/>
    </xf>
    <xf numFmtId="1" fontId="5" fillId="3" borderId="0" xfId="0" applyNumberFormat="1" applyFont="1" applyFill="1" applyAlignment="1">
      <alignment horizontal="center"/>
    </xf>
    <xf numFmtId="2" fontId="5" fillId="3" borderId="0" xfId="0" applyNumberFormat="1" applyFont="1" applyFill="1" applyAlignment="1">
      <alignment horizontal="center"/>
    </xf>
    <xf numFmtId="0" fontId="5" fillId="2" borderId="0" xfId="0" applyFont="1" applyFill="1"/>
    <xf numFmtId="1" fontId="5" fillId="2" borderId="0" xfId="0" applyNumberFormat="1" applyFont="1" applyFill="1"/>
    <xf numFmtId="2" fontId="5" fillId="2" borderId="0" xfId="0" applyNumberFormat="1" applyFont="1" applyFill="1"/>
    <xf numFmtId="0" fontId="5" fillId="0" borderId="0" xfId="0" applyFont="1"/>
    <xf numFmtId="0" fontId="14" fillId="2" borderId="0" xfId="0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0" fontId="10" fillId="0" borderId="0" xfId="1" applyFont="1" applyBorder="1" applyAlignment="1">
      <alignment horizontal="center"/>
    </xf>
    <xf numFmtId="0" fontId="10" fillId="0" borderId="0" xfId="1" applyFont="1" applyFill="1" applyBorder="1" applyAlignment="1">
      <alignment horizontal="center"/>
    </xf>
    <xf numFmtId="0" fontId="10" fillId="0" borderId="0" xfId="1" applyFont="1" applyBorder="1" applyAlignment="1" applyProtection="1">
      <alignment horizontal="center"/>
      <protection locked="0"/>
    </xf>
    <xf numFmtId="0" fontId="15" fillId="2" borderId="0" xfId="0" applyFont="1" applyFill="1"/>
    <xf numFmtId="0" fontId="10" fillId="3" borderId="0" xfId="1" applyFont="1" applyFill="1" applyBorder="1" applyAlignment="1">
      <alignment horizontal="center"/>
    </xf>
    <xf numFmtId="0" fontId="10" fillId="0" borderId="0" xfId="1" applyFont="1" applyAlignment="1">
      <alignment horizontal="center"/>
    </xf>
    <xf numFmtId="0" fontId="15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4366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externalLink" Target="externalLinks/externalLink5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externalLink" Target="externalLinks/externalLink6.xml"/><Relationship Id="rId165" Type="http://schemas.openxmlformats.org/officeDocument/2006/relationships/sharedStrings" Target="sharedStrings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externalLink" Target="externalLinks/externalLink7.xml"/><Relationship Id="rId16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51" Type="http://schemas.openxmlformats.org/officeDocument/2006/relationships/worksheet" Target="worksheets/sheet151.xml"/><Relationship Id="rId156" Type="http://schemas.openxmlformats.org/officeDocument/2006/relationships/externalLink" Target="externalLinks/externalLink2.xml"/><Relationship Id="rId16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externalLink" Target="externalLinks/externalLink3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theme" Target="theme/theme1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externalLink" Target="externalLinks/externalLink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__ABRA%20Scoring%20Program%20%202-24-2020%20MASTER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1720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Chacon/AppData/Local/Packages/Microsoft.MicrosoftEdge_8wekyb3d8bbwe/TempState/Downloads/ABRA%20GA%20CLUB%20MATCH%203152020%20(1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ih93/Desktop/AngeloMasterABR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GA%20CLUB%20MATCH%202162020%20(3)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AppData/Local/Packages/Microsoft.MicrosoftEdge_8wekyb3d8bbwe/TempState/Downloads/ABRA%20Edinburg%20Tx%20%202-22-2020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RESULTS COPY"/>
      <sheetName val="Sheet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  <sheetName val="ABRA SCORE SHEET "/>
      <sheetName val="INSTRUCTIONS"/>
      <sheetName val="RESULTS COPY"/>
      <sheetName val="Sheet1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14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ABFF2B-44EC-4D5B-B5A5-FD3DB0DCEB68}">
  <dimension ref="A1:Q5"/>
  <sheetViews>
    <sheetView topLeftCell="A10" workbookViewId="0">
      <selection activeCell="F33" sqref="F3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103</v>
      </c>
      <c r="B2" s="21" t="s">
        <v>172</v>
      </c>
      <c r="C2" s="22">
        <v>44002</v>
      </c>
      <c r="D2" s="23" t="s">
        <v>171</v>
      </c>
      <c r="E2" s="24">
        <v>193</v>
      </c>
      <c r="F2" s="24">
        <v>192</v>
      </c>
      <c r="G2" s="24">
        <v>189</v>
      </c>
      <c r="H2" s="24">
        <v>193</v>
      </c>
      <c r="I2" s="24"/>
      <c r="J2" s="24"/>
      <c r="K2" s="25">
        <v>4</v>
      </c>
      <c r="L2" s="25">
        <v>767</v>
      </c>
      <c r="M2" s="26">
        <v>191.75</v>
      </c>
      <c r="N2" s="27">
        <v>2</v>
      </c>
      <c r="O2" s="28">
        <v>193.75</v>
      </c>
    </row>
    <row r="5" spans="1:17" x14ac:dyDescent="0.25">
      <c r="K5" s="17">
        <f>SUM(K2:K4)</f>
        <v>4</v>
      </c>
      <c r="L5" s="17">
        <f>SUM(L2:L4)</f>
        <v>767</v>
      </c>
      <c r="M5" s="19">
        <f>SUM(L5/K5)</f>
        <v>191.75</v>
      </c>
      <c r="N5" s="17">
        <f>SUM(N2:N4)</f>
        <v>2</v>
      </c>
      <c r="O5" s="19">
        <f>SUM(M5+N5)</f>
        <v>193.75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I2:J2 B2:C2" name="Range1_8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2:H2" name="Range1_3_2"/>
  </protectedRanges>
  <conditionalFormatting sqref="E2">
    <cfRule type="top10" dxfId="4365" priority="6" rank="1"/>
  </conditionalFormatting>
  <conditionalFormatting sqref="F2">
    <cfRule type="top10" dxfId="4364" priority="5" rank="1"/>
  </conditionalFormatting>
  <conditionalFormatting sqref="G2">
    <cfRule type="top10" dxfId="4363" priority="4" rank="1"/>
  </conditionalFormatting>
  <conditionalFormatting sqref="H2">
    <cfRule type="top10" dxfId="4362" priority="3" rank="1"/>
  </conditionalFormatting>
  <conditionalFormatting sqref="I2">
    <cfRule type="top10" dxfId="4361" priority="1" rank="1"/>
  </conditionalFormatting>
  <conditionalFormatting sqref="J2">
    <cfRule type="top10" dxfId="4360" priority="2" rank="1"/>
  </conditionalFormatting>
  <hyperlinks>
    <hyperlink ref="Q1" location="'National Adult Rankings'!A1" display="Return to Rankings" xr:uid="{EA0C0B0E-1E39-445D-929F-6C54346F08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9EC79F7-8548-463C-B2D0-6FBAA4D07E5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A7F2D-CECD-4443-836E-8E2C61BC3B05}">
  <sheetPr codeName="Sheet41"/>
  <dimension ref="A1:O8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61</v>
      </c>
      <c r="C2" s="22">
        <v>44086</v>
      </c>
      <c r="D2" s="23" t="s">
        <v>39</v>
      </c>
      <c r="E2" s="24">
        <v>183</v>
      </c>
      <c r="F2" s="24">
        <v>190</v>
      </c>
      <c r="G2" s="24">
        <v>185</v>
      </c>
      <c r="H2" s="24">
        <v>172</v>
      </c>
      <c r="I2" s="24"/>
      <c r="J2" s="24"/>
      <c r="K2" s="25">
        <v>4</v>
      </c>
      <c r="L2" s="25">
        <v>730</v>
      </c>
      <c r="M2" s="26">
        <v>182.5</v>
      </c>
      <c r="N2" s="27">
        <v>9</v>
      </c>
      <c r="O2" s="28">
        <v>191.5</v>
      </c>
    </row>
    <row r="3" spans="1:15" x14ac:dyDescent="0.25">
      <c r="A3" s="20" t="s">
        <v>31</v>
      </c>
      <c r="B3" s="21" t="s">
        <v>61</v>
      </c>
      <c r="C3" s="22">
        <v>44100</v>
      </c>
      <c r="D3" s="23" t="s">
        <v>39</v>
      </c>
      <c r="E3" s="24">
        <v>179</v>
      </c>
      <c r="F3" s="24">
        <v>176</v>
      </c>
      <c r="G3" s="24">
        <v>185</v>
      </c>
      <c r="H3" s="24">
        <v>171</v>
      </c>
      <c r="I3" s="24"/>
      <c r="J3" s="24"/>
      <c r="K3" s="25">
        <v>4</v>
      </c>
      <c r="L3" s="25">
        <v>711</v>
      </c>
      <c r="M3" s="26">
        <v>177.75</v>
      </c>
      <c r="N3" s="27">
        <v>6</v>
      </c>
      <c r="O3" s="28">
        <v>183.75</v>
      </c>
    </row>
    <row r="4" spans="1:15" x14ac:dyDescent="0.25">
      <c r="A4" s="20" t="s">
        <v>31</v>
      </c>
      <c r="B4" s="21" t="s">
        <v>61</v>
      </c>
      <c r="C4" s="22">
        <v>44114</v>
      </c>
      <c r="D4" s="23" t="s">
        <v>39</v>
      </c>
      <c r="E4" s="24">
        <v>186</v>
      </c>
      <c r="F4" s="24">
        <v>189</v>
      </c>
      <c r="G4" s="24">
        <v>179</v>
      </c>
      <c r="H4" s="24">
        <v>185</v>
      </c>
      <c r="I4" s="24"/>
      <c r="J4" s="24"/>
      <c r="K4" s="25">
        <v>4</v>
      </c>
      <c r="L4" s="25">
        <v>739</v>
      </c>
      <c r="M4" s="26">
        <v>184.75</v>
      </c>
      <c r="N4" s="27">
        <v>9</v>
      </c>
      <c r="O4" s="28">
        <v>193.75</v>
      </c>
    </row>
    <row r="5" spans="1:15" x14ac:dyDescent="0.25">
      <c r="A5" s="20" t="s">
        <v>31</v>
      </c>
      <c r="B5" s="21" t="s">
        <v>61</v>
      </c>
      <c r="C5" s="22">
        <v>44128</v>
      </c>
      <c r="D5" s="23" t="s">
        <v>39</v>
      </c>
      <c r="E5" s="24">
        <v>189</v>
      </c>
      <c r="F5" s="24">
        <v>191</v>
      </c>
      <c r="G5" s="24">
        <v>185</v>
      </c>
      <c r="H5" s="24">
        <v>188</v>
      </c>
      <c r="I5" s="24"/>
      <c r="J5" s="24"/>
      <c r="K5" s="25">
        <v>4</v>
      </c>
      <c r="L5" s="25">
        <v>753</v>
      </c>
      <c r="M5" s="26">
        <v>188.25</v>
      </c>
      <c r="N5" s="27">
        <v>9</v>
      </c>
      <c r="O5" s="28">
        <v>197.25</v>
      </c>
    </row>
    <row r="8" spans="1:15" x14ac:dyDescent="0.25">
      <c r="K8" s="17">
        <f>SUM(K2:K7)</f>
        <v>16</v>
      </c>
      <c r="L8" s="17">
        <f>SUM(L2:L7)</f>
        <v>2933</v>
      </c>
      <c r="M8" s="19">
        <f>SUM(L8/K8)</f>
        <v>183.3125</v>
      </c>
      <c r="N8" s="17">
        <f>SUM(N2:N7)</f>
        <v>33</v>
      </c>
      <c r="O8" s="19">
        <f>SUM(M8+N8)</f>
        <v>216.3125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E2:J2 B2:C2" name="Range1_4_2"/>
    <protectedRange sqref="D2" name="Range1_1_2_1"/>
    <protectedRange algorithmName="SHA-512" hashValue="ON39YdpmFHfN9f47KpiRvqrKx0V9+erV1CNkpWzYhW/Qyc6aT8rEyCrvauWSYGZK2ia3o7vd3akF07acHAFpOA==" saltValue="yVW9XmDwTqEnmpSGai0KYg==" spinCount="100000" sqref="E3:J3 B3:C3" name="Range1_4_13"/>
    <protectedRange algorithmName="SHA-512" hashValue="ON39YdpmFHfN9f47KpiRvqrKx0V9+erV1CNkpWzYhW/Qyc6aT8rEyCrvauWSYGZK2ia3o7vd3akF07acHAFpOA==" saltValue="yVW9XmDwTqEnmpSGai0KYg==" spinCount="100000" sqref="D3" name="Range1_1_2_10"/>
    <protectedRange algorithmName="SHA-512" hashValue="ON39YdpmFHfN9f47KpiRvqrKx0V9+erV1CNkpWzYhW/Qyc6aT8rEyCrvauWSYGZK2ia3o7vd3akF07acHAFpOA==" saltValue="yVW9XmDwTqEnmpSGai0KYg==" spinCount="100000" sqref="E4:J4 B4:C4" name="Range1_4_5"/>
    <protectedRange algorithmName="SHA-512" hashValue="ON39YdpmFHfN9f47KpiRvqrKx0V9+erV1CNkpWzYhW/Qyc6aT8rEyCrvauWSYGZK2ia3o7vd3akF07acHAFpOA==" saltValue="yVW9XmDwTqEnmpSGai0KYg==" spinCount="100000" sqref="D4" name="Range1_1_2_12"/>
  </protectedRanges>
  <conditionalFormatting sqref="E2">
    <cfRule type="top10" dxfId="4167" priority="18" rank="1"/>
  </conditionalFormatting>
  <conditionalFormatting sqref="F2">
    <cfRule type="top10" dxfId="4166" priority="17" rank="1"/>
  </conditionalFormatting>
  <conditionalFormatting sqref="G2">
    <cfRule type="top10" dxfId="4165" priority="16" rank="1"/>
  </conditionalFormatting>
  <conditionalFormatting sqref="H2">
    <cfRule type="top10" dxfId="4164" priority="15" rank="1"/>
  </conditionalFormatting>
  <conditionalFormatting sqref="I2">
    <cfRule type="top10" dxfId="4163" priority="14" rank="1"/>
  </conditionalFormatting>
  <conditionalFormatting sqref="J2">
    <cfRule type="top10" dxfId="4162" priority="13" rank="1"/>
  </conditionalFormatting>
  <conditionalFormatting sqref="E3">
    <cfRule type="top10" dxfId="4161" priority="12" rank="1"/>
  </conditionalFormatting>
  <conditionalFormatting sqref="F3">
    <cfRule type="top10" dxfId="4160" priority="11" rank="1"/>
  </conditionalFormatting>
  <conditionalFormatting sqref="G3">
    <cfRule type="top10" dxfId="4159" priority="10" rank="1"/>
  </conditionalFormatting>
  <conditionalFormatting sqref="H3">
    <cfRule type="top10" dxfId="4158" priority="9" rank="1"/>
  </conditionalFormatting>
  <conditionalFormatting sqref="I3">
    <cfRule type="top10" dxfId="4157" priority="8" rank="1"/>
  </conditionalFormatting>
  <conditionalFormatting sqref="J3">
    <cfRule type="top10" dxfId="4156" priority="7" rank="1"/>
  </conditionalFormatting>
  <conditionalFormatting sqref="E4">
    <cfRule type="top10" dxfId="4155" priority="6" rank="1"/>
  </conditionalFormatting>
  <conditionalFormatting sqref="F4">
    <cfRule type="top10" dxfId="4154" priority="5" rank="1"/>
  </conditionalFormatting>
  <conditionalFormatting sqref="G4">
    <cfRule type="top10" dxfId="4153" priority="4" rank="1"/>
  </conditionalFormatting>
  <conditionalFormatting sqref="H4">
    <cfRule type="top10" dxfId="4152" priority="3" rank="1"/>
  </conditionalFormatting>
  <conditionalFormatting sqref="I4">
    <cfRule type="top10" dxfId="4151" priority="2" rank="1"/>
  </conditionalFormatting>
  <conditionalFormatting sqref="J4">
    <cfRule type="top10" dxfId="4150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7E8979B-3A70-4659-A7C0-BDAF84C2CB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372A2-C706-4F0A-9709-37D39F0F9ECE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266</v>
      </c>
      <c r="C2" s="22">
        <v>44114</v>
      </c>
      <c r="D2" s="23" t="s">
        <v>142</v>
      </c>
      <c r="E2" s="24">
        <v>186</v>
      </c>
      <c r="F2" s="24">
        <v>186</v>
      </c>
      <c r="G2" s="24">
        <v>183</v>
      </c>
      <c r="H2" s="24">
        <v>188</v>
      </c>
      <c r="I2" s="24"/>
      <c r="J2" s="24"/>
      <c r="K2" s="25">
        <v>4</v>
      </c>
      <c r="L2" s="25">
        <v>743</v>
      </c>
      <c r="M2" s="26">
        <v>185.75</v>
      </c>
      <c r="N2" s="27">
        <v>3</v>
      </c>
      <c r="O2" s="28">
        <v>188.75</v>
      </c>
    </row>
    <row r="5" spans="1:17" x14ac:dyDescent="0.25">
      <c r="K5" s="17">
        <f>SUM(K2:K4)</f>
        <v>4</v>
      </c>
      <c r="L5" s="17">
        <f>SUM(L2:L4)</f>
        <v>743</v>
      </c>
      <c r="M5" s="19">
        <f>SUM(L5/K5)</f>
        <v>185.75</v>
      </c>
      <c r="N5" s="17">
        <f>SUM(N2:N4)</f>
        <v>3</v>
      </c>
      <c r="O5" s="19">
        <f>SUM(M5+N5)</f>
        <v>188.75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0"/>
    <protectedRange algorithmName="SHA-512" hashValue="ON39YdpmFHfN9f47KpiRvqrKx0V9+erV1CNkpWzYhW/Qyc6aT8rEyCrvauWSYGZK2ia3o7vd3akF07acHAFpOA==" saltValue="yVW9XmDwTqEnmpSGai0KYg==" spinCount="100000" sqref="D2" name="Range1_1_33"/>
  </protectedRanges>
  <conditionalFormatting sqref="F2">
    <cfRule type="top10" dxfId="1481" priority="5" rank="1"/>
  </conditionalFormatting>
  <conditionalFormatting sqref="G2">
    <cfRule type="top10" dxfId="1480" priority="4" rank="1"/>
  </conditionalFormatting>
  <conditionalFormatting sqref="H2">
    <cfRule type="top10" dxfId="1479" priority="3" rank="1"/>
  </conditionalFormatting>
  <conditionalFormatting sqref="I2">
    <cfRule type="top10" dxfId="1478" priority="2" rank="1"/>
  </conditionalFormatting>
  <conditionalFormatting sqref="J2">
    <cfRule type="top10" dxfId="1477" priority="1" rank="1"/>
  </conditionalFormatting>
  <conditionalFormatting sqref="E2">
    <cfRule type="top10" dxfId="1476" priority="6" rank="1"/>
  </conditionalFormatting>
  <hyperlinks>
    <hyperlink ref="Q1" location="'National Adult Rankings'!A1" display="Return to Rankings" xr:uid="{2906C65A-0F8F-47DB-9F36-535593048A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01C121B-DB25-41BB-949A-7E85A97DCB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94D07-D43D-4B8E-A61F-3CBDDB01E265}">
  <sheetPr codeName="Sheet30"/>
  <dimension ref="A1:Q5"/>
  <sheetViews>
    <sheetView topLeftCell="A3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20</v>
      </c>
      <c r="B2" s="21" t="s">
        <v>44</v>
      </c>
      <c r="C2" s="22">
        <v>43883</v>
      </c>
      <c r="D2" s="23" t="s">
        <v>39</v>
      </c>
      <c r="E2" s="24">
        <v>157</v>
      </c>
      <c r="F2" s="24">
        <v>155</v>
      </c>
      <c r="G2" s="24">
        <v>158</v>
      </c>
      <c r="H2" s="24">
        <v>147</v>
      </c>
      <c r="I2" s="24"/>
      <c r="J2" s="24"/>
      <c r="K2" s="25">
        <v>4</v>
      </c>
      <c r="L2" s="25">
        <v>617</v>
      </c>
      <c r="M2" s="26">
        <v>154.25</v>
      </c>
      <c r="N2" s="27">
        <v>3</v>
      </c>
      <c r="O2" s="28">
        <v>157.25</v>
      </c>
    </row>
    <row r="5" spans="1:17" x14ac:dyDescent="0.25">
      <c r="K5" s="17">
        <f>SUM(K2:K4)</f>
        <v>4</v>
      </c>
      <c r="L5" s="17">
        <f>SUM(L2:L4)</f>
        <v>617</v>
      </c>
      <c r="M5" s="19">
        <f>SUM(L5/K5)</f>
        <v>154.25</v>
      </c>
      <c r="N5" s="17">
        <f>SUM(N2:N4)</f>
        <v>3</v>
      </c>
      <c r="O5" s="19">
        <f>SUM(M5+N5)</f>
        <v>157.25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_2"/>
    <protectedRange algorithmName="SHA-512" hashValue="ON39YdpmFHfN9f47KpiRvqrKx0V9+erV1CNkpWzYhW/Qyc6aT8rEyCrvauWSYGZK2ia3o7vd3akF07acHAFpOA==" saltValue="yVW9XmDwTqEnmpSGai0KYg==" spinCount="100000" sqref="D2" name="Range1_1_4_2"/>
  </protectedRanges>
  <conditionalFormatting sqref="E2">
    <cfRule type="top10" dxfId="1475" priority="78" rank="1"/>
  </conditionalFormatting>
  <conditionalFormatting sqref="F2">
    <cfRule type="top10" dxfId="1474" priority="77" rank="1"/>
  </conditionalFormatting>
  <conditionalFormatting sqref="G2">
    <cfRule type="top10" dxfId="1473" priority="76" rank="1"/>
  </conditionalFormatting>
  <conditionalFormatting sqref="H2">
    <cfRule type="top10" dxfId="1472" priority="75" rank="1"/>
  </conditionalFormatting>
  <conditionalFormatting sqref="I2">
    <cfRule type="top10" dxfId="1471" priority="74" rank="1"/>
  </conditionalFormatting>
  <conditionalFormatting sqref="J2">
    <cfRule type="top10" dxfId="1470" priority="73" rank="1"/>
  </conditionalFormatting>
  <hyperlinks>
    <hyperlink ref="Q1" location="'National Adult Rankings'!A1" display="Return to Rankings" xr:uid="{DEF9B3DD-E24B-4BC3-A2B0-AEC85DF2D1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765355-4A98-49F4-ACE0-F9A94C8A50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585D2B5-3F8F-4FF1-898C-C82BC6BF4648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C8D3AE-C32D-43D0-9456-8E3D61BB5836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272</v>
      </c>
      <c r="C2" s="22">
        <v>44122</v>
      </c>
      <c r="D2" s="23" t="s">
        <v>138</v>
      </c>
      <c r="E2" s="24">
        <v>191</v>
      </c>
      <c r="F2" s="24">
        <v>185</v>
      </c>
      <c r="G2" s="24">
        <v>191</v>
      </c>
      <c r="H2" s="24">
        <v>188</v>
      </c>
      <c r="I2" s="24">
        <v>193</v>
      </c>
      <c r="J2" s="24">
        <v>195</v>
      </c>
      <c r="K2" s="25">
        <v>6</v>
      </c>
      <c r="L2" s="25">
        <v>1143</v>
      </c>
      <c r="M2" s="26">
        <v>190.5</v>
      </c>
      <c r="N2" s="27">
        <v>12</v>
      </c>
      <c r="O2" s="28">
        <v>202.5</v>
      </c>
    </row>
    <row r="5" spans="1:17" x14ac:dyDescent="0.25">
      <c r="K5" s="17">
        <f>SUM(K2:K4)</f>
        <v>6</v>
      </c>
      <c r="L5" s="17">
        <f>SUM(L2:L4)</f>
        <v>1143</v>
      </c>
      <c r="M5" s="19">
        <f>SUM(L5/K5)</f>
        <v>190.5</v>
      </c>
      <c r="N5" s="17">
        <f>SUM(N2:N4)</f>
        <v>12</v>
      </c>
      <c r="O5" s="19">
        <f>SUM(M5+N5)</f>
        <v>202.5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19_1"/>
    <protectedRange algorithmName="SHA-512" hashValue="ON39YdpmFHfN9f47KpiRvqrKx0V9+erV1CNkpWzYhW/Qyc6aT8rEyCrvauWSYGZK2ia3o7vd3akF07acHAFpOA==" saltValue="yVW9XmDwTqEnmpSGai0KYg==" spinCount="100000" sqref="D2" name="Range1_1_45_1"/>
  </protectedRanges>
  <conditionalFormatting sqref="F2">
    <cfRule type="top10" dxfId="1469" priority="1" rank="1"/>
  </conditionalFormatting>
  <conditionalFormatting sqref="G2">
    <cfRule type="top10" dxfId="1468" priority="2" rank="1"/>
  </conditionalFormatting>
  <conditionalFormatting sqref="H2">
    <cfRule type="top10" dxfId="1467" priority="3" rank="1"/>
  </conditionalFormatting>
  <conditionalFormatting sqref="I2">
    <cfRule type="top10" dxfId="1466" priority="4" rank="1"/>
  </conditionalFormatting>
  <conditionalFormatting sqref="J2">
    <cfRule type="top10" dxfId="1465" priority="5" rank="1"/>
  </conditionalFormatting>
  <conditionalFormatting sqref="E2">
    <cfRule type="top10" dxfId="1464" priority="6" rank="1"/>
  </conditionalFormatting>
  <hyperlinks>
    <hyperlink ref="Q1" location="'National Adult Rankings'!A1" display="Return to Rankings" xr:uid="{5C6B4017-C82D-40EC-9D74-DCB7892261D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1582AF5-8F0C-400E-9DFE-EF84D596180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12AAB7-E8C9-408C-B81E-01EBEDBF10EF}">
  <sheetPr codeName="Sheet95"/>
  <dimension ref="A1:Q14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94</v>
      </c>
      <c r="B2" s="36" t="s">
        <v>91</v>
      </c>
      <c r="C2" s="37">
        <v>43953</v>
      </c>
      <c r="D2" s="38" t="s">
        <v>89</v>
      </c>
      <c r="E2" s="39">
        <v>183</v>
      </c>
      <c r="F2" s="39">
        <v>170</v>
      </c>
      <c r="G2" s="39">
        <v>166</v>
      </c>
      <c r="H2" s="39"/>
      <c r="I2" s="39"/>
      <c r="J2" s="39"/>
      <c r="K2" s="40">
        <v>3</v>
      </c>
      <c r="L2" s="40">
        <v>519</v>
      </c>
      <c r="M2" s="41">
        <v>173</v>
      </c>
      <c r="N2" s="42">
        <v>6</v>
      </c>
      <c r="O2" s="43">
        <v>179</v>
      </c>
    </row>
    <row r="3" spans="1:17" x14ac:dyDescent="0.25">
      <c r="A3" s="20" t="s">
        <v>94</v>
      </c>
      <c r="B3" s="21" t="s">
        <v>91</v>
      </c>
      <c r="C3" s="22">
        <v>43972</v>
      </c>
      <c r="D3" s="23" t="s">
        <v>89</v>
      </c>
      <c r="E3" s="24">
        <v>186</v>
      </c>
      <c r="F3" s="24">
        <v>186</v>
      </c>
      <c r="G3" s="24">
        <v>179</v>
      </c>
      <c r="H3" s="24"/>
      <c r="I3" s="24"/>
      <c r="J3" s="24"/>
      <c r="K3" s="25">
        <v>3</v>
      </c>
      <c r="L3" s="25">
        <v>551</v>
      </c>
      <c r="M3" s="26">
        <f>SUM(L3/K3)</f>
        <v>183.66666666666666</v>
      </c>
      <c r="N3" s="27">
        <v>7</v>
      </c>
      <c r="O3" s="28">
        <f>SUM(M3+N3)</f>
        <v>190.66666666666666</v>
      </c>
    </row>
    <row r="4" spans="1:17" x14ac:dyDescent="0.25">
      <c r="A4" s="20" t="s">
        <v>32</v>
      </c>
      <c r="B4" s="21" t="s">
        <v>91</v>
      </c>
      <c r="C4" s="22">
        <v>44000</v>
      </c>
      <c r="D4" s="23" t="s">
        <v>89</v>
      </c>
      <c r="E4" s="24">
        <v>183</v>
      </c>
      <c r="F4" s="24">
        <v>181</v>
      </c>
      <c r="G4" s="24">
        <v>183</v>
      </c>
      <c r="H4" s="24"/>
      <c r="I4" s="24"/>
      <c r="J4" s="24"/>
      <c r="K4" s="25">
        <v>3</v>
      </c>
      <c r="L4" s="25">
        <v>547</v>
      </c>
      <c r="M4" s="26">
        <v>182.33333333333334</v>
      </c>
      <c r="N4" s="27">
        <v>11</v>
      </c>
      <c r="O4" s="28">
        <v>193.33333333333334</v>
      </c>
    </row>
    <row r="5" spans="1:17" x14ac:dyDescent="0.25">
      <c r="A5" s="20" t="s">
        <v>94</v>
      </c>
      <c r="B5" s="21" t="s">
        <v>91</v>
      </c>
      <c r="C5" s="22">
        <v>44051</v>
      </c>
      <c r="D5" s="23" t="s">
        <v>89</v>
      </c>
      <c r="E5" s="24">
        <v>180.001</v>
      </c>
      <c r="F5" s="24">
        <v>175</v>
      </c>
      <c r="G5" s="24">
        <v>178</v>
      </c>
      <c r="H5" s="24"/>
      <c r="I5" s="24"/>
      <c r="J5" s="24"/>
      <c r="K5" s="25">
        <v>3</v>
      </c>
      <c r="L5" s="25">
        <v>533.00099999999998</v>
      </c>
      <c r="M5" s="26">
        <v>177.667</v>
      </c>
      <c r="N5" s="27">
        <v>9</v>
      </c>
      <c r="O5" s="28">
        <v>186.667</v>
      </c>
    </row>
    <row r="6" spans="1:17" x14ac:dyDescent="0.25">
      <c r="A6" s="20" t="s">
        <v>32</v>
      </c>
      <c r="B6" s="21" t="s">
        <v>91</v>
      </c>
      <c r="C6" s="22">
        <v>44070</v>
      </c>
      <c r="D6" s="23" t="s">
        <v>89</v>
      </c>
      <c r="E6" s="24">
        <v>180</v>
      </c>
      <c r="F6" s="24">
        <v>179</v>
      </c>
      <c r="G6" s="24">
        <v>168</v>
      </c>
      <c r="H6" s="24"/>
      <c r="I6" s="24"/>
      <c r="J6" s="24"/>
      <c r="K6" s="25">
        <v>3</v>
      </c>
      <c r="L6" s="25">
        <v>527</v>
      </c>
      <c r="M6" s="26">
        <v>175.66666666666666</v>
      </c>
      <c r="N6" s="27">
        <v>9</v>
      </c>
      <c r="O6" s="28">
        <v>184.66666666666666</v>
      </c>
    </row>
    <row r="7" spans="1:17" x14ac:dyDescent="0.25">
      <c r="A7" s="20" t="s">
        <v>32</v>
      </c>
      <c r="B7" s="21" t="s">
        <v>91</v>
      </c>
      <c r="C7" s="22">
        <v>44014</v>
      </c>
      <c r="D7" s="23" t="s">
        <v>89</v>
      </c>
      <c r="E7" s="24">
        <v>183</v>
      </c>
      <c r="F7" s="24">
        <v>185</v>
      </c>
      <c r="G7" s="24">
        <v>177</v>
      </c>
      <c r="H7" s="24"/>
      <c r="I7" s="24"/>
      <c r="J7" s="24"/>
      <c r="K7" s="25">
        <v>3</v>
      </c>
      <c r="L7" s="25">
        <v>545</v>
      </c>
      <c r="M7" s="26">
        <v>181.66666666666666</v>
      </c>
      <c r="N7" s="27">
        <v>11</v>
      </c>
      <c r="O7" s="28">
        <v>192.66666666666666</v>
      </c>
    </row>
    <row r="8" spans="1:17" x14ac:dyDescent="0.25">
      <c r="A8" s="20" t="s">
        <v>32</v>
      </c>
      <c r="B8" s="21" t="s">
        <v>91</v>
      </c>
      <c r="C8" s="22">
        <v>44084</v>
      </c>
      <c r="D8" s="23" t="s">
        <v>89</v>
      </c>
      <c r="E8" s="24">
        <v>180</v>
      </c>
      <c r="F8" s="24">
        <v>177</v>
      </c>
      <c r="G8" s="24">
        <v>173</v>
      </c>
      <c r="H8" s="24"/>
      <c r="I8" s="24"/>
      <c r="J8" s="24"/>
      <c r="K8" s="25">
        <v>3</v>
      </c>
      <c r="L8" s="25">
        <v>530</v>
      </c>
      <c r="M8" s="26">
        <v>176.66666666666666</v>
      </c>
      <c r="N8" s="27">
        <v>6</v>
      </c>
      <c r="O8" s="28">
        <v>182.66666666666666</v>
      </c>
    </row>
    <row r="9" spans="1:17" x14ac:dyDescent="0.25">
      <c r="A9" s="20" t="s">
        <v>32</v>
      </c>
      <c r="B9" s="21" t="s">
        <v>91</v>
      </c>
      <c r="C9" s="22">
        <v>44112</v>
      </c>
      <c r="D9" s="23" t="s">
        <v>89</v>
      </c>
      <c r="E9" s="24">
        <v>179</v>
      </c>
      <c r="F9" s="24">
        <v>187</v>
      </c>
      <c r="G9" s="24">
        <v>179</v>
      </c>
      <c r="H9" s="24"/>
      <c r="I9" s="24"/>
      <c r="J9" s="24"/>
      <c r="K9" s="25">
        <v>3</v>
      </c>
      <c r="L9" s="25">
        <v>545</v>
      </c>
      <c r="M9" s="26">
        <v>181.66666666666666</v>
      </c>
      <c r="N9" s="27">
        <v>11</v>
      </c>
      <c r="O9" s="28">
        <v>192.66666666666666</v>
      </c>
    </row>
    <row r="10" spans="1:17" x14ac:dyDescent="0.25">
      <c r="A10" s="20" t="s">
        <v>94</v>
      </c>
      <c r="B10" s="21" t="s">
        <v>91</v>
      </c>
      <c r="C10" s="22">
        <v>44122</v>
      </c>
      <c r="D10" s="23" t="s">
        <v>138</v>
      </c>
      <c r="E10" s="24">
        <v>182</v>
      </c>
      <c r="F10" s="24">
        <v>183</v>
      </c>
      <c r="G10" s="24">
        <v>189</v>
      </c>
      <c r="H10" s="24">
        <v>187</v>
      </c>
      <c r="I10" s="24">
        <v>185</v>
      </c>
      <c r="J10" s="24">
        <v>181</v>
      </c>
      <c r="K10" s="25">
        <v>6</v>
      </c>
      <c r="L10" s="25">
        <v>1107</v>
      </c>
      <c r="M10" s="26">
        <v>184.5</v>
      </c>
      <c r="N10" s="27">
        <v>30</v>
      </c>
      <c r="O10" s="28">
        <v>214.5</v>
      </c>
    </row>
    <row r="11" spans="1:17" x14ac:dyDescent="0.25">
      <c r="A11" s="20" t="s">
        <v>94</v>
      </c>
      <c r="B11" s="21" t="s">
        <v>91</v>
      </c>
      <c r="C11" s="22">
        <v>44135</v>
      </c>
      <c r="D11" s="23" t="s">
        <v>89</v>
      </c>
      <c r="E11" s="24">
        <v>183</v>
      </c>
      <c r="F11" s="24">
        <v>184</v>
      </c>
      <c r="G11" s="24">
        <v>177</v>
      </c>
      <c r="H11" s="24">
        <v>181</v>
      </c>
      <c r="I11" s="24">
        <v>182</v>
      </c>
      <c r="J11" s="24">
        <v>188</v>
      </c>
      <c r="K11" s="25">
        <v>6</v>
      </c>
      <c r="L11" s="25">
        <v>1095</v>
      </c>
      <c r="M11" s="26">
        <v>182.5</v>
      </c>
      <c r="N11" s="27">
        <v>30</v>
      </c>
      <c r="O11" s="28">
        <v>212.5</v>
      </c>
    </row>
    <row r="14" spans="1:17" x14ac:dyDescent="0.25">
      <c r="K14" s="17">
        <f>SUM(K2:K13)</f>
        <v>36</v>
      </c>
      <c r="L14" s="17">
        <f>SUM(L2:L13)</f>
        <v>6499.0010000000002</v>
      </c>
      <c r="M14" s="19">
        <f>SUM(L14/K14)</f>
        <v>180.52780555555557</v>
      </c>
      <c r="N14" s="17">
        <f>SUM(N2:N13)</f>
        <v>130</v>
      </c>
      <c r="O14" s="19">
        <f>SUM(M14+N14)</f>
        <v>310.52780555555557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 B2" name="Range1_2_3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D3" name="Range1_1"/>
    <protectedRange algorithmName="SHA-512" hashValue="ON39YdpmFHfN9f47KpiRvqrKx0V9+erV1CNkpWzYhW/Qyc6aT8rEyCrvauWSYGZK2ia3o7vd3akF07acHAFpOA==" saltValue="yVW9XmDwTqEnmpSGai0KYg==" spinCount="100000" sqref="E3:J3 B3" name="Range1_2_2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48"/>
    <protectedRange algorithmName="SHA-512" hashValue="ON39YdpmFHfN9f47KpiRvqrKx0V9+erV1CNkpWzYhW/Qyc6aT8rEyCrvauWSYGZK2ia3o7vd3akF07acHAFpOA==" saltValue="yVW9XmDwTqEnmpSGai0KYg==" spinCount="100000" sqref="D5" name="Range1_1_38"/>
    <protectedRange algorithmName="SHA-512" hashValue="ON39YdpmFHfN9f47KpiRvqrKx0V9+erV1CNkpWzYhW/Qyc6aT8rEyCrvauWSYGZK2ia3o7vd3akF07acHAFpOA==" saltValue="yVW9XmDwTqEnmpSGai0KYg==" spinCount="100000" sqref="E6:J6 B6:C6" name="Range1_44"/>
    <protectedRange algorithmName="SHA-512" hashValue="ON39YdpmFHfN9f47KpiRvqrKx0V9+erV1CNkpWzYhW/Qyc6aT8rEyCrvauWSYGZK2ia3o7vd3akF07acHAFpOA==" saltValue="yVW9XmDwTqEnmpSGai0KYg==" spinCount="100000" sqref="D6" name="Range1_1_34"/>
    <protectedRange algorithmName="SHA-512" hashValue="ON39YdpmFHfN9f47KpiRvqrKx0V9+erV1CNkpWzYhW/Qyc6aT8rEyCrvauWSYGZK2ia3o7vd3akF07acHAFpOA==" saltValue="yVW9XmDwTqEnmpSGai0KYg==" spinCount="100000" sqref="E7:J7 B7:C7" name="Range1_5_3"/>
    <protectedRange algorithmName="SHA-512" hashValue="ON39YdpmFHfN9f47KpiRvqrKx0V9+erV1CNkpWzYhW/Qyc6aT8rEyCrvauWSYGZK2ia3o7vd3akF07acHAFpOA==" saltValue="yVW9XmDwTqEnmpSGai0KYg==" spinCount="100000" sqref="D7" name="Range1_1_3_3"/>
    <protectedRange algorithmName="SHA-512" hashValue="ON39YdpmFHfN9f47KpiRvqrKx0V9+erV1CNkpWzYhW/Qyc6aT8rEyCrvauWSYGZK2ia3o7vd3akF07acHAFpOA==" saltValue="yVW9XmDwTqEnmpSGai0KYg==" spinCount="100000" sqref="E8:J8 B8:C8" name="Range1_6_2"/>
    <protectedRange algorithmName="SHA-512" hashValue="ON39YdpmFHfN9f47KpiRvqrKx0V9+erV1CNkpWzYhW/Qyc6aT8rEyCrvauWSYGZK2ia3o7vd3akF07acHAFpOA==" saltValue="yVW9XmDwTqEnmpSGai0KYg==" spinCount="100000" sqref="D8" name="Range1_1_4_1"/>
    <protectedRange algorithmName="SHA-512" hashValue="ON39YdpmFHfN9f47KpiRvqrKx0V9+erV1CNkpWzYhW/Qyc6aT8rEyCrvauWSYGZK2ia3o7vd3akF07acHAFpOA==" saltValue="yVW9XmDwTqEnmpSGai0KYg==" spinCount="100000" sqref="E9:J9 B9:C9" name="Range1_8_2"/>
    <protectedRange algorithmName="SHA-512" hashValue="ON39YdpmFHfN9f47KpiRvqrKx0V9+erV1CNkpWzYhW/Qyc6aT8rEyCrvauWSYGZK2ia3o7vd3akF07acHAFpOA==" saltValue="yVW9XmDwTqEnmpSGai0KYg==" spinCount="100000" sqref="D9" name="Range1_1_6_3"/>
    <protectedRange algorithmName="SHA-512" hashValue="ON39YdpmFHfN9f47KpiRvqrKx0V9+erV1CNkpWzYhW/Qyc6aT8rEyCrvauWSYGZK2ia3o7vd3akF07acHAFpOA==" saltValue="yVW9XmDwTqEnmpSGai0KYg==" spinCount="100000" sqref="B10:C10 E10:J10" name="Range1_59"/>
    <protectedRange algorithmName="SHA-512" hashValue="ON39YdpmFHfN9f47KpiRvqrKx0V9+erV1CNkpWzYhW/Qyc6aT8rEyCrvauWSYGZK2ia3o7vd3akF07acHAFpOA==" saltValue="yVW9XmDwTqEnmpSGai0KYg==" spinCount="100000" sqref="D10" name="Range1_1_46"/>
    <protectedRange algorithmName="SHA-512" hashValue="ON39YdpmFHfN9f47KpiRvqrKx0V9+erV1CNkpWzYhW/Qyc6aT8rEyCrvauWSYGZK2ia3o7vd3akF07acHAFpOA==" saltValue="yVW9XmDwTqEnmpSGai0KYg==" spinCount="100000" sqref="B11:C11 E11:J11" name="Range1_68"/>
    <protectedRange algorithmName="SHA-512" hashValue="ON39YdpmFHfN9f47KpiRvqrKx0V9+erV1CNkpWzYhW/Qyc6aT8rEyCrvauWSYGZK2ia3o7vd3akF07acHAFpOA==" saltValue="yVW9XmDwTqEnmpSGai0KYg==" spinCount="100000" sqref="D11" name="Range1_1_52"/>
  </protectedRanges>
  <conditionalFormatting sqref="I2">
    <cfRule type="top10" dxfId="1463" priority="60" rank="1"/>
  </conditionalFormatting>
  <conditionalFormatting sqref="H2">
    <cfRule type="top10" dxfId="1462" priority="56" rank="1"/>
  </conditionalFormatting>
  <conditionalFormatting sqref="J2">
    <cfRule type="top10" dxfId="1461" priority="57" rank="1"/>
  </conditionalFormatting>
  <conditionalFormatting sqref="G2">
    <cfRule type="top10" dxfId="1460" priority="59" rank="1"/>
  </conditionalFormatting>
  <conditionalFormatting sqref="F2">
    <cfRule type="top10" dxfId="1459" priority="58" rank="1"/>
  </conditionalFormatting>
  <conditionalFormatting sqref="E2">
    <cfRule type="top10" dxfId="1458" priority="55" rank="1"/>
  </conditionalFormatting>
  <conditionalFormatting sqref="I3">
    <cfRule type="top10" dxfId="1457" priority="49" rank="1"/>
  </conditionalFormatting>
  <conditionalFormatting sqref="H3">
    <cfRule type="top10" dxfId="1456" priority="50" rank="1"/>
  </conditionalFormatting>
  <conditionalFormatting sqref="J3">
    <cfRule type="top10" dxfId="1455" priority="51" rank="1"/>
  </conditionalFormatting>
  <conditionalFormatting sqref="G3">
    <cfRule type="top10" dxfId="1454" priority="52" rank="1"/>
  </conditionalFormatting>
  <conditionalFormatting sqref="F3">
    <cfRule type="top10" dxfId="1453" priority="53" rank="1"/>
  </conditionalFormatting>
  <conditionalFormatting sqref="E3">
    <cfRule type="top10" dxfId="1452" priority="54" rank="1"/>
  </conditionalFormatting>
  <conditionalFormatting sqref="I4">
    <cfRule type="top10" dxfId="1451" priority="48" rank="1"/>
  </conditionalFormatting>
  <conditionalFormatting sqref="H4">
    <cfRule type="top10" dxfId="1450" priority="44" rank="1"/>
  </conditionalFormatting>
  <conditionalFormatting sqref="J4">
    <cfRule type="top10" dxfId="1449" priority="45" rank="1"/>
  </conditionalFormatting>
  <conditionalFormatting sqref="G4">
    <cfRule type="top10" dxfId="1448" priority="47" rank="1"/>
  </conditionalFormatting>
  <conditionalFormatting sqref="F4">
    <cfRule type="top10" dxfId="1447" priority="46" rank="1"/>
  </conditionalFormatting>
  <conditionalFormatting sqref="E4">
    <cfRule type="top10" dxfId="1446" priority="43" rank="1"/>
  </conditionalFormatting>
  <conditionalFormatting sqref="E5">
    <cfRule type="top10" dxfId="1445" priority="42" rank="1"/>
  </conditionalFormatting>
  <conditionalFormatting sqref="F5">
    <cfRule type="top10" dxfId="1444" priority="41" rank="1"/>
  </conditionalFormatting>
  <conditionalFormatting sqref="G5">
    <cfRule type="top10" dxfId="1443" priority="40" rank="1"/>
  </conditionalFormatting>
  <conditionalFormatting sqref="H5">
    <cfRule type="top10" dxfId="1442" priority="39" rank="1"/>
  </conditionalFormatting>
  <conditionalFormatting sqref="I5">
    <cfRule type="top10" dxfId="1441" priority="38" rank="1"/>
  </conditionalFormatting>
  <conditionalFormatting sqref="J5">
    <cfRule type="top10" dxfId="1440" priority="37" rank="1"/>
  </conditionalFormatting>
  <conditionalFormatting sqref="I6">
    <cfRule type="top10" dxfId="1439" priority="36" rank="1"/>
  </conditionalFormatting>
  <conditionalFormatting sqref="H6">
    <cfRule type="top10" dxfId="1438" priority="32" rank="1"/>
  </conditionalFormatting>
  <conditionalFormatting sqref="J6">
    <cfRule type="top10" dxfId="1437" priority="33" rank="1"/>
  </conditionalFormatting>
  <conditionalFormatting sqref="G6">
    <cfRule type="top10" dxfId="1436" priority="35" rank="1"/>
  </conditionalFormatting>
  <conditionalFormatting sqref="F6">
    <cfRule type="top10" dxfId="1435" priority="34" rank="1"/>
  </conditionalFormatting>
  <conditionalFormatting sqref="E6">
    <cfRule type="top10" dxfId="1434" priority="31" rank="1"/>
  </conditionalFormatting>
  <conditionalFormatting sqref="I7">
    <cfRule type="top10" dxfId="1433" priority="30" rank="1"/>
  </conditionalFormatting>
  <conditionalFormatting sqref="H7">
    <cfRule type="top10" dxfId="1432" priority="26" rank="1"/>
  </conditionalFormatting>
  <conditionalFormatting sqref="J7">
    <cfRule type="top10" dxfId="1431" priority="27" rank="1"/>
  </conditionalFormatting>
  <conditionalFormatting sqref="G7">
    <cfRule type="top10" dxfId="1430" priority="29" rank="1"/>
  </conditionalFormatting>
  <conditionalFormatting sqref="F7">
    <cfRule type="top10" dxfId="1429" priority="28" rank="1"/>
  </conditionalFormatting>
  <conditionalFormatting sqref="E7">
    <cfRule type="top10" dxfId="1428" priority="25" rank="1"/>
  </conditionalFormatting>
  <conditionalFormatting sqref="I8">
    <cfRule type="top10" dxfId="1427" priority="24" rank="1"/>
  </conditionalFormatting>
  <conditionalFormatting sqref="H8">
    <cfRule type="top10" dxfId="1426" priority="20" rank="1"/>
  </conditionalFormatting>
  <conditionalFormatting sqref="J8">
    <cfRule type="top10" dxfId="1425" priority="21" rank="1"/>
  </conditionalFormatting>
  <conditionalFormatting sqref="G8">
    <cfRule type="top10" dxfId="1424" priority="23" rank="1"/>
  </conditionalFormatting>
  <conditionalFormatting sqref="F8">
    <cfRule type="top10" dxfId="1423" priority="22" rank="1"/>
  </conditionalFormatting>
  <conditionalFormatting sqref="E8">
    <cfRule type="top10" dxfId="1422" priority="19" rank="1"/>
  </conditionalFormatting>
  <conditionalFormatting sqref="I9">
    <cfRule type="top10" dxfId="1421" priority="18" rank="1"/>
  </conditionalFormatting>
  <conditionalFormatting sqref="H9">
    <cfRule type="top10" dxfId="1420" priority="14" rank="1"/>
  </conditionalFormatting>
  <conditionalFormatting sqref="J9">
    <cfRule type="top10" dxfId="1419" priority="15" rank="1"/>
  </conditionalFormatting>
  <conditionalFormatting sqref="G9">
    <cfRule type="top10" dxfId="1418" priority="17" rank="1"/>
  </conditionalFormatting>
  <conditionalFormatting sqref="F9">
    <cfRule type="top10" dxfId="1417" priority="16" rank="1"/>
  </conditionalFormatting>
  <conditionalFormatting sqref="E9">
    <cfRule type="top10" dxfId="1416" priority="13" rank="1"/>
  </conditionalFormatting>
  <conditionalFormatting sqref="E10">
    <cfRule type="top10" dxfId="1415" priority="7" rank="1"/>
  </conditionalFormatting>
  <conditionalFormatting sqref="F10">
    <cfRule type="top10" dxfId="1414" priority="8" rank="1"/>
  </conditionalFormatting>
  <conditionalFormatting sqref="G10">
    <cfRule type="top10" dxfId="1413" priority="9" rank="1"/>
  </conditionalFormatting>
  <conditionalFormatting sqref="H10">
    <cfRule type="top10" dxfId="1412" priority="10" rank="1"/>
  </conditionalFormatting>
  <conditionalFormatting sqref="I10">
    <cfRule type="top10" dxfId="1411" priority="11" rank="1"/>
  </conditionalFormatting>
  <conditionalFormatting sqref="J10">
    <cfRule type="top10" dxfId="1410" priority="12" rank="1"/>
  </conditionalFormatting>
  <conditionalFormatting sqref="E11">
    <cfRule type="top10" dxfId="1409" priority="1" rank="1"/>
  </conditionalFormatting>
  <conditionalFormatting sqref="F11">
    <cfRule type="top10" dxfId="1408" priority="2" rank="1"/>
  </conditionalFormatting>
  <conditionalFormatting sqref="G11">
    <cfRule type="top10" dxfId="1407" priority="3" rank="1"/>
  </conditionalFormatting>
  <conditionalFormatting sqref="H11">
    <cfRule type="top10" dxfId="1406" priority="4" rank="1"/>
  </conditionalFormatting>
  <conditionalFormatting sqref="I11">
    <cfRule type="top10" dxfId="1405" priority="5" rank="1"/>
  </conditionalFormatting>
  <conditionalFormatting sqref="J11">
    <cfRule type="top10" dxfId="1404" priority="6" rank="1"/>
  </conditionalFormatting>
  <hyperlinks>
    <hyperlink ref="Q1" location="'National Adult Rankings'!A1" display="Return to Rankings" xr:uid="{8B448B67-7452-4603-887E-8C25F5B84D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46A8FC6-ED1B-46A1-A8E7-7F277C4CBEE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BE2BC60-E618-4FA5-A395-5FA84B26FEDD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D62FA-9530-4F5B-A538-3D4DC8FDD5DC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149</v>
      </c>
      <c r="C2" s="22">
        <v>43981</v>
      </c>
      <c r="D2" s="23" t="s">
        <v>146</v>
      </c>
      <c r="E2" s="24">
        <v>164</v>
      </c>
      <c r="F2" s="24">
        <v>176</v>
      </c>
      <c r="G2" s="24">
        <v>162</v>
      </c>
      <c r="H2" s="24">
        <v>155</v>
      </c>
      <c r="I2" s="24"/>
      <c r="J2" s="24"/>
      <c r="K2" s="25">
        <v>4</v>
      </c>
      <c r="L2" s="25">
        <v>657</v>
      </c>
      <c r="M2" s="26">
        <v>164.25</v>
      </c>
      <c r="N2" s="27">
        <v>6</v>
      </c>
      <c r="O2" s="28">
        <v>170.25</v>
      </c>
    </row>
    <row r="5" spans="1:17" x14ac:dyDescent="0.25">
      <c r="K5" s="17">
        <f>SUM(K2:K4)</f>
        <v>4</v>
      </c>
      <c r="L5" s="17">
        <f>SUM(L2:L4)</f>
        <v>657</v>
      </c>
      <c r="M5" s="19">
        <f>SUM(L5/K5)</f>
        <v>164.25</v>
      </c>
      <c r="N5" s="17">
        <f>SUM(N2:N4)</f>
        <v>6</v>
      </c>
      <c r="O5" s="19">
        <f>SUM(M5+N5)</f>
        <v>170.25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1403" priority="6" rank="1"/>
  </conditionalFormatting>
  <conditionalFormatting sqref="F2">
    <cfRule type="top10" dxfId="1402" priority="5" rank="1"/>
  </conditionalFormatting>
  <conditionalFormatting sqref="G2">
    <cfRule type="top10" dxfId="1401" priority="4" rank="1"/>
  </conditionalFormatting>
  <conditionalFormatting sqref="H2">
    <cfRule type="top10" dxfId="1400" priority="3" rank="1"/>
  </conditionalFormatting>
  <conditionalFormatting sqref="I2">
    <cfRule type="top10" dxfId="1399" priority="2" rank="1"/>
  </conditionalFormatting>
  <conditionalFormatting sqref="J2">
    <cfRule type="top10" dxfId="1398" priority="1" rank="1"/>
  </conditionalFormatting>
  <hyperlinks>
    <hyperlink ref="Q1" location="'National Adult Rankings'!A1" display="Return to Rankings" xr:uid="{F8345DD6-FF95-4D28-81C1-5DED970013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B222E68-008D-411B-B75D-B57F82E96FD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F225243-9DD2-4A48-B454-419C4EF024D3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14209-22CA-4A0A-8F08-22C872636B8A}">
  <dimension ref="A2:O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88</v>
      </c>
      <c r="B3" s="21" t="s">
        <v>264</v>
      </c>
      <c r="C3" s="22">
        <v>44093</v>
      </c>
      <c r="D3" s="23" t="s">
        <v>201</v>
      </c>
      <c r="E3" s="24">
        <v>187</v>
      </c>
      <c r="F3" s="24">
        <v>190</v>
      </c>
      <c r="G3" s="24">
        <v>188</v>
      </c>
      <c r="H3" s="24"/>
      <c r="I3" s="24"/>
      <c r="J3" s="24"/>
      <c r="K3" s="25">
        <v>3</v>
      </c>
      <c r="L3" s="25">
        <v>565</v>
      </c>
      <c r="M3" s="26">
        <v>188.33333333333334</v>
      </c>
      <c r="N3" s="27">
        <v>10</v>
      </c>
      <c r="O3" s="28">
        <v>198.33333333333334</v>
      </c>
    </row>
    <row r="4" spans="1:15" x14ac:dyDescent="0.25">
      <c r="A4" s="20" t="s">
        <v>31</v>
      </c>
      <c r="B4" s="21" t="s">
        <v>264</v>
      </c>
      <c r="C4" s="22">
        <v>44093</v>
      </c>
      <c r="D4" s="23" t="s">
        <v>263</v>
      </c>
      <c r="E4" s="24">
        <v>187</v>
      </c>
      <c r="F4" s="24">
        <v>184</v>
      </c>
      <c r="G4" s="24">
        <v>185</v>
      </c>
      <c r="H4" s="24"/>
      <c r="I4" s="24"/>
      <c r="J4" s="24"/>
      <c r="K4" s="25">
        <v>3</v>
      </c>
      <c r="L4" s="25">
        <v>556</v>
      </c>
      <c r="M4" s="26">
        <v>185.33333333333334</v>
      </c>
      <c r="N4" s="27">
        <v>10</v>
      </c>
      <c r="O4" s="28">
        <v>195.33333333333334</v>
      </c>
    </row>
    <row r="7" spans="1:15" x14ac:dyDescent="0.25">
      <c r="K7" s="17">
        <f>SUM(K3:K6)</f>
        <v>6</v>
      </c>
      <c r="L7" s="17">
        <f>SUM(L3:L6)</f>
        <v>1121</v>
      </c>
      <c r="M7" s="19">
        <f>SUM(L7/K7)</f>
        <v>186.83333333333334</v>
      </c>
      <c r="N7" s="17">
        <f>SUM(N3:N6)</f>
        <v>20</v>
      </c>
      <c r="O7" s="19">
        <f>SUM(M7+N7)</f>
        <v>206.83333333333334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E3:J3 B3:C3" name="Range1_9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4:J4 B4:C4" name="Range1_12"/>
    <protectedRange algorithmName="SHA-512" hashValue="ON39YdpmFHfN9f47KpiRvqrKx0V9+erV1CNkpWzYhW/Qyc6aT8rEyCrvauWSYGZK2ia3o7vd3akF07acHAFpOA==" saltValue="yVW9XmDwTqEnmpSGai0KYg==" spinCount="100000" sqref="D4" name="Range1_1_11"/>
  </protectedRanges>
  <conditionalFormatting sqref="F3">
    <cfRule type="top10" dxfId="1397" priority="12" rank="1"/>
  </conditionalFormatting>
  <conditionalFormatting sqref="G3">
    <cfRule type="top10" dxfId="1396" priority="11" rank="1"/>
  </conditionalFormatting>
  <conditionalFormatting sqref="H3">
    <cfRule type="top10" dxfId="1395" priority="10" rank="1"/>
  </conditionalFormatting>
  <conditionalFormatting sqref="I3">
    <cfRule type="top10" dxfId="1394" priority="9" rank="1"/>
  </conditionalFormatting>
  <conditionalFormatting sqref="J3">
    <cfRule type="top10" dxfId="1393" priority="8" rank="1"/>
  </conditionalFormatting>
  <conditionalFormatting sqref="E3">
    <cfRule type="top10" dxfId="1392" priority="7" rank="1"/>
  </conditionalFormatting>
  <conditionalFormatting sqref="E4">
    <cfRule type="top10" dxfId="1391" priority="6" rank="1"/>
  </conditionalFormatting>
  <conditionalFormatting sqref="F4">
    <cfRule type="top10" dxfId="1390" priority="5" rank="1"/>
  </conditionalFormatting>
  <conditionalFormatting sqref="G4">
    <cfRule type="top10" dxfId="1389" priority="4" rank="1"/>
  </conditionalFormatting>
  <conditionalFormatting sqref="H4">
    <cfRule type="top10" dxfId="1388" priority="3" rank="1"/>
  </conditionalFormatting>
  <conditionalFormatting sqref="I4">
    <cfRule type="top10" dxfId="1387" priority="2" rank="1"/>
  </conditionalFormatting>
  <conditionalFormatting sqref="J4">
    <cfRule type="top10" dxfId="1386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1FBDDAA-DD35-468E-B350-96854245CAA3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  <x14:dataValidation type="list" allowBlank="1" showInputMessage="1" showErrorMessage="1" xr:uid="{70362757-6902-4AEC-9D8E-AC6C3B790A59}">
          <x14:formula1>
            <xm:f>'C:\Users\abra2\AppData\Local\Packages\Microsoft.MicrosoftEdge_8wekyb3d8bbwe\TempState\Downloads\[__ABRA Scoring Program  2-24-2020 MASTER (2).xlsm]DATA'!#REF!</xm:f>
          </x14:formula1>
          <xm:sqref>D3:D4 B3:B4</xm:sqref>
        </x14:dataValidation>
      </x14:dataValidations>
    </ext>
  </extLst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4A68D-D17B-488B-89CB-3828F2662AE8}">
  <sheetPr codeName="Sheet63"/>
  <dimension ref="A1:Q8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79</v>
      </c>
      <c r="C2" s="22">
        <v>43947</v>
      </c>
      <c r="D2" s="23" t="s">
        <v>78</v>
      </c>
      <c r="E2" s="24">
        <v>188</v>
      </c>
      <c r="F2" s="24">
        <v>194.001</v>
      </c>
      <c r="G2" s="24">
        <v>186.001</v>
      </c>
      <c r="H2" s="24">
        <v>196</v>
      </c>
      <c r="I2" s="24"/>
      <c r="J2" s="24"/>
      <c r="K2" s="25">
        <v>4</v>
      </c>
      <c r="L2" s="25">
        <v>764.00199999999995</v>
      </c>
      <c r="M2" s="26">
        <v>191.00049999999999</v>
      </c>
      <c r="N2" s="27">
        <v>8</v>
      </c>
      <c r="O2" s="28">
        <v>199.00049999999999</v>
      </c>
    </row>
    <row r="3" spans="1:17" x14ac:dyDescent="0.25">
      <c r="A3" s="20" t="s">
        <v>31</v>
      </c>
      <c r="B3" s="21" t="s">
        <v>79</v>
      </c>
      <c r="C3" s="22">
        <v>43975</v>
      </c>
      <c r="D3" s="23" t="s">
        <v>64</v>
      </c>
      <c r="E3" s="24">
        <v>193</v>
      </c>
      <c r="F3" s="24">
        <v>197</v>
      </c>
      <c r="G3" s="24">
        <v>195</v>
      </c>
      <c r="H3" s="24">
        <v>195</v>
      </c>
      <c r="I3" s="24"/>
      <c r="J3" s="24"/>
      <c r="K3" s="25">
        <v>4</v>
      </c>
      <c r="L3" s="25">
        <v>780</v>
      </c>
      <c r="M3" s="26">
        <v>195</v>
      </c>
      <c r="N3" s="27">
        <v>9</v>
      </c>
      <c r="O3" s="28">
        <v>204</v>
      </c>
    </row>
    <row r="4" spans="1:17" x14ac:dyDescent="0.25">
      <c r="A4" s="20" t="s">
        <v>31</v>
      </c>
      <c r="B4" s="21" t="s">
        <v>79</v>
      </c>
      <c r="C4" s="22">
        <v>43998</v>
      </c>
      <c r="D4" s="23" t="s">
        <v>64</v>
      </c>
      <c r="E4" s="24">
        <v>195</v>
      </c>
      <c r="F4" s="24">
        <v>193</v>
      </c>
      <c r="G4" s="24">
        <v>194</v>
      </c>
      <c r="H4" s="24">
        <v>198</v>
      </c>
      <c r="I4" s="24"/>
      <c r="J4" s="24"/>
      <c r="K4" s="25">
        <v>4</v>
      </c>
      <c r="L4" s="25">
        <v>780</v>
      </c>
      <c r="M4" s="26">
        <v>195</v>
      </c>
      <c r="N4" s="27">
        <v>11</v>
      </c>
      <c r="O4" s="28">
        <v>206</v>
      </c>
    </row>
    <row r="5" spans="1:17" x14ac:dyDescent="0.25">
      <c r="A5" s="20" t="s">
        <v>31</v>
      </c>
      <c r="B5" s="21" t="s">
        <v>79</v>
      </c>
      <c r="C5" s="22">
        <v>44033</v>
      </c>
      <c r="D5" s="23" t="s">
        <v>64</v>
      </c>
      <c r="E5" s="24">
        <v>195</v>
      </c>
      <c r="F5" s="24">
        <v>194.001</v>
      </c>
      <c r="G5" s="24">
        <v>194</v>
      </c>
      <c r="H5" s="24">
        <v>192</v>
      </c>
      <c r="I5" s="24"/>
      <c r="J5" s="24"/>
      <c r="K5" s="25">
        <v>4</v>
      </c>
      <c r="L5" s="25">
        <v>775.00199999999995</v>
      </c>
      <c r="M5" s="26">
        <v>193.75049999999999</v>
      </c>
      <c r="N5" s="27">
        <v>8</v>
      </c>
      <c r="O5" s="28">
        <f>SUM(M5:N5)</f>
        <v>201.75049999999999</v>
      </c>
    </row>
    <row r="8" spans="1:17" x14ac:dyDescent="0.25">
      <c r="K8" s="17">
        <f>SUM(K2:K7)</f>
        <v>16</v>
      </c>
      <c r="L8" s="17">
        <f>SUM(L2:L7)</f>
        <v>3099.0039999999999</v>
      </c>
      <c r="M8" s="19">
        <f>SUM(L8/K8)</f>
        <v>193.68774999999999</v>
      </c>
      <c r="N8" s="17">
        <f>SUM(N2:N7)</f>
        <v>36</v>
      </c>
      <c r="O8" s="19">
        <f>SUM(M8+N8)</f>
        <v>229.68774999999999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6"/>
    <protectedRange algorithmName="SHA-512" hashValue="ON39YdpmFHfN9f47KpiRvqrKx0V9+erV1CNkpWzYhW/Qyc6aT8rEyCrvauWSYGZK2ia3o7vd3akF07acHAFpOA==" saltValue="yVW9XmDwTqEnmpSGai0KYg==" spinCount="100000" sqref="E3:J3 B3:C3" name="Range1_4_7"/>
    <protectedRange algorithmName="SHA-512" hashValue="ON39YdpmFHfN9f47KpiRvqrKx0V9+erV1CNkpWzYhW/Qyc6aT8rEyCrvauWSYGZK2ia3o7vd3akF07acHAFpOA==" saltValue="yVW9XmDwTqEnmpSGai0KYg==" spinCount="100000" sqref="D3" name="Range1_1_2_5"/>
    <protectedRange algorithmName="SHA-512" hashValue="ON39YdpmFHfN9f47KpiRvqrKx0V9+erV1CNkpWzYhW/Qyc6aT8rEyCrvauWSYGZK2ia3o7vd3akF07acHAFpOA==" saltValue="yVW9XmDwTqEnmpSGai0KYg==" spinCount="100000" sqref="E4:J4 B4:C4" name="Range1_4_8"/>
    <protectedRange algorithmName="SHA-512" hashValue="ON39YdpmFHfN9f47KpiRvqrKx0V9+erV1CNkpWzYhW/Qyc6aT8rEyCrvauWSYGZK2ia3o7vd3akF07acHAFpOA==" saltValue="yVW9XmDwTqEnmpSGai0KYg==" spinCount="100000" sqref="D4" name="Range1_1_2_7"/>
    <protectedRange algorithmName="SHA-512" hashValue="ON39YdpmFHfN9f47KpiRvqrKx0V9+erV1CNkpWzYhW/Qyc6aT8rEyCrvauWSYGZK2ia3o7vd3akF07acHAFpOA==" saltValue="yVW9XmDwTqEnmpSGai0KYg==" spinCount="100000" sqref="E5:J5 B5:C5" name="Range1_8_3"/>
    <protectedRange algorithmName="SHA-512" hashValue="ON39YdpmFHfN9f47KpiRvqrKx0V9+erV1CNkpWzYhW/Qyc6aT8rEyCrvauWSYGZK2ia3o7vd3akF07acHAFpOA==" saltValue="yVW9XmDwTqEnmpSGai0KYg==" spinCount="100000" sqref="D5" name="Range1_1_6_2"/>
  </protectedRanges>
  <conditionalFormatting sqref="E2">
    <cfRule type="top10" dxfId="1385" priority="66" rank="1"/>
  </conditionalFormatting>
  <conditionalFormatting sqref="F2">
    <cfRule type="top10" dxfId="1384" priority="65" rank="1"/>
  </conditionalFormatting>
  <conditionalFormatting sqref="G2">
    <cfRule type="top10" dxfId="1383" priority="64" rank="1"/>
  </conditionalFormatting>
  <conditionalFormatting sqref="H2">
    <cfRule type="top10" dxfId="1382" priority="63" rank="1"/>
  </conditionalFormatting>
  <conditionalFormatting sqref="I2">
    <cfRule type="top10" dxfId="1381" priority="62" rank="1"/>
  </conditionalFormatting>
  <conditionalFormatting sqref="J2">
    <cfRule type="top10" dxfId="1380" priority="61" rank="1"/>
  </conditionalFormatting>
  <conditionalFormatting sqref="E3">
    <cfRule type="top10" dxfId="1379" priority="60" rank="1"/>
  </conditionalFormatting>
  <conditionalFormatting sqref="F3">
    <cfRule type="top10" dxfId="1378" priority="59" rank="1"/>
  </conditionalFormatting>
  <conditionalFormatting sqref="G3">
    <cfRule type="top10" dxfId="1377" priority="58" rank="1"/>
  </conditionalFormatting>
  <conditionalFormatting sqref="H3">
    <cfRule type="top10" dxfId="1376" priority="57" rank="1"/>
  </conditionalFormatting>
  <conditionalFormatting sqref="I3">
    <cfRule type="top10" dxfId="1375" priority="56" rank="1"/>
  </conditionalFormatting>
  <conditionalFormatting sqref="J3">
    <cfRule type="top10" dxfId="1374" priority="55" rank="1"/>
  </conditionalFormatting>
  <conditionalFormatting sqref="E4">
    <cfRule type="top10" dxfId="1373" priority="54" rank="1"/>
  </conditionalFormatting>
  <conditionalFormatting sqref="F4">
    <cfRule type="top10" dxfId="1372" priority="53" rank="1"/>
  </conditionalFormatting>
  <conditionalFormatting sqref="G4">
    <cfRule type="top10" dxfId="1371" priority="52" rank="1"/>
  </conditionalFormatting>
  <conditionalFormatting sqref="H4">
    <cfRule type="top10" dxfId="1370" priority="51" rank="1"/>
  </conditionalFormatting>
  <conditionalFormatting sqref="I4">
    <cfRule type="top10" dxfId="1369" priority="50" rank="1"/>
  </conditionalFormatting>
  <conditionalFormatting sqref="J4">
    <cfRule type="top10" dxfId="1368" priority="49" rank="1"/>
  </conditionalFormatting>
  <conditionalFormatting sqref="E5">
    <cfRule type="top10" dxfId="1367" priority="48" rank="1"/>
  </conditionalFormatting>
  <conditionalFormatting sqref="F5">
    <cfRule type="top10" dxfId="1366" priority="47" rank="1"/>
  </conditionalFormatting>
  <conditionalFormatting sqref="G5">
    <cfRule type="top10" dxfId="1365" priority="46" rank="1"/>
  </conditionalFormatting>
  <conditionalFormatting sqref="H5">
    <cfRule type="top10" dxfId="1364" priority="45" rank="1"/>
  </conditionalFormatting>
  <conditionalFormatting sqref="I5">
    <cfRule type="top10" dxfId="1363" priority="44" rank="1"/>
  </conditionalFormatting>
  <conditionalFormatting sqref="J5">
    <cfRule type="top10" dxfId="1362" priority="43" rank="1"/>
  </conditionalFormatting>
  <hyperlinks>
    <hyperlink ref="Q1" location="'National Adult Rankings'!A1" display="Return to Rankings" xr:uid="{36F60BED-9F3F-4F63-B29F-B5E69BFAA8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F6206B1-9909-4BC8-8A57-B61951D9995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5EFDC-0F1B-4306-81E5-996D4362F85D}">
  <sheetPr codeName="Sheet58"/>
  <dimension ref="A1:Q14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69</v>
      </c>
      <c r="C2" s="22">
        <v>43907</v>
      </c>
      <c r="D2" s="23" t="s">
        <v>64</v>
      </c>
      <c r="E2" s="24">
        <v>195</v>
      </c>
      <c r="F2" s="24">
        <v>187</v>
      </c>
      <c r="G2" s="24">
        <v>196</v>
      </c>
      <c r="H2" s="24">
        <v>192</v>
      </c>
      <c r="I2" s="24"/>
      <c r="J2" s="24"/>
      <c r="K2" s="25">
        <v>4</v>
      </c>
      <c r="L2" s="25">
        <v>770</v>
      </c>
      <c r="M2" s="26">
        <v>192.5</v>
      </c>
      <c r="N2" s="27">
        <v>8</v>
      </c>
      <c r="O2" s="28">
        <v>200.5</v>
      </c>
    </row>
    <row r="3" spans="1:17" x14ac:dyDescent="0.25">
      <c r="A3" s="20" t="s">
        <v>31</v>
      </c>
      <c r="B3" s="21" t="s">
        <v>69</v>
      </c>
      <c r="C3" s="22">
        <v>43947</v>
      </c>
      <c r="D3" s="23" t="s">
        <v>78</v>
      </c>
      <c r="E3" s="24">
        <v>189</v>
      </c>
      <c r="F3" s="24">
        <v>190</v>
      </c>
      <c r="G3" s="24">
        <v>186</v>
      </c>
      <c r="H3" s="24">
        <v>187</v>
      </c>
      <c r="I3" s="24"/>
      <c r="J3" s="24"/>
      <c r="K3" s="25">
        <v>4</v>
      </c>
      <c r="L3" s="25">
        <v>752</v>
      </c>
      <c r="M3" s="26">
        <v>188</v>
      </c>
      <c r="N3" s="27">
        <v>3</v>
      </c>
      <c r="O3" s="28">
        <v>191</v>
      </c>
    </row>
    <row r="4" spans="1:17" x14ac:dyDescent="0.25">
      <c r="A4" s="20" t="s">
        <v>31</v>
      </c>
      <c r="B4" s="21" t="s">
        <v>66</v>
      </c>
      <c r="C4" s="22">
        <v>43970</v>
      </c>
      <c r="D4" s="23" t="s">
        <v>64</v>
      </c>
      <c r="E4" s="24">
        <v>186</v>
      </c>
      <c r="F4" s="24">
        <v>192</v>
      </c>
      <c r="G4" s="24">
        <v>188</v>
      </c>
      <c r="H4" s="24">
        <v>193</v>
      </c>
      <c r="I4" s="24"/>
      <c r="J4" s="24"/>
      <c r="K4" s="25">
        <v>4</v>
      </c>
      <c r="L4" s="25">
        <v>759</v>
      </c>
      <c r="M4" s="26">
        <v>189.75</v>
      </c>
      <c r="N4" s="27">
        <v>5</v>
      </c>
      <c r="O4" s="28">
        <f t="shared" ref="O4" si="0">SUM(M4+N4)</f>
        <v>194.75</v>
      </c>
    </row>
    <row r="5" spans="1:17" x14ac:dyDescent="0.25">
      <c r="A5" s="20" t="s">
        <v>31</v>
      </c>
      <c r="B5" s="21" t="s">
        <v>66</v>
      </c>
      <c r="C5" s="22">
        <v>43975</v>
      </c>
      <c r="D5" s="23" t="s">
        <v>64</v>
      </c>
      <c r="E5" s="24">
        <v>193</v>
      </c>
      <c r="F5" s="24">
        <v>190</v>
      </c>
      <c r="G5" s="24">
        <v>190</v>
      </c>
      <c r="H5" s="24">
        <v>193</v>
      </c>
      <c r="I5" s="24"/>
      <c r="J5" s="24"/>
      <c r="K5" s="25">
        <v>4</v>
      </c>
      <c r="L5" s="25">
        <v>766</v>
      </c>
      <c r="M5" s="26">
        <v>191.5</v>
      </c>
      <c r="N5" s="27">
        <v>4</v>
      </c>
      <c r="O5" s="28">
        <v>195.5</v>
      </c>
    </row>
    <row r="6" spans="1:17" x14ac:dyDescent="0.25">
      <c r="A6" s="20" t="s">
        <v>31</v>
      </c>
      <c r="B6" s="21" t="s">
        <v>66</v>
      </c>
      <c r="C6" s="22">
        <v>43998</v>
      </c>
      <c r="D6" s="23" t="s">
        <v>64</v>
      </c>
      <c r="E6" s="24">
        <v>188</v>
      </c>
      <c r="F6" s="24">
        <v>193.001</v>
      </c>
      <c r="G6" s="24">
        <v>191</v>
      </c>
      <c r="H6" s="24">
        <v>191</v>
      </c>
      <c r="I6" s="24"/>
      <c r="J6" s="24"/>
      <c r="K6" s="25">
        <v>4</v>
      </c>
      <c r="L6" s="25">
        <v>763.00099999999998</v>
      </c>
      <c r="M6" s="26">
        <v>190.75024999999999</v>
      </c>
      <c r="N6" s="27">
        <v>6</v>
      </c>
      <c r="O6" s="28">
        <v>196.75024999999999</v>
      </c>
    </row>
    <row r="7" spans="1:17" x14ac:dyDescent="0.25">
      <c r="A7" s="20" t="s">
        <v>31</v>
      </c>
      <c r="B7" s="21" t="s">
        <v>66</v>
      </c>
      <c r="C7" s="22">
        <v>44009</v>
      </c>
      <c r="D7" s="23" t="s">
        <v>64</v>
      </c>
      <c r="E7" s="24">
        <v>190</v>
      </c>
      <c r="F7" s="24">
        <v>194</v>
      </c>
      <c r="G7" s="24">
        <v>187</v>
      </c>
      <c r="H7" s="24">
        <v>187</v>
      </c>
      <c r="I7" s="24"/>
      <c r="J7" s="24"/>
      <c r="K7" s="25">
        <v>4</v>
      </c>
      <c r="L7" s="25">
        <v>758</v>
      </c>
      <c r="M7" s="26">
        <v>189.5</v>
      </c>
      <c r="N7" s="27">
        <v>5</v>
      </c>
      <c r="O7" s="28">
        <v>194.5</v>
      </c>
    </row>
    <row r="8" spans="1:17" x14ac:dyDescent="0.25">
      <c r="A8" s="20" t="s">
        <v>31</v>
      </c>
      <c r="B8" s="21" t="s">
        <v>66</v>
      </c>
      <c r="C8" s="22">
        <v>44033</v>
      </c>
      <c r="D8" s="23" t="s">
        <v>64</v>
      </c>
      <c r="E8" s="24">
        <v>192</v>
      </c>
      <c r="F8" s="24">
        <v>189</v>
      </c>
      <c r="G8" s="24">
        <v>191</v>
      </c>
      <c r="H8" s="24">
        <v>192.001</v>
      </c>
      <c r="I8" s="24"/>
      <c r="J8" s="24"/>
      <c r="K8" s="25">
        <v>4</v>
      </c>
      <c r="L8" s="25">
        <v>764</v>
      </c>
      <c r="M8" s="26">
        <v>191</v>
      </c>
      <c r="N8" s="27">
        <v>5</v>
      </c>
      <c r="O8" s="28">
        <f>SUM(M8:N8)</f>
        <v>196</v>
      </c>
    </row>
    <row r="9" spans="1:17" x14ac:dyDescent="0.25">
      <c r="A9" s="20" t="s">
        <v>31</v>
      </c>
      <c r="B9" s="21" t="s">
        <v>66</v>
      </c>
      <c r="C9" s="22">
        <v>44037</v>
      </c>
      <c r="D9" s="23" t="s">
        <v>64</v>
      </c>
      <c r="E9" s="24">
        <v>186</v>
      </c>
      <c r="F9" s="24">
        <v>187</v>
      </c>
      <c r="G9" s="24">
        <v>195</v>
      </c>
      <c r="H9" s="24">
        <v>188</v>
      </c>
      <c r="I9" s="24"/>
      <c r="J9" s="24"/>
      <c r="K9" s="25">
        <v>4</v>
      </c>
      <c r="L9" s="25">
        <v>756</v>
      </c>
      <c r="M9" s="26">
        <v>189</v>
      </c>
      <c r="N9" s="27">
        <v>8</v>
      </c>
      <c r="O9" s="28">
        <v>197</v>
      </c>
    </row>
    <row r="10" spans="1:17" x14ac:dyDescent="0.25">
      <c r="A10" s="20" t="s">
        <v>31</v>
      </c>
      <c r="B10" s="21" t="s">
        <v>66</v>
      </c>
      <c r="C10" s="22">
        <v>44089</v>
      </c>
      <c r="D10" s="23" t="s">
        <v>64</v>
      </c>
      <c r="E10" s="24">
        <v>194</v>
      </c>
      <c r="F10" s="24">
        <v>196</v>
      </c>
      <c r="G10" s="24">
        <v>189</v>
      </c>
      <c r="H10" s="24">
        <v>193</v>
      </c>
      <c r="I10" s="24"/>
      <c r="J10" s="24"/>
      <c r="K10" s="25">
        <v>4</v>
      </c>
      <c r="L10" s="25">
        <v>772</v>
      </c>
      <c r="M10" s="26">
        <v>193</v>
      </c>
      <c r="N10" s="27">
        <v>6</v>
      </c>
      <c r="O10" s="28">
        <v>199</v>
      </c>
    </row>
    <row r="11" spans="1:17" x14ac:dyDescent="0.25">
      <c r="A11" s="20" t="s">
        <v>31</v>
      </c>
      <c r="B11" s="21" t="s">
        <v>66</v>
      </c>
      <c r="C11" s="22">
        <v>44093</v>
      </c>
      <c r="D11" s="23" t="s">
        <v>64</v>
      </c>
      <c r="E11" s="24">
        <v>191</v>
      </c>
      <c r="F11" s="24">
        <v>194</v>
      </c>
      <c r="G11" s="24">
        <v>195</v>
      </c>
      <c r="H11" s="24">
        <v>194</v>
      </c>
      <c r="I11" s="24"/>
      <c r="J11" s="24"/>
      <c r="K11" s="25">
        <v>4</v>
      </c>
      <c r="L11" s="25">
        <v>774</v>
      </c>
      <c r="M11" s="26">
        <v>193.5</v>
      </c>
      <c r="N11" s="27">
        <v>6</v>
      </c>
      <c r="O11" s="28">
        <v>199.5</v>
      </c>
    </row>
    <row r="12" spans="1:17" x14ac:dyDescent="0.25">
      <c r="A12" s="20" t="s">
        <v>105</v>
      </c>
      <c r="B12" s="21" t="s">
        <v>66</v>
      </c>
      <c r="C12" s="22">
        <v>44124</v>
      </c>
      <c r="D12" s="23" t="s">
        <v>64</v>
      </c>
      <c r="E12" s="24">
        <v>193</v>
      </c>
      <c r="F12" s="24">
        <v>190</v>
      </c>
      <c r="G12" s="24">
        <v>190</v>
      </c>
      <c r="H12" s="24">
        <v>190</v>
      </c>
      <c r="I12" s="24"/>
      <c r="J12" s="24"/>
      <c r="K12" s="25">
        <v>4</v>
      </c>
      <c r="L12" s="25">
        <v>763</v>
      </c>
      <c r="M12" s="26">
        <v>190.75</v>
      </c>
      <c r="N12" s="27">
        <v>4</v>
      </c>
      <c r="O12" s="28">
        <v>194.75</v>
      </c>
    </row>
    <row r="14" spans="1:17" x14ac:dyDescent="0.25">
      <c r="K14" s="17">
        <f>SUM(K2:K13)</f>
        <v>44</v>
      </c>
      <c r="L14" s="17">
        <f>SUM(L2:L13)</f>
        <v>8397.0010000000002</v>
      </c>
      <c r="M14" s="19">
        <f>SUM(L14/K14)</f>
        <v>190.84093181818182</v>
      </c>
      <c r="N14" s="17">
        <f>SUM(N2:N13)</f>
        <v>60</v>
      </c>
      <c r="O14" s="19">
        <f>SUM(M14+N14)</f>
        <v>250.84093181818182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4:J4 B4:C4" name="Range1_4_1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E5:J5 B5:C5" name="Range1_4_7"/>
    <protectedRange algorithmName="SHA-512" hashValue="ON39YdpmFHfN9f47KpiRvqrKx0V9+erV1CNkpWzYhW/Qyc6aT8rEyCrvauWSYGZK2ia3o7vd3akF07acHAFpOA==" saltValue="yVW9XmDwTqEnmpSGai0KYg==" spinCount="100000" sqref="D5" name="Range1_1_2_5"/>
    <protectedRange algorithmName="SHA-512" hashValue="ON39YdpmFHfN9f47KpiRvqrKx0V9+erV1CNkpWzYhW/Qyc6aT8rEyCrvauWSYGZK2ia3o7vd3akF07acHAFpOA==" saltValue="yVW9XmDwTqEnmpSGai0KYg==" spinCount="100000" sqref="E6:J6 B6:C6" name="Range1_4_8"/>
    <protectedRange algorithmName="SHA-512" hashValue="ON39YdpmFHfN9f47KpiRvqrKx0V9+erV1CNkpWzYhW/Qyc6aT8rEyCrvauWSYGZK2ia3o7vd3akF07acHAFpOA==" saltValue="yVW9XmDwTqEnmpSGai0KYg==" spinCount="100000" sqref="D6" name="Range1_1_2_7"/>
    <protectedRange algorithmName="SHA-512" hashValue="ON39YdpmFHfN9f47KpiRvqrKx0V9+erV1CNkpWzYhW/Qyc6aT8rEyCrvauWSYGZK2ia3o7vd3akF07acHAFpOA==" saltValue="yVW9XmDwTqEnmpSGai0KYg==" spinCount="100000" sqref="E7:J7 B7:C7" name="Range1_8_4"/>
    <protectedRange algorithmName="SHA-512" hashValue="ON39YdpmFHfN9f47KpiRvqrKx0V9+erV1CNkpWzYhW/Qyc6aT8rEyCrvauWSYGZK2ia3o7vd3akF07acHAFpOA==" saltValue="yVW9XmDwTqEnmpSGai0KYg==" spinCount="100000" sqref="D7" name="Range1_1_6_3"/>
    <protectedRange algorithmName="SHA-512" hashValue="ON39YdpmFHfN9f47KpiRvqrKx0V9+erV1CNkpWzYhW/Qyc6aT8rEyCrvauWSYGZK2ia3o7vd3akF07acHAFpOA==" saltValue="yVW9XmDwTqEnmpSGai0KYg==" spinCount="100000" sqref="E8:J8 B8:C8" name="Range1_8_3"/>
    <protectedRange algorithmName="SHA-512" hashValue="ON39YdpmFHfN9f47KpiRvqrKx0V9+erV1CNkpWzYhW/Qyc6aT8rEyCrvauWSYGZK2ia3o7vd3akF07acHAFpOA==" saltValue="yVW9XmDwTqEnmpSGai0KYg==" spinCount="100000" sqref="D8" name="Range1_1_6_2"/>
    <protectedRange algorithmName="SHA-512" hashValue="ON39YdpmFHfN9f47KpiRvqrKx0V9+erV1CNkpWzYhW/Qyc6aT8rEyCrvauWSYGZK2ia3o7vd3akF07acHAFpOA==" saltValue="yVW9XmDwTqEnmpSGai0KYg==" spinCount="100000" sqref="E9:J9 B9:C9" name="Range1_4_6"/>
    <protectedRange algorithmName="SHA-512" hashValue="ON39YdpmFHfN9f47KpiRvqrKx0V9+erV1CNkpWzYhW/Qyc6aT8rEyCrvauWSYGZK2ia3o7vd3akF07acHAFpOA==" saltValue="yVW9XmDwTqEnmpSGai0KYg==" spinCount="100000" sqref="D9" name="Range1_1_2_6"/>
    <protectedRange algorithmName="SHA-512" hashValue="ON39YdpmFHfN9f47KpiRvqrKx0V9+erV1CNkpWzYhW/Qyc6aT8rEyCrvauWSYGZK2ia3o7vd3akF07acHAFpOA==" saltValue="yVW9XmDwTqEnmpSGai0KYg==" spinCount="100000" sqref="E10:J10 B10:C10" name="Range1_4_10"/>
    <protectedRange algorithmName="SHA-512" hashValue="ON39YdpmFHfN9f47KpiRvqrKx0V9+erV1CNkpWzYhW/Qyc6aT8rEyCrvauWSYGZK2ia3o7vd3akF07acHAFpOA==" saltValue="yVW9XmDwTqEnmpSGai0KYg==" spinCount="100000" sqref="D10" name="Range1_1_2_3"/>
    <protectedRange algorithmName="SHA-512" hashValue="ON39YdpmFHfN9f47KpiRvqrKx0V9+erV1CNkpWzYhW/Qyc6aT8rEyCrvauWSYGZK2ia3o7vd3akF07acHAFpOA==" saltValue="yVW9XmDwTqEnmpSGai0KYg==" spinCount="100000" sqref="E11:J11 B11:C11" name="Range1_4_7_1"/>
    <protectedRange algorithmName="SHA-512" hashValue="ON39YdpmFHfN9f47KpiRvqrKx0V9+erV1CNkpWzYhW/Qyc6aT8rEyCrvauWSYGZK2ia3o7vd3akF07acHAFpOA==" saltValue="yVW9XmDwTqEnmpSGai0KYg==" spinCount="100000" sqref="D11" name="Range1_1_2_2"/>
    <protectedRange algorithmName="SHA-512" hashValue="ON39YdpmFHfN9f47KpiRvqrKx0V9+erV1CNkpWzYhW/Qyc6aT8rEyCrvauWSYGZK2ia3o7vd3akF07acHAFpOA==" saltValue="yVW9XmDwTqEnmpSGai0KYg==" spinCount="100000" sqref="E12:J12 C12" name="Range1_4_1_1_1_4"/>
    <protectedRange algorithmName="SHA-512" hashValue="ON39YdpmFHfN9f47KpiRvqrKx0V9+erV1CNkpWzYhW/Qyc6aT8rEyCrvauWSYGZK2ia3o7vd3akF07acHAFpOA==" saltValue="yVW9XmDwTqEnmpSGai0KYg==" spinCount="100000" sqref="D12" name="Range1_1_4_1_1_2"/>
    <protectedRange algorithmName="SHA-512" hashValue="ON39YdpmFHfN9f47KpiRvqrKx0V9+erV1CNkpWzYhW/Qyc6aT8rEyCrvauWSYGZK2ia3o7vd3akF07acHAFpOA==" saltValue="yVW9XmDwTqEnmpSGai0KYg==" spinCount="100000" sqref="B12" name="Range1_3_16"/>
  </protectedRanges>
  <conditionalFormatting sqref="E2">
    <cfRule type="top10" dxfId="1361" priority="66" rank="1"/>
  </conditionalFormatting>
  <conditionalFormatting sqref="F2">
    <cfRule type="top10" dxfId="1360" priority="65" rank="1"/>
  </conditionalFormatting>
  <conditionalFormatting sqref="G2">
    <cfRule type="top10" dxfId="1359" priority="64" rank="1"/>
  </conditionalFormatting>
  <conditionalFormatting sqref="H2">
    <cfRule type="top10" dxfId="1358" priority="63" rank="1"/>
  </conditionalFormatting>
  <conditionalFormatting sqref="I2">
    <cfRule type="top10" dxfId="1357" priority="62" rank="1"/>
  </conditionalFormatting>
  <conditionalFormatting sqref="J2">
    <cfRule type="top10" dxfId="1356" priority="61" rank="1"/>
  </conditionalFormatting>
  <conditionalFormatting sqref="E3">
    <cfRule type="top10" dxfId="1355" priority="60" rank="1"/>
  </conditionalFormatting>
  <conditionalFormatting sqref="F3">
    <cfRule type="top10" dxfId="1354" priority="59" rank="1"/>
  </conditionalFormatting>
  <conditionalFormatting sqref="G3">
    <cfRule type="top10" dxfId="1353" priority="58" rank="1"/>
  </conditionalFormatting>
  <conditionalFormatting sqref="H3">
    <cfRule type="top10" dxfId="1352" priority="57" rank="1"/>
  </conditionalFormatting>
  <conditionalFormatting sqref="I3">
    <cfRule type="top10" dxfId="1351" priority="56" rank="1"/>
  </conditionalFormatting>
  <conditionalFormatting sqref="J3">
    <cfRule type="top10" dxfId="1350" priority="55" rank="1"/>
  </conditionalFormatting>
  <conditionalFormatting sqref="E4">
    <cfRule type="top10" dxfId="1349" priority="54" rank="1"/>
  </conditionalFormatting>
  <conditionalFormatting sqref="F4">
    <cfRule type="top10" dxfId="1348" priority="53" rank="1"/>
  </conditionalFormatting>
  <conditionalFormatting sqref="G4">
    <cfRule type="top10" dxfId="1347" priority="52" rank="1"/>
  </conditionalFormatting>
  <conditionalFormatting sqref="H4">
    <cfRule type="top10" dxfId="1346" priority="51" rank="1"/>
  </conditionalFormatting>
  <conditionalFormatting sqref="I4">
    <cfRule type="top10" dxfId="1345" priority="50" rank="1"/>
  </conditionalFormatting>
  <conditionalFormatting sqref="J4">
    <cfRule type="top10" dxfId="1344" priority="49" rank="1"/>
  </conditionalFormatting>
  <conditionalFormatting sqref="E5">
    <cfRule type="top10" dxfId="1343" priority="48" rank="1"/>
  </conditionalFormatting>
  <conditionalFormatting sqref="F5">
    <cfRule type="top10" dxfId="1342" priority="47" rank="1"/>
  </conditionalFormatting>
  <conditionalFormatting sqref="G5">
    <cfRule type="top10" dxfId="1341" priority="46" rank="1"/>
  </conditionalFormatting>
  <conditionalFormatting sqref="H5">
    <cfRule type="top10" dxfId="1340" priority="45" rank="1"/>
  </conditionalFormatting>
  <conditionalFormatting sqref="I5">
    <cfRule type="top10" dxfId="1339" priority="44" rank="1"/>
  </conditionalFormatting>
  <conditionalFormatting sqref="J5">
    <cfRule type="top10" dxfId="1338" priority="43" rank="1"/>
  </conditionalFormatting>
  <conditionalFormatting sqref="E6">
    <cfRule type="top10" dxfId="1337" priority="42" rank="1"/>
  </conditionalFormatting>
  <conditionalFormatting sqref="F6">
    <cfRule type="top10" dxfId="1336" priority="41" rank="1"/>
  </conditionalFormatting>
  <conditionalFormatting sqref="G6">
    <cfRule type="top10" dxfId="1335" priority="40" rank="1"/>
  </conditionalFormatting>
  <conditionalFormatting sqref="H6">
    <cfRule type="top10" dxfId="1334" priority="39" rank="1"/>
  </conditionalFormatting>
  <conditionalFormatting sqref="I6">
    <cfRule type="top10" dxfId="1333" priority="38" rank="1"/>
  </conditionalFormatting>
  <conditionalFormatting sqref="J6">
    <cfRule type="top10" dxfId="1332" priority="37" rank="1"/>
  </conditionalFormatting>
  <conditionalFormatting sqref="E7">
    <cfRule type="top10" dxfId="1331" priority="36" rank="1"/>
  </conditionalFormatting>
  <conditionalFormatting sqref="F7">
    <cfRule type="top10" dxfId="1330" priority="35" rank="1"/>
  </conditionalFormatting>
  <conditionalFormatting sqref="G7">
    <cfRule type="top10" dxfId="1329" priority="34" rank="1"/>
  </conditionalFormatting>
  <conditionalFormatting sqref="H7">
    <cfRule type="top10" dxfId="1328" priority="33" rank="1"/>
  </conditionalFormatting>
  <conditionalFormatting sqref="I7">
    <cfRule type="top10" dxfId="1327" priority="32" rank="1"/>
  </conditionalFormatting>
  <conditionalFormatting sqref="J7">
    <cfRule type="top10" dxfId="1326" priority="31" rank="1"/>
  </conditionalFormatting>
  <conditionalFormatting sqref="E8">
    <cfRule type="top10" dxfId="1325" priority="30" rank="1"/>
  </conditionalFormatting>
  <conditionalFormatting sqref="F8">
    <cfRule type="top10" dxfId="1324" priority="29" rank="1"/>
  </conditionalFormatting>
  <conditionalFormatting sqref="G8">
    <cfRule type="top10" dxfId="1323" priority="28" rank="1"/>
  </conditionalFormatting>
  <conditionalFormatting sqref="H8">
    <cfRule type="top10" dxfId="1322" priority="27" rank="1"/>
  </conditionalFormatting>
  <conditionalFormatting sqref="I8">
    <cfRule type="top10" dxfId="1321" priority="26" rank="1"/>
  </conditionalFormatting>
  <conditionalFormatting sqref="J8">
    <cfRule type="top10" dxfId="1320" priority="25" rank="1"/>
  </conditionalFormatting>
  <conditionalFormatting sqref="E9">
    <cfRule type="top10" dxfId="1319" priority="24" rank="1"/>
  </conditionalFormatting>
  <conditionalFormatting sqref="F9">
    <cfRule type="top10" dxfId="1318" priority="23" rank="1"/>
  </conditionalFormatting>
  <conditionalFormatting sqref="G9">
    <cfRule type="top10" dxfId="1317" priority="22" rank="1"/>
  </conditionalFormatting>
  <conditionalFormatting sqref="H9">
    <cfRule type="top10" dxfId="1316" priority="21" rank="1"/>
  </conditionalFormatting>
  <conditionalFormatting sqref="I9">
    <cfRule type="top10" dxfId="1315" priority="20" rank="1"/>
  </conditionalFormatting>
  <conditionalFormatting sqref="J9">
    <cfRule type="top10" dxfId="1314" priority="19" rank="1"/>
  </conditionalFormatting>
  <conditionalFormatting sqref="E10">
    <cfRule type="top10" dxfId="1313" priority="18" rank="1"/>
  </conditionalFormatting>
  <conditionalFormatting sqref="F10">
    <cfRule type="top10" dxfId="1312" priority="17" rank="1"/>
  </conditionalFormatting>
  <conditionalFormatting sqref="G10">
    <cfRule type="top10" dxfId="1311" priority="16" rank="1"/>
  </conditionalFormatting>
  <conditionalFormatting sqref="H10">
    <cfRule type="top10" dxfId="1310" priority="15" rank="1"/>
  </conditionalFormatting>
  <conditionalFormatting sqref="I10">
    <cfRule type="top10" dxfId="1309" priority="14" rank="1"/>
  </conditionalFormatting>
  <conditionalFormatting sqref="J10">
    <cfRule type="top10" dxfId="1308" priority="13" rank="1"/>
  </conditionalFormatting>
  <conditionalFormatting sqref="E11">
    <cfRule type="top10" dxfId="1307" priority="12" rank="1"/>
  </conditionalFormatting>
  <conditionalFormatting sqref="F11">
    <cfRule type="top10" dxfId="1306" priority="11" rank="1"/>
  </conditionalFormatting>
  <conditionalFormatting sqref="G11">
    <cfRule type="top10" dxfId="1305" priority="10" rank="1"/>
  </conditionalFormatting>
  <conditionalFormatting sqref="H11">
    <cfRule type="top10" dxfId="1304" priority="9" rank="1"/>
  </conditionalFormatting>
  <conditionalFormatting sqref="I11">
    <cfRule type="top10" dxfId="1303" priority="8" rank="1"/>
  </conditionalFormatting>
  <conditionalFormatting sqref="J11">
    <cfRule type="top10" dxfId="1302" priority="7" rank="1"/>
  </conditionalFormatting>
  <conditionalFormatting sqref="E12">
    <cfRule type="top10" dxfId="1301" priority="6" rank="1"/>
  </conditionalFormatting>
  <conditionalFormatting sqref="F12">
    <cfRule type="top10" dxfId="1300" priority="5" rank="1"/>
  </conditionalFormatting>
  <conditionalFormatting sqref="G12">
    <cfRule type="top10" dxfId="1299" priority="4" rank="1"/>
  </conditionalFormatting>
  <conditionalFormatting sqref="H12">
    <cfRule type="top10" dxfId="1298" priority="3" rank="1"/>
  </conditionalFormatting>
  <conditionalFormatting sqref="I12">
    <cfRule type="top10" dxfId="1297" priority="2" rank="1"/>
  </conditionalFormatting>
  <conditionalFormatting sqref="J12">
    <cfRule type="top10" dxfId="1296" priority="1" rank="1"/>
  </conditionalFormatting>
  <hyperlinks>
    <hyperlink ref="Q1" location="'National Adult Rankings'!A1" display="Return to Rankings" xr:uid="{B99B0819-86A2-4049-B43B-47AE94AC2A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841D30B-3762-42C5-83FA-4FB61A9514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65B9D4D-2F05-4ED1-947B-B376ED837834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66D31-72D3-4A23-BABE-F3B87DD597D4}">
  <sheetPr codeName="Sheet123"/>
  <dimension ref="A1:Q15"/>
  <sheetViews>
    <sheetView topLeftCell="A3" workbookViewId="0">
      <selection activeCell="A12" sqref="A12:O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105</v>
      </c>
      <c r="B2" s="21" t="s">
        <v>108</v>
      </c>
      <c r="C2" s="22">
        <v>43968</v>
      </c>
      <c r="D2" s="23" t="s">
        <v>30</v>
      </c>
      <c r="E2" s="24">
        <v>192</v>
      </c>
      <c r="F2" s="24">
        <v>191</v>
      </c>
      <c r="G2" s="24">
        <v>192</v>
      </c>
      <c r="H2" s="24">
        <v>175</v>
      </c>
      <c r="I2" s="24">
        <v>192</v>
      </c>
      <c r="J2" s="24">
        <v>190</v>
      </c>
      <c r="K2" s="25">
        <v>6</v>
      </c>
      <c r="L2" s="25">
        <v>1132</v>
      </c>
      <c r="M2" s="26">
        <v>188.66666666666666</v>
      </c>
      <c r="N2" s="27">
        <v>4</v>
      </c>
      <c r="O2" s="28">
        <v>192.66666666666666</v>
      </c>
    </row>
    <row r="3" spans="1:17" x14ac:dyDescent="0.25">
      <c r="A3" s="20" t="s">
        <v>31</v>
      </c>
      <c r="B3" s="21" t="s">
        <v>108</v>
      </c>
      <c r="C3" s="22">
        <v>43967</v>
      </c>
      <c r="D3" s="23" t="s">
        <v>118</v>
      </c>
      <c r="E3" s="24">
        <v>187</v>
      </c>
      <c r="F3" s="24">
        <v>186</v>
      </c>
      <c r="G3" s="24">
        <v>183</v>
      </c>
      <c r="H3" s="24">
        <v>189</v>
      </c>
      <c r="I3" s="24">
        <v>193</v>
      </c>
      <c r="J3" s="24">
        <v>183</v>
      </c>
      <c r="K3" s="25">
        <v>6</v>
      </c>
      <c r="L3" s="25">
        <v>1121</v>
      </c>
      <c r="M3" s="26">
        <v>186.83333333333334</v>
      </c>
      <c r="N3" s="27">
        <v>8</v>
      </c>
      <c r="O3" s="28">
        <v>194.83333333333334</v>
      </c>
    </row>
    <row r="4" spans="1:17" x14ac:dyDescent="0.25">
      <c r="A4" s="20" t="s">
        <v>88</v>
      </c>
      <c r="B4" s="21" t="s">
        <v>108</v>
      </c>
      <c r="C4" s="22">
        <v>43981</v>
      </c>
      <c r="D4" s="23" t="s">
        <v>142</v>
      </c>
      <c r="E4" s="24">
        <v>191</v>
      </c>
      <c r="F4" s="24">
        <v>187</v>
      </c>
      <c r="G4" s="24">
        <v>192</v>
      </c>
      <c r="H4" s="24">
        <v>180</v>
      </c>
      <c r="I4" s="24"/>
      <c r="J4" s="24"/>
      <c r="K4" s="25">
        <v>4</v>
      </c>
      <c r="L4" s="25">
        <v>750</v>
      </c>
      <c r="M4" s="26">
        <v>187.5</v>
      </c>
      <c r="N4" s="27">
        <v>2</v>
      </c>
      <c r="O4" s="28">
        <v>189.5</v>
      </c>
    </row>
    <row r="5" spans="1:17" x14ac:dyDescent="0.25">
      <c r="A5" s="20" t="s">
        <v>88</v>
      </c>
      <c r="B5" s="21" t="s">
        <v>108</v>
      </c>
      <c r="C5" s="22">
        <v>43982</v>
      </c>
      <c r="D5" s="23" t="s">
        <v>142</v>
      </c>
      <c r="E5" s="24">
        <v>193</v>
      </c>
      <c r="F5" s="24">
        <v>193</v>
      </c>
      <c r="G5" s="24">
        <v>190</v>
      </c>
      <c r="H5" s="24">
        <v>185</v>
      </c>
      <c r="I5" s="24">
        <v>191</v>
      </c>
      <c r="J5" s="24">
        <v>189</v>
      </c>
      <c r="K5" s="25">
        <v>6</v>
      </c>
      <c r="L5" s="25">
        <v>1141</v>
      </c>
      <c r="M5" s="26">
        <v>190.16666666666666</v>
      </c>
      <c r="N5" s="27">
        <v>10</v>
      </c>
      <c r="O5" s="28">
        <v>200.16666666666666</v>
      </c>
    </row>
    <row r="6" spans="1:17" x14ac:dyDescent="0.25">
      <c r="A6" s="20" t="s">
        <v>88</v>
      </c>
      <c r="B6" s="21" t="s">
        <v>108</v>
      </c>
      <c r="C6" s="22">
        <v>43995</v>
      </c>
      <c r="D6" s="23" t="s">
        <v>142</v>
      </c>
      <c r="E6" s="24">
        <v>192</v>
      </c>
      <c r="F6" s="24">
        <v>188</v>
      </c>
      <c r="G6" s="24">
        <v>192</v>
      </c>
      <c r="H6" s="24">
        <v>188</v>
      </c>
      <c r="I6" s="24"/>
      <c r="J6" s="24"/>
      <c r="K6" s="25">
        <v>4</v>
      </c>
      <c r="L6" s="25">
        <v>760</v>
      </c>
      <c r="M6" s="26">
        <v>190</v>
      </c>
      <c r="N6" s="27">
        <v>6</v>
      </c>
      <c r="O6" s="28">
        <v>196</v>
      </c>
    </row>
    <row r="7" spans="1:17" x14ac:dyDescent="0.25">
      <c r="A7" s="20" t="s">
        <v>88</v>
      </c>
      <c r="B7" s="21" t="s">
        <v>108</v>
      </c>
      <c r="C7" s="22">
        <v>44023</v>
      </c>
      <c r="D7" s="23" t="s">
        <v>142</v>
      </c>
      <c r="E7" s="24">
        <v>192</v>
      </c>
      <c r="F7" s="24">
        <v>193</v>
      </c>
      <c r="G7" s="24">
        <v>196</v>
      </c>
      <c r="H7" s="24">
        <v>191</v>
      </c>
      <c r="I7" s="24"/>
      <c r="J7" s="24"/>
      <c r="K7" s="25">
        <v>4</v>
      </c>
      <c r="L7" s="25">
        <v>772</v>
      </c>
      <c r="M7" s="26">
        <v>193</v>
      </c>
      <c r="N7" s="27">
        <v>11</v>
      </c>
      <c r="O7" s="28">
        <v>204</v>
      </c>
    </row>
    <row r="8" spans="1:17" x14ac:dyDescent="0.25">
      <c r="A8" s="20" t="s">
        <v>88</v>
      </c>
      <c r="B8" s="21" t="s">
        <v>225</v>
      </c>
      <c r="C8" s="22">
        <v>44079</v>
      </c>
      <c r="D8" s="23" t="s">
        <v>213</v>
      </c>
      <c r="E8" s="24">
        <v>193</v>
      </c>
      <c r="F8" s="24">
        <v>195</v>
      </c>
      <c r="G8" s="24">
        <v>195</v>
      </c>
      <c r="H8" s="24">
        <v>197</v>
      </c>
      <c r="I8" s="24">
        <v>194</v>
      </c>
      <c r="J8" s="24">
        <v>195</v>
      </c>
      <c r="K8" s="25">
        <v>6</v>
      </c>
      <c r="L8" s="25">
        <v>1169</v>
      </c>
      <c r="M8" s="26">
        <v>194.83333333333334</v>
      </c>
      <c r="N8" s="27">
        <v>12</v>
      </c>
      <c r="O8" s="28">
        <v>206.83333333333334</v>
      </c>
    </row>
    <row r="9" spans="1:17" x14ac:dyDescent="0.25">
      <c r="A9" s="20" t="s">
        <v>105</v>
      </c>
      <c r="B9" s="21" t="s">
        <v>108</v>
      </c>
      <c r="C9" s="22">
        <v>44094</v>
      </c>
      <c r="D9" s="23" t="s">
        <v>30</v>
      </c>
      <c r="E9" s="24">
        <v>192</v>
      </c>
      <c r="F9" s="24">
        <v>185</v>
      </c>
      <c r="G9" s="24">
        <v>190</v>
      </c>
      <c r="H9" s="24">
        <v>197</v>
      </c>
      <c r="I9" s="24">
        <v>195</v>
      </c>
      <c r="J9" s="24">
        <v>193</v>
      </c>
      <c r="K9" s="25">
        <v>6</v>
      </c>
      <c r="L9" s="25">
        <v>1152</v>
      </c>
      <c r="M9" s="26">
        <v>192</v>
      </c>
      <c r="N9" s="27">
        <v>12</v>
      </c>
      <c r="O9" s="28">
        <v>204</v>
      </c>
    </row>
    <row r="10" spans="1:17" x14ac:dyDescent="0.25">
      <c r="A10" s="20" t="s">
        <v>88</v>
      </c>
      <c r="B10" s="21" t="s">
        <v>108</v>
      </c>
      <c r="C10" s="22">
        <v>44100</v>
      </c>
      <c r="D10" s="23" t="s">
        <v>142</v>
      </c>
      <c r="E10" s="24">
        <v>192</v>
      </c>
      <c r="F10" s="24">
        <v>193</v>
      </c>
      <c r="G10" s="24">
        <v>189</v>
      </c>
      <c r="H10" s="24">
        <v>196</v>
      </c>
      <c r="I10" s="24">
        <v>194</v>
      </c>
      <c r="J10" s="24">
        <v>194</v>
      </c>
      <c r="K10" s="25">
        <v>6</v>
      </c>
      <c r="L10" s="25">
        <v>1158</v>
      </c>
      <c r="M10" s="26">
        <v>193</v>
      </c>
      <c r="N10" s="27">
        <v>16</v>
      </c>
      <c r="O10" s="28">
        <v>209</v>
      </c>
    </row>
    <row r="11" spans="1:17" x14ac:dyDescent="0.25">
      <c r="A11" s="20" t="s">
        <v>88</v>
      </c>
      <c r="B11" s="21" t="s">
        <v>108</v>
      </c>
      <c r="C11" s="22">
        <v>44114</v>
      </c>
      <c r="D11" s="23" t="s">
        <v>142</v>
      </c>
      <c r="E11" s="24">
        <v>198</v>
      </c>
      <c r="F11" s="24">
        <v>195</v>
      </c>
      <c r="G11" s="24">
        <v>197</v>
      </c>
      <c r="H11" s="24">
        <v>195</v>
      </c>
      <c r="I11" s="24"/>
      <c r="J11" s="24"/>
      <c r="K11" s="25">
        <v>4</v>
      </c>
      <c r="L11" s="25">
        <v>785</v>
      </c>
      <c r="M11" s="26">
        <v>196.25</v>
      </c>
      <c r="N11" s="27">
        <v>13</v>
      </c>
      <c r="O11" s="28">
        <v>209.25</v>
      </c>
    </row>
    <row r="12" spans="1:17" x14ac:dyDescent="0.25">
      <c r="A12" s="20" t="s">
        <v>105</v>
      </c>
      <c r="B12" s="21" t="s">
        <v>108</v>
      </c>
      <c r="C12" s="22">
        <v>44150</v>
      </c>
      <c r="D12" s="23" t="s">
        <v>30</v>
      </c>
      <c r="E12" s="24">
        <v>194</v>
      </c>
      <c r="F12" s="24">
        <v>195</v>
      </c>
      <c r="G12" s="24">
        <v>190</v>
      </c>
      <c r="H12" s="24">
        <v>195</v>
      </c>
      <c r="I12" s="24"/>
      <c r="J12" s="24"/>
      <c r="K12" s="25">
        <v>4</v>
      </c>
      <c r="L12" s="25">
        <v>774</v>
      </c>
      <c r="M12" s="26">
        <v>193.5</v>
      </c>
      <c r="N12" s="27">
        <v>11</v>
      </c>
      <c r="O12" s="28">
        <v>204.5</v>
      </c>
    </row>
    <row r="15" spans="1:17" x14ac:dyDescent="0.25">
      <c r="K15" s="17">
        <f>SUM(K2:K14)</f>
        <v>56</v>
      </c>
      <c r="L15" s="17">
        <f>SUM(L2:L14)</f>
        <v>10714</v>
      </c>
      <c r="M15" s="19">
        <f>SUM(L15/K15)</f>
        <v>191.32142857142858</v>
      </c>
      <c r="N15" s="17">
        <f>SUM(N2:N14)</f>
        <v>105</v>
      </c>
      <c r="O15" s="19">
        <f>SUM(M15+N15)</f>
        <v>296.32142857142856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 B3:B7" name="Range1_14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C4" name="Range1_14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6:J6 C6" name="Range1_2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8:J8 B8:C8" name="Range1_4"/>
    <protectedRange algorithmName="SHA-512" hashValue="ON39YdpmFHfN9f47KpiRvqrKx0V9+erV1CNkpWzYhW/Qyc6aT8rEyCrvauWSYGZK2ia3o7vd3akF07acHAFpOA==" saltValue="yVW9XmDwTqEnmpSGai0KYg==" spinCount="100000" sqref="D8" name="Range1_1_2"/>
    <protectedRange algorithmName="SHA-512" hashValue="ON39YdpmFHfN9f47KpiRvqrKx0V9+erV1CNkpWzYhW/Qyc6aT8rEyCrvauWSYGZK2ia3o7vd3akF07acHAFpOA==" saltValue="yVW9XmDwTqEnmpSGai0KYg==" spinCount="100000" sqref="B9:C9 E9:J9" name="Range1_4_1_1_1_13"/>
    <protectedRange algorithmName="SHA-512" hashValue="ON39YdpmFHfN9f47KpiRvqrKx0V9+erV1CNkpWzYhW/Qyc6aT8rEyCrvauWSYGZK2ia3o7vd3akF07acHAFpOA==" saltValue="yVW9XmDwTqEnmpSGai0KYg==" spinCount="100000" sqref="D9" name="Range1_1_4_1_1_7"/>
    <protectedRange algorithmName="SHA-512" hashValue="ON39YdpmFHfN9f47KpiRvqrKx0V9+erV1CNkpWzYhW/Qyc6aT8rEyCrvauWSYGZK2ia3o7vd3akF07acHAFpOA==" saltValue="yVW9XmDwTqEnmpSGai0KYg==" spinCount="100000" sqref="E10:J10 B10:C10" name="Range1_33"/>
    <protectedRange algorithmName="SHA-512" hashValue="ON39YdpmFHfN9f47KpiRvqrKx0V9+erV1CNkpWzYhW/Qyc6aT8rEyCrvauWSYGZK2ia3o7vd3akF07acHAFpOA==" saltValue="yVW9XmDwTqEnmpSGai0KYg==" spinCount="100000" sqref="D10" name="Range1_1_21"/>
    <protectedRange algorithmName="SHA-512" hashValue="ON39YdpmFHfN9f47KpiRvqrKx0V9+erV1CNkpWzYhW/Qyc6aT8rEyCrvauWSYGZK2ia3o7vd3akF07acHAFpOA==" saltValue="yVW9XmDwTqEnmpSGai0KYg==" spinCount="100000" sqref="E11:J11 B11:C11" name="Range1_50"/>
    <protectedRange algorithmName="SHA-512" hashValue="ON39YdpmFHfN9f47KpiRvqrKx0V9+erV1CNkpWzYhW/Qyc6aT8rEyCrvauWSYGZK2ia3o7vd3akF07acHAFpOA==" saltValue="yVW9XmDwTqEnmpSGai0KYg==" spinCount="100000" sqref="D11" name="Range1_1_33"/>
    <protectedRange algorithmName="SHA-512" hashValue="ON39YdpmFHfN9f47KpiRvqrKx0V9+erV1CNkpWzYhW/Qyc6aT8rEyCrvauWSYGZK2ia3o7vd3akF07acHAFpOA==" saltValue="yVW9XmDwTqEnmpSGai0KYg==" spinCount="100000" sqref="B12:C12 E12:J12" name="Range1_4_1_1_1_17"/>
    <protectedRange algorithmName="SHA-512" hashValue="ON39YdpmFHfN9f47KpiRvqrKx0V9+erV1CNkpWzYhW/Qyc6aT8rEyCrvauWSYGZK2ia3o7vd3akF07acHAFpOA==" saltValue="yVW9XmDwTqEnmpSGai0KYg==" spinCount="100000" sqref="D12" name="Range1_1_4_1_1_9"/>
  </protectedRanges>
  <conditionalFormatting sqref="E2">
    <cfRule type="top10" dxfId="1295" priority="96" rank="1"/>
  </conditionalFormatting>
  <conditionalFormatting sqref="F2">
    <cfRule type="top10" dxfId="1294" priority="95" rank="1"/>
  </conditionalFormatting>
  <conditionalFormatting sqref="G2">
    <cfRule type="top10" dxfId="1293" priority="94" rank="1"/>
  </conditionalFormatting>
  <conditionalFormatting sqref="H2">
    <cfRule type="top10" dxfId="1292" priority="93" rank="1"/>
  </conditionalFormatting>
  <conditionalFormatting sqref="I2">
    <cfRule type="top10" dxfId="1291" priority="92" rank="1"/>
  </conditionalFormatting>
  <conditionalFormatting sqref="J2">
    <cfRule type="top10" dxfId="1290" priority="91" rank="1"/>
  </conditionalFormatting>
  <conditionalFormatting sqref="E3">
    <cfRule type="top10" dxfId="1289" priority="90" rank="1"/>
  </conditionalFormatting>
  <conditionalFormatting sqref="F3">
    <cfRule type="top10" dxfId="1288" priority="89" rank="1"/>
  </conditionalFormatting>
  <conditionalFormatting sqref="G3">
    <cfRule type="top10" dxfId="1287" priority="88" rank="1"/>
  </conditionalFormatting>
  <conditionalFormatting sqref="H3">
    <cfRule type="top10" dxfId="1286" priority="87" rank="1"/>
  </conditionalFormatting>
  <conditionalFormatting sqref="I3">
    <cfRule type="top10" dxfId="1285" priority="86" rank="1"/>
  </conditionalFormatting>
  <conditionalFormatting sqref="J3">
    <cfRule type="top10" dxfId="1284" priority="85" rank="1"/>
  </conditionalFormatting>
  <conditionalFormatting sqref="F4">
    <cfRule type="top10" dxfId="1283" priority="84" rank="1"/>
  </conditionalFormatting>
  <conditionalFormatting sqref="G4">
    <cfRule type="top10" dxfId="1282" priority="83" rank="1"/>
  </conditionalFormatting>
  <conditionalFormatting sqref="H4">
    <cfRule type="top10" dxfId="1281" priority="82" rank="1"/>
  </conditionalFormatting>
  <conditionalFormatting sqref="I4">
    <cfRule type="top10" dxfId="1280" priority="81" rank="1"/>
  </conditionalFormatting>
  <conditionalFormatting sqref="J4">
    <cfRule type="top10" dxfId="1279" priority="80" rank="1"/>
  </conditionalFormatting>
  <conditionalFormatting sqref="E4">
    <cfRule type="top10" dxfId="1278" priority="79" rank="1"/>
  </conditionalFormatting>
  <conditionalFormatting sqref="F5">
    <cfRule type="top10" dxfId="1277" priority="78" rank="1"/>
  </conditionalFormatting>
  <conditionalFormatting sqref="G5">
    <cfRule type="top10" dxfId="1276" priority="77" rank="1"/>
  </conditionalFormatting>
  <conditionalFormatting sqref="H5">
    <cfRule type="top10" dxfId="1275" priority="76" rank="1"/>
  </conditionalFormatting>
  <conditionalFormatting sqref="I5">
    <cfRule type="top10" dxfId="1274" priority="75" rank="1"/>
  </conditionalFormatting>
  <conditionalFormatting sqref="J5">
    <cfRule type="top10" dxfId="1273" priority="74" rank="1"/>
  </conditionalFormatting>
  <conditionalFormatting sqref="E5">
    <cfRule type="top10" dxfId="1272" priority="73" rank="1"/>
  </conditionalFormatting>
  <conditionalFormatting sqref="F6">
    <cfRule type="top10" dxfId="1271" priority="72" rank="1"/>
  </conditionalFormatting>
  <conditionalFormatting sqref="G6">
    <cfRule type="top10" dxfId="1270" priority="71" rank="1"/>
  </conditionalFormatting>
  <conditionalFormatting sqref="H6">
    <cfRule type="top10" dxfId="1269" priority="70" rank="1"/>
  </conditionalFormatting>
  <conditionalFormatting sqref="I6">
    <cfRule type="top10" dxfId="1268" priority="69" rank="1"/>
  </conditionalFormatting>
  <conditionalFormatting sqref="J6">
    <cfRule type="top10" dxfId="1267" priority="68" rank="1"/>
  </conditionalFormatting>
  <conditionalFormatting sqref="E6">
    <cfRule type="top10" dxfId="1266" priority="67" rank="1"/>
  </conditionalFormatting>
  <conditionalFormatting sqref="F8">
    <cfRule type="top10" dxfId="1265" priority="30" rank="1"/>
  </conditionalFormatting>
  <conditionalFormatting sqref="G8">
    <cfRule type="top10" dxfId="1264" priority="29" rank="1"/>
  </conditionalFormatting>
  <conditionalFormatting sqref="H8">
    <cfRule type="top10" dxfId="1263" priority="28" rank="1"/>
  </conditionalFormatting>
  <conditionalFormatting sqref="I8">
    <cfRule type="top10" dxfId="1262" priority="27" rank="1"/>
  </conditionalFormatting>
  <conditionalFormatting sqref="J8">
    <cfRule type="top10" dxfId="1261" priority="26" rank="1"/>
  </conditionalFormatting>
  <conditionalFormatting sqref="E8">
    <cfRule type="top10" dxfId="1260" priority="25" rank="1"/>
  </conditionalFormatting>
  <conditionalFormatting sqref="E9">
    <cfRule type="top10" dxfId="1259" priority="24" rank="1"/>
  </conditionalFormatting>
  <conditionalFormatting sqref="F9">
    <cfRule type="top10" dxfId="1258" priority="23" rank="1"/>
  </conditionalFormatting>
  <conditionalFormatting sqref="G9">
    <cfRule type="top10" dxfId="1257" priority="22" rank="1"/>
  </conditionalFormatting>
  <conditionalFormatting sqref="H9">
    <cfRule type="top10" dxfId="1256" priority="21" rank="1"/>
  </conditionalFormatting>
  <conditionalFormatting sqref="I9">
    <cfRule type="top10" dxfId="1255" priority="20" rank="1"/>
  </conditionalFormatting>
  <conditionalFormatting sqref="J9">
    <cfRule type="top10" dxfId="1254" priority="19" rank="1"/>
  </conditionalFormatting>
  <conditionalFormatting sqref="F10">
    <cfRule type="top10" dxfId="1253" priority="17" rank="1"/>
  </conditionalFormatting>
  <conditionalFormatting sqref="G10">
    <cfRule type="top10" dxfId="1252" priority="16" rank="1"/>
  </conditionalFormatting>
  <conditionalFormatting sqref="H10">
    <cfRule type="top10" dxfId="1251" priority="15" rank="1"/>
  </conditionalFormatting>
  <conditionalFormatting sqref="I10">
    <cfRule type="top10" dxfId="1250" priority="14" rank="1"/>
  </conditionalFormatting>
  <conditionalFormatting sqref="J10">
    <cfRule type="top10" dxfId="1249" priority="13" rank="1"/>
  </conditionalFormatting>
  <conditionalFormatting sqref="E10">
    <cfRule type="top10" dxfId="1248" priority="18" rank="1"/>
  </conditionalFormatting>
  <conditionalFormatting sqref="F11">
    <cfRule type="top10" dxfId="1247" priority="11" rank="1"/>
  </conditionalFormatting>
  <conditionalFormatting sqref="G11">
    <cfRule type="top10" dxfId="1246" priority="10" rank="1"/>
  </conditionalFormatting>
  <conditionalFormatting sqref="H11">
    <cfRule type="top10" dxfId="1245" priority="9" rank="1"/>
  </conditionalFormatting>
  <conditionalFormatting sqref="I11">
    <cfRule type="top10" dxfId="1244" priority="8" rank="1"/>
  </conditionalFormatting>
  <conditionalFormatting sqref="J11">
    <cfRule type="top10" dxfId="1243" priority="7" rank="1"/>
  </conditionalFormatting>
  <conditionalFormatting sqref="E11">
    <cfRule type="top10" dxfId="1242" priority="12" rank="1"/>
  </conditionalFormatting>
  <conditionalFormatting sqref="E12">
    <cfRule type="top10" dxfId="1241" priority="6" rank="1"/>
  </conditionalFormatting>
  <conditionalFormatting sqref="F12">
    <cfRule type="top10" dxfId="1240" priority="5" rank="1"/>
  </conditionalFormatting>
  <conditionalFormatting sqref="G12">
    <cfRule type="top10" dxfId="1239" priority="4" rank="1"/>
  </conditionalFormatting>
  <conditionalFormatting sqref="H12">
    <cfRule type="top10" dxfId="1238" priority="3" rank="1"/>
  </conditionalFormatting>
  <conditionalFormatting sqref="I12">
    <cfRule type="top10" dxfId="1237" priority="2" rank="1"/>
  </conditionalFormatting>
  <conditionalFormatting sqref="J12">
    <cfRule type="top10" dxfId="1236" priority="1" rank="1"/>
  </conditionalFormatting>
  <hyperlinks>
    <hyperlink ref="Q1" location="'National Adult Rankings'!A1" display="Return to Rankings" xr:uid="{18EA2978-597F-42E7-87DD-CC474ADCE2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480DBB3-C7DD-4837-88E7-23A2DEB464C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B79BE8-FC01-45F2-BE48-05FA80E7E010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27.140625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247</v>
      </c>
      <c r="C2" s="22">
        <v>44079</v>
      </c>
      <c r="D2" s="23" t="s">
        <v>213</v>
      </c>
      <c r="E2" s="24">
        <v>165</v>
      </c>
      <c r="F2" s="24">
        <v>179</v>
      </c>
      <c r="G2" s="24">
        <v>175</v>
      </c>
      <c r="H2" s="24">
        <v>185</v>
      </c>
      <c r="I2" s="24">
        <v>175</v>
      </c>
      <c r="J2" s="24">
        <v>175</v>
      </c>
      <c r="K2" s="25">
        <v>6</v>
      </c>
      <c r="L2" s="25">
        <v>1054</v>
      </c>
      <c r="M2" s="26">
        <v>175.66666666666666</v>
      </c>
      <c r="N2" s="27">
        <v>4</v>
      </c>
      <c r="O2" s="28">
        <v>179.66666666666666</v>
      </c>
    </row>
    <row r="5" spans="1:17" x14ac:dyDescent="0.25">
      <c r="K5" s="17">
        <f>SUM(K2:K4)</f>
        <v>6</v>
      </c>
      <c r="L5" s="17">
        <f>SUM(L2:L4)</f>
        <v>1054</v>
      </c>
      <c r="M5" s="19">
        <f>SUM(L5/K5)</f>
        <v>175.66666666666666</v>
      </c>
      <c r="N5" s="17">
        <f>SUM(N2:N4)</f>
        <v>4</v>
      </c>
      <c r="O5" s="19">
        <f>SUM(M5+N5)</f>
        <v>179.66666666666666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</protectedRanges>
  <conditionalFormatting sqref="J2">
    <cfRule type="top10" dxfId="1235" priority="1" rank="1"/>
  </conditionalFormatting>
  <conditionalFormatting sqref="E2">
    <cfRule type="top10" dxfId="1234" priority="6" rank="1"/>
  </conditionalFormatting>
  <conditionalFormatting sqref="F2">
    <cfRule type="top10" dxfId="1233" priority="5" rank="1"/>
  </conditionalFormatting>
  <conditionalFormatting sqref="G2">
    <cfRule type="top10" dxfId="1232" priority="4" rank="1"/>
  </conditionalFormatting>
  <conditionalFormatting sqref="H2">
    <cfRule type="top10" dxfId="1231" priority="3" rank="1"/>
  </conditionalFormatting>
  <conditionalFormatting sqref="I2">
    <cfRule type="top10" dxfId="1230" priority="2" rank="1"/>
  </conditionalFormatting>
  <hyperlinks>
    <hyperlink ref="Q1" location="'National Adult Rankings'!A1" display="Return to Rankings" xr:uid="{0DA53319-A22A-4728-9C07-A2F8F95D4B7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35F6D4-9434-45E9-A1EE-7F692DC8B01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15709A-BA2B-451F-916D-DDD60416CAFB}">
  <sheetPr codeName="Sheet101"/>
  <dimension ref="A1:Q3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45" t="s">
        <v>32</v>
      </c>
      <c r="B2" s="46" t="s">
        <v>101</v>
      </c>
      <c r="C2" s="47">
        <v>43961</v>
      </c>
      <c r="D2" s="48" t="s">
        <v>97</v>
      </c>
      <c r="E2" s="49">
        <v>163</v>
      </c>
      <c r="F2" s="49">
        <v>169</v>
      </c>
      <c r="G2" s="49">
        <v>168</v>
      </c>
      <c r="H2" s="49">
        <v>174</v>
      </c>
      <c r="I2" s="49"/>
      <c r="J2" s="49"/>
      <c r="K2" s="50">
        <f>COUNT(E2:J2)</f>
        <v>4</v>
      </c>
      <c r="L2" s="50">
        <f>SUM(E2:J2)</f>
        <v>674</v>
      </c>
      <c r="M2" s="51">
        <f>SUM(L2/K2)</f>
        <v>168.5</v>
      </c>
      <c r="N2" s="46">
        <v>3</v>
      </c>
      <c r="O2" s="52">
        <f>SUM(M2+N2)</f>
        <v>171.5</v>
      </c>
    </row>
    <row r="3" spans="1:17" x14ac:dyDescent="0.25">
      <c r="A3" s="20" t="s">
        <v>32</v>
      </c>
      <c r="B3" s="21" t="s">
        <v>101</v>
      </c>
      <c r="C3" s="22">
        <v>43988</v>
      </c>
      <c r="D3" s="23" t="s">
        <v>157</v>
      </c>
      <c r="E3" s="24">
        <v>178</v>
      </c>
      <c r="F3" s="24">
        <v>183</v>
      </c>
      <c r="G3" s="24">
        <v>177</v>
      </c>
      <c r="H3" s="24">
        <v>175</v>
      </c>
      <c r="I3" s="24">
        <v>176</v>
      </c>
      <c r="J3" s="24">
        <v>178</v>
      </c>
      <c r="K3" s="25">
        <v>6</v>
      </c>
      <c r="L3" s="25">
        <v>1067</v>
      </c>
      <c r="M3" s="26">
        <v>177.83333333333334</v>
      </c>
      <c r="N3" s="27">
        <v>10</v>
      </c>
      <c r="O3" s="28">
        <v>187.83333333333334</v>
      </c>
    </row>
    <row r="4" spans="1:17" ht="15.75" x14ac:dyDescent="0.3">
      <c r="A4" s="54" t="s">
        <v>32</v>
      </c>
      <c r="B4" s="55" t="s">
        <v>101</v>
      </c>
      <c r="C4" s="56">
        <v>43996</v>
      </c>
      <c r="D4" s="57" t="s">
        <v>164</v>
      </c>
      <c r="E4" s="58">
        <v>167</v>
      </c>
      <c r="F4" s="58">
        <v>170</v>
      </c>
      <c r="G4" s="58">
        <v>167</v>
      </c>
      <c r="H4" s="58">
        <v>166</v>
      </c>
      <c r="I4" s="58"/>
      <c r="J4" s="58"/>
      <c r="K4" s="59">
        <f>COUNT(E4:J4)</f>
        <v>4</v>
      </c>
      <c r="L4" s="59">
        <f>SUM(E4:J4)</f>
        <v>670</v>
      </c>
      <c r="M4" s="60">
        <f>SUM(L4/K4)</f>
        <v>167.5</v>
      </c>
      <c r="N4" s="55">
        <v>2</v>
      </c>
      <c r="O4" s="61">
        <f>SUM(M4+N4)</f>
        <v>169.5</v>
      </c>
    </row>
    <row r="5" spans="1:17" x14ac:dyDescent="0.25">
      <c r="A5" s="20" t="s">
        <v>94</v>
      </c>
      <c r="B5" s="21" t="s">
        <v>101</v>
      </c>
      <c r="C5" s="22">
        <v>44030</v>
      </c>
      <c r="D5" s="23" t="s">
        <v>122</v>
      </c>
      <c r="E5" s="24">
        <v>182</v>
      </c>
      <c r="F5" s="24">
        <v>171</v>
      </c>
      <c r="G5" s="24">
        <v>176</v>
      </c>
      <c r="H5" s="24">
        <v>173</v>
      </c>
      <c r="I5" s="24">
        <v>176</v>
      </c>
      <c r="J5" s="24">
        <v>175</v>
      </c>
      <c r="K5" s="25">
        <v>6</v>
      </c>
      <c r="L5" s="25">
        <v>1053</v>
      </c>
      <c r="M5" s="26">
        <v>175.5</v>
      </c>
      <c r="N5" s="27">
        <v>4</v>
      </c>
      <c r="O5" s="28">
        <v>179.5</v>
      </c>
    </row>
    <row r="6" spans="1:17" ht="15.75" x14ac:dyDescent="0.3">
      <c r="A6" s="54" t="s">
        <v>32</v>
      </c>
      <c r="B6" s="55" t="s">
        <v>184</v>
      </c>
      <c r="C6" s="56">
        <v>44024</v>
      </c>
      <c r="D6" s="57" t="s">
        <v>183</v>
      </c>
      <c r="E6" s="58">
        <v>182</v>
      </c>
      <c r="F6" s="58">
        <v>183</v>
      </c>
      <c r="G6" s="58">
        <v>172</v>
      </c>
      <c r="H6" s="58">
        <v>180.001</v>
      </c>
      <c r="I6" s="58"/>
      <c r="J6" s="58"/>
      <c r="K6" s="59">
        <f t="shared" ref="K6" si="0">COUNT(E6:J6)</f>
        <v>4</v>
      </c>
      <c r="L6" s="59">
        <f t="shared" ref="L6" si="1">SUM(E6:J6)</f>
        <v>717.00099999999998</v>
      </c>
      <c r="M6" s="60">
        <f t="shared" ref="M6" si="2">SUM(L6/K6)</f>
        <v>179.25024999999999</v>
      </c>
      <c r="N6" s="55">
        <v>8</v>
      </c>
      <c r="O6" s="61">
        <f t="shared" ref="O6" si="3">SUM(M6+N6)</f>
        <v>187.25024999999999</v>
      </c>
    </row>
    <row r="7" spans="1:17" ht="15.75" x14ac:dyDescent="0.3">
      <c r="A7" s="54" t="s">
        <v>94</v>
      </c>
      <c r="B7" s="55" t="s">
        <v>101</v>
      </c>
      <c r="C7" s="56">
        <v>44024</v>
      </c>
      <c r="D7" s="57" t="s">
        <v>183</v>
      </c>
      <c r="E7" s="58">
        <v>183</v>
      </c>
      <c r="F7" s="58">
        <v>182</v>
      </c>
      <c r="G7" s="58">
        <v>185</v>
      </c>
      <c r="H7" s="58">
        <v>180</v>
      </c>
      <c r="I7" s="58"/>
      <c r="J7" s="58"/>
      <c r="K7" s="59">
        <f>COUNT(E7:J7)</f>
        <v>4</v>
      </c>
      <c r="L7" s="59">
        <f>SUM(E7:J7)</f>
        <v>730</v>
      </c>
      <c r="M7" s="60">
        <f>SUM(L7/K7)</f>
        <v>182.5</v>
      </c>
      <c r="N7" s="55">
        <v>9</v>
      </c>
      <c r="O7" s="61">
        <f>SUM(M7+N7)</f>
        <v>191.5</v>
      </c>
    </row>
    <row r="8" spans="1:17" x14ac:dyDescent="0.25">
      <c r="A8" s="20" t="s">
        <v>32</v>
      </c>
      <c r="B8" s="21" t="s">
        <v>101</v>
      </c>
      <c r="C8" s="22">
        <v>44016</v>
      </c>
      <c r="D8" s="23" t="s">
        <v>157</v>
      </c>
      <c r="E8" s="24">
        <v>183</v>
      </c>
      <c r="F8" s="24">
        <v>173</v>
      </c>
      <c r="G8" s="24">
        <v>177</v>
      </c>
      <c r="H8" s="24">
        <v>182</v>
      </c>
      <c r="I8" s="24"/>
      <c r="J8" s="24"/>
      <c r="K8" s="25">
        <v>4</v>
      </c>
      <c r="L8" s="25">
        <v>715</v>
      </c>
      <c r="M8" s="26">
        <v>178.75</v>
      </c>
      <c r="N8" s="27">
        <v>4</v>
      </c>
      <c r="O8" s="28">
        <v>182.75</v>
      </c>
    </row>
    <row r="9" spans="1:17" x14ac:dyDescent="0.25">
      <c r="A9" s="20" t="s">
        <v>32</v>
      </c>
      <c r="B9" s="21" t="s">
        <v>101</v>
      </c>
      <c r="C9" s="22">
        <v>44052</v>
      </c>
      <c r="D9" s="23" t="s">
        <v>205</v>
      </c>
      <c r="E9" s="24">
        <v>177</v>
      </c>
      <c r="F9" s="24">
        <v>175</v>
      </c>
      <c r="G9" s="24">
        <v>178</v>
      </c>
      <c r="H9" s="24">
        <v>180</v>
      </c>
      <c r="I9" s="24">
        <v>178</v>
      </c>
      <c r="J9" s="24">
        <v>186</v>
      </c>
      <c r="K9" s="25">
        <v>6</v>
      </c>
      <c r="L9" s="25">
        <v>1074</v>
      </c>
      <c r="M9" s="26">
        <v>179</v>
      </c>
      <c r="N9" s="27">
        <v>4</v>
      </c>
      <c r="O9" s="28">
        <f t="shared" ref="O9:O11" si="4">SUM(M9+N9)</f>
        <v>183</v>
      </c>
    </row>
    <row r="10" spans="1:17" ht="15.75" x14ac:dyDescent="0.3">
      <c r="A10" s="54" t="s">
        <v>32</v>
      </c>
      <c r="B10" s="55" t="s">
        <v>101</v>
      </c>
      <c r="C10" s="56">
        <v>44087</v>
      </c>
      <c r="D10" s="57" t="s">
        <v>97</v>
      </c>
      <c r="E10" s="58">
        <v>176</v>
      </c>
      <c r="F10" s="58">
        <v>179</v>
      </c>
      <c r="G10" s="58">
        <v>184</v>
      </c>
      <c r="H10" s="58">
        <v>179</v>
      </c>
      <c r="I10" s="58">
        <v>185</v>
      </c>
      <c r="J10" s="58">
        <v>189</v>
      </c>
      <c r="K10" s="59">
        <f t="shared" ref="K10:K11" si="5">COUNT(E10:J10)</f>
        <v>6</v>
      </c>
      <c r="L10" s="59">
        <f t="shared" ref="L10:L11" si="6">SUM(E10:J10)</f>
        <v>1092</v>
      </c>
      <c r="M10" s="60">
        <f t="shared" ref="M10:M11" si="7">SUM(L10/K10)</f>
        <v>182</v>
      </c>
      <c r="N10" s="55">
        <v>6</v>
      </c>
      <c r="O10" s="61">
        <f t="shared" si="4"/>
        <v>188</v>
      </c>
    </row>
    <row r="11" spans="1:17" ht="15.75" x14ac:dyDescent="0.3">
      <c r="A11" s="54" t="s">
        <v>32</v>
      </c>
      <c r="B11" s="55" t="s">
        <v>101</v>
      </c>
      <c r="C11" s="65">
        <v>44094</v>
      </c>
      <c r="D11" s="57" t="s">
        <v>257</v>
      </c>
      <c r="E11" s="58">
        <v>177</v>
      </c>
      <c r="F11" s="58">
        <v>179</v>
      </c>
      <c r="G11" s="58">
        <v>187</v>
      </c>
      <c r="H11" s="58">
        <v>183</v>
      </c>
      <c r="I11" s="58">
        <v>178</v>
      </c>
      <c r="J11" s="58">
        <v>183</v>
      </c>
      <c r="K11" s="59">
        <f t="shared" si="5"/>
        <v>6</v>
      </c>
      <c r="L11" s="59">
        <f t="shared" si="6"/>
        <v>1087</v>
      </c>
      <c r="M11" s="60">
        <f t="shared" si="7"/>
        <v>181.16666666666666</v>
      </c>
      <c r="N11" s="55">
        <v>4</v>
      </c>
      <c r="O11" s="61">
        <f t="shared" si="4"/>
        <v>185.16666666666666</v>
      </c>
    </row>
    <row r="12" spans="1:17" x14ac:dyDescent="0.25">
      <c r="A12" s="20" t="s">
        <v>109</v>
      </c>
      <c r="B12" s="21" t="s">
        <v>101</v>
      </c>
      <c r="C12" s="22">
        <v>44115</v>
      </c>
      <c r="D12" s="23" t="s">
        <v>205</v>
      </c>
      <c r="E12" s="24">
        <v>178</v>
      </c>
      <c r="F12" s="24">
        <v>183</v>
      </c>
      <c r="G12" s="24">
        <v>177</v>
      </c>
      <c r="H12" s="24">
        <v>172</v>
      </c>
      <c r="I12" s="24"/>
      <c r="J12" s="24"/>
      <c r="K12" s="25">
        <v>4</v>
      </c>
      <c r="L12" s="25">
        <v>710</v>
      </c>
      <c r="M12" s="26">
        <v>177.5</v>
      </c>
      <c r="N12" s="27">
        <v>4</v>
      </c>
      <c r="O12" s="28">
        <v>181.5</v>
      </c>
    </row>
    <row r="13" spans="1:17" ht="15.75" x14ac:dyDescent="0.3">
      <c r="A13" s="54" t="s">
        <v>23</v>
      </c>
      <c r="B13" s="55" t="s">
        <v>101</v>
      </c>
      <c r="C13" s="56">
        <v>44143</v>
      </c>
      <c r="D13" s="57" t="s">
        <v>97</v>
      </c>
      <c r="E13" s="58">
        <v>176</v>
      </c>
      <c r="F13" s="58">
        <v>180</v>
      </c>
      <c r="G13" s="58">
        <v>174</v>
      </c>
      <c r="H13" s="58">
        <v>175</v>
      </c>
      <c r="I13" s="58"/>
      <c r="J13" s="58"/>
      <c r="K13" s="59">
        <f>COUNT(E13:J13)</f>
        <v>4</v>
      </c>
      <c r="L13" s="59">
        <f>SUM(E13:J13)</f>
        <v>705</v>
      </c>
      <c r="M13" s="60">
        <f>SUM(L13/K13)</f>
        <v>176.25</v>
      </c>
      <c r="N13" s="55">
        <v>2</v>
      </c>
      <c r="O13" s="61">
        <f>SUM(M13+N13)</f>
        <v>178.25</v>
      </c>
    </row>
    <row r="16" spans="1:17" x14ac:dyDescent="0.25">
      <c r="K16" s="17">
        <f>SUM(K2:K15)</f>
        <v>58</v>
      </c>
      <c r="L16" s="17">
        <f>SUM(L2:L15)</f>
        <v>10294.001</v>
      </c>
      <c r="M16" s="19">
        <f>SUM(L16/K16)</f>
        <v>177.48277586206896</v>
      </c>
      <c r="N16" s="17">
        <f>SUM(N2:N15)</f>
        <v>60</v>
      </c>
      <c r="O16" s="19">
        <f>SUM(M16+N16)</f>
        <v>237.48277586206896</v>
      </c>
    </row>
    <row r="23" spans="1:15" ht="30" x14ac:dyDescent="0.25">
      <c r="A23" s="1" t="s">
        <v>1</v>
      </c>
      <c r="B23" s="2" t="s">
        <v>2</v>
      </c>
      <c r="C23" s="2" t="s">
        <v>3</v>
      </c>
      <c r="D23" s="3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3" t="s">
        <v>12</v>
      </c>
      <c r="M23" s="5" t="s">
        <v>13</v>
      </c>
      <c r="N23" s="2" t="s">
        <v>14</v>
      </c>
      <c r="O23" s="6" t="s">
        <v>15</v>
      </c>
    </row>
    <row r="24" spans="1:15" x14ac:dyDescent="0.25">
      <c r="A24" s="35" t="s">
        <v>31</v>
      </c>
      <c r="B24" s="36" t="s">
        <v>101</v>
      </c>
      <c r="C24" s="37">
        <v>43988</v>
      </c>
      <c r="D24" s="38" t="s">
        <v>157</v>
      </c>
      <c r="E24" s="39">
        <v>182</v>
      </c>
      <c r="F24" s="39">
        <v>184</v>
      </c>
      <c r="G24" s="39">
        <v>178</v>
      </c>
      <c r="H24" s="39">
        <v>183</v>
      </c>
      <c r="I24" s="39">
        <v>186</v>
      </c>
      <c r="J24" s="39">
        <v>182</v>
      </c>
      <c r="K24" s="40">
        <v>6</v>
      </c>
      <c r="L24" s="40">
        <v>1095</v>
      </c>
      <c r="M24" s="41">
        <v>182.5</v>
      </c>
      <c r="N24" s="42">
        <v>6</v>
      </c>
      <c r="O24" s="43">
        <v>188.5</v>
      </c>
    </row>
    <row r="25" spans="1:15" ht="15.75" x14ac:dyDescent="0.3">
      <c r="A25" s="54" t="s">
        <v>31</v>
      </c>
      <c r="B25" s="55" t="s">
        <v>101</v>
      </c>
      <c r="C25" s="56">
        <v>43996</v>
      </c>
      <c r="D25" s="57" t="s">
        <v>163</v>
      </c>
      <c r="E25" s="58">
        <v>181</v>
      </c>
      <c r="F25" s="58">
        <v>175</v>
      </c>
      <c r="G25" s="58">
        <v>182</v>
      </c>
      <c r="H25" s="58">
        <v>187</v>
      </c>
      <c r="I25" s="58"/>
      <c r="J25" s="58"/>
      <c r="K25" s="59">
        <f>COUNT(E25:J25)</f>
        <v>4</v>
      </c>
      <c r="L25" s="59">
        <f>SUM(E25:J25)</f>
        <v>725</v>
      </c>
      <c r="M25" s="60">
        <f>SUM(L25/K25)</f>
        <v>181.25</v>
      </c>
      <c r="N25" s="55">
        <v>5</v>
      </c>
      <c r="O25" s="61">
        <f>SUM(M25+N25)</f>
        <v>186.25</v>
      </c>
    </row>
    <row r="26" spans="1:15" x14ac:dyDescent="0.25">
      <c r="A26" s="20" t="s">
        <v>88</v>
      </c>
      <c r="B26" s="21" t="s">
        <v>101</v>
      </c>
      <c r="C26" s="22">
        <v>44030</v>
      </c>
      <c r="D26" s="23" t="s">
        <v>122</v>
      </c>
      <c r="E26" s="24">
        <v>180</v>
      </c>
      <c r="F26" s="24">
        <v>176</v>
      </c>
      <c r="G26" s="24">
        <v>182</v>
      </c>
      <c r="H26" s="24">
        <v>186</v>
      </c>
      <c r="I26" s="24">
        <v>189</v>
      </c>
      <c r="J26" s="24">
        <v>186</v>
      </c>
      <c r="K26" s="25">
        <v>6</v>
      </c>
      <c r="L26" s="25">
        <v>1099</v>
      </c>
      <c r="M26" s="26">
        <v>183.16666666666666</v>
      </c>
      <c r="N26" s="27">
        <v>4</v>
      </c>
      <c r="O26" s="28">
        <v>187.16666666666666</v>
      </c>
    </row>
    <row r="27" spans="1:15" x14ac:dyDescent="0.25">
      <c r="A27" s="20" t="s">
        <v>31</v>
      </c>
      <c r="B27" s="21" t="s">
        <v>101</v>
      </c>
      <c r="C27" s="22">
        <v>44016</v>
      </c>
      <c r="D27" s="23" t="s">
        <v>157</v>
      </c>
      <c r="E27" s="24">
        <v>190.001</v>
      </c>
      <c r="F27" s="24">
        <v>171</v>
      </c>
      <c r="G27" s="24">
        <v>178</v>
      </c>
      <c r="H27" s="24">
        <v>183</v>
      </c>
      <c r="I27" s="24"/>
      <c r="J27" s="24"/>
      <c r="K27" s="25">
        <v>4</v>
      </c>
      <c r="L27" s="25">
        <v>722</v>
      </c>
      <c r="M27" s="26">
        <v>180.5</v>
      </c>
      <c r="N27" s="27">
        <v>5</v>
      </c>
      <c r="O27" s="28">
        <v>185.5</v>
      </c>
    </row>
    <row r="28" spans="1:15" ht="15.75" x14ac:dyDescent="0.3">
      <c r="A28" s="54" t="s">
        <v>88</v>
      </c>
      <c r="B28" s="55" t="s">
        <v>184</v>
      </c>
      <c r="C28" s="56">
        <v>44024</v>
      </c>
      <c r="D28" s="57" t="s">
        <v>183</v>
      </c>
      <c r="E28" s="58">
        <v>182</v>
      </c>
      <c r="F28" s="58">
        <v>182</v>
      </c>
      <c r="G28" s="58">
        <v>189</v>
      </c>
      <c r="H28" s="58">
        <v>180</v>
      </c>
      <c r="I28" s="58"/>
      <c r="J28" s="58"/>
      <c r="K28" s="59">
        <f>COUNT(E28:J28)</f>
        <v>4</v>
      </c>
      <c r="L28" s="59">
        <f>SUM(E28:J28)</f>
        <v>733</v>
      </c>
      <c r="M28" s="60">
        <f>SUM(L28/K28)</f>
        <v>183.25</v>
      </c>
      <c r="N28" s="55">
        <v>2</v>
      </c>
      <c r="O28" s="61">
        <f>SUM(M28+N28)</f>
        <v>185.25</v>
      </c>
    </row>
    <row r="29" spans="1:15" ht="15.75" x14ac:dyDescent="0.3">
      <c r="A29" s="54" t="s">
        <v>88</v>
      </c>
      <c r="B29" s="55" t="s">
        <v>101</v>
      </c>
      <c r="C29" s="56">
        <v>44024</v>
      </c>
      <c r="D29" s="57" t="s">
        <v>183</v>
      </c>
      <c r="E29" s="58">
        <v>185</v>
      </c>
      <c r="F29" s="58">
        <v>189</v>
      </c>
      <c r="G29" s="58">
        <v>179</v>
      </c>
      <c r="H29" s="58">
        <v>179</v>
      </c>
      <c r="I29" s="58"/>
      <c r="J29" s="58"/>
      <c r="K29" s="59">
        <f t="shared" ref="K29" si="8">COUNT(E29:J29)</f>
        <v>4</v>
      </c>
      <c r="L29" s="59">
        <f t="shared" ref="L29" si="9">SUM(E29:J29)</f>
        <v>732</v>
      </c>
      <c r="M29" s="60">
        <f t="shared" ref="M29" si="10">SUM(L29/K29)</f>
        <v>183</v>
      </c>
      <c r="N29" s="55">
        <v>2</v>
      </c>
      <c r="O29" s="61">
        <f t="shared" ref="O29" si="11">SUM(M29+N29)</f>
        <v>185</v>
      </c>
    </row>
    <row r="30" spans="1:15" x14ac:dyDescent="0.25">
      <c r="A30" s="20" t="s">
        <v>31</v>
      </c>
      <c r="B30" s="21" t="s">
        <v>101</v>
      </c>
      <c r="C30" s="22">
        <v>44052</v>
      </c>
      <c r="D30" s="23" t="s">
        <v>205</v>
      </c>
      <c r="E30" s="24">
        <v>181</v>
      </c>
      <c r="F30" s="24">
        <v>182</v>
      </c>
      <c r="G30" s="24">
        <v>184</v>
      </c>
      <c r="H30" s="24">
        <v>183</v>
      </c>
      <c r="I30" s="24">
        <v>178</v>
      </c>
      <c r="J30" s="24">
        <v>178</v>
      </c>
      <c r="K30" s="25">
        <v>6</v>
      </c>
      <c r="L30" s="25">
        <v>1086</v>
      </c>
      <c r="M30" s="26">
        <v>181</v>
      </c>
      <c r="N30" s="27">
        <v>4</v>
      </c>
      <c r="O30" s="28">
        <v>185</v>
      </c>
    </row>
    <row r="31" spans="1:15" ht="15.75" x14ac:dyDescent="0.3">
      <c r="A31" s="54" t="s">
        <v>31</v>
      </c>
      <c r="B31" s="55" t="s">
        <v>101</v>
      </c>
      <c r="C31" s="56">
        <v>44087</v>
      </c>
      <c r="D31" s="57" t="s">
        <v>97</v>
      </c>
      <c r="E31" s="58">
        <v>188</v>
      </c>
      <c r="F31" s="58">
        <v>184</v>
      </c>
      <c r="G31" s="58">
        <v>183</v>
      </c>
      <c r="H31" s="58">
        <v>183</v>
      </c>
      <c r="I31" s="58">
        <v>184</v>
      </c>
      <c r="J31" s="58">
        <v>184</v>
      </c>
      <c r="K31" s="59">
        <f t="shared" ref="K31" si="12">COUNT(E31:J31)</f>
        <v>6</v>
      </c>
      <c r="L31" s="59">
        <f t="shared" ref="L31" si="13">SUM(E31:J31)</f>
        <v>1106</v>
      </c>
      <c r="M31" s="60">
        <f t="shared" ref="M31" si="14">SUM(L31/K31)</f>
        <v>184.33333333333334</v>
      </c>
      <c r="N31" s="55">
        <v>6</v>
      </c>
      <c r="O31" s="61">
        <f t="shared" ref="O31" si="15">SUM(M31+N31)</f>
        <v>190.33333333333334</v>
      </c>
    </row>
    <row r="32" spans="1:15" ht="15.75" x14ac:dyDescent="0.3">
      <c r="A32" s="54" t="s">
        <v>31</v>
      </c>
      <c r="B32" s="55" t="s">
        <v>101</v>
      </c>
      <c r="C32" s="65">
        <v>44094</v>
      </c>
      <c r="D32" s="57" t="s">
        <v>257</v>
      </c>
      <c r="E32" s="58">
        <v>180</v>
      </c>
      <c r="F32" s="58">
        <v>188</v>
      </c>
      <c r="G32" s="58">
        <v>189</v>
      </c>
      <c r="H32" s="58">
        <v>187</v>
      </c>
      <c r="I32" s="58">
        <v>185</v>
      </c>
      <c r="J32" s="58">
        <v>187</v>
      </c>
      <c r="K32" s="59">
        <f>COUNT(E32:J32)</f>
        <v>6</v>
      </c>
      <c r="L32" s="59">
        <f>SUM(E32:J32)</f>
        <v>1116</v>
      </c>
      <c r="M32" s="60">
        <f>SUM(L32/K32)</f>
        <v>186</v>
      </c>
      <c r="N32" s="55">
        <v>4</v>
      </c>
      <c r="O32" s="61">
        <f>SUM(M32+N32)</f>
        <v>190</v>
      </c>
    </row>
    <row r="33" spans="1:15" x14ac:dyDescent="0.25">
      <c r="A33" s="20" t="s">
        <v>105</v>
      </c>
      <c r="B33" s="21" t="s">
        <v>101</v>
      </c>
      <c r="C33" s="22">
        <v>44115</v>
      </c>
      <c r="D33" s="23" t="s">
        <v>205</v>
      </c>
      <c r="E33" s="24">
        <v>180</v>
      </c>
      <c r="F33" s="24">
        <v>175</v>
      </c>
      <c r="G33" s="24">
        <v>182</v>
      </c>
      <c r="H33" s="24">
        <v>183</v>
      </c>
      <c r="I33" s="24"/>
      <c r="J33" s="24"/>
      <c r="K33" s="25">
        <v>4</v>
      </c>
      <c r="L33" s="25">
        <v>720</v>
      </c>
      <c r="M33" s="26">
        <v>180</v>
      </c>
      <c r="N33" s="27">
        <v>2</v>
      </c>
      <c r="O33" s="28">
        <v>182</v>
      </c>
    </row>
    <row r="34" spans="1:15" ht="15.75" x14ac:dyDescent="0.3">
      <c r="A34" s="54" t="s">
        <v>20</v>
      </c>
      <c r="B34" s="55" t="s">
        <v>101</v>
      </c>
      <c r="C34" s="56">
        <v>44143</v>
      </c>
      <c r="D34" s="57" t="s">
        <v>97</v>
      </c>
      <c r="E34" s="58">
        <v>190</v>
      </c>
      <c r="F34" s="58">
        <v>185</v>
      </c>
      <c r="G34" s="58">
        <v>192</v>
      </c>
      <c r="H34" s="58">
        <v>190</v>
      </c>
      <c r="I34" s="58"/>
      <c r="J34" s="58"/>
      <c r="K34" s="59">
        <f>COUNT(E34:J34)</f>
        <v>4</v>
      </c>
      <c r="L34" s="59">
        <f>SUM(E34:J34)</f>
        <v>757</v>
      </c>
      <c r="M34" s="60">
        <f>SUM(L34/K34)</f>
        <v>189.25</v>
      </c>
      <c r="N34" s="55">
        <v>6</v>
      </c>
      <c r="O34" s="61">
        <f>SUM(M34+N34)</f>
        <v>195.25</v>
      </c>
    </row>
    <row r="37" spans="1:15" x14ac:dyDescent="0.25">
      <c r="K37" s="17">
        <f>SUM(K24:K36)</f>
        <v>54</v>
      </c>
      <c r="L37" s="17">
        <f>SUM(L24:L36)</f>
        <v>9891</v>
      </c>
      <c r="M37" s="19">
        <f>SUM(L37/K37)</f>
        <v>183.16666666666666</v>
      </c>
      <c r="N37" s="17">
        <f>SUM(N24:N36)</f>
        <v>46</v>
      </c>
      <c r="O37" s="19">
        <f>SUM(M37+N37)</f>
        <v>229.16666666666666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23" name="Range1_2_1"/>
    <protectedRange algorithmName="SHA-512" hashValue="FG7sbUW81RLTrqZOgRQY3WT58Fmv2wpczdNtHSivDYpua2f0csBbi4PHtU2Z8RiB+M2w+jl67Do94rJCq0Ck5Q==" saltValue="84WXeaapoYvzxj0ZBNU3eQ==" spinCount="100000" sqref="L2:M2 O2" name="Range1_1"/>
    <protectedRange algorithmName="SHA-512" hashValue="ON39YdpmFHfN9f47KpiRvqrKx0V9+erV1CNkpWzYhW/Qyc6aT8rEyCrvauWSYGZK2ia3o7vd3akF07acHAFpOA==" saltValue="yVW9XmDwTqEnmpSGai0KYg==" spinCount="100000" sqref="E3:J3 B3:C3" name="Range1_22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24:J24 B24:C24" name="Range1_21"/>
    <protectedRange algorithmName="SHA-512" hashValue="ON39YdpmFHfN9f47KpiRvqrKx0V9+erV1CNkpWzYhW/Qyc6aT8rEyCrvauWSYGZK2ia3o7vd3akF07acHAFpOA==" saltValue="yVW9XmDwTqEnmpSGai0KYg==" spinCount="100000" sqref="D24" name="Range1_1_9"/>
    <protectedRange algorithmName="SHA-512" hashValue="FG7sbUW81RLTrqZOgRQY3WT58Fmv2wpczdNtHSivDYpua2f0csBbi4PHtU2Z8RiB+M2w+jl67Do94rJCq0Ck5Q==" saltValue="84WXeaapoYvzxj0ZBNU3eQ==" spinCount="100000" sqref="O25 L25:M25" name="Range1"/>
    <protectedRange algorithmName="SHA-512" hashValue="FG7sbUW81RLTrqZOgRQY3WT58Fmv2wpczdNtHSivDYpua2f0csBbi4PHtU2Z8RiB+M2w+jl67Do94rJCq0Ck5Q==" saltValue="84WXeaapoYvzxj0ZBNU3eQ==" spinCount="100000" sqref="O4 L4:M4" name="Range1_2"/>
    <protectedRange algorithmName="SHA-512" hashValue="ON39YdpmFHfN9f47KpiRvqrKx0V9+erV1CNkpWzYhW/Qyc6aT8rEyCrvauWSYGZK2ia3o7vd3akF07acHAFpOA==" saltValue="yVW9XmDwTqEnmpSGai0KYg==" spinCount="100000" sqref="E26:J26 B26:C26" name="Range1_9"/>
    <protectedRange algorithmName="SHA-512" hashValue="ON39YdpmFHfN9f47KpiRvqrKx0V9+erV1CNkpWzYhW/Qyc6aT8rEyCrvauWSYGZK2ia3o7vd3akF07acHAFpOA==" saltValue="yVW9XmDwTqEnmpSGai0KYg==" spinCount="100000" sqref="D26" name="Range1_1_8"/>
    <protectedRange algorithmName="SHA-512" hashValue="ON39YdpmFHfN9f47KpiRvqrKx0V9+erV1CNkpWzYhW/Qyc6aT8rEyCrvauWSYGZK2ia3o7vd3akF07acHAFpOA==" saltValue="yVW9XmDwTqEnmpSGai0KYg==" spinCount="100000" sqref="E5:J5 B5:C5" name="Range1_10_1"/>
    <protectedRange algorithmName="SHA-512" hashValue="ON39YdpmFHfN9f47KpiRvqrKx0V9+erV1CNkpWzYhW/Qyc6aT8rEyCrvauWSYGZK2ia3o7vd3akF07acHAFpOA==" saltValue="yVW9XmDwTqEnmpSGai0KYg==" spinCount="100000" sqref="D5" name="Range1_1_9_2"/>
    <protectedRange algorithmName="SHA-512" hashValue="FG7sbUW81RLTrqZOgRQY3WT58Fmv2wpczdNtHSivDYpua2f0csBbi4PHtU2Z8RiB+M2w+jl67Do94rJCq0Ck5Q==" saltValue="84WXeaapoYvzxj0ZBNU3eQ==" spinCount="100000" sqref="O28 L28:M28" name="Range1_3"/>
    <protectedRange algorithmName="SHA-512" hashValue="FG7sbUW81RLTrqZOgRQY3WT58Fmv2wpczdNtHSivDYpua2f0csBbi4PHtU2Z8RiB+M2w+jl67Do94rJCq0Ck5Q==" saltValue="84WXeaapoYvzxj0ZBNU3eQ==" spinCount="100000" sqref="L6:M6 O6" name="Range1_4"/>
    <protectedRange algorithmName="SHA-512" hashValue="ON39YdpmFHfN9f47KpiRvqrKx0V9+erV1CNkpWzYhW/Qyc6aT8rEyCrvauWSYGZK2ia3o7vd3akF07acHAFpOA==" saltValue="yVW9XmDwTqEnmpSGai0KYg==" spinCount="100000" sqref="C8" name="Range1_8_1"/>
    <protectedRange algorithmName="SHA-512" hashValue="ON39YdpmFHfN9f47KpiRvqrKx0V9+erV1CNkpWzYhW/Qyc6aT8rEyCrvauWSYGZK2ia3o7vd3akF07acHAFpOA==" saltValue="yVW9XmDwTqEnmpSGai0KYg==" spinCount="100000" sqref="E8:J8 B8" name="Range1_5_3"/>
    <protectedRange algorithmName="SHA-512" hashValue="ON39YdpmFHfN9f47KpiRvqrKx0V9+erV1CNkpWzYhW/Qyc6aT8rEyCrvauWSYGZK2ia3o7vd3akF07acHAFpOA==" saltValue="yVW9XmDwTqEnmpSGai0KYg==" spinCount="100000" sqref="D8" name="Range1_1_3_3"/>
    <protectedRange algorithmName="SHA-512" hashValue="ON39YdpmFHfN9f47KpiRvqrKx0V9+erV1CNkpWzYhW/Qyc6aT8rEyCrvauWSYGZK2ia3o7vd3akF07acHAFpOA==" saltValue="yVW9XmDwTqEnmpSGai0KYg==" spinCount="100000" sqref="E30:J30 B30:C30" name="Range1_5"/>
    <protectedRange algorithmName="SHA-512" hashValue="ON39YdpmFHfN9f47KpiRvqrKx0V9+erV1CNkpWzYhW/Qyc6aT8rEyCrvauWSYGZK2ia3o7vd3akF07acHAFpOA==" saltValue="yVW9XmDwTqEnmpSGai0KYg==" spinCount="100000" sqref="D30" name="Range1_1_3"/>
    <protectedRange algorithmName="SHA-512" hashValue="ON39YdpmFHfN9f47KpiRvqrKx0V9+erV1CNkpWzYhW/Qyc6aT8rEyCrvauWSYGZK2ia3o7vd3akF07acHAFpOA==" saltValue="yVW9XmDwTqEnmpSGai0KYg==" spinCount="100000" sqref="B9:C9 E9:J9" name="Range1_6"/>
    <protectedRange algorithmName="SHA-512" hashValue="ON39YdpmFHfN9f47KpiRvqrKx0V9+erV1CNkpWzYhW/Qyc6aT8rEyCrvauWSYGZK2ia3o7vd3akF07acHAFpOA==" saltValue="yVW9XmDwTqEnmpSGai0KYg==" spinCount="100000" sqref="D9" name="Range1_1_4"/>
    <protectedRange algorithmName="SHA-512" hashValue="ON39YdpmFHfN9f47KpiRvqrKx0V9+erV1CNkpWzYhW/Qyc6aT8rEyCrvauWSYGZK2ia3o7vd3akF07acHAFpOA==" saltValue="yVW9XmDwTqEnmpSGai0KYg==" spinCount="100000" sqref="C27" name="Range1_8_2"/>
    <protectedRange algorithmName="SHA-512" hashValue="ON39YdpmFHfN9f47KpiRvqrKx0V9+erV1CNkpWzYhW/Qyc6aT8rEyCrvauWSYGZK2ia3o7vd3akF07acHAFpOA==" saltValue="yVW9XmDwTqEnmpSGai0KYg==" spinCount="100000" sqref="E27:J27 B27" name="Range1_2_1_2"/>
    <protectedRange algorithmName="SHA-512" hashValue="ON39YdpmFHfN9f47KpiRvqrKx0V9+erV1CNkpWzYhW/Qyc6aT8rEyCrvauWSYGZK2ia3o7vd3akF07acHAFpOA==" saltValue="yVW9XmDwTqEnmpSGai0KYg==" spinCount="100000" sqref="D27" name="Range1_1_1_1_1"/>
    <protectedRange algorithmName="SHA-512" hashValue="FG7sbUW81RLTrqZOgRQY3WT58Fmv2wpczdNtHSivDYpua2f0csBbi4PHtU2Z8RiB+M2w+jl67Do94rJCq0Ck5Q==" saltValue="84WXeaapoYvzxj0ZBNU3eQ==" spinCount="100000" sqref="O31 L31:M31" name="Range1_10"/>
    <protectedRange algorithmName="SHA-512" hashValue="FG7sbUW81RLTrqZOgRQY3WT58Fmv2wpczdNtHSivDYpua2f0csBbi4PHtU2Z8RiB+M2w+jl67Do94rJCq0Ck5Q==" saltValue="84WXeaapoYvzxj0ZBNU3eQ==" spinCount="100000" sqref="L10:M10 O10" name="Range1_10_2"/>
    <protectedRange algorithmName="SHA-512" hashValue="FG7sbUW81RLTrqZOgRQY3WT58Fmv2wpczdNtHSivDYpua2f0csBbi4PHtU2Z8RiB+M2w+jl67Do94rJCq0Ck5Q==" saltValue="84WXeaapoYvzxj0ZBNU3eQ==" spinCount="100000" sqref="L32:M32 O32" name="Range1_9_1"/>
    <protectedRange algorithmName="SHA-512" hashValue="FG7sbUW81RLTrqZOgRQY3WT58Fmv2wpczdNtHSivDYpua2f0csBbi4PHtU2Z8RiB+M2w+jl67Do94rJCq0Ck5Q==" saltValue="84WXeaapoYvzxj0ZBNU3eQ==" spinCount="100000" sqref="L11:M11 O11" name="Range1_9_2"/>
    <protectedRange algorithmName="SHA-512" hashValue="ON39YdpmFHfN9f47KpiRvqrKx0V9+erV1CNkpWzYhW/Qyc6aT8rEyCrvauWSYGZK2ia3o7vd3akF07acHAFpOA==" saltValue="yVW9XmDwTqEnmpSGai0KYg==" spinCount="100000" sqref="E33:J33 C33" name="Range1_4_1_1_1"/>
    <protectedRange algorithmName="SHA-512" hashValue="ON39YdpmFHfN9f47KpiRvqrKx0V9+erV1CNkpWzYhW/Qyc6aT8rEyCrvauWSYGZK2ia3o7vd3akF07acHAFpOA==" saltValue="yVW9XmDwTqEnmpSGai0KYg==" spinCount="100000" sqref="D33" name="Range1_1_4_1_1"/>
    <protectedRange algorithmName="SHA-512" hashValue="ON39YdpmFHfN9f47KpiRvqrKx0V9+erV1CNkpWzYhW/Qyc6aT8rEyCrvauWSYGZK2ia3o7vd3akF07acHAFpOA==" saltValue="yVW9XmDwTqEnmpSGai0KYg==" spinCount="100000" sqref="B33" name="Range1_3_1"/>
    <protectedRange algorithmName="SHA-512" hashValue="ON39YdpmFHfN9f47KpiRvqrKx0V9+erV1CNkpWzYhW/Qyc6aT8rEyCrvauWSYGZK2ia3o7vd3akF07acHAFpOA==" saltValue="yVW9XmDwTqEnmpSGai0KYg==" spinCount="100000" sqref="E12:J12 C12" name="Range1_6_1_1"/>
    <protectedRange algorithmName="SHA-512" hashValue="ON39YdpmFHfN9f47KpiRvqrKx0V9+erV1CNkpWzYhW/Qyc6aT8rEyCrvauWSYGZK2ia3o7vd3akF07acHAFpOA==" saltValue="yVW9XmDwTqEnmpSGai0KYg==" spinCount="100000" sqref="D12" name="Range1_1_6_1_1"/>
    <protectedRange algorithmName="SHA-512" hashValue="ON39YdpmFHfN9f47KpiRvqrKx0V9+erV1CNkpWzYhW/Qyc6aT8rEyCrvauWSYGZK2ia3o7vd3akF07acHAFpOA==" saltValue="yVW9XmDwTqEnmpSGai0KYg==" spinCount="100000" sqref="B12" name="Range1_4_4"/>
  </protectedRanges>
  <conditionalFormatting sqref="E2">
    <cfRule type="top10" dxfId="4149" priority="186" rank="1"/>
  </conditionalFormatting>
  <conditionalFormatting sqref="F2">
    <cfRule type="top10" dxfId="4148" priority="187" rank="1"/>
  </conditionalFormatting>
  <conditionalFormatting sqref="G2">
    <cfRule type="top10" dxfId="4147" priority="188" rank="1"/>
  </conditionalFormatting>
  <conditionalFormatting sqref="H2">
    <cfRule type="top10" dxfId="4146" priority="189" rank="1"/>
  </conditionalFormatting>
  <conditionalFormatting sqref="I2">
    <cfRule type="top10" dxfId="4145" priority="190" rank="1"/>
  </conditionalFormatting>
  <conditionalFormatting sqref="J2">
    <cfRule type="top10" dxfId="4144" priority="191" rank="1"/>
  </conditionalFormatting>
  <conditionalFormatting sqref="I3">
    <cfRule type="top10" dxfId="4143" priority="185" rank="1"/>
  </conditionalFormatting>
  <conditionalFormatting sqref="H3">
    <cfRule type="top10" dxfId="4142" priority="181" rank="1"/>
  </conditionalFormatting>
  <conditionalFormatting sqref="J3">
    <cfRule type="top10" dxfId="4141" priority="182" rank="1"/>
  </conditionalFormatting>
  <conditionalFormatting sqref="G3">
    <cfRule type="top10" dxfId="4140" priority="184" rank="1"/>
  </conditionalFormatting>
  <conditionalFormatting sqref="F3">
    <cfRule type="top10" dxfId="4139" priority="183" rank="1"/>
  </conditionalFormatting>
  <conditionalFormatting sqref="E3">
    <cfRule type="top10" dxfId="4138" priority="180" rank="1"/>
  </conditionalFormatting>
  <conditionalFormatting sqref="E24">
    <cfRule type="top10" dxfId="4137" priority="167" rank="1"/>
  </conditionalFormatting>
  <conditionalFormatting sqref="F24">
    <cfRule type="top10" dxfId="4136" priority="166" rank="1"/>
  </conditionalFormatting>
  <conditionalFormatting sqref="G24">
    <cfRule type="top10" dxfId="4135" priority="165" rank="1"/>
  </conditionalFormatting>
  <conditionalFormatting sqref="H24">
    <cfRule type="top10" dxfId="4134" priority="164" rank="1"/>
  </conditionalFormatting>
  <conditionalFormatting sqref="I24">
    <cfRule type="top10" dxfId="4133" priority="163" rank="1"/>
  </conditionalFormatting>
  <conditionalFormatting sqref="J24">
    <cfRule type="top10" dxfId="4132" priority="162" rank="1"/>
  </conditionalFormatting>
  <conditionalFormatting sqref="E25">
    <cfRule type="top10" dxfId="4131" priority="156" rank="1"/>
  </conditionalFormatting>
  <conditionalFormatting sqref="F25">
    <cfRule type="top10" dxfId="4130" priority="157" rank="1"/>
  </conditionalFormatting>
  <conditionalFormatting sqref="G25">
    <cfRule type="top10" dxfId="4129" priority="158" rank="1"/>
  </conditionalFormatting>
  <conditionalFormatting sqref="H25">
    <cfRule type="top10" dxfId="4128" priority="159" rank="1"/>
  </conditionalFormatting>
  <conditionalFormatting sqref="I25">
    <cfRule type="top10" dxfId="4127" priority="160" rank="1"/>
  </conditionalFormatting>
  <conditionalFormatting sqref="J25">
    <cfRule type="top10" dxfId="4126" priority="161" rank="1"/>
  </conditionalFormatting>
  <conditionalFormatting sqref="E4">
    <cfRule type="top10" dxfId="4125" priority="150" rank="1"/>
  </conditionalFormatting>
  <conditionalFormatting sqref="F4">
    <cfRule type="top10" dxfId="4124" priority="151" rank="1"/>
  </conditionalFormatting>
  <conditionalFormatting sqref="G4">
    <cfRule type="top10" dxfId="4123" priority="152" rank="1"/>
  </conditionalFormatting>
  <conditionalFormatting sqref="H4">
    <cfRule type="top10" dxfId="4122" priority="153" rank="1"/>
  </conditionalFormatting>
  <conditionalFormatting sqref="I4">
    <cfRule type="top10" dxfId="4121" priority="154" rank="1"/>
  </conditionalFormatting>
  <conditionalFormatting sqref="J4">
    <cfRule type="top10" dxfId="4120" priority="155" rank="1"/>
  </conditionalFormatting>
  <conditionalFormatting sqref="E26">
    <cfRule type="top10" dxfId="4119" priority="149" rank="1"/>
  </conditionalFormatting>
  <conditionalFormatting sqref="F26">
    <cfRule type="top10" dxfId="4118" priority="148" rank="1"/>
  </conditionalFormatting>
  <conditionalFormatting sqref="G26">
    <cfRule type="top10" dxfId="4117" priority="147" rank="1"/>
  </conditionalFormatting>
  <conditionalFormatting sqref="H26">
    <cfRule type="top10" dxfId="4116" priority="146" rank="1"/>
  </conditionalFormatting>
  <conditionalFormatting sqref="I26">
    <cfRule type="top10" dxfId="4115" priority="145" rank="1"/>
  </conditionalFormatting>
  <conditionalFormatting sqref="J26">
    <cfRule type="top10" dxfId="4114" priority="144" rank="1"/>
  </conditionalFormatting>
  <conditionalFormatting sqref="I5">
    <cfRule type="top10" dxfId="4113" priority="143" rank="1"/>
  </conditionalFormatting>
  <conditionalFormatting sqref="H5">
    <cfRule type="top10" dxfId="4112" priority="139" rank="1"/>
  </conditionalFormatting>
  <conditionalFormatting sqref="J5">
    <cfRule type="top10" dxfId="4111" priority="140" rank="1"/>
  </conditionalFormatting>
  <conditionalFormatting sqref="G5">
    <cfRule type="top10" dxfId="4110" priority="142" rank="1"/>
  </conditionalFormatting>
  <conditionalFormatting sqref="F5">
    <cfRule type="top10" dxfId="4109" priority="141" rank="1"/>
  </conditionalFormatting>
  <conditionalFormatting sqref="E5">
    <cfRule type="top10" dxfId="4108" priority="138" rank="1"/>
  </conditionalFormatting>
  <conditionalFormatting sqref="E28">
    <cfRule type="top10" dxfId="4107" priority="132" rank="1"/>
  </conditionalFormatting>
  <conditionalFormatting sqref="F28">
    <cfRule type="top10" dxfId="4106" priority="133" rank="1"/>
  </conditionalFormatting>
  <conditionalFormatting sqref="G28">
    <cfRule type="top10" dxfId="4105" priority="134" rank="1"/>
  </conditionalFormatting>
  <conditionalFormatting sqref="H28">
    <cfRule type="top10" dxfId="4104" priority="135" rank="1"/>
  </conditionalFormatting>
  <conditionalFormatting sqref="I28">
    <cfRule type="top10" dxfId="4103" priority="136" rank="1"/>
  </conditionalFormatting>
  <conditionalFormatting sqref="J28">
    <cfRule type="top10" dxfId="4102" priority="137" rank="1"/>
  </conditionalFormatting>
  <conditionalFormatting sqref="E6">
    <cfRule type="top10" dxfId="4101" priority="126" rank="1"/>
  </conditionalFormatting>
  <conditionalFormatting sqref="F6">
    <cfRule type="top10" dxfId="4100" priority="127" rank="1"/>
  </conditionalFormatting>
  <conditionalFormatting sqref="G6">
    <cfRule type="top10" dxfId="4099" priority="128" rank="1"/>
  </conditionalFormatting>
  <conditionalFormatting sqref="H6">
    <cfRule type="top10" dxfId="4098" priority="129" rank="1"/>
  </conditionalFormatting>
  <conditionalFormatting sqref="I6">
    <cfRule type="top10" dxfId="4097" priority="130" rank="1"/>
  </conditionalFormatting>
  <conditionalFormatting sqref="J6">
    <cfRule type="top10" dxfId="4096" priority="131" rank="1"/>
  </conditionalFormatting>
  <conditionalFormatting sqref="E29">
    <cfRule type="top10" dxfId="4095" priority="120" rank="1"/>
  </conditionalFormatting>
  <conditionalFormatting sqref="F29">
    <cfRule type="top10" dxfId="4094" priority="121" rank="1"/>
  </conditionalFormatting>
  <conditionalFormatting sqref="G29">
    <cfRule type="top10" dxfId="4093" priority="122" rank="1"/>
  </conditionalFormatting>
  <conditionalFormatting sqref="H29">
    <cfRule type="top10" dxfId="4092" priority="123" rank="1"/>
  </conditionalFormatting>
  <conditionalFormatting sqref="I29">
    <cfRule type="top10" dxfId="4091" priority="124" rank="1"/>
  </conditionalFormatting>
  <conditionalFormatting sqref="J29">
    <cfRule type="top10" dxfId="4090" priority="125" rank="1"/>
  </conditionalFormatting>
  <conditionalFormatting sqref="E7">
    <cfRule type="top10" dxfId="4089" priority="114" rank="1"/>
  </conditionalFormatting>
  <conditionalFormatting sqref="F7">
    <cfRule type="top10" dxfId="4088" priority="115" rank="1"/>
  </conditionalFormatting>
  <conditionalFormatting sqref="G7">
    <cfRule type="top10" dxfId="4087" priority="116" rank="1"/>
  </conditionalFormatting>
  <conditionalFormatting sqref="H7">
    <cfRule type="top10" dxfId="4086" priority="117" rank="1"/>
  </conditionalFormatting>
  <conditionalFormatting sqref="I7">
    <cfRule type="top10" dxfId="4085" priority="118" rank="1"/>
  </conditionalFormatting>
  <conditionalFormatting sqref="J7">
    <cfRule type="top10" dxfId="4084" priority="119" rank="1"/>
  </conditionalFormatting>
  <conditionalFormatting sqref="I8">
    <cfRule type="top10" dxfId="4083" priority="71" rank="1"/>
  </conditionalFormatting>
  <conditionalFormatting sqref="H8">
    <cfRule type="top10" dxfId="4082" priority="67" rank="1"/>
  </conditionalFormatting>
  <conditionalFormatting sqref="J8">
    <cfRule type="top10" dxfId="4081" priority="68" rank="1"/>
  </conditionalFormatting>
  <conditionalFormatting sqref="G8">
    <cfRule type="top10" dxfId="4080" priority="70" rank="1"/>
  </conditionalFormatting>
  <conditionalFormatting sqref="F8">
    <cfRule type="top10" dxfId="4079" priority="69" rank="1"/>
  </conditionalFormatting>
  <conditionalFormatting sqref="E8">
    <cfRule type="top10" dxfId="4078" priority="66" rank="1"/>
  </conditionalFormatting>
  <conditionalFormatting sqref="E30">
    <cfRule type="top10" dxfId="4077" priority="65" rank="1"/>
  </conditionalFormatting>
  <conditionalFormatting sqref="F30">
    <cfRule type="top10" dxfId="4076" priority="64" rank="1"/>
  </conditionalFormatting>
  <conditionalFormatting sqref="G30">
    <cfRule type="top10" dxfId="4075" priority="63" rank="1"/>
  </conditionalFormatting>
  <conditionalFormatting sqref="H30">
    <cfRule type="top10" dxfId="4074" priority="62" rank="1"/>
  </conditionalFormatting>
  <conditionalFormatting sqref="I30">
    <cfRule type="top10" dxfId="4073" priority="61" rank="1"/>
  </conditionalFormatting>
  <conditionalFormatting sqref="J30">
    <cfRule type="top10" dxfId="4072" priority="60" rank="1"/>
  </conditionalFormatting>
  <conditionalFormatting sqref="H9">
    <cfRule type="top10" dxfId="4071" priority="55" rank="1"/>
  </conditionalFormatting>
  <conditionalFormatting sqref="J9">
    <cfRule type="top10" dxfId="4070" priority="56" rank="1"/>
  </conditionalFormatting>
  <conditionalFormatting sqref="G9">
    <cfRule type="top10" dxfId="4069" priority="57" rank="1"/>
  </conditionalFormatting>
  <conditionalFormatting sqref="F9">
    <cfRule type="top10" dxfId="4068" priority="58" rank="1"/>
  </conditionalFormatting>
  <conditionalFormatting sqref="E9">
    <cfRule type="top10" dxfId="4067" priority="59" rank="1"/>
  </conditionalFormatting>
  <conditionalFormatting sqref="J27">
    <cfRule type="top10" dxfId="4066" priority="49" rank="1"/>
  </conditionalFormatting>
  <conditionalFormatting sqref="I27">
    <cfRule type="top10" dxfId="4065" priority="50" rank="1"/>
  </conditionalFormatting>
  <conditionalFormatting sqref="H27">
    <cfRule type="top10" dxfId="4064" priority="51" rank="1"/>
  </conditionalFormatting>
  <conditionalFormatting sqref="G27">
    <cfRule type="top10" dxfId="4063" priority="52" rank="1"/>
  </conditionalFormatting>
  <conditionalFormatting sqref="F27">
    <cfRule type="top10" dxfId="4062" priority="53" rank="1"/>
  </conditionalFormatting>
  <conditionalFormatting sqref="E27">
    <cfRule type="top10" dxfId="4061" priority="54" rank="1"/>
  </conditionalFormatting>
  <conditionalFormatting sqref="E31">
    <cfRule type="top10" dxfId="4060" priority="43" rank="1"/>
  </conditionalFormatting>
  <conditionalFormatting sqref="F31">
    <cfRule type="top10" dxfId="4059" priority="44" rank="1"/>
  </conditionalFormatting>
  <conditionalFormatting sqref="G31">
    <cfRule type="top10" dxfId="4058" priority="45" rank="1"/>
  </conditionalFormatting>
  <conditionalFormatting sqref="H31">
    <cfRule type="top10" dxfId="4057" priority="46" rank="1"/>
  </conditionalFormatting>
  <conditionalFormatting sqref="I31">
    <cfRule type="top10" dxfId="4056" priority="47" rank="1"/>
  </conditionalFormatting>
  <conditionalFormatting sqref="J31">
    <cfRule type="top10" dxfId="4055" priority="48" rank="1"/>
  </conditionalFormatting>
  <conditionalFormatting sqref="E10">
    <cfRule type="top10" dxfId="4054" priority="37" rank="1"/>
  </conditionalFormatting>
  <conditionalFormatting sqref="F10">
    <cfRule type="top10" dxfId="4053" priority="38" rank="1"/>
  </conditionalFormatting>
  <conditionalFormatting sqref="G10">
    <cfRule type="top10" dxfId="4052" priority="39" rank="1"/>
  </conditionalFormatting>
  <conditionalFormatting sqref="H10">
    <cfRule type="top10" dxfId="4051" priority="40" rank="1"/>
  </conditionalFormatting>
  <conditionalFormatting sqref="I10">
    <cfRule type="top10" dxfId="4050" priority="41" rank="1"/>
  </conditionalFormatting>
  <conditionalFormatting sqref="J10">
    <cfRule type="top10" dxfId="4049" priority="42" rank="1"/>
  </conditionalFormatting>
  <conditionalFormatting sqref="E32">
    <cfRule type="top10" dxfId="4048" priority="31" rank="1"/>
  </conditionalFormatting>
  <conditionalFormatting sqref="F32">
    <cfRule type="top10" dxfId="4047" priority="32" rank="1"/>
  </conditionalFormatting>
  <conditionalFormatting sqref="G32">
    <cfRule type="top10" dxfId="4046" priority="33" rank="1"/>
  </conditionalFormatting>
  <conditionalFormatting sqref="H32">
    <cfRule type="top10" dxfId="4045" priority="34" rank="1"/>
  </conditionalFormatting>
  <conditionalFormatting sqref="I32">
    <cfRule type="top10" dxfId="4044" priority="35" rank="1"/>
  </conditionalFormatting>
  <conditionalFormatting sqref="J32">
    <cfRule type="top10" dxfId="4043" priority="36" rank="1"/>
  </conditionalFormatting>
  <conditionalFormatting sqref="E11">
    <cfRule type="top10" dxfId="4042" priority="25" rank="1"/>
  </conditionalFormatting>
  <conditionalFormatting sqref="F11">
    <cfRule type="top10" dxfId="4041" priority="26" rank="1"/>
  </conditionalFormatting>
  <conditionalFormatting sqref="G11">
    <cfRule type="top10" dxfId="4040" priority="27" rank="1"/>
  </conditionalFormatting>
  <conditionalFormatting sqref="H11">
    <cfRule type="top10" dxfId="4039" priority="28" rank="1"/>
  </conditionalFormatting>
  <conditionalFormatting sqref="I11">
    <cfRule type="top10" dxfId="4038" priority="29" rank="1"/>
  </conditionalFormatting>
  <conditionalFormatting sqref="J11">
    <cfRule type="top10" dxfId="4037" priority="30" rank="1"/>
  </conditionalFormatting>
  <conditionalFormatting sqref="E33">
    <cfRule type="top10" dxfId="4036" priority="24" rank="1"/>
  </conditionalFormatting>
  <conditionalFormatting sqref="F33">
    <cfRule type="top10" dxfId="4035" priority="23" rank="1"/>
  </conditionalFormatting>
  <conditionalFormatting sqref="G33">
    <cfRule type="top10" dxfId="4034" priority="22" rank="1"/>
  </conditionalFormatting>
  <conditionalFormatting sqref="H33">
    <cfRule type="top10" dxfId="4033" priority="21" rank="1"/>
  </conditionalFormatting>
  <conditionalFormatting sqref="I33">
    <cfRule type="top10" dxfId="4032" priority="20" rank="1"/>
  </conditionalFormatting>
  <conditionalFormatting sqref="J33">
    <cfRule type="top10" dxfId="4031" priority="19" rank="1"/>
  </conditionalFormatting>
  <conditionalFormatting sqref="E12">
    <cfRule type="top10" dxfId="4030" priority="18" rank="1"/>
  </conditionalFormatting>
  <conditionalFormatting sqref="F12">
    <cfRule type="top10" dxfId="4029" priority="17" rank="1"/>
  </conditionalFormatting>
  <conditionalFormatting sqref="G12">
    <cfRule type="top10" dxfId="4028" priority="16" rank="1"/>
  </conditionalFormatting>
  <conditionalFormatting sqref="H12">
    <cfRule type="top10" dxfId="4027" priority="15" rank="1"/>
  </conditionalFormatting>
  <conditionalFormatting sqref="I12">
    <cfRule type="top10" dxfId="4026" priority="14" rank="1"/>
  </conditionalFormatting>
  <conditionalFormatting sqref="J12">
    <cfRule type="top10" dxfId="4025" priority="13" rank="1"/>
  </conditionalFormatting>
  <conditionalFormatting sqref="E34">
    <cfRule type="top10" dxfId="4024" priority="7" rank="1"/>
  </conditionalFormatting>
  <conditionalFormatting sqref="F34">
    <cfRule type="top10" dxfId="4023" priority="8" rank="1"/>
  </conditionalFormatting>
  <conditionalFormatting sqref="G34">
    <cfRule type="top10" dxfId="4022" priority="9" rank="1"/>
  </conditionalFormatting>
  <conditionalFormatting sqref="H34">
    <cfRule type="top10" dxfId="4021" priority="10" rank="1"/>
  </conditionalFormatting>
  <conditionalFormatting sqref="I34">
    <cfRule type="top10" dxfId="4020" priority="11" rank="1"/>
  </conditionalFormatting>
  <conditionalFormatting sqref="J34">
    <cfRule type="top10" dxfId="4019" priority="12" rank="1"/>
  </conditionalFormatting>
  <conditionalFormatting sqref="E13">
    <cfRule type="top10" dxfId="4018" priority="1" rank="1"/>
  </conditionalFormatting>
  <conditionalFormatting sqref="F13">
    <cfRule type="top10" dxfId="4017" priority="2" rank="1"/>
  </conditionalFormatting>
  <conditionalFormatting sqref="G13">
    <cfRule type="top10" dxfId="4016" priority="3" rank="1"/>
  </conditionalFormatting>
  <conditionalFormatting sqref="H13">
    <cfRule type="top10" dxfId="4015" priority="4" rank="1"/>
  </conditionalFormatting>
  <conditionalFormatting sqref="I13">
    <cfRule type="top10" dxfId="4014" priority="5" rank="1"/>
  </conditionalFormatting>
  <conditionalFormatting sqref="J13">
    <cfRule type="top10" dxfId="4013" priority="6" rank="1"/>
  </conditionalFormatting>
  <hyperlinks>
    <hyperlink ref="Q1" location="'National Adult Rankings'!A1" display="Return to Rankings" xr:uid="{E440FE79-8B3B-498C-9B29-650EBC6A8BC0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6B767F2-6319-4699-B1D9-47A54B2BA1C1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D2826FA4-41F6-4C72-A493-D2BACFCAAC19}">
          <x14:formula1>
            <xm:f>'C:\Users\abra2\Desktop\ABRA Files and More\AUTO BENCH REST ASSOCIATION FILE\ABRA 2019\Georgia\[Georgia Results 01 19 20.xlsm]DATA SHEET'!#REF!</xm:f>
          </x14:formula1>
          <xm:sqref>B1 B23</xm:sqref>
        </x14:dataValidation>
      </x14:dataValidations>
    </ext>
  </extLst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2283F-6DA8-4465-B66D-0D5EA1DFA886}">
  <dimension ref="A1:Q5"/>
  <sheetViews>
    <sheetView workbookViewId="0">
      <selection activeCell="A14" sqref="A14:XFD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198</v>
      </c>
      <c r="C2" s="22">
        <v>44016</v>
      </c>
      <c r="D2" s="23" t="s">
        <v>157</v>
      </c>
      <c r="E2" s="24">
        <v>167</v>
      </c>
      <c r="F2" s="24">
        <v>168</v>
      </c>
      <c r="G2" s="24">
        <v>151</v>
      </c>
      <c r="H2" s="24">
        <v>155</v>
      </c>
      <c r="I2" s="24"/>
      <c r="J2" s="24"/>
      <c r="K2" s="25">
        <v>4</v>
      </c>
      <c r="L2" s="25">
        <v>641</v>
      </c>
      <c r="M2" s="26">
        <v>160.25</v>
      </c>
      <c r="N2" s="27">
        <v>2</v>
      </c>
      <c r="O2" s="28">
        <v>162.25</v>
      </c>
    </row>
    <row r="5" spans="1:17" x14ac:dyDescent="0.25">
      <c r="K5" s="17">
        <f>SUM(K2:K4)</f>
        <v>4</v>
      </c>
      <c r="L5" s="17">
        <f>SUM(L2:L4)</f>
        <v>641</v>
      </c>
      <c r="M5" s="19">
        <f>SUM(L5/K5)</f>
        <v>160.25</v>
      </c>
      <c r="N5" s="17">
        <f>SUM(N2:N4)</f>
        <v>2</v>
      </c>
      <c r="O5" s="19">
        <f>SUM(M5+N5)</f>
        <v>162.25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8_2"/>
    <protectedRange algorithmName="SHA-512" hashValue="ON39YdpmFHfN9f47KpiRvqrKx0V9+erV1CNkpWzYhW/Qyc6aT8rEyCrvauWSYGZK2ia3o7vd3akF07acHAFpOA==" saltValue="yVW9XmDwTqEnmpSGai0KYg==" spinCount="100000" sqref="E2:J2 B2" name="Range1_5_3_1"/>
    <protectedRange algorithmName="SHA-512" hashValue="ON39YdpmFHfN9f47KpiRvqrKx0V9+erV1CNkpWzYhW/Qyc6aT8rEyCrvauWSYGZK2ia3o7vd3akF07acHAFpOA==" saltValue="yVW9XmDwTqEnmpSGai0KYg==" spinCount="100000" sqref="D2" name="Range1_1_3_3_1"/>
  </protectedRanges>
  <conditionalFormatting sqref="I2">
    <cfRule type="top10" dxfId="1229" priority="18" rank="1"/>
  </conditionalFormatting>
  <conditionalFormatting sqref="H2">
    <cfRule type="top10" dxfId="1228" priority="14" rank="1"/>
  </conditionalFormatting>
  <conditionalFormatting sqref="J2">
    <cfRule type="top10" dxfId="1227" priority="15" rank="1"/>
  </conditionalFormatting>
  <conditionalFormatting sqref="G2">
    <cfRule type="top10" dxfId="1226" priority="17" rank="1"/>
  </conditionalFormatting>
  <conditionalFormatting sqref="F2">
    <cfRule type="top10" dxfId="1225" priority="16" rank="1"/>
  </conditionalFormatting>
  <conditionalFormatting sqref="E2">
    <cfRule type="top10" dxfId="1224" priority="13" rank="1"/>
  </conditionalFormatting>
  <hyperlinks>
    <hyperlink ref="Q1" location="'National Adult Rankings'!A1" display="Return to Rankings" xr:uid="{051DE598-CE3C-44AF-AAFC-E07B9B572A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B3EE6EB-A2A1-42EF-B81F-6C54E01AEE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3E90C-EB78-4EF0-8FE6-8EA90E3661AA}">
  <sheetPr codeName="Sheet141"/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136</v>
      </c>
      <c r="C2" s="22">
        <v>43975</v>
      </c>
      <c r="D2" s="23" t="s">
        <v>64</v>
      </c>
      <c r="E2" s="24">
        <v>183</v>
      </c>
      <c r="F2" s="24">
        <v>192</v>
      </c>
      <c r="G2" s="24">
        <v>189</v>
      </c>
      <c r="H2" s="24">
        <v>191</v>
      </c>
      <c r="I2" s="24"/>
      <c r="J2" s="24"/>
      <c r="K2" s="25">
        <v>4</v>
      </c>
      <c r="L2" s="25">
        <v>755</v>
      </c>
      <c r="M2" s="26">
        <v>188.75</v>
      </c>
      <c r="N2" s="27">
        <v>2</v>
      </c>
      <c r="O2" s="28">
        <v>190.75</v>
      </c>
    </row>
    <row r="3" spans="1:17" x14ac:dyDescent="0.25">
      <c r="A3" s="20" t="s">
        <v>31</v>
      </c>
      <c r="B3" s="21" t="s">
        <v>136</v>
      </c>
      <c r="C3" s="22">
        <v>44009</v>
      </c>
      <c r="D3" s="23" t="s">
        <v>39</v>
      </c>
      <c r="E3" s="24">
        <v>184</v>
      </c>
      <c r="F3" s="24">
        <v>189</v>
      </c>
      <c r="G3" s="24">
        <v>186</v>
      </c>
      <c r="H3" s="24">
        <v>188</v>
      </c>
      <c r="I3" s="24"/>
      <c r="J3" s="24"/>
      <c r="K3" s="25">
        <v>4</v>
      </c>
      <c r="L3" s="25">
        <v>747</v>
      </c>
      <c r="M3" s="26">
        <v>186.75</v>
      </c>
      <c r="N3" s="27">
        <v>11</v>
      </c>
      <c r="O3" s="28">
        <v>197.75</v>
      </c>
    </row>
    <row r="4" spans="1:17" x14ac:dyDescent="0.25">
      <c r="A4" s="20" t="s">
        <v>31</v>
      </c>
      <c r="B4" s="21" t="s">
        <v>136</v>
      </c>
      <c r="C4" s="22">
        <v>44009</v>
      </c>
      <c r="D4" s="23" t="s">
        <v>64</v>
      </c>
      <c r="E4" s="24">
        <v>186</v>
      </c>
      <c r="F4" s="24">
        <v>191</v>
      </c>
      <c r="G4" s="24">
        <v>193</v>
      </c>
      <c r="H4" s="24">
        <v>193</v>
      </c>
      <c r="I4" s="24"/>
      <c r="J4" s="24"/>
      <c r="K4" s="25">
        <v>4</v>
      </c>
      <c r="L4" s="25">
        <v>763</v>
      </c>
      <c r="M4" s="26">
        <v>190.75</v>
      </c>
      <c r="N4" s="27">
        <v>6</v>
      </c>
      <c r="O4" s="28">
        <v>196.75</v>
      </c>
    </row>
    <row r="5" spans="1:17" x14ac:dyDescent="0.25">
      <c r="A5" s="20" t="s">
        <v>31</v>
      </c>
      <c r="B5" s="21" t="s">
        <v>136</v>
      </c>
      <c r="C5" s="22">
        <v>44037</v>
      </c>
      <c r="D5" s="23" t="s">
        <v>64</v>
      </c>
      <c r="E5" s="24">
        <v>192</v>
      </c>
      <c r="F5" s="24">
        <v>188</v>
      </c>
      <c r="G5" s="24">
        <v>192</v>
      </c>
      <c r="H5" s="24">
        <v>187</v>
      </c>
      <c r="I5" s="24"/>
      <c r="J5" s="24"/>
      <c r="K5" s="25">
        <v>4</v>
      </c>
      <c r="L5" s="25">
        <v>759</v>
      </c>
      <c r="M5" s="26">
        <v>189.75</v>
      </c>
      <c r="N5" s="27">
        <v>9</v>
      </c>
      <c r="O5" s="28">
        <v>198.75</v>
      </c>
    </row>
    <row r="6" spans="1:17" x14ac:dyDescent="0.25">
      <c r="A6" s="20" t="s">
        <v>31</v>
      </c>
      <c r="B6" s="21" t="s">
        <v>136</v>
      </c>
      <c r="C6" s="22">
        <v>44037</v>
      </c>
      <c r="D6" s="23" t="s">
        <v>39</v>
      </c>
      <c r="E6" s="24">
        <v>191</v>
      </c>
      <c r="F6" s="24">
        <v>191</v>
      </c>
      <c r="G6" s="24">
        <v>188</v>
      </c>
      <c r="H6" s="24">
        <v>198</v>
      </c>
      <c r="I6" s="24"/>
      <c r="J6" s="24"/>
      <c r="K6" s="25">
        <v>4</v>
      </c>
      <c r="L6" s="25">
        <v>768</v>
      </c>
      <c r="M6" s="26">
        <v>192</v>
      </c>
      <c r="N6" s="27">
        <v>13</v>
      </c>
      <c r="O6" s="28">
        <v>205</v>
      </c>
    </row>
    <row r="7" spans="1:17" x14ac:dyDescent="0.25">
      <c r="A7" s="20" t="s">
        <v>31</v>
      </c>
      <c r="B7" s="21" t="s">
        <v>136</v>
      </c>
      <c r="C7" s="22">
        <v>44072</v>
      </c>
      <c r="D7" s="23" t="s">
        <v>39</v>
      </c>
      <c r="E7" s="24">
        <v>189</v>
      </c>
      <c r="F7" s="24">
        <v>188</v>
      </c>
      <c r="G7" s="24">
        <v>194</v>
      </c>
      <c r="H7" s="24">
        <v>193</v>
      </c>
      <c r="I7" s="24">
        <v>187</v>
      </c>
      <c r="J7" s="24">
        <v>188</v>
      </c>
      <c r="K7" s="25">
        <v>6</v>
      </c>
      <c r="L7" s="25">
        <v>1139</v>
      </c>
      <c r="M7" s="26">
        <v>189.83333333333334</v>
      </c>
      <c r="N7" s="27">
        <v>34</v>
      </c>
      <c r="O7" s="28">
        <v>223.83333333333334</v>
      </c>
    </row>
    <row r="8" spans="1:17" x14ac:dyDescent="0.25">
      <c r="A8" s="20" t="s">
        <v>105</v>
      </c>
      <c r="B8" s="21" t="s">
        <v>136</v>
      </c>
      <c r="C8" s="22">
        <v>44121</v>
      </c>
      <c r="D8" s="23" t="s">
        <v>64</v>
      </c>
      <c r="E8" s="24">
        <v>197</v>
      </c>
      <c r="F8" s="24">
        <v>190</v>
      </c>
      <c r="G8" s="24">
        <v>192</v>
      </c>
      <c r="H8" s="24">
        <v>187</v>
      </c>
      <c r="I8" s="24">
        <v>191</v>
      </c>
      <c r="J8" s="24">
        <v>191</v>
      </c>
      <c r="K8" s="25">
        <v>6</v>
      </c>
      <c r="L8" s="25">
        <v>1148</v>
      </c>
      <c r="M8" s="26">
        <v>191.33333333333334</v>
      </c>
      <c r="N8" s="27">
        <v>6</v>
      </c>
      <c r="O8" s="28">
        <v>197.33333333333334</v>
      </c>
    </row>
    <row r="9" spans="1:17" x14ac:dyDescent="0.25">
      <c r="A9" s="20" t="s">
        <v>105</v>
      </c>
      <c r="B9" s="21" t="s">
        <v>136</v>
      </c>
      <c r="C9" s="22">
        <v>44122</v>
      </c>
      <c r="D9" s="23" t="s">
        <v>64</v>
      </c>
      <c r="E9" s="24">
        <v>196.001</v>
      </c>
      <c r="F9" s="24">
        <v>193</v>
      </c>
      <c r="G9" s="24">
        <v>195</v>
      </c>
      <c r="H9" s="24">
        <v>195</v>
      </c>
      <c r="I9" s="24">
        <v>192</v>
      </c>
      <c r="J9" s="24">
        <v>197</v>
      </c>
      <c r="K9" s="25">
        <v>6</v>
      </c>
      <c r="L9" s="25">
        <v>1168.001</v>
      </c>
      <c r="M9" s="26">
        <v>194.66683333333333</v>
      </c>
      <c r="N9" s="27">
        <v>16</v>
      </c>
      <c r="O9" s="28">
        <v>210.66683333333333</v>
      </c>
    </row>
    <row r="12" spans="1:17" x14ac:dyDescent="0.25">
      <c r="K12" s="17">
        <f>SUM(K2:K11)</f>
        <v>38</v>
      </c>
      <c r="L12" s="17">
        <f>SUM(L2:L11)</f>
        <v>7247.0010000000002</v>
      </c>
      <c r="M12" s="19">
        <f>SUM(L12/K12)</f>
        <v>190.71055263157896</v>
      </c>
      <c r="N12" s="17">
        <f>SUM(N2:N11)</f>
        <v>97</v>
      </c>
      <c r="O12" s="19">
        <f>SUM(M12+N12)</f>
        <v>287.71055263157893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7_1"/>
    <protectedRange algorithmName="SHA-512" hashValue="ON39YdpmFHfN9f47KpiRvqrKx0V9+erV1CNkpWzYhW/Qyc6aT8rEyCrvauWSYGZK2ia3o7vd3akF07acHAFpOA==" saltValue="yVW9XmDwTqEnmpSGai0KYg==" spinCount="100000" sqref="D2" name="Range1_1_2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8_4"/>
    <protectedRange algorithmName="SHA-512" hashValue="ON39YdpmFHfN9f47KpiRvqrKx0V9+erV1CNkpWzYhW/Qyc6aT8rEyCrvauWSYGZK2ia3o7vd3akF07acHAFpOA==" saltValue="yVW9XmDwTqEnmpSGai0KYg==" spinCount="100000" sqref="D4" name="Range1_1_6_3"/>
    <protectedRange algorithmName="SHA-512" hashValue="ON39YdpmFHfN9f47KpiRvqrKx0V9+erV1CNkpWzYhW/Qyc6aT8rEyCrvauWSYGZK2ia3o7vd3akF07acHAFpOA==" saltValue="yVW9XmDwTqEnmpSGai0KYg==" spinCount="100000" sqref="E5:J5 B5:C5" name="Range1_4_6"/>
    <protectedRange algorithmName="SHA-512" hashValue="ON39YdpmFHfN9f47KpiRvqrKx0V9+erV1CNkpWzYhW/Qyc6aT8rEyCrvauWSYGZK2ia3o7vd3akF07acHAFpOA==" saltValue="yVW9XmDwTqEnmpSGai0KYg==" spinCount="100000" sqref="D5" name="Range1_1_2_6"/>
    <protectedRange algorithmName="SHA-512" hashValue="ON39YdpmFHfN9f47KpiRvqrKx0V9+erV1CNkpWzYhW/Qyc6aT8rEyCrvauWSYGZK2ia3o7vd3akF07acHAFpOA==" saltValue="yVW9XmDwTqEnmpSGai0KYg==" spinCount="100000" sqref="E6:J6 B6:C6" name="Range1_4_3"/>
    <protectedRange algorithmName="SHA-512" hashValue="ON39YdpmFHfN9f47KpiRvqrKx0V9+erV1CNkpWzYhW/Qyc6aT8rEyCrvauWSYGZK2ia3o7vd3akF07acHAFpOA==" saltValue="yVW9XmDwTqEnmpSGai0KYg==" spinCount="100000" sqref="D6" name="Range1_1_2_4"/>
    <protectedRange algorithmName="SHA-512" hashValue="ON39YdpmFHfN9f47KpiRvqrKx0V9+erV1CNkpWzYhW/Qyc6aT8rEyCrvauWSYGZK2ia3o7vd3akF07acHAFpOA==" saltValue="yVW9XmDwTqEnmpSGai0KYg==" spinCount="100000" sqref="E7:J7 B7:C7" name="Range1_4_12"/>
    <protectedRange algorithmName="SHA-512" hashValue="ON39YdpmFHfN9f47KpiRvqrKx0V9+erV1CNkpWzYhW/Qyc6aT8rEyCrvauWSYGZK2ia3o7vd3akF07acHAFpOA==" saltValue="yVW9XmDwTqEnmpSGai0KYg==" spinCount="100000" sqref="D7" name="Range1_1_2_5"/>
    <protectedRange algorithmName="SHA-512" hashValue="ON39YdpmFHfN9f47KpiRvqrKx0V9+erV1CNkpWzYhW/Qyc6aT8rEyCrvauWSYGZK2ia3o7vd3akF07acHAFpOA==" saltValue="yVW9XmDwTqEnmpSGai0KYg==" spinCount="100000" sqref="E8:J8 C8" name="Range1_4_1_1_1"/>
    <protectedRange algorithmName="SHA-512" hashValue="ON39YdpmFHfN9f47KpiRvqrKx0V9+erV1CNkpWzYhW/Qyc6aT8rEyCrvauWSYGZK2ia3o7vd3akF07acHAFpOA==" saltValue="yVW9XmDwTqEnmpSGai0KYg==" spinCount="100000" sqref="D8" name="Range1_1_4_1_1"/>
    <protectedRange algorithmName="SHA-512" hashValue="ON39YdpmFHfN9f47KpiRvqrKx0V9+erV1CNkpWzYhW/Qyc6aT8rEyCrvauWSYGZK2ia3o7vd3akF07acHAFpOA==" saltValue="yVW9XmDwTqEnmpSGai0KYg==" spinCount="100000" sqref="B8" name="Range1_3_13"/>
    <protectedRange algorithmName="SHA-512" hashValue="ON39YdpmFHfN9f47KpiRvqrKx0V9+erV1CNkpWzYhW/Qyc6aT8rEyCrvauWSYGZK2ia3o7vd3akF07acHAFpOA==" saltValue="yVW9XmDwTqEnmpSGai0KYg==" spinCount="100000" sqref="E9:J9 C9" name="Range1_4_1_1_1_2"/>
    <protectedRange algorithmName="SHA-512" hashValue="ON39YdpmFHfN9f47KpiRvqrKx0V9+erV1CNkpWzYhW/Qyc6aT8rEyCrvauWSYGZK2ia3o7vd3akF07acHAFpOA==" saltValue="yVW9XmDwTqEnmpSGai0KYg==" spinCount="100000" sqref="D9" name="Range1_1_4_1_1_1"/>
    <protectedRange algorithmName="SHA-512" hashValue="ON39YdpmFHfN9f47KpiRvqrKx0V9+erV1CNkpWzYhW/Qyc6aT8rEyCrvauWSYGZK2ia3o7vd3akF07acHAFpOA==" saltValue="yVW9XmDwTqEnmpSGai0KYg==" spinCount="100000" sqref="B9" name="Range1_3_15"/>
  </protectedRanges>
  <conditionalFormatting sqref="E2">
    <cfRule type="top10" dxfId="1223" priority="48" rank="1"/>
  </conditionalFormatting>
  <conditionalFormatting sqref="F2">
    <cfRule type="top10" dxfId="1222" priority="47" rank="1"/>
  </conditionalFormatting>
  <conditionalFormatting sqref="G2">
    <cfRule type="top10" dxfId="1221" priority="46" rank="1"/>
  </conditionalFormatting>
  <conditionalFormatting sqref="H2">
    <cfRule type="top10" dxfId="1220" priority="45" rank="1"/>
  </conditionalFormatting>
  <conditionalFormatting sqref="I2">
    <cfRule type="top10" dxfId="1219" priority="44" rank="1"/>
  </conditionalFormatting>
  <conditionalFormatting sqref="J2">
    <cfRule type="top10" dxfId="1218" priority="43" rank="1"/>
  </conditionalFormatting>
  <conditionalFormatting sqref="E3">
    <cfRule type="top10" dxfId="1217" priority="42" rank="1"/>
  </conditionalFormatting>
  <conditionalFormatting sqref="F3">
    <cfRule type="top10" dxfId="1216" priority="41" rank="1"/>
  </conditionalFormatting>
  <conditionalFormatting sqref="G3">
    <cfRule type="top10" dxfId="1215" priority="40" rank="1"/>
  </conditionalFormatting>
  <conditionalFormatting sqref="H3">
    <cfRule type="top10" dxfId="1214" priority="39" rank="1"/>
  </conditionalFormatting>
  <conditionalFormatting sqref="I3">
    <cfRule type="top10" dxfId="1213" priority="38" rank="1"/>
  </conditionalFormatting>
  <conditionalFormatting sqref="J3">
    <cfRule type="top10" dxfId="1212" priority="37" rank="1"/>
  </conditionalFormatting>
  <conditionalFormatting sqref="E4">
    <cfRule type="top10" dxfId="1211" priority="36" rank="1"/>
  </conditionalFormatting>
  <conditionalFormatting sqref="F4">
    <cfRule type="top10" dxfId="1210" priority="35" rank="1"/>
  </conditionalFormatting>
  <conditionalFormatting sqref="G4">
    <cfRule type="top10" dxfId="1209" priority="34" rank="1"/>
  </conditionalFormatting>
  <conditionalFormatting sqref="H4">
    <cfRule type="top10" dxfId="1208" priority="33" rank="1"/>
  </conditionalFormatting>
  <conditionalFormatting sqref="I4">
    <cfRule type="top10" dxfId="1207" priority="32" rank="1"/>
  </conditionalFormatting>
  <conditionalFormatting sqref="J4">
    <cfRule type="top10" dxfId="1206" priority="31" rank="1"/>
  </conditionalFormatting>
  <conditionalFormatting sqref="E5">
    <cfRule type="top10" dxfId="1205" priority="30" rank="1"/>
  </conditionalFormatting>
  <conditionalFormatting sqref="F5">
    <cfRule type="top10" dxfId="1204" priority="29" rank="1"/>
  </conditionalFormatting>
  <conditionalFormatting sqref="G5">
    <cfRule type="top10" dxfId="1203" priority="28" rank="1"/>
  </conditionalFormatting>
  <conditionalFormatting sqref="H5">
    <cfRule type="top10" dxfId="1202" priority="27" rank="1"/>
  </conditionalFormatting>
  <conditionalFormatting sqref="I5">
    <cfRule type="top10" dxfId="1201" priority="26" rank="1"/>
  </conditionalFormatting>
  <conditionalFormatting sqref="J5">
    <cfRule type="top10" dxfId="1200" priority="25" rank="1"/>
  </conditionalFormatting>
  <conditionalFormatting sqref="E6">
    <cfRule type="top10" dxfId="1199" priority="24" rank="1"/>
  </conditionalFormatting>
  <conditionalFormatting sqref="F6">
    <cfRule type="top10" dxfId="1198" priority="23" rank="1"/>
  </conditionalFormatting>
  <conditionalFormatting sqref="G6">
    <cfRule type="top10" dxfId="1197" priority="22" rank="1"/>
  </conditionalFormatting>
  <conditionalFormatting sqref="H6">
    <cfRule type="top10" dxfId="1196" priority="21" rank="1"/>
  </conditionalFormatting>
  <conditionalFormatting sqref="I6">
    <cfRule type="top10" dxfId="1195" priority="20" rank="1"/>
  </conditionalFormatting>
  <conditionalFormatting sqref="J6">
    <cfRule type="top10" dxfId="1194" priority="19" rank="1"/>
  </conditionalFormatting>
  <conditionalFormatting sqref="E7">
    <cfRule type="top10" dxfId="1193" priority="18" rank="1"/>
  </conditionalFormatting>
  <conditionalFormatting sqref="F7">
    <cfRule type="top10" dxfId="1192" priority="17" rank="1"/>
  </conditionalFormatting>
  <conditionalFormatting sqref="G7">
    <cfRule type="top10" dxfId="1191" priority="16" rank="1"/>
  </conditionalFormatting>
  <conditionalFormatting sqref="H7">
    <cfRule type="top10" dxfId="1190" priority="15" rank="1"/>
  </conditionalFormatting>
  <conditionalFormatting sqref="I7">
    <cfRule type="top10" dxfId="1189" priority="14" rank="1"/>
  </conditionalFormatting>
  <conditionalFormatting sqref="J7">
    <cfRule type="top10" dxfId="1188" priority="13" rank="1"/>
  </conditionalFormatting>
  <conditionalFormatting sqref="E8">
    <cfRule type="top10" dxfId="1187" priority="12" rank="1"/>
  </conditionalFormatting>
  <conditionalFormatting sqref="F8">
    <cfRule type="top10" dxfId="1186" priority="11" rank="1"/>
  </conditionalFormatting>
  <conditionalFormatting sqref="G8">
    <cfRule type="top10" dxfId="1185" priority="10" rank="1"/>
  </conditionalFormatting>
  <conditionalFormatting sqref="H8">
    <cfRule type="top10" dxfId="1184" priority="9" rank="1"/>
  </conditionalFormatting>
  <conditionalFormatting sqref="I8">
    <cfRule type="top10" dxfId="1183" priority="8" rank="1"/>
  </conditionalFormatting>
  <conditionalFormatting sqref="J8">
    <cfRule type="top10" dxfId="1182" priority="7" rank="1"/>
  </conditionalFormatting>
  <conditionalFormatting sqref="E9">
    <cfRule type="top10" dxfId="1181" priority="6" rank="1"/>
  </conditionalFormatting>
  <conditionalFormatting sqref="F9">
    <cfRule type="top10" dxfId="1180" priority="5" rank="1"/>
  </conditionalFormatting>
  <conditionalFormatting sqref="G9">
    <cfRule type="top10" dxfId="1179" priority="4" rank="1"/>
  </conditionalFormatting>
  <conditionalFormatting sqref="H9">
    <cfRule type="top10" dxfId="1178" priority="3" rank="1"/>
  </conditionalFormatting>
  <conditionalFormatting sqref="I9">
    <cfRule type="top10" dxfId="1177" priority="2" rank="1"/>
  </conditionalFormatting>
  <conditionalFormatting sqref="J9">
    <cfRule type="top10" dxfId="1176" priority="1" rank="1"/>
  </conditionalFormatting>
  <hyperlinks>
    <hyperlink ref="Q1" location="'National Adult Rankings'!A1" display="Return to Rankings" xr:uid="{837EFBA2-E0EB-4F44-A840-BB13240CF14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F04AE0A-74FC-4F37-927B-F36E7E3EC0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75CCA-8F68-449F-B9B6-DAFEB54C4D6C}">
  <dimension ref="A1:Q2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31</v>
      </c>
      <c r="B2" s="55" t="s">
        <v>258</v>
      </c>
      <c r="C2" s="65">
        <v>44094</v>
      </c>
      <c r="D2" s="57" t="s">
        <v>257</v>
      </c>
      <c r="E2" s="58">
        <v>112</v>
      </c>
      <c r="F2" s="58">
        <v>160</v>
      </c>
      <c r="G2" s="58">
        <v>140</v>
      </c>
      <c r="H2" s="58">
        <v>153</v>
      </c>
      <c r="I2" s="58">
        <v>163</v>
      </c>
      <c r="J2" s="58">
        <v>150</v>
      </c>
      <c r="K2" s="59">
        <f>COUNT(E2:J2)</f>
        <v>6</v>
      </c>
      <c r="L2" s="59">
        <f>SUM(E2:J2)</f>
        <v>878</v>
      </c>
      <c r="M2" s="60">
        <f>SUM(L2/K2)</f>
        <v>146.33333333333334</v>
      </c>
      <c r="N2" s="55">
        <v>4</v>
      </c>
      <c r="O2" s="61">
        <f>SUM(M2+N2)</f>
        <v>150.33333333333334</v>
      </c>
    </row>
    <row r="5" spans="1:17" x14ac:dyDescent="0.25">
      <c r="K5" s="17">
        <f>SUM(K2:K4)</f>
        <v>6</v>
      </c>
      <c r="L5" s="17">
        <f>SUM(L2:L4)</f>
        <v>878</v>
      </c>
      <c r="M5" s="19">
        <f>SUM(L5/K5)</f>
        <v>146.33333333333334</v>
      </c>
      <c r="N5" s="17">
        <f>SUM(N2:N4)</f>
        <v>4</v>
      </c>
      <c r="O5" s="19">
        <f>SUM(M5+N5)</f>
        <v>150.33333333333334</v>
      </c>
    </row>
    <row r="16" spans="1:17" ht="30" x14ac:dyDescent="0.25">
      <c r="A16" s="1" t="s">
        <v>1</v>
      </c>
      <c r="B16" s="2" t="s">
        <v>2</v>
      </c>
      <c r="C16" s="2" t="s">
        <v>3</v>
      </c>
      <c r="D16" s="3" t="s">
        <v>4</v>
      </c>
      <c r="E16" s="4" t="s">
        <v>5</v>
      </c>
      <c r="F16" s="4" t="s">
        <v>6</v>
      </c>
      <c r="G16" s="4" t="s">
        <v>7</v>
      </c>
      <c r="H16" s="4" t="s">
        <v>8</v>
      </c>
      <c r="I16" s="4" t="s">
        <v>9</v>
      </c>
      <c r="J16" s="4" t="s">
        <v>10</v>
      </c>
      <c r="K16" s="4" t="s">
        <v>11</v>
      </c>
      <c r="L16" s="3" t="s">
        <v>12</v>
      </c>
      <c r="M16" s="5" t="s">
        <v>13</v>
      </c>
      <c r="N16" s="2" t="s">
        <v>14</v>
      </c>
      <c r="O16" s="6" t="s">
        <v>15</v>
      </c>
    </row>
    <row r="17" spans="1:15" ht="15.75" x14ac:dyDescent="0.3">
      <c r="A17" s="54" t="s">
        <v>32</v>
      </c>
      <c r="B17" s="55" t="s">
        <v>258</v>
      </c>
      <c r="C17" s="65">
        <v>44094</v>
      </c>
      <c r="D17" s="57" t="s">
        <v>257</v>
      </c>
      <c r="E17" s="58">
        <v>118</v>
      </c>
      <c r="F17" s="58">
        <v>138</v>
      </c>
      <c r="G17" s="58">
        <v>115</v>
      </c>
      <c r="H17" s="58">
        <v>64</v>
      </c>
      <c r="I17" s="58">
        <v>109</v>
      </c>
      <c r="J17" s="58">
        <v>103</v>
      </c>
      <c r="K17" s="59">
        <f t="shared" ref="K17" si="0">COUNT(E17:J17)</f>
        <v>6</v>
      </c>
      <c r="L17" s="59">
        <f t="shared" ref="L17" si="1">SUM(E17:J17)</f>
        <v>647</v>
      </c>
      <c r="M17" s="60">
        <f t="shared" ref="M17" si="2">SUM(L17/K17)</f>
        <v>107.83333333333333</v>
      </c>
      <c r="N17" s="55">
        <v>12</v>
      </c>
      <c r="O17" s="61">
        <f t="shared" ref="O17" si="3">SUM(M17+N17)</f>
        <v>119.83333333333333</v>
      </c>
    </row>
    <row r="20" spans="1:15" x14ac:dyDescent="0.25">
      <c r="K20" s="17">
        <f>SUM(K17:K19)</f>
        <v>6</v>
      </c>
      <c r="L20" s="17">
        <f>SUM(L17:L19)</f>
        <v>647</v>
      </c>
      <c r="M20" s="19">
        <f>SUM(L20/K20)</f>
        <v>107.83333333333333</v>
      </c>
      <c r="N20" s="17">
        <f>SUM(N17:N19)</f>
        <v>12</v>
      </c>
      <c r="O20" s="19">
        <f>SUM(M20+N20)</f>
        <v>119.83333333333333</v>
      </c>
    </row>
  </sheetData>
  <protectedRanges>
    <protectedRange algorithmName="SHA-512" hashValue="ON39YdpmFHfN9f47KpiRvqrKx0V9+erV1CNkpWzYhW/Qyc6aT8rEyCrvauWSYGZK2ia3o7vd3akF07acHAFpOA==" saltValue="yVW9XmDwTqEnmpSGai0KYg==" spinCount="100000" sqref="B1 B16" name="Range1_2_1"/>
    <protectedRange algorithmName="SHA-512" hashValue="FG7sbUW81RLTrqZOgRQY3WT58Fmv2wpczdNtHSivDYpua2f0csBbi4PHtU2Z8RiB+M2w+jl67Do94rJCq0Ck5Q==" saltValue="84WXeaapoYvzxj0ZBNU3eQ==" spinCount="100000" sqref="L2:M2 O2" name="Range1_9"/>
    <protectedRange algorithmName="SHA-512" hashValue="FG7sbUW81RLTrqZOgRQY3WT58Fmv2wpczdNtHSivDYpua2f0csBbi4PHtU2Z8RiB+M2w+jl67Do94rJCq0Ck5Q==" saltValue="84WXeaapoYvzxj0ZBNU3eQ==" spinCount="100000" sqref="L17:M17 O17" name="Range1_9_1"/>
  </protectedRanges>
  <conditionalFormatting sqref="E2">
    <cfRule type="top10" dxfId="1175" priority="13" rank="1"/>
  </conditionalFormatting>
  <conditionalFormatting sqref="F2">
    <cfRule type="top10" dxfId="1174" priority="14" rank="1"/>
  </conditionalFormatting>
  <conditionalFormatting sqref="G2">
    <cfRule type="top10" dxfId="1173" priority="15" rank="1"/>
  </conditionalFormatting>
  <conditionalFormatting sqref="H2">
    <cfRule type="top10" dxfId="1172" priority="16" rank="1"/>
  </conditionalFormatting>
  <conditionalFormatting sqref="I2">
    <cfRule type="top10" dxfId="1171" priority="17" rank="1"/>
  </conditionalFormatting>
  <conditionalFormatting sqref="J2">
    <cfRule type="top10" dxfId="1170" priority="18" rank="1"/>
  </conditionalFormatting>
  <conditionalFormatting sqref="E17">
    <cfRule type="top10" dxfId="1169" priority="1" rank="1"/>
  </conditionalFormatting>
  <conditionalFormatting sqref="F17">
    <cfRule type="top10" dxfId="1168" priority="2" rank="1"/>
  </conditionalFormatting>
  <conditionalFormatting sqref="G17">
    <cfRule type="top10" dxfId="1167" priority="3" rank="1"/>
  </conditionalFormatting>
  <conditionalFormatting sqref="H17">
    <cfRule type="top10" dxfId="1166" priority="4" rank="1"/>
  </conditionalFormatting>
  <conditionalFormatting sqref="I17">
    <cfRule type="top10" dxfId="1165" priority="5" rank="1"/>
  </conditionalFormatting>
  <conditionalFormatting sqref="J17">
    <cfRule type="top10" dxfId="1164" priority="6" rank="1"/>
  </conditionalFormatting>
  <hyperlinks>
    <hyperlink ref="Q1" location="'National Adult Rankings'!A1" display="Return to Rankings" xr:uid="{7BC5BAEB-C1F5-4FB9-80D4-0D9DD2287FC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05735B0-4D29-47DD-9F62-29D98E20230E}">
          <x14:formula1>
            <xm:f>'C:\Users\abra2\Desktop\ABRA Files and More\AUTO BENCH REST ASSOCIATION FILE\ABRA 2019\Georgia\[Georgia Results 01 19 20.xlsm]DATA SHEET'!#REF!</xm:f>
          </x14:formula1>
          <xm:sqref>B1 B16</xm:sqref>
        </x14:dataValidation>
      </x14:dataValidations>
    </ext>
  </extLst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8958A-4537-4B1F-A30A-432E264CA604}">
  <sheetPr codeName="Sheet98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131</v>
      </c>
      <c r="C2" s="22">
        <v>43967</v>
      </c>
      <c r="D2" s="23" t="s">
        <v>121</v>
      </c>
      <c r="E2" s="24">
        <v>174</v>
      </c>
      <c r="F2" s="24">
        <v>160</v>
      </c>
      <c r="G2" s="24">
        <v>175</v>
      </c>
      <c r="H2" s="24"/>
      <c r="I2" s="24"/>
      <c r="J2" s="24"/>
      <c r="K2" s="25">
        <v>3</v>
      </c>
      <c r="L2" s="25">
        <v>509</v>
      </c>
      <c r="M2" s="26">
        <v>169.66666666666666</v>
      </c>
      <c r="N2" s="27">
        <v>2</v>
      </c>
      <c r="O2" s="28">
        <v>171.66666666666666</v>
      </c>
    </row>
    <row r="5" spans="1:17" x14ac:dyDescent="0.25">
      <c r="K5" s="17">
        <f>SUM(K2:K4)</f>
        <v>3</v>
      </c>
      <c r="L5" s="17">
        <f>SUM(L2:L4)</f>
        <v>509</v>
      </c>
      <c r="M5" s="19">
        <f>SUM(L5/K5)</f>
        <v>169.66666666666666</v>
      </c>
      <c r="N5" s="17">
        <f>SUM(N2:N4)</f>
        <v>2</v>
      </c>
      <c r="O5" s="19">
        <f>SUM(M5+N5)</f>
        <v>171.66666666666666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</protectedRanges>
  <conditionalFormatting sqref="E2">
    <cfRule type="top10" dxfId="1163" priority="1" rank="1"/>
  </conditionalFormatting>
  <conditionalFormatting sqref="F2">
    <cfRule type="top10" dxfId="1162" priority="2" rank="1"/>
  </conditionalFormatting>
  <conditionalFormatting sqref="G2">
    <cfRule type="top10" dxfId="1161" priority="3" rank="1"/>
  </conditionalFormatting>
  <conditionalFormatting sqref="H2">
    <cfRule type="top10" dxfId="1160" priority="4" rank="1"/>
  </conditionalFormatting>
  <conditionalFormatting sqref="I2">
    <cfRule type="top10" dxfId="1159" priority="5" rank="1"/>
  </conditionalFormatting>
  <conditionalFormatting sqref="J2">
    <cfRule type="top10" dxfId="1158" priority="6" rank="1"/>
  </conditionalFormatting>
  <hyperlinks>
    <hyperlink ref="Q1" location="'National Adult Rankings'!A1" display="Return to Rankings" xr:uid="{BBD02436-A569-446B-82D0-17E2BB065FA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70512E6-10E7-4818-878E-E8CAE1189E77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72C7AFEB-7A98-4CF9-A156-8E808705B9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12CFD-5E05-4588-8484-1119C99A615F}">
  <sheetPr codeName="Sheet85"/>
  <dimension ref="A1:O7"/>
  <sheetViews>
    <sheetView workbookViewId="0">
      <selection sqref="A1:XFD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227</v>
      </c>
      <c r="C2" s="22">
        <v>44079</v>
      </c>
      <c r="D2" s="23" t="s">
        <v>213</v>
      </c>
      <c r="E2" s="24">
        <v>194</v>
      </c>
      <c r="F2" s="24">
        <v>196</v>
      </c>
      <c r="G2" s="24">
        <v>187</v>
      </c>
      <c r="H2" s="24">
        <v>192</v>
      </c>
      <c r="I2" s="24">
        <v>197</v>
      </c>
      <c r="J2" s="24">
        <v>197</v>
      </c>
      <c r="K2" s="25">
        <v>6</v>
      </c>
      <c r="L2" s="25">
        <v>1163</v>
      </c>
      <c r="M2" s="26">
        <v>193.83333333333334</v>
      </c>
      <c r="N2" s="27">
        <v>4</v>
      </c>
      <c r="O2" s="28">
        <v>197.83333333333334</v>
      </c>
    </row>
    <row r="3" spans="1:15" x14ac:dyDescent="0.25">
      <c r="A3" s="20" t="s">
        <v>88</v>
      </c>
      <c r="B3" s="21" t="s">
        <v>81</v>
      </c>
      <c r="C3" s="22">
        <v>44100</v>
      </c>
      <c r="D3" s="23" t="s">
        <v>142</v>
      </c>
      <c r="E3" s="24">
        <v>191</v>
      </c>
      <c r="F3" s="24">
        <v>195</v>
      </c>
      <c r="G3" s="24">
        <v>193</v>
      </c>
      <c r="H3" s="24">
        <v>190</v>
      </c>
      <c r="I3" s="24">
        <v>190</v>
      </c>
      <c r="J3" s="24">
        <v>191</v>
      </c>
      <c r="K3" s="25">
        <v>6</v>
      </c>
      <c r="L3" s="25">
        <v>1150</v>
      </c>
      <c r="M3" s="26">
        <v>191.66666666666666</v>
      </c>
      <c r="N3" s="27">
        <v>8</v>
      </c>
      <c r="O3" s="28">
        <v>199.66666666666666</v>
      </c>
    </row>
    <row r="4" spans="1:15" x14ac:dyDescent="0.25">
      <c r="A4" s="35" t="s">
        <v>31</v>
      </c>
      <c r="B4" s="36" t="s">
        <v>81</v>
      </c>
      <c r="C4" s="37">
        <v>44094</v>
      </c>
      <c r="D4" s="38" t="s">
        <v>118</v>
      </c>
      <c r="E4" s="39">
        <v>192</v>
      </c>
      <c r="F4" s="39">
        <v>189</v>
      </c>
      <c r="G4" s="39">
        <v>194</v>
      </c>
      <c r="H4" s="39">
        <v>185</v>
      </c>
      <c r="I4" s="39"/>
      <c r="J4" s="39"/>
      <c r="K4" s="40">
        <v>4</v>
      </c>
      <c r="L4" s="40">
        <v>760</v>
      </c>
      <c r="M4" s="41">
        <v>190</v>
      </c>
      <c r="N4" s="42">
        <v>9</v>
      </c>
      <c r="O4" s="43">
        <v>199</v>
      </c>
    </row>
    <row r="5" spans="1:15" x14ac:dyDescent="0.25">
      <c r="A5" s="20" t="s">
        <v>31</v>
      </c>
      <c r="B5" s="21" t="s">
        <v>81</v>
      </c>
      <c r="C5" s="22">
        <v>44107</v>
      </c>
      <c r="D5" s="23" t="s">
        <v>118</v>
      </c>
      <c r="E5" s="24">
        <v>196</v>
      </c>
      <c r="F5" s="24">
        <v>186</v>
      </c>
      <c r="G5" s="24">
        <v>187</v>
      </c>
      <c r="H5" s="24">
        <v>186</v>
      </c>
      <c r="I5" s="24">
        <v>189</v>
      </c>
      <c r="J5" s="24">
        <v>185</v>
      </c>
      <c r="K5" s="25">
        <v>6</v>
      </c>
      <c r="L5" s="25">
        <v>1129</v>
      </c>
      <c r="M5" s="26">
        <v>188.16666666666666</v>
      </c>
      <c r="N5" s="27">
        <v>6</v>
      </c>
      <c r="O5" s="28">
        <v>194.16666666666666</v>
      </c>
    </row>
    <row r="7" spans="1:15" x14ac:dyDescent="0.25">
      <c r="K7" s="17">
        <f>SUM(K2:K6)</f>
        <v>22</v>
      </c>
      <c r="L7" s="17">
        <f>SUM(L2:L6)</f>
        <v>4202</v>
      </c>
      <c r="M7" s="19">
        <f>SUM(L7/K7)</f>
        <v>191</v>
      </c>
      <c r="N7" s="17">
        <f>SUM(N2:N6)</f>
        <v>27</v>
      </c>
      <c r="O7" s="19">
        <f>SUM(M7+N7)</f>
        <v>218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33"/>
    <protectedRange algorithmName="SHA-512" hashValue="ON39YdpmFHfN9f47KpiRvqrKx0V9+erV1CNkpWzYhW/Qyc6aT8rEyCrvauWSYGZK2ia3o7vd3akF07acHAFpOA==" saltValue="yVW9XmDwTqEnmpSGai0KYg==" spinCount="100000" sqref="D3" name="Range1_1_21"/>
    <protectedRange algorithmName="SHA-512" hashValue="ON39YdpmFHfN9f47KpiRvqrKx0V9+erV1CNkpWzYhW/Qyc6aT8rEyCrvauWSYGZK2ia3o7vd3akF07acHAFpOA==" saltValue="yVW9XmDwTqEnmpSGai0KYg==" spinCount="100000" sqref="E4:J4 B4:C4" name="Range1_13_1"/>
    <protectedRange algorithmName="SHA-512" hashValue="ON39YdpmFHfN9f47KpiRvqrKx0V9+erV1CNkpWzYhW/Qyc6aT8rEyCrvauWSYGZK2ia3o7vd3akF07acHAFpOA==" saltValue="yVW9XmDwTqEnmpSGai0KYg==" spinCount="100000" sqref="D4" name="Range1_1_16"/>
    <protectedRange algorithmName="SHA-512" hashValue="ON39YdpmFHfN9f47KpiRvqrKx0V9+erV1CNkpWzYhW/Qyc6aT8rEyCrvauWSYGZK2ia3o7vd3akF07acHAFpOA==" saltValue="yVW9XmDwTqEnmpSGai0KYg==" spinCount="100000" sqref="E5:J5 B5:C5" name="Range1_38_2"/>
    <protectedRange algorithmName="SHA-512" hashValue="ON39YdpmFHfN9f47KpiRvqrKx0V9+erV1CNkpWzYhW/Qyc6aT8rEyCrvauWSYGZK2ia3o7vd3akF07acHAFpOA==" saltValue="yVW9XmDwTqEnmpSGai0KYg==" spinCount="100000" sqref="D5" name="Range1_1_32_2"/>
  </protectedRanges>
  <conditionalFormatting sqref="F2">
    <cfRule type="top10" dxfId="1157" priority="42" rank="1"/>
  </conditionalFormatting>
  <conditionalFormatting sqref="G2">
    <cfRule type="top10" dxfId="1156" priority="41" rank="1"/>
  </conditionalFormatting>
  <conditionalFormatting sqref="H2">
    <cfRule type="top10" dxfId="1155" priority="40" rank="1"/>
  </conditionalFormatting>
  <conditionalFormatting sqref="I2">
    <cfRule type="top10" dxfId="1154" priority="39" rank="1"/>
  </conditionalFormatting>
  <conditionalFormatting sqref="J2">
    <cfRule type="top10" dxfId="1153" priority="38" rank="1"/>
  </conditionalFormatting>
  <conditionalFormatting sqref="E2">
    <cfRule type="top10" dxfId="1152" priority="37" rank="1"/>
  </conditionalFormatting>
  <conditionalFormatting sqref="F3">
    <cfRule type="top10" dxfId="1151" priority="35" rank="1"/>
  </conditionalFormatting>
  <conditionalFormatting sqref="G3">
    <cfRule type="top10" dxfId="1150" priority="34" rank="1"/>
  </conditionalFormatting>
  <conditionalFormatting sqref="H3">
    <cfRule type="top10" dxfId="1149" priority="33" rank="1"/>
  </conditionalFormatting>
  <conditionalFormatting sqref="I3">
    <cfRule type="top10" dxfId="1148" priority="32" rank="1"/>
  </conditionalFormatting>
  <conditionalFormatting sqref="J3">
    <cfRule type="top10" dxfId="1147" priority="31" rank="1"/>
  </conditionalFormatting>
  <conditionalFormatting sqref="E3">
    <cfRule type="top10" dxfId="1146" priority="36" rank="1"/>
  </conditionalFormatting>
  <conditionalFormatting sqref="E4">
    <cfRule type="top10" dxfId="1145" priority="30" rank="1"/>
  </conditionalFormatting>
  <conditionalFormatting sqref="F4">
    <cfRule type="top10" dxfId="1144" priority="29" rank="1"/>
  </conditionalFormatting>
  <conditionalFormatting sqref="G4">
    <cfRule type="top10" dxfId="1143" priority="28" rank="1"/>
  </conditionalFormatting>
  <conditionalFormatting sqref="H4">
    <cfRule type="top10" dxfId="1142" priority="27" rank="1"/>
  </conditionalFormatting>
  <conditionalFormatting sqref="I4">
    <cfRule type="top10" dxfId="1141" priority="26" rank="1"/>
  </conditionalFormatting>
  <conditionalFormatting sqref="J4">
    <cfRule type="top10" dxfId="1140" priority="25" rank="1"/>
  </conditionalFormatting>
  <conditionalFormatting sqref="E5">
    <cfRule type="top10" dxfId="1139" priority="6" rank="1"/>
  </conditionalFormatting>
  <conditionalFormatting sqref="F5">
    <cfRule type="top10" dxfId="1138" priority="5" rank="1"/>
  </conditionalFormatting>
  <conditionalFormatting sqref="G5">
    <cfRule type="top10" dxfId="1137" priority="4" rank="1"/>
  </conditionalFormatting>
  <conditionalFormatting sqref="H5">
    <cfRule type="top10" dxfId="1136" priority="3" rank="1"/>
  </conditionalFormatting>
  <conditionalFormatting sqref="I5">
    <cfRule type="top10" dxfId="1135" priority="2" rank="1"/>
  </conditionalFormatting>
  <conditionalFormatting sqref="J5">
    <cfRule type="top10" dxfId="1134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72C185-D626-4DE8-9C7B-BD7381C256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40DD0F-53AB-46AD-8993-297AC8D86EE4}">
  <dimension ref="A1:Q5"/>
  <sheetViews>
    <sheetView workbookViewId="0">
      <selection activeCell="D18" sqref="D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178</v>
      </c>
      <c r="C2" s="22">
        <v>44122</v>
      </c>
      <c r="D2" s="23" t="s">
        <v>138</v>
      </c>
      <c r="E2" s="24">
        <v>181</v>
      </c>
      <c r="F2" s="24">
        <v>181</v>
      </c>
      <c r="G2" s="24">
        <v>181</v>
      </c>
      <c r="H2" s="24">
        <v>180</v>
      </c>
      <c r="I2" s="24">
        <v>180</v>
      </c>
      <c r="J2" s="24">
        <v>187</v>
      </c>
      <c r="K2" s="25">
        <v>6</v>
      </c>
      <c r="L2" s="25">
        <v>1090</v>
      </c>
      <c r="M2" s="26">
        <v>181.66666666666666</v>
      </c>
      <c r="N2" s="27">
        <v>12</v>
      </c>
      <c r="O2" s="28">
        <v>193.66666666666666</v>
      </c>
    </row>
    <row r="5" spans="1:17" x14ac:dyDescent="0.25">
      <c r="K5" s="17">
        <f>SUM(K2:K4)</f>
        <v>6</v>
      </c>
      <c r="L5" s="17">
        <f>SUM(L2:L4)</f>
        <v>1090</v>
      </c>
      <c r="M5" s="19">
        <f>SUM(L5/K5)</f>
        <v>181.66666666666666</v>
      </c>
      <c r="N5" s="17">
        <f>SUM(N2:N4)</f>
        <v>12</v>
      </c>
      <c r="O5" s="19">
        <f>SUM(M5+N5)</f>
        <v>193.66666666666666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59"/>
    <protectedRange algorithmName="SHA-512" hashValue="ON39YdpmFHfN9f47KpiRvqrKx0V9+erV1CNkpWzYhW/Qyc6aT8rEyCrvauWSYGZK2ia3o7vd3akF07acHAFpOA==" saltValue="yVW9XmDwTqEnmpSGai0KYg==" spinCount="100000" sqref="D2" name="Range1_1_46"/>
  </protectedRanges>
  <conditionalFormatting sqref="E2">
    <cfRule type="top10" dxfId="1133" priority="1" rank="1"/>
  </conditionalFormatting>
  <conditionalFormatting sqref="F2">
    <cfRule type="top10" dxfId="1132" priority="2" rank="1"/>
  </conditionalFormatting>
  <conditionalFormatting sqref="G2">
    <cfRule type="top10" dxfId="1131" priority="3" rank="1"/>
  </conditionalFormatting>
  <conditionalFormatting sqref="H2">
    <cfRule type="top10" dxfId="1130" priority="4" rank="1"/>
  </conditionalFormatting>
  <conditionalFormatting sqref="I2">
    <cfRule type="top10" dxfId="1129" priority="5" rank="1"/>
  </conditionalFormatting>
  <conditionalFormatting sqref="J2">
    <cfRule type="top10" dxfId="1128" priority="6" rank="1"/>
  </conditionalFormatting>
  <hyperlinks>
    <hyperlink ref="Q1" location="'National Adult Rankings'!A1" display="Return to Rankings" xr:uid="{735C2743-429A-42F2-B55D-66EF2DCAB8B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E7B0A02-11B0-4175-9014-81C1C15BE7A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901293-C917-4B7D-955C-65199C7F193F}">
  <sheetPr codeName="Sheet124"/>
  <dimension ref="A1:Q13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116</v>
      </c>
      <c r="C2" s="22">
        <v>43968</v>
      </c>
      <c r="D2" s="23" t="s">
        <v>115</v>
      </c>
      <c r="E2" s="24">
        <v>184</v>
      </c>
      <c r="F2" s="24">
        <v>192</v>
      </c>
      <c r="G2" s="24">
        <v>189</v>
      </c>
      <c r="H2" s="24">
        <v>182</v>
      </c>
      <c r="I2" s="24"/>
      <c r="J2" s="24"/>
      <c r="K2" s="25">
        <f t="shared" ref="K2" si="0">COUNT(E2:J2)</f>
        <v>4</v>
      </c>
      <c r="L2" s="25">
        <f t="shared" ref="L2" si="1">SUM(E2:J2)</f>
        <v>747</v>
      </c>
      <c r="M2" s="26">
        <f t="shared" ref="M2" si="2">IFERROR(L2/K2,0)</f>
        <v>186.75</v>
      </c>
      <c r="N2" s="27">
        <v>5</v>
      </c>
      <c r="O2" s="28">
        <f t="shared" ref="O2" si="3">SUM(M2+N2)</f>
        <v>191.75</v>
      </c>
    </row>
    <row r="3" spans="1:17" x14ac:dyDescent="0.25">
      <c r="A3" s="20" t="s">
        <v>88</v>
      </c>
      <c r="B3" s="21" t="s">
        <v>116</v>
      </c>
      <c r="C3" s="22">
        <v>43978</v>
      </c>
      <c r="D3" s="23" t="s">
        <v>138</v>
      </c>
      <c r="E3" s="24">
        <v>186</v>
      </c>
      <c r="F3" s="24">
        <v>191</v>
      </c>
      <c r="G3" s="24">
        <v>188</v>
      </c>
      <c r="H3" s="24">
        <v>180</v>
      </c>
      <c r="I3" s="24"/>
      <c r="J3" s="24"/>
      <c r="K3" s="25">
        <v>4</v>
      </c>
      <c r="L3" s="25">
        <v>745</v>
      </c>
      <c r="M3" s="26">
        <v>186.25</v>
      </c>
      <c r="N3" s="27">
        <v>9</v>
      </c>
      <c r="O3" s="28">
        <v>195.25</v>
      </c>
    </row>
    <row r="4" spans="1:17" x14ac:dyDescent="0.25">
      <c r="A4" s="20" t="s">
        <v>88</v>
      </c>
      <c r="B4" s="21" t="s">
        <v>116</v>
      </c>
      <c r="C4" s="22">
        <v>43989</v>
      </c>
      <c r="D4" s="23" t="s">
        <v>138</v>
      </c>
      <c r="E4" s="24">
        <v>180</v>
      </c>
      <c r="F4" s="24">
        <v>188</v>
      </c>
      <c r="G4" s="24">
        <v>185</v>
      </c>
      <c r="H4" s="24">
        <v>183</v>
      </c>
      <c r="I4" s="24"/>
      <c r="J4" s="24"/>
      <c r="K4" s="25">
        <v>4</v>
      </c>
      <c r="L4" s="25">
        <v>736</v>
      </c>
      <c r="M4" s="26">
        <v>184</v>
      </c>
      <c r="N4" s="27">
        <v>13</v>
      </c>
      <c r="O4" s="28">
        <v>197</v>
      </c>
    </row>
    <row r="5" spans="1:17" x14ac:dyDescent="0.25">
      <c r="A5" s="20" t="s">
        <v>88</v>
      </c>
      <c r="B5" s="21" t="s">
        <v>116</v>
      </c>
      <c r="C5" s="22">
        <v>44002</v>
      </c>
      <c r="D5" s="23" t="s">
        <v>171</v>
      </c>
      <c r="E5" s="24">
        <v>188</v>
      </c>
      <c r="F5" s="24">
        <v>186</v>
      </c>
      <c r="G5" s="24">
        <v>188</v>
      </c>
      <c r="H5" s="24">
        <v>188</v>
      </c>
      <c r="I5" s="24"/>
      <c r="J5" s="24"/>
      <c r="K5" s="25">
        <v>4</v>
      </c>
      <c r="L5" s="25">
        <v>750</v>
      </c>
      <c r="M5" s="26">
        <v>187.5</v>
      </c>
      <c r="N5" s="27">
        <v>4</v>
      </c>
      <c r="O5" s="28">
        <v>191.5</v>
      </c>
    </row>
    <row r="6" spans="1:17" x14ac:dyDescent="0.25">
      <c r="A6" s="20" t="s">
        <v>88</v>
      </c>
      <c r="B6" s="21" t="s">
        <v>116</v>
      </c>
      <c r="C6" s="22">
        <v>44006</v>
      </c>
      <c r="D6" s="23" t="s">
        <v>138</v>
      </c>
      <c r="E6" s="24">
        <v>184</v>
      </c>
      <c r="F6" s="24">
        <v>189</v>
      </c>
      <c r="G6" s="24">
        <v>189</v>
      </c>
      <c r="H6" s="24">
        <v>186</v>
      </c>
      <c r="I6" s="24"/>
      <c r="J6" s="24"/>
      <c r="K6" s="25">
        <v>4</v>
      </c>
      <c r="L6" s="25">
        <v>748</v>
      </c>
      <c r="M6" s="26">
        <v>187</v>
      </c>
      <c r="N6" s="27">
        <v>3</v>
      </c>
      <c r="O6" s="28">
        <v>190</v>
      </c>
    </row>
    <row r="7" spans="1:17" x14ac:dyDescent="0.25">
      <c r="A7" s="20" t="s">
        <v>88</v>
      </c>
      <c r="B7" s="21" t="s">
        <v>116</v>
      </c>
      <c r="C7" s="22">
        <v>44024</v>
      </c>
      <c r="D7" s="23" t="s">
        <v>138</v>
      </c>
      <c r="E7" s="24">
        <v>186</v>
      </c>
      <c r="F7" s="24">
        <v>184</v>
      </c>
      <c r="G7" s="24">
        <v>190</v>
      </c>
      <c r="H7" s="24">
        <v>187</v>
      </c>
      <c r="I7" s="24">
        <v>188</v>
      </c>
      <c r="J7" s="24">
        <v>191</v>
      </c>
      <c r="K7" s="25">
        <v>6</v>
      </c>
      <c r="L7" s="25">
        <v>1126</v>
      </c>
      <c r="M7" s="26">
        <v>187.66666666666666</v>
      </c>
      <c r="N7" s="27">
        <v>14</v>
      </c>
      <c r="O7" s="28">
        <v>201.66666666666666</v>
      </c>
    </row>
    <row r="8" spans="1:17" x14ac:dyDescent="0.25">
      <c r="A8" s="20" t="s">
        <v>88</v>
      </c>
      <c r="B8" s="21" t="s">
        <v>116</v>
      </c>
      <c r="C8" s="22">
        <v>44030</v>
      </c>
      <c r="D8" s="23" t="s">
        <v>171</v>
      </c>
      <c r="E8" s="24">
        <v>192.001</v>
      </c>
      <c r="F8" s="24">
        <v>189</v>
      </c>
      <c r="G8" s="24">
        <v>191</v>
      </c>
      <c r="H8" s="24">
        <v>191</v>
      </c>
      <c r="I8" s="24"/>
      <c r="J8" s="24"/>
      <c r="K8" s="25">
        <v>4</v>
      </c>
      <c r="L8" s="25">
        <v>763.00099999999998</v>
      </c>
      <c r="M8" s="26">
        <v>190.75024999999999</v>
      </c>
      <c r="N8" s="27">
        <v>8</v>
      </c>
      <c r="O8" s="28">
        <v>198.75024999999999</v>
      </c>
    </row>
    <row r="9" spans="1:17" x14ac:dyDescent="0.25">
      <c r="A9" s="20" t="s">
        <v>88</v>
      </c>
      <c r="B9" s="21" t="s">
        <v>116</v>
      </c>
      <c r="C9" s="22">
        <v>44052</v>
      </c>
      <c r="D9" s="23" t="s">
        <v>138</v>
      </c>
      <c r="E9" s="24">
        <v>179</v>
      </c>
      <c r="F9" s="24">
        <v>180</v>
      </c>
      <c r="G9" s="24">
        <v>184</v>
      </c>
      <c r="H9" s="24">
        <v>185</v>
      </c>
      <c r="I9" s="24"/>
      <c r="J9" s="24"/>
      <c r="K9" s="25">
        <v>4</v>
      </c>
      <c r="L9" s="25">
        <v>728</v>
      </c>
      <c r="M9" s="26">
        <v>182</v>
      </c>
      <c r="N9" s="27">
        <v>2</v>
      </c>
      <c r="O9" s="28">
        <v>184</v>
      </c>
    </row>
    <row r="10" spans="1:17" x14ac:dyDescent="0.25">
      <c r="A10" s="20" t="s">
        <v>88</v>
      </c>
      <c r="B10" s="21" t="s">
        <v>116</v>
      </c>
      <c r="C10" s="22">
        <v>44069</v>
      </c>
      <c r="D10" s="23" t="s">
        <v>138</v>
      </c>
      <c r="E10" s="24">
        <v>184</v>
      </c>
      <c r="F10" s="24">
        <v>189</v>
      </c>
      <c r="G10" s="24">
        <v>188</v>
      </c>
      <c r="H10" s="24">
        <v>190</v>
      </c>
      <c r="I10" s="24"/>
      <c r="J10" s="24"/>
      <c r="K10" s="25">
        <v>4</v>
      </c>
      <c r="L10" s="25">
        <v>751</v>
      </c>
      <c r="M10" s="26">
        <v>187.75</v>
      </c>
      <c r="N10" s="27">
        <v>4</v>
      </c>
      <c r="O10" s="28">
        <v>191.75</v>
      </c>
    </row>
    <row r="13" spans="1:17" x14ac:dyDescent="0.25">
      <c r="K13" s="17">
        <f>SUM(K2:K12)</f>
        <v>38</v>
      </c>
      <c r="L13" s="17">
        <f>SUM(L2:L12)</f>
        <v>7094.0010000000002</v>
      </c>
      <c r="M13" s="19">
        <f>SUM(L13/K13)</f>
        <v>186.68423684210526</v>
      </c>
      <c r="N13" s="17">
        <f>SUM(N2:N12)</f>
        <v>62</v>
      </c>
      <c r="O13" s="19">
        <f>SUM(M13+N13)</f>
        <v>248.68423684210526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5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3"/>
    <protectedRange algorithmName="SHA-512" hashValue="ON39YdpmFHfN9f47KpiRvqrKx0V9+erV1CNkpWzYhW/Qyc6aT8rEyCrvauWSYGZK2ia3o7vd3akF07acHAFpOA==" saltValue="yVW9XmDwTqEnmpSGai0KYg==" spinCount="100000" sqref="E5:J5 B5:C5" name="Range1_10"/>
    <protectedRange algorithmName="SHA-512" hashValue="ON39YdpmFHfN9f47KpiRvqrKx0V9+erV1CNkpWzYhW/Qyc6aT8rEyCrvauWSYGZK2ia3o7vd3akF07acHAFpOA==" saltValue="yVW9XmDwTqEnmpSGai0KYg==" spinCount="100000" sqref="D5" name="Range1_1_11"/>
    <protectedRange algorithmName="SHA-512" hashValue="ON39YdpmFHfN9f47KpiRvqrKx0V9+erV1CNkpWzYhW/Qyc6aT8rEyCrvauWSYGZK2ia3o7vd3akF07acHAFpOA==" saltValue="yVW9XmDwTqEnmpSGai0KYg==" spinCount="100000" sqref="E6:J6 B6:C6" name="Range1_20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7:J7 B7:C7" name="Range1_12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8:J8 B8:C8" name="Range1_32"/>
    <protectedRange algorithmName="SHA-512" hashValue="ON39YdpmFHfN9f47KpiRvqrKx0V9+erV1CNkpWzYhW/Qyc6aT8rEyCrvauWSYGZK2ia3o7vd3akF07acHAFpOA==" saltValue="yVW9XmDwTqEnmpSGai0KYg==" spinCount="100000" sqref="D8" name="Range1_1_25"/>
    <protectedRange algorithmName="SHA-512" hashValue="ON39YdpmFHfN9f47KpiRvqrKx0V9+erV1CNkpWzYhW/Qyc6aT8rEyCrvauWSYGZK2ia3o7vd3akF07acHAFpOA==" saltValue="yVW9XmDwTqEnmpSGai0KYg==" spinCount="100000" sqref="E9:J9 B9:C9" name="Range1_35"/>
    <protectedRange algorithmName="SHA-512" hashValue="ON39YdpmFHfN9f47KpiRvqrKx0V9+erV1CNkpWzYhW/Qyc6aT8rEyCrvauWSYGZK2ia3o7vd3akF07acHAFpOA==" saltValue="yVW9XmDwTqEnmpSGai0KYg==" spinCount="100000" sqref="D9" name="Range1_1_27"/>
    <protectedRange algorithmName="SHA-512" hashValue="ON39YdpmFHfN9f47KpiRvqrKx0V9+erV1CNkpWzYhW/Qyc6aT8rEyCrvauWSYGZK2ia3o7vd3akF07acHAFpOA==" saltValue="yVW9XmDwTqEnmpSGai0KYg==" spinCount="100000" sqref="E10:J10 B10:C10" name="Range1_39"/>
    <protectedRange algorithmName="SHA-512" hashValue="ON39YdpmFHfN9f47KpiRvqrKx0V9+erV1CNkpWzYhW/Qyc6aT8rEyCrvauWSYGZK2ia3o7vd3akF07acHAFpOA==" saltValue="yVW9XmDwTqEnmpSGai0KYg==" spinCount="100000" sqref="D10" name="Range1_1_30"/>
  </protectedRanges>
  <conditionalFormatting sqref="E2">
    <cfRule type="top10" dxfId="1127" priority="49" rank="1"/>
  </conditionalFormatting>
  <conditionalFormatting sqref="F2">
    <cfRule type="top10" dxfId="1126" priority="50" rank="1"/>
  </conditionalFormatting>
  <conditionalFormatting sqref="G2">
    <cfRule type="top10" dxfId="1125" priority="51" rank="1"/>
  </conditionalFormatting>
  <conditionalFormatting sqref="H2">
    <cfRule type="top10" dxfId="1124" priority="52" rank="1"/>
  </conditionalFormatting>
  <conditionalFormatting sqref="I2">
    <cfRule type="top10" dxfId="1123" priority="53" rank="1"/>
  </conditionalFormatting>
  <conditionalFormatting sqref="J2">
    <cfRule type="top10" dxfId="1122" priority="54" rank="1"/>
  </conditionalFormatting>
  <conditionalFormatting sqref="E3">
    <cfRule type="top10" dxfId="1121" priority="48" rank="1"/>
  </conditionalFormatting>
  <conditionalFormatting sqref="F3">
    <cfRule type="top10" dxfId="1120" priority="47" rank="1"/>
  </conditionalFormatting>
  <conditionalFormatting sqref="G3">
    <cfRule type="top10" dxfId="1119" priority="46" rank="1"/>
  </conditionalFormatting>
  <conditionalFormatting sqref="H3">
    <cfRule type="top10" dxfId="1118" priority="45" rank="1"/>
  </conditionalFormatting>
  <conditionalFormatting sqref="I3">
    <cfRule type="top10" dxfId="1117" priority="44" rank="1"/>
  </conditionalFormatting>
  <conditionalFormatting sqref="J3">
    <cfRule type="top10" dxfId="1116" priority="43" rank="1"/>
  </conditionalFormatting>
  <conditionalFormatting sqref="E4">
    <cfRule type="top10" dxfId="1115" priority="42" rank="1"/>
  </conditionalFormatting>
  <conditionalFormatting sqref="F4">
    <cfRule type="top10" dxfId="1114" priority="41" rank="1"/>
  </conditionalFormatting>
  <conditionalFormatting sqref="G4">
    <cfRule type="top10" dxfId="1113" priority="40" rank="1"/>
  </conditionalFormatting>
  <conditionalFormatting sqref="H4">
    <cfRule type="top10" dxfId="1112" priority="39" rank="1"/>
  </conditionalFormatting>
  <conditionalFormatting sqref="I4">
    <cfRule type="top10" dxfId="1111" priority="38" rank="1"/>
  </conditionalFormatting>
  <conditionalFormatting sqref="J4">
    <cfRule type="top10" dxfId="1110" priority="37" rank="1"/>
  </conditionalFormatting>
  <conditionalFormatting sqref="F5">
    <cfRule type="top10" dxfId="1109" priority="36" rank="1"/>
  </conditionalFormatting>
  <conditionalFormatting sqref="G5">
    <cfRule type="top10" dxfId="1108" priority="35" rank="1"/>
  </conditionalFormatting>
  <conditionalFormatting sqref="H5">
    <cfRule type="top10" dxfId="1107" priority="34" rank="1"/>
  </conditionalFormatting>
  <conditionalFormatting sqref="I5">
    <cfRule type="top10" dxfId="1106" priority="33" rank="1"/>
  </conditionalFormatting>
  <conditionalFormatting sqref="J5">
    <cfRule type="top10" dxfId="1105" priority="32" rank="1"/>
  </conditionalFormatting>
  <conditionalFormatting sqref="E5">
    <cfRule type="top10" dxfId="1104" priority="31" rank="1"/>
  </conditionalFormatting>
  <conditionalFormatting sqref="F6">
    <cfRule type="top10" dxfId="1103" priority="30" rank="1"/>
  </conditionalFormatting>
  <conditionalFormatting sqref="G6">
    <cfRule type="top10" dxfId="1102" priority="29" rank="1"/>
  </conditionalFormatting>
  <conditionalFormatting sqref="H6">
    <cfRule type="top10" dxfId="1101" priority="28" rank="1"/>
  </conditionalFormatting>
  <conditionalFormatting sqref="I6">
    <cfRule type="top10" dxfId="1100" priority="27" rank="1"/>
  </conditionalFormatting>
  <conditionalFormatting sqref="J6">
    <cfRule type="top10" dxfId="1099" priority="26" rank="1"/>
  </conditionalFormatting>
  <conditionalFormatting sqref="E6">
    <cfRule type="top10" dxfId="1098" priority="25" rank="1"/>
  </conditionalFormatting>
  <conditionalFormatting sqref="E7">
    <cfRule type="top10" dxfId="1097" priority="24" rank="1"/>
  </conditionalFormatting>
  <conditionalFormatting sqref="F7">
    <cfRule type="top10" dxfId="1096" priority="23" rank="1"/>
  </conditionalFormatting>
  <conditionalFormatting sqref="G7">
    <cfRule type="top10" dxfId="1095" priority="22" rank="1"/>
  </conditionalFormatting>
  <conditionalFormatting sqref="H7">
    <cfRule type="top10" dxfId="1094" priority="21" rank="1"/>
  </conditionalFormatting>
  <conditionalFormatting sqref="I7">
    <cfRule type="top10" dxfId="1093" priority="20" rank="1"/>
  </conditionalFormatting>
  <conditionalFormatting sqref="J7">
    <cfRule type="top10" dxfId="1092" priority="19" rank="1"/>
  </conditionalFormatting>
  <conditionalFormatting sqref="F8">
    <cfRule type="top10" dxfId="1091" priority="18" rank="1"/>
  </conditionalFormatting>
  <conditionalFormatting sqref="G8">
    <cfRule type="top10" dxfId="1090" priority="17" rank="1"/>
  </conditionalFormatting>
  <conditionalFormatting sqref="H8">
    <cfRule type="top10" dxfId="1089" priority="16" rank="1"/>
  </conditionalFormatting>
  <conditionalFormatting sqref="I8">
    <cfRule type="top10" dxfId="1088" priority="15" rank="1"/>
  </conditionalFormatting>
  <conditionalFormatting sqref="J8">
    <cfRule type="top10" dxfId="1087" priority="14" rank="1"/>
  </conditionalFormatting>
  <conditionalFormatting sqref="E8">
    <cfRule type="top10" dxfId="1086" priority="13" rank="1"/>
  </conditionalFormatting>
  <conditionalFormatting sqref="F9">
    <cfRule type="top10" dxfId="1085" priority="12" rank="1"/>
  </conditionalFormatting>
  <conditionalFormatting sqref="G9">
    <cfRule type="top10" dxfId="1084" priority="11" rank="1"/>
  </conditionalFormatting>
  <conditionalFormatting sqref="H9">
    <cfRule type="top10" dxfId="1083" priority="10" rank="1"/>
  </conditionalFormatting>
  <conditionalFormatting sqref="I9">
    <cfRule type="top10" dxfId="1082" priority="9" rank="1"/>
  </conditionalFormatting>
  <conditionalFormatting sqref="J9">
    <cfRule type="top10" dxfId="1081" priority="8" rank="1"/>
  </conditionalFormatting>
  <conditionalFormatting sqref="E9">
    <cfRule type="top10" dxfId="1080" priority="7" rank="1"/>
  </conditionalFormatting>
  <conditionalFormatting sqref="F10">
    <cfRule type="top10" dxfId="1079" priority="6" rank="1"/>
  </conditionalFormatting>
  <conditionalFormatting sqref="G10">
    <cfRule type="top10" dxfId="1078" priority="5" rank="1"/>
  </conditionalFormatting>
  <conditionalFormatting sqref="H10">
    <cfRule type="top10" dxfId="1077" priority="4" rank="1"/>
  </conditionalFormatting>
  <conditionalFormatting sqref="I10">
    <cfRule type="top10" dxfId="1076" priority="3" rank="1"/>
  </conditionalFormatting>
  <conditionalFormatting sqref="J10">
    <cfRule type="top10" dxfId="1075" priority="2" rank="1"/>
  </conditionalFormatting>
  <conditionalFormatting sqref="E10">
    <cfRule type="top10" dxfId="1074" priority="1" rank="1"/>
  </conditionalFormatting>
  <dataValidations count="2">
    <dataValidation type="list" allowBlank="1" showInputMessage="1" showErrorMessage="1" sqref="B5" xr:uid="{49CD08B3-6524-4FD9-9A2F-31F7CA9CB7E6}">
      <formula1>$H$2:$H$120</formula1>
    </dataValidation>
    <dataValidation type="list" allowBlank="1" showInputMessage="1" showErrorMessage="1" sqref="B6" xr:uid="{851CD668-6F1B-462B-8D2D-6572FC992DF4}">
      <formula1>$H$2:$H$105</formula1>
    </dataValidation>
  </dataValidations>
  <hyperlinks>
    <hyperlink ref="Q1" location="'National Adult Rankings'!A1" display="Return to Rankings" xr:uid="{B072E672-515C-4B45-836B-7E0EACD0B91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06F8F9-C6E2-40B8-B2A6-B7122777F21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AA16484-D9B3-46DA-9E2D-C8AF64000AEC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F1492-2C18-47D4-9AA6-5AD827D18B7F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211</v>
      </c>
      <c r="C2" s="22">
        <v>44072</v>
      </c>
      <c r="D2" s="23" t="s">
        <v>39</v>
      </c>
      <c r="E2" s="24">
        <v>94</v>
      </c>
      <c r="F2" s="24">
        <v>109</v>
      </c>
      <c r="G2" s="24">
        <v>131</v>
      </c>
      <c r="H2" s="24">
        <v>65</v>
      </c>
      <c r="I2" s="24">
        <v>123</v>
      </c>
      <c r="J2" s="24">
        <v>129</v>
      </c>
      <c r="K2" s="25">
        <v>6</v>
      </c>
      <c r="L2" s="25">
        <v>651</v>
      </c>
      <c r="M2" s="26">
        <v>108.5</v>
      </c>
      <c r="N2" s="27">
        <v>4</v>
      </c>
      <c r="O2" s="28">
        <v>112.5</v>
      </c>
    </row>
    <row r="3" spans="1:17" x14ac:dyDescent="0.25">
      <c r="A3" s="20" t="s">
        <v>32</v>
      </c>
      <c r="B3" s="21" t="s">
        <v>211</v>
      </c>
      <c r="C3" s="22">
        <v>44086</v>
      </c>
      <c r="D3" s="23" t="s">
        <v>39</v>
      </c>
      <c r="E3" s="24">
        <v>166</v>
      </c>
      <c r="F3" s="24">
        <v>169</v>
      </c>
      <c r="G3" s="24">
        <v>169</v>
      </c>
      <c r="H3" s="24">
        <v>159</v>
      </c>
      <c r="I3" s="24"/>
      <c r="J3" s="24"/>
      <c r="K3" s="25">
        <v>4</v>
      </c>
      <c r="L3" s="25">
        <v>663</v>
      </c>
      <c r="M3" s="26">
        <v>165.75</v>
      </c>
      <c r="N3" s="27">
        <v>2</v>
      </c>
      <c r="O3" s="28">
        <v>167.75</v>
      </c>
    </row>
    <row r="6" spans="1:17" x14ac:dyDescent="0.25">
      <c r="K6" s="17">
        <f>SUM(K2:K5)</f>
        <v>10</v>
      </c>
      <c r="L6" s="17">
        <f>SUM(L2:L5)</f>
        <v>1314</v>
      </c>
      <c r="M6" s="19">
        <f>SUM(L6/K6)</f>
        <v>131.4</v>
      </c>
      <c r="N6" s="17">
        <f>SUM(N2:N5)</f>
        <v>6</v>
      </c>
      <c r="O6" s="19">
        <f>SUM(M6+N6)</f>
        <v>137.4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6"/>
    <protectedRange algorithmName="SHA-512" hashValue="ON39YdpmFHfN9f47KpiRvqrKx0V9+erV1CNkpWzYhW/Qyc6aT8rEyCrvauWSYGZK2ia3o7vd3akF07acHAFpOA==" saltValue="yVW9XmDwTqEnmpSGai0KYg==" spinCount="100000" sqref="D2" name="Range1_1_3_10"/>
    <protectedRange sqref="E3:J3 B3:C3" name="Range1_5"/>
    <protectedRange sqref="D3" name="Range1_1_3"/>
  </protectedRanges>
  <conditionalFormatting sqref="I2">
    <cfRule type="top10" dxfId="1073" priority="18" rank="1"/>
  </conditionalFormatting>
  <conditionalFormatting sqref="H2">
    <cfRule type="top10" dxfId="1072" priority="14" rank="1"/>
  </conditionalFormatting>
  <conditionalFormatting sqref="J2">
    <cfRule type="top10" dxfId="1071" priority="15" rank="1"/>
  </conditionalFormatting>
  <conditionalFormatting sqref="G2">
    <cfRule type="top10" dxfId="1070" priority="17" rank="1"/>
  </conditionalFormatting>
  <conditionalFormatting sqref="F2">
    <cfRule type="top10" dxfId="1069" priority="16" rank="1"/>
  </conditionalFormatting>
  <conditionalFormatting sqref="E2">
    <cfRule type="top10" dxfId="1068" priority="13" rank="1"/>
  </conditionalFormatting>
  <conditionalFormatting sqref="I3">
    <cfRule type="top10" dxfId="1067" priority="12" rank="1"/>
  </conditionalFormatting>
  <conditionalFormatting sqref="H3">
    <cfRule type="top10" dxfId="1066" priority="8" rank="1"/>
  </conditionalFormatting>
  <conditionalFormatting sqref="J3">
    <cfRule type="top10" dxfId="1065" priority="9" rank="1"/>
  </conditionalFormatting>
  <conditionalFormatting sqref="G3">
    <cfRule type="top10" dxfId="1064" priority="11" rank="1"/>
  </conditionalFormatting>
  <conditionalFormatting sqref="F3">
    <cfRule type="top10" dxfId="1063" priority="10" rank="1"/>
  </conditionalFormatting>
  <conditionalFormatting sqref="E3">
    <cfRule type="top10" dxfId="1062" priority="7" rank="1"/>
  </conditionalFormatting>
  <hyperlinks>
    <hyperlink ref="Q1" location="'National Adult Rankings'!A1" display="Return to Rankings" xr:uid="{9B24172F-C747-4FB3-9C67-AE0E595E390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734453-7984-45DA-81BF-1EA1CB2632E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16F4DE-EC29-4A98-B1F2-A312BBE62C05}">
  <sheetPr codeName="Sheet125"/>
  <dimension ref="A1:Q1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119</v>
      </c>
      <c r="C2" s="22">
        <v>43967</v>
      </c>
      <c r="D2" s="23" t="s">
        <v>118</v>
      </c>
      <c r="E2" s="24">
        <v>173</v>
      </c>
      <c r="F2" s="24">
        <v>177</v>
      </c>
      <c r="G2" s="24">
        <v>166</v>
      </c>
      <c r="H2" s="24">
        <v>169</v>
      </c>
      <c r="I2" s="24">
        <v>179</v>
      </c>
      <c r="J2" s="24">
        <v>173</v>
      </c>
      <c r="K2" s="25">
        <v>6</v>
      </c>
      <c r="L2" s="25">
        <v>1037</v>
      </c>
      <c r="M2" s="26">
        <v>172.83333333333334</v>
      </c>
      <c r="N2" s="27">
        <v>4</v>
      </c>
      <c r="O2" s="28">
        <v>176.83333333333334</v>
      </c>
    </row>
    <row r="5" spans="1:17" x14ac:dyDescent="0.25">
      <c r="K5" s="17">
        <f>SUM(K2:K4)</f>
        <v>6</v>
      </c>
      <c r="L5" s="17">
        <f>SUM(L2:L4)</f>
        <v>1037</v>
      </c>
      <c r="M5" s="19">
        <f>SUM(L5/K5)</f>
        <v>172.83333333333334</v>
      </c>
      <c r="N5" s="17">
        <f>SUM(N2:N4)</f>
        <v>4</v>
      </c>
      <c r="O5" s="19">
        <f>SUM(M5+N5)</f>
        <v>176.83333333333334</v>
      </c>
    </row>
    <row r="12" spans="1:17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7" x14ac:dyDescent="0.25">
      <c r="A13" s="20" t="s">
        <v>94</v>
      </c>
      <c r="B13" s="21" t="s">
        <v>249</v>
      </c>
      <c r="C13" s="22">
        <v>44079</v>
      </c>
      <c r="D13" s="23" t="s">
        <v>213</v>
      </c>
      <c r="E13" s="24">
        <v>163</v>
      </c>
      <c r="F13" s="24">
        <v>166</v>
      </c>
      <c r="G13" s="24">
        <v>168</v>
      </c>
      <c r="H13" s="24">
        <v>0</v>
      </c>
      <c r="I13" s="24">
        <v>0</v>
      </c>
      <c r="J13" s="24">
        <v>0</v>
      </c>
      <c r="K13" s="25">
        <v>6</v>
      </c>
      <c r="L13" s="25">
        <v>497</v>
      </c>
      <c r="M13" s="26">
        <v>82.833333333333329</v>
      </c>
      <c r="N13" s="27">
        <v>4</v>
      </c>
      <c r="O13" s="28">
        <v>86.833333333333329</v>
      </c>
    </row>
    <row r="16" spans="1:17" x14ac:dyDescent="0.25">
      <c r="K16" s="17">
        <f>SUM(K13:K15)</f>
        <v>6</v>
      </c>
      <c r="L16" s="17">
        <f>SUM(L13:L15)</f>
        <v>497</v>
      </c>
      <c r="M16" s="19">
        <f>SUM(L16/K16)</f>
        <v>82.833333333333329</v>
      </c>
      <c r="N16" s="17">
        <f>SUM(N13:N15)</f>
        <v>4</v>
      </c>
      <c r="O16" s="19">
        <f>SUM(M16+N16)</f>
        <v>86.833333333333329</v>
      </c>
    </row>
  </sheetData>
  <protectedRanges>
    <protectedRange algorithmName="SHA-512" hashValue="ON39YdpmFHfN9f47KpiRvqrKx0V9+erV1CNkpWzYhW/Qyc6aT8rEyCrvauWSYGZK2ia3o7vd3akF07acHAFpOA==" saltValue="yVW9XmDwTqEnmpSGai0KYg==" spinCount="100000" sqref="B1 B12" name="Range1_2_1"/>
    <protectedRange algorithmName="SHA-512" hashValue="ON39YdpmFHfN9f47KpiRvqrKx0V9+erV1CNkpWzYhW/Qyc6aT8rEyCrvauWSYGZK2ia3o7vd3akF07acHAFpOA==" saltValue="yVW9XmDwTqEnmpSGai0KYg==" spinCount="100000" sqref="E2:J2 B2:C2" name="Range1_4_2"/>
    <protectedRange algorithmName="SHA-512" hashValue="ON39YdpmFHfN9f47KpiRvqrKx0V9+erV1CNkpWzYhW/Qyc6aT8rEyCrvauWSYGZK2ia3o7vd3akF07acHAFpOA==" saltValue="yVW9XmDwTqEnmpSGai0KYg==" spinCount="100000" sqref="D2" name="Range1_1_2_4"/>
    <protectedRange algorithmName="SHA-512" hashValue="ON39YdpmFHfN9f47KpiRvqrKx0V9+erV1CNkpWzYhW/Qyc6aT8rEyCrvauWSYGZK2ia3o7vd3akF07acHAFpOA==" saltValue="yVW9XmDwTqEnmpSGai0KYg==" spinCount="100000" sqref="E13:J13 B13:C13" name="Range1_5"/>
    <protectedRange algorithmName="SHA-512" hashValue="ON39YdpmFHfN9f47KpiRvqrKx0V9+erV1CNkpWzYhW/Qyc6aT8rEyCrvauWSYGZK2ia3o7vd3akF07acHAFpOA==" saltValue="yVW9XmDwTqEnmpSGai0KYg==" spinCount="100000" sqref="D13" name="Range1_1_3"/>
  </protectedRanges>
  <conditionalFormatting sqref="E2">
    <cfRule type="top10" dxfId="1061" priority="18" rank="1"/>
  </conditionalFormatting>
  <conditionalFormatting sqref="F2">
    <cfRule type="top10" dxfId="1060" priority="17" rank="1"/>
  </conditionalFormatting>
  <conditionalFormatting sqref="G2">
    <cfRule type="top10" dxfId="1059" priority="16" rank="1"/>
  </conditionalFormatting>
  <conditionalFormatting sqref="H2">
    <cfRule type="top10" dxfId="1058" priority="15" rank="1"/>
  </conditionalFormatting>
  <conditionalFormatting sqref="I2">
    <cfRule type="top10" dxfId="1057" priority="14" rank="1"/>
  </conditionalFormatting>
  <conditionalFormatting sqref="J2">
    <cfRule type="top10" dxfId="1056" priority="13" rank="1"/>
  </conditionalFormatting>
  <conditionalFormatting sqref="E13">
    <cfRule type="top10" dxfId="1055" priority="6" rank="1"/>
  </conditionalFormatting>
  <conditionalFormatting sqref="F13">
    <cfRule type="top10" dxfId="1054" priority="5" rank="1"/>
  </conditionalFormatting>
  <conditionalFormatting sqref="G13">
    <cfRule type="top10" dxfId="1053" priority="4" rank="1"/>
  </conditionalFormatting>
  <conditionalFormatting sqref="H13">
    <cfRule type="top10" dxfId="1052" priority="3" rank="1"/>
  </conditionalFormatting>
  <conditionalFormatting sqref="I13">
    <cfRule type="top10" dxfId="1051" priority="2" rank="1"/>
  </conditionalFormatting>
  <conditionalFormatting sqref="J13">
    <cfRule type="top10" dxfId="1050" priority="1" rank="1"/>
  </conditionalFormatting>
  <hyperlinks>
    <hyperlink ref="Q1" location="'National Adult Rankings'!A1" display="Return to Rankings" xr:uid="{7CCC5C91-4DE5-4819-BCDB-348D639A1E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96BCA83-4CE3-4CCB-A403-1ECF1CF525E1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64059C05-8528-4968-AB90-1680B1526DBC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F1315-12BD-47B6-B78F-F33F3084EE77}">
  <sheetPr codeName="Sheet139"/>
  <dimension ref="A1:Q10"/>
  <sheetViews>
    <sheetView workbookViewId="0">
      <selection activeCell="A13" sqref="A13:XFD2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133</v>
      </c>
      <c r="C2" s="22">
        <v>43967</v>
      </c>
      <c r="D2" s="23" t="s">
        <v>121</v>
      </c>
      <c r="E2" s="24">
        <v>184</v>
      </c>
      <c r="F2" s="24">
        <v>180</v>
      </c>
      <c r="G2" s="24">
        <v>187</v>
      </c>
      <c r="H2" s="24"/>
      <c r="I2" s="24"/>
      <c r="J2" s="24"/>
      <c r="K2" s="25">
        <v>3</v>
      </c>
      <c r="L2" s="25">
        <v>551</v>
      </c>
      <c r="M2" s="26">
        <v>183.66666666666666</v>
      </c>
      <c r="N2" s="27">
        <v>6</v>
      </c>
      <c r="O2" s="28">
        <v>189.66666666666666</v>
      </c>
    </row>
    <row r="3" spans="1:17" x14ac:dyDescent="0.25">
      <c r="A3" s="20" t="s">
        <v>94</v>
      </c>
      <c r="B3" s="21" t="s">
        <v>133</v>
      </c>
      <c r="C3" s="22">
        <v>43973</v>
      </c>
      <c r="D3" s="23" t="s">
        <v>122</v>
      </c>
      <c r="E3" s="24">
        <v>187</v>
      </c>
      <c r="F3" s="24">
        <v>183</v>
      </c>
      <c r="G3" s="24"/>
      <c r="H3" s="24"/>
      <c r="I3" s="24"/>
      <c r="J3" s="24"/>
      <c r="K3" s="25">
        <v>2</v>
      </c>
      <c r="L3" s="25">
        <v>370</v>
      </c>
      <c r="M3" s="26">
        <v>185</v>
      </c>
      <c r="N3" s="27">
        <v>4</v>
      </c>
      <c r="O3" s="28">
        <v>189</v>
      </c>
    </row>
    <row r="4" spans="1:17" x14ac:dyDescent="0.25">
      <c r="A4" s="20" t="s">
        <v>94</v>
      </c>
      <c r="B4" s="21" t="s">
        <v>133</v>
      </c>
      <c r="C4" s="22">
        <v>43995</v>
      </c>
      <c r="D4" s="23" t="s">
        <v>122</v>
      </c>
      <c r="E4" s="24">
        <v>186</v>
      </c>
      <c r="F4" s="24">
        <v>179</v>
      </c>
      <c r="G4" s="24">
        <v>186</v>
      </c>
      <c r="H4" s="24">
        <v>187</v>
      </c>
      <c r="I4" s="24">
        <v>185</v>
      </c>
      <c r="J4" s="24">
        <v>184</v>
      </c>
      <c r="K4" s="25">
        <v>6</v>
      </c>
      <c r="L4" s="25">
        <v>1107</v>
      </c>
      <c r="M4" s="26">
        <v>184.5</v>
      </c>
      <c r="N4" s="27">
        <v>16</v>
      </c>
      <c r="O4" s="28">
        <v>200.5</v>
      </c>
    </row>
    <row r="5" spans="1:17" x14ac:dyDescent="0.25">
      <c r="A5" s="20" t="s">
        <v>94</v>
      </c>
      <c r="B5" s="21" t="s">
        <v>133</v>
      </c>
      <c r="C5" s="22">
        <v>44030</v>
      </c>
      <c r="D5" s="23" t="s">
        <v>122</v>
      </c>
      <c r="E5" s="24">
        <v>184</v>
      </c>
      <c r="F5" s="24">
        <v>185</v>
      </c>
      <c r="G5" s="24">
        <v>182</v>
      </c>
      <c r="H5" s="24">
        <v>183</v>
      </c>
      <c r="I5" s="24">
        <v>179</v>
      </c>
      <c r="J5" s="24">
        <v>175</v>
      </c>
      <c r="K5" s="25">
        <v>6</v>
      </c>
      <c r="L5" s="25">
        <v>1088</v>
      </c>
      <c r="M5" s="26">
        <v>181.33333333333334</v>
      </c>
      <c r="N5" s="27">
        <v>4</v>
      </c>
      <c r="O5" s="28">
        <v>185.33333333333334</v>
      </c>
    </row>
    <row r="6" spans="1:17" x14ac:dyDescent="0.25">
      <c r="A6" s="20" t="s">
        <v>32</v>
      </c>
      <c r="B6" s="21" t="s">
        <v>133</v>
      </c>
      <c r="C6" s="22">
        <v>44052</v>
      </c>
      <c r="D6" s="23" t="s">
        <v>205</v>
      </c>
      <c r="E6" s="24">
        <v>182</v>
      </c>
      <c r="F6" s="24">
        <v>175</v>
      </c>
      <c r="G6" s="24">
        <v>183</v>
      </c>
      <c r="H6" s="24">
        <v>177</v>
      </c>
      <c r="I6" s="24">
        <v>179</v>
      </c>
      <c r="J6" s="24">
        <v>189</v>
      </c>
      <c r="K6" s="25">
        <v>6</v>
      </c>
      <c r="L6" s="25">
        <v>1085</v>
      </c>
      <c r="M6" s="26">
        <v>180.83333333333334</v>
      </c>
      <c r="N6" s="27">
        <v>8</v>
      </c>
      <c r="O6" s="28">
        <v>188.83333333333334</v>
      </c>
    </row>
    <row r="7" spans="1:17" x14ac:dyDescent="0.25">
      <c r="A7" s="20" t="s">
        <v>94</v>
      </c>
      <c r="B7" s="21" t="s">
        <v>133</v>
      </c>
      <c r="C7" s="22">
        <v>44058</v>
      </c>
      <c r="D7" s="23" t="s">
        <v>122</v>
      </c>
      <c r="E7" s="24">
        <v>184</v>
      </c>
      <c r="F7" s="24">
        <v>192</v>
      </c>
      <c r="G7" s="24">
        <v>187</v>
      </c>
      <c r="H7" s="24"/>
      <c r="I7" s="24"/>
      <c r="J7" s="24"/>
      <c r="K7" s="25">
        <v>3</v>
      </c>
      <c r="L7" s="25">
        <v>563</v>
      </c>
      <c r="M7" s="26">
        <v>187.66666666666666</v>
      </c>
      <c r="N7" s="27">
        <v>3</v>
      </c>
      <c r="O7" s="28">
        <v>190.66666666666666</v>
      </c>
    </row>
    <row r="10" spans="1:17" x14ac:dyDescent="0.25">
      <c r="K10" s="17">
        <f>SUM(K2:K9)</f>
        <v>26</v>
      </c>
      <c r="L10" s="17">
        <f>SUM(L2:L9)</f>
        <v>4764</v>
      </c>
      <c r="M10" s="19">
        <f>SUM(L10/K10)</f>
        <v>183.23076923076923</v>
      </c>
      <c r="N10" s="17">
        <f>SUM(N2:N9)</f>
        <v>41</v>
      </c>
      <c r="O10" s="19">
        <f>SUM(M10+N10)</f>
        <v>224.23076923076923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7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E5:J5 B5:C5" name="Range1_10"/>
    <protectedRange algorithmName="SHA-512" hashValue="ON39YdpmFHfN9f47KpiRvqrKx0V9+erV1CNkpWzYhW/Qyc6aT8rEyCrvauWSYGZK2ia3o7vd3akF07acHAFpOA==" saltValue="yVW9XmDwTqEnmpSGai0KYg==" spinCount="100000" sqref="D5" name="Range1_1_9"/>
    <protectedRange algorithmName="SHA-512" hashValue="ON39YdpmFHfN9f47KpiRvqrKx0V9+erV1CNkpWzYhW/Qyc6aT8rEyCrvauWSYGZK2ia3o7vd3akF07acHAFpOA==" saltValue="yVW9XmDwTqEnmpSGai0KYg==" spinCount="100000" sqref="B6:C6 E6:J6" name="Range1_6"/>
    <protectedRange algorithmName="SHA-512" hashValue="ON39YdpmFHfN9f47KpiRvqrKx0V9+erV1CNkpWzYhW/Qyc6aT8rEyCrvauWSYGZK2ia3o7vd3akF07acHAFpOA==" saltValue="yVW9XmDwTqEnmpSGai0KYg==" spinCount="100000" sqref="D6" name="Range1_1_4"/>
    <protectedRange algorithmName="SHA-512" hashValue="ON39YdpmFHfN9f47KpiRvqrKx0V9+erV1CNkpWzYhW/Qyc6aT8rEyCrvauWSYGZK2ia3o7vd3akF07acHAFpOA==" saltValue="yVW9XmDwTqEnmpSGai0KYg==" spinCount="100000" sqref="E7:J7 B7:C7" name="Range1_12"/>
    <protectedRange algorithmName="SHA-512" hashValue="ON39YdpmFHfN9f47KpiRvqrKx0V9+erV1CNkpWzYhW/Qyc6aT8rEyCrvauWSYGZK2ia3o7vd3akF07acHAFpOA==" saltValue="yVW9XmDwTqEnmpSGai0KYg==" spinCount="100000" sqref="D7" name="Range1_1_11"/>
  </protectedRanges>
  <conditionalFormatting sqref="I2">
    <cfRule type="top10" dxfId="1049" priority="72" rank="1"/>
  </conditionalFormatting>
  <conditionalFormatting sqref="H2">
    <cfRule type="top10" dxfId="1048" priority="68" rank="1"/>
  </conditionalFormatting>
  <conditionalFormatting sqref="J2">
    <cfRule type="top10" dxfId="1047" priority="69" rank="1"/>
  </conditionalFormatting>
  <conditionalFormatting sqref="G2">
    <cfRule type="top10" dxfId="1046" priority="71" rank="1"/>
  </conditionalFormatting>
  <conditionalFormatting sqref="F2">
    <cfRule type="top10" dxfId="1045" priority="70" rank="1"/>
  </conditionalFormatting>
  <conditionalFormatting sqref="E2">
    <cfRule type="top10" dxfId="1044" priority="67" rank="1"/>
  </conditionalFormatting>
  <conditionalFormatting sqref="I3">
    <cfRule type="top10" dxfId="1043" priority="66" rank="1"/>
  </conditionalFormatting>
  <conditionalFormatting sqref="H3">
    <cfRule type="top10" dxfId="1042" priority="62" rank="1"/>
  </conditionalFormatting>
  <conditionalFormatting sqref="J3">
    <cfRule type="top10" dxfId="1041" priority="63" rank="1"/>
  </conditionalFormatting>
  <conditionalFormatting sqref="G3">
    <cfRule type="top10" dxfId="1040" priority="65" rank="1"/>
  </conditionalFormatting>
  <conditionalFormatting sqref="F3">
    <cfRule type="top10" dxfId="1039" priority="64" rank="1"/>
  </conditionalFormatting>
  <conditionalFormatting sqref="E3">
    <cfRule type="top10" dxfId="1038" priority="61" rank="1"/>
  </conditionalFormatting>
  <conditionalFormatting sqref="I4">
    <cfRule type="top10" dxfId="1037" priority="60" rank="1"/>
  </conditionalFormatting>
  <conditionalFormatting sqref="H4">
    <cfRule type="top10" dxfId="1036" priority="56" rank="1"/>
  </conditionalFormatting>
  <conditionalFormatting sqref="J4">
    <cfRule type="top10" dxfId="1035" priority="57" rank="1"/>
  </conditionalFormatting>
  <conditionalFormatting sqref="G4">
    <cfRule type="top10" dxfId="1034" priority="59" rank="1"/>
  </conditionalFormatting>
  <conditionalFormatting sqref="F4">
    <cfRule type="top10" dxfId="1033" priority="58" rank="1"/>
  </conditionalFormatting>
  <conditionalFormatting sqref="E4">
    <cfRule type="top10" dxfId="1032" priority="55" rank="1"/>
  </conditionalFormatting>
  <conditionalFormatting sqref="I5">
    <cfRule type="top10" dxfId="1031" priority="54" rank="1"/>
  </conditionalFormatting>
  <conditionalFormatting sqref="H5">
    <cfRule type="top10" dxfId="1030" priority="50" rank="1"/>
  </conditionalFormatting>
  <conditionalFormatting sqref="J5">
    <cfRule type="top10" dxfId="1029" priority="51" rank="1"/>
  </conditionalFormatting>
  <conditionalFormatting sqref="G5">
    <cfRule type="top10" dxfId="1028" priority="53" rank="1"/>
  </conditionalFormatting>
  <conditionalFormatting sqref="F5">
    <cfRule type="top10" dxfId="1027" priority="52" rank="1"/>
  </conditionalFormatting>
  <conditionalFormatting sqref="E5">
    <cfRule type="top10" dxfId="1026" priority="49" rank="1"/>
  </conditionalFormatting>
  <conditionalFormatting sqref="I6">
    <cfRule type="top10" dxfId="1025" priority="43" rank="1"/>
  </conditionalFormatting>
  <conditionalFormatting sqref="H6">
    <cfRule type="top10" dxfId="1024" priority="44" rank="1"/>
  </conditionalFormatting>
  <conditionalFormatting sqref="J6">
    <cfRule type="top10" dxfId="1023" priority="45" rank="1"/>
  </conditionalFormatting>
  <conditionalFormatting sqref="G6">
    <cfRule type="top10" dxfId="1022" priority="46" rank="1"/>
  </conditionalFormatting>
  <conditionalFormatting sqref="F6">
    <cfRule type="top10" dxfId="1021" priority="47" rank="1"/>
  </conditionalFormatting>
  <conditionalFormatting sqref="E6">
    <cfRule type="top10" dxfId="1020" priority="48" rank="1"/>
  </conditionalFormatting>
  <conditionalFormatting sqref="I7">
    <cfRule type="top10" dxfId="1019" priority="6" rank="1"/>
  </conditionalFormatting>
  <conditionalFormatting sqref="H7">
    <cfRule type="top10" dxfId="1018" priority="2" rank="1"/>
  </conditionalFormatting>
  <conditionalFormatting sqref="J7">
    <cfRule type="top10" dxfId="1017" priority="3" rank="1"/>
  </conditionalFormatting>
  <conditionalFormatting sqref="G7">
    <cfRule type="top10" dxfId="1016" priority="5" rank="1"/>
  </conditionalFormatting>
  <conditionalFormatting sqref="F7">
    <cfRule type="top10" dxfId="1015" priority="4" rank="1"/>
  </conditionalFormatting>
  <conditionalFormatting sqref="E7">
    <cfRule type="top10" dxfId="1014" priority="1" rank="1"/>
  </conditionalFormatting>
  <hyperlinks>
    <hyperlink ref="Q1" location="'National Adult Rankings'!A1" display="Return to Rankings" xr:uid="{172F7279-DD60-4353-97A7-E1A3016D63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7B5A6ED-470C-42BC-A8D2-0F6C8611CC17}">
          <x14:formula1>
            <xm:f>'C:\Users\abra2\AppData\Local\Packages\Microsoft.MicrosoftEdge_8wekyb3d8bbwe\TempState\Downloads\[__ABRA Scoring Program  2-24-2020 MASTER (2).xlsm]DATA'!#REF!</xm:f>
          </x14:formula1>
          <xm:sqref>D2:D7 B2:B7</xm:sqref>
        </x14:dataValidation>
        <x14:dataValidation type="list" allowBlank="1" showInputMessage="1" showErrorMessage="1" xr:uid="{0795F29F-69E3-4AB4-93B6-70AFB1BA976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2BFEC-E7A5-4A54-968C-208BBCA9301C}">
  <dimension ref="A1:Q14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148</v>
      </c>
      <c r="C2" s="22">
        <v>43981</v>
      </c>
      <c r="D2" s="23" t="s">
        <v>146</v>
      </c>
      <c r="E2" s="24">
        <v>177</v>
      </c>
      <c r="F2" s="24">
        <v>173</v>
      </c>
      <c r="G2" s="24">
        <v>167</v>
      </c>
      <c r="H2" s="24">
        <v>176</v>
      </c>
      <c r="I2" s="24"/>
      <c r="J2" s="24"/>
      <c r="K2" s="25">
        <v>4</v>
      </c>
      <c r="L2" s="25">
        <v>693</v>
      </c>
      <c r="M2" s="26">
        <v>173.25</v>
      </c>
      <c r="N2" s="27">
        <v>11</v>
      </c>
      <c r="O2" s="28">
        <v>184.25</v>
      </c>
    </row>
    <row r="3" spans="1:17" x14ac:dyDescent="0.25">
      <c r="A3" s="20" t="s">
        <v>31</v>
      </c>
      <c r="B3" s="21" t="s">
        <v>148</v>
      </c>
      <c r="C3" s="22">
        <v>43995</v>
      </c>
      <c r="D3" s="23" t="s">
        <v>146</v>
      </c>
      <c r="E3" s="24">
        <v>161</v>
      </c>
      <c r="F3" s="24">
        <v>177</v>
      </c>
      <c r="G3" s="24">
        <v>181</v>
      </c>
      <c r="H3" s="24">
        <v>172</v>
      </c>
      <c r="I3" s="24"/>
      <c r="J3" s="24"/>
      <c r="K3" s="25">
        <f>COUNT(E3:J3)</f>
        <v>4</v>
      </c>
      <c r="L3" s="25">
        <f>SUM(E3:J3)</f>
        <v>691</v>
      </c>
      <c r="M3" s="26">
        <f>IFERROR(L3/K3,0)</f>
        <v>172.75</v>
      </c>
      <c r="N3" s="27">
        <v>5</v>
      </c>
      <c r="O3" s="28">
        <f>SUM(M3+N3)</f>
        <v>177.75</v>
      </c>
    </row>
    <row r="4" spans="1:17" x14ac:dyDescent="0.25">
      <c r="A4" s="20" t="s">
        <v>88</v>
      </c>
      <c r="B4" s="21" t="s">
        <v>220</v>
      </c>
      <c r="C4" s="22">
        <v>44079</v>
      </c>
      <c r="D4" s="23" t="s">
        <v>213</v>
      </c>
      <c r="E4" s="24">
        <v>179</v>
      </c>
      <c r="F4" s="24">
        <v>162</v>
      </c>
      <c r="G4" s="24">
        <v>180</v>
      </c>
      <c r="H4" s="24">
        <v>183</v>
      </c>
      <c r="I4" s="24">
        <v>180</v>
      </c>
      <c r="J4" s="24">
        <v>188</v>
      </c>
      <c r="K4" s="25">
        <v>6</v>
      </c>
      <c r="L4" s="25">
        <v>1072</v>
      </c>
      <c r="M4" s="26">
        <v>178.66666666666666</v>
      </c>
      <c r="N4" s="27">
        <v>4</v>
      </c>
      <c r="O4" s="28">
        <v>182.66666666666666</v>
      </c>
    </row>
    <row r="7" spans="1:17" x14ac:dyDescent="0.25">
      <c r="K7" s="17">
        <f>SUM(K2:K6)</f>
        <v>14</v>
      </c>
      <c r="L7" s="17">
        <f>SUM(L2:L6)</f>
        <v>2456</v>
      </c>
      <c r="M7" s="19">
        <f>SUM(L7/K7)</f>
        <v>175.42857142857142</v>
      </c>
      <c r="N7" s="17">
        <f>SUM(N2:N6)</f>
        <v>20</v>
      </c>
      <c r="O7" s="19">
        <f>SUM(M7+N7)</f>
        <v>195.42857142857142</v>
      </c>
    </row>
    <row r="9" spans="1:17" ht="30" x14ac:dyDescent="0.25">
      <c r="A9" s="1" t="s">
        <v>1</v>
      </c>
      <c r="B9" s="2" t="s">
        <v>2</v>
      </c>
      <c r="C9" s="2" t="s">
        <v>3</v>
      </c>
      <c r="D9" s="3" t="s">
        <v>4</v>
      </c>
      <c r="E9" s="4" t="s">
        <v>5</v>
      </c>
      <c r="F9" s="4" t="s">
        <v>6</v>
      </c>
      <c r="G9" s="4" t="s">
        <v>7</v>
      </c>
      <c r="H9" s="4" t="s">
        <v>8</v>
      </c>
      <c r="I9" s="4" t="s">
        <v>9</v>
      </c>
      <c r="J9" s="4" t="s">
        <v>10</v>
      </c>
      <c r="K9" s="4" t="s">
        <v>11</v>
      </c>
      <c r="L9" s="3" t="s">
        <v>12</v>
      </c>
      <c r="M9" s="5" t="s">
        <v>13</v>
      </c>
      <c r="N9" s="2" t="s">
        <v>14</v>
      </c>
      <c r="O9" s="6" t="s">
        <v>15</v>
      </c>
    </row>
    <row r="10" spans="1:17" x14ac:dyDescent="0.25">
      <c r="A10" s="20" t="s">
        <v>94</v>
      </c>
      <c r="B10" s="21" t="s">
        <v>148</v>
      </c>
      <c r="C10" s="22">
        <v>44093</v>
      </c>
      <c r="D10" s="23" t="s">
        <v>201</v>
      </c>
      <c r="E10" s="24">
        <v>173</v>
      </c>
      <c r="F10" s="24">
        <v>178</v>
      </c>
      <c r="G10" s="24">
        <v>178</v>
      </c>
      <c r="H10" s="24"/>
      <c r="I10" s="24"/>
      <c r="J10" s="24"/>
      <c r="K10" s="25">
        <v>3</v>
      </c>
      <c r="L10" s="25">
        <v>529</v>
      </c>
      <c r="M10" s="26">
        <v>176.33333333333334</v>
      </c>
      <c r="N10" s="27">
        <v>10</v>
      </c>
      <c r="O10" s="28">
        <v>186.33333333333334</v>
      </c>
    </row>
    <row r="11" spans="1:17" x14ac:dyDescent="0.25">
      <c r="A11" s="20" t="s">
        <v>32</v>
      </c>
      <c r="B11" s="21" t="s">
        <v>148</v>
      </c>
      <c r="C11" s="22">
        <v>44093</v>
      </c>
      <c r="D11" s="23" t="s">
        <v>263</v>
      </c>
      <c r="E11" s="24">
        <v>169</v>
      </c>
      <c r="F11" s="24">
        <v>167</v>
      </c>
      <c r="G11" s="24">
        <v>180</v>
      </c>
      <c r="H11" s="24"/>
      <c r="I11" s="24"/>
      <c r="J11" s="24"/>
      <c r="K11" s="25">
        <v>3</v>
      </c>
      <c r="L11" s="25">
        <v>516</v>
      </c>
      <c r="M11" s="26">
        <v>172</v>
      </c>
      <c r="N11" s="27">
        <v>10</v>
      </c>
      <c r="O11" s="28">
        <v>182</v>
      </c>
    </row>
    <row r="14" spans="1:17" x14ac:dyDescent="0.25">
      <c r="K14" s="17">
        <f>SUM(K10:K13)</f>
        <v>6</v>
      </c>
      <c r="L14" s="17">
        <f>SUM(L10:L13)</f>
        <v>1045</v>
      </c>
      <c r="M14" s="19">
        <f>SUM(L14/K14)</f>
        <v>174.16666666666666</v>
      </c>
      <c r="N14" s="17">
        <f>SUM(N10:N13)</f>
        <v>20</v>
      </c>
      <c r="O14" s="19">
        <f>SUM(M14+N14)</f>
        <v>194.16666666666666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algorithmName="SHA-512" hashValue="ON39YdpmFHfN9f47KpiRvqrKx0V9+erV1CNkpWzYhW/Qyc6aT8rEyCrvauWSYGZK2ia3o7vd3akF07acHAFpOA==" saltValue="yVW9XmDwTqEnmpSGai0KYg==" spinCount="100000" sqref="D3" name="Range1_1_5_1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_1"/>
    <protectedRange algorithmName="SHA-512" hashValue="ON39YdpmFHfN9f47KpiRvqrKx0V9+erV1CNkpWzYhW/Qyc6aT8rEyCrvauWSYGZK2ia3o7vd3akF07acHAFpOA==" saltValue="yVW9XmDwTqEnmpSGai0KYg==" spinCount="100000" sqref="E10:J10 B10:C10" name="Range1_10"/>
    <protectedRange algorithmName="SHA-512" hashValue="ON39YdpmFHfN9f47KpiRvqrKx0V9+erV1CNkpWzYhW/Qyc6aT8rEyCrvauWSYGZK2ia3o7vd3akF07acHAFpOA==" saltValue="yVW9XmDwTqEnmpSGai0KYg==" spinCount="100000" sqref="D10" name="Range1_1_9"/>
    <protectedRange algorithmName="SHA-512" hashValue="ON39YdpmFHfN9f47KpiRvqrKx0V9+erV1CNkpWzYhW/Qyc6aT8rEyCrvauWSYGZK2ia3o7vd3akF07acHAFpOA==" saltValue="yVW9XmDwTqEnmpSGai0KYg==" spinCount="100000" sqref="E11:J11 B11:C11" name="Range1_13"/>
    <protectedRange algorithmName="SHA-512" hashValue="ON39YdpmFHfN9f47KpiRvqrKx0V9+erV1CNkpWzYhW/Qyc6aT8rEyCrvauWSYGZK2ia3o7vd3akF07acHAFpOA==" saltValue="yVW9XmDwTqEnmpSGai0KYg==" spinCount="100000" sqref="D11" name="Range1_1_12"/>
  </protectedRanges>
  <conditionalFormatting sqref="E2">
    <cfRule type="top10" dxfId="4012" priority="84" rank="1"/>
  </conditionalFormatting>
  <conditionalFormatting sqref="F2">
    <cfRule type="top10" dxfId="4011" priority="83" rank="1"/>
  </conditionalFormatting>
  <conditionalFormatting sqref="G2">
    <cfRule type="top10" dxfId="4010" priority="82" rank="1"/>
  </conditionalFormatting>
  <conditionalFormatting sqref="H2">
    <cfRule type="top10" dxfId="4009" priority="81" rank="1"/>
  </conditionalFormatting>
  <conditionalFormatting sqref="I2">
    <cfRule type="top10" dxfId="4008" priority="80" rank="1"/>
  </conditionalFormatting>
  <conditionalFormatting sqref="J2">
    <cfRule type="top10" dxfId="4007" priority="79" rank="1"/>
  </conditionalFormatting>
  <conditionalFormatting sqref="E3">
    <cfRule type="top10" dxfId="4006" priority="78" rank="1"/>
  </conditionalFormatting>
  <conditionalFormatting sqref="F3">
    <cfRule type="top10" dxfId="4005" priority="77" rank="1"/>
  </conditionalFormatting>
  <conditionalFormatting sqref="G3">
    <cfRule type="top10" dxfId="4004" priority="76" rank="1"/>
  </conditionalFormatting>
  <conditionalFormatting sqref="H3">
    <cfRule type="top10" dxfId="4003" priority="75" rank="1"/>
  </conditionalFormatting>
  <conditionalFormatting sqref="I3">
    <cfRule type="top10" dxfId="4002" priority="74" rank="1"/>
  </conditionalFormatting>
  <conditionalFormatting sqref="J3">
    <cfRule type="top10" dxfId="4001" priority="73" rank="1"/>
  </conditionalFormatting>
  <conditionalFormatting sqref="F4">
    <cfRule type="top10" dxfId="4000" priority="36" rank="1"/>
  </conditionalFormatting>
  <conditionalFormatting sqref="G4">
    <cfRule type="top10" dxfId="3999" priority="35" rank="1"/>
  </conditionalFormatting>
  <conditionalFormatting sqref="H4">
    <cfRule type="top10" dxfId="3998" priority="34" rank="1"/>
  </conditionalFormatting>
  <conditionalFormatting sqref="I4">
    <cfRule type="top10" dxfId="3997" priority="33" rank="1"/>
  </conditionalFormatting>
  <conditionalFormatting sqref="J4">
    <cfRule type="top10" dxfId="3996" priority="32" rank="1"/>
  </conditionalFormatting>
  <conditionalFormatting sqref="E4">
    <cfRule type="top10" dxfId="3995" priority="31" rank="1"/>
  </conditionalFormatting>
  <conditionalFormatting sqref="J10">
    <cfRule type="top10" dxfId="3994" priority="7" rank="1"/>
  </conditionalFormatting>
  <conditionalFormatting sqref="E10">
    <cfRule type="top10" dxfId="3993" priority="12" rank="1"/>
  </conditionalFormatting>
  <conditionalFormatting sqref="F10">
    <cfRule type="top10" dxfId="3992" priority="11" rank="1"/>
  </conditionalFormatting>
  <conditionalFormatting sqref="G10">
    <cfRule type="top10" dxfId="3991" priority="10" rank="1"/>
  </conditionalFormatting>
  <conditionalFormatting sqref="H10">
    <cfRule type="top10" dxfId="3990" priority="9" rank="1"/>
  </conditionalFormatting>
  <conditionalFormatting sqref="I10">
    <cfRule type="top10" dxfId="3989" priority="8" rank="1"/>
  </conditionalFormatting>
  <conditionalFormatting sqref="I11">
    <cfRule type="top10" dxfId="3988" priority="6" rank="1"/>
  </conditionalFormatting>
  <conditionalFormatting sqref="H11">
    <cfRule type="top10" dxfId="3987" priority="2" rank="1"/>
  </conditionalFormatting>
  <conditionalFormatting sqref="J11">
    <cfRule type="top10" dxfId="3986" priority="3" rank="1"/>
  </conditionalFormatting>
  <conditionalFormatting sqref="G11">
    <cfRule type="top10" dxfId="3985" priority="5" rank="1"/>
  </conditionalFormatting>
  <conditionalFormatting sqref="F11">
    <cfRule type="top10" dxfId="3984" priority="4" rank="1"/>
  </conditionalFormatting>
  <conditionalFormatting sqref="E11">
    <cfRule type="top10" dxfId="3983" priority="1" rank="1"/>
  </conditionalFormatting>
  <hyperlinks>
    <hyperlink ref="Q1" location="'National Adult Rankings'!A1" display="Return to Rankings" xr:uid="{5B8D4986-3844-4027-AD76-F379F5B7155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502DD1-3812-4E35-8C5C-032938F7445F}">
          <x14:formula1>
            <xm:f>'C:\Users\abra2\Desktop\ABRA Files and More\AUTO BENCH REST ASSOCIATION FILE\ABRA 2019\Georgia\[Georgia Results 01 19 20.xlsm]DATA SHEET'!#REF!</xm:f>
          </x14:formula1>
          <xm:sqref>B1 B9</xm:sqref>
        </x14:dataValidation>
        <x14:dataValidation type="list" allowBlank="1" showInputMessage="1" showErrorMessage="1" xr:uid="{6C73CAA8-93C7-4D6C-B9DB-E32C209EB2F7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</x14:dataValidations>
    </ext>
  </extLst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A3FC1-57B7-450D-B4A9-697438A9869C}">
  <sheetPr codeName="Sheet49"/>
  <dimension ref="A1:Q9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57</v>
      </c>
      <c r="C2" s="22">
        <f t="shared" ref="C2" si="0">$D$2</f>
        <v>150</v>
      </c>
      <c r="D2" s="23">
        <f t="shared" ref="D2" si="1">$E$2</f>
        <v>150</v>
      </c>
      <c r="E2" s="24">
        <v>150</v>
      </c>
      <c r="F2" s="24">
        <v>142</v>
      </c>
      <c r="G2" s="24">
        <v>155</v>
      </c>
      <c r="H2" s="24">
        <v>149</v>
      </c>
      <c r="I2" s="24"/>
      <c r="J2" s="24"/>
      <c r="K2" s="25">
        <v>4</v>
      </c>
      <c r="L2" s="25">
        <v>596</v>
      </c>
      <c r="M2" s="26">
        <v>149</v>
      </c>
      <c r="N2" s="27">
        <v>5</v>
      </c>
      <c r="O2" s="28">
        <v>154</v>
      </c>
    </row>
    <row r="3" spans="1:17" x14ac:dyDescent="0.25">
      <c r="A3" s="20" t="s">
        <v>32</v>
      </c>
      <c r="B3" s="21" t="s">
        <v>57</v>
      </c>
      <c r="C3" s="22">
        <v>43988</v>
      </c>
      <c r="D3" s="23" t="s">
        <v>38</v>
      </c>
      <c r="E3" s="24">
        <v>158</v>
      </c>
      <c r="F3" s="24">
        <v>156</v>
      </c>
      <c r="G3" s="24">
        <v>143</v>
      </c>
      <c r="H3" s="24">
        <v>145</v>
      </c>
      <c r="I3" s="24"/>
      <c r="J3" s="24"/>
      <c r="K3" s="25">
        <v>4</v>
      </c>
      <c r="L3" s="25">
        <v>602</v>
      </c>
      <c r="M3" s="26">
        <v>150.5</v>
      </c>
      <c r="N3" s="27">
        <v>5</v>
      </c>
      <c r="O3" s="28">
        <v>155.5</v>
      </c>
    </row>
    <row r="4" spans="1:17" x14ac:dyDescent="0.25">
      <c r="A4" s="20" t="s">
        <v>32</v>
      </c>
      <c r="B4" s="21" t="s">
        <v>57</v>
      </c>
      <c r="C4" s="22">
        <v>44101</v>
      </c>
      <c r="D4" s="23" t="s">
        <v>38</v>
      </c>
      <c r="E4" s="24">
        <v>120</v>
      </c>
      <c r="F4" s="24">
        <v>134</v>
      </c>
      <c r="G4" s="24">
        <v>137</v>
      </c>
      <c r="H4" s="24">
        <v>156</v>
      </c>
      <c r="I4" s="24"/>
      <c r="J4" s="24"/>
      <c r="K4" s="25">
        <v>4</v>
      </c>
      <c r="L4" s="25">
        <v>547</v>
      </c>
      <c r="M4" s="26">
        <v>136.75</v>
      </c>
      <c r="N4" s="27">
        <v>5</v>
      </c>
      <c r="O4" s="28">
        <v>141.75</v>
      </c>
    </row>
    <row r="5" spans="1:17" x14ac:dyDescent="0.25">
      <c r="A5" s="20" t="s">
        <v>109</v>
      </c>
      <c r="B5" s="21" t="s">
        <v>57</v>
      </c>
      <c r="C5" s="22">
        <v>44121</v>
      </c>
      <c r="D5" s="23" t="s">
        <v>64</v>
      </c>
      <c r="E5" s="24">
        <v>153</v>
      </c>
      <c r="F5" s="24">
        <v>152</v>
      </c>
      <c r="G5" s="24">
        <v>153</v>
      </c>
      <c r="H5" s="24">
        <v>154</v>
      </c>
      <c r="I5" s="24">
        <v>151</v>
      </c>
      <c r="J5" s="24">
        <v>152</v>
      </c>
      <c r="K5" s="25">
        <v>6</v>
      </c>
      <c r="L5" s="25">
        <v>915</v>
      </c>
      <c r="M5" s="26">
        <v>152.5</v>
      </c>
      <c r="N5" s="27">
        <v>4</v>
      </c>
      <c r="O5" s="28">
        <v>156.5</v>
      </c>
    </row>
    <row r="6" spans="1:17" x14ac:dyDescent="0.25">
      <c r="A6" s="20" t="s">
        <v>109</v>
      </c>
      <c r="B6" s="21" t="s">
        <v>57</v>
      </c>
      <c r="C6" s="22">
        <v>44122</v>
      </c>
      <c r="D6" s="23" t="s">
        <v>64</v>
      </c>
      <c r="E6" s="24">
        <v>146</v>
      </c>
      <c r="F6" s="24">
        <v>146</v>
      </c>
      <c r="G6" s="24">
        <v>145</v>
      </c>
      <c r="H6" s="24">
        <v>146</v>
      </c>
      <c r="I6" s="24">
        <v>160</v>
      </c>
      <c r="J6" s="24">
        <v>152</v>
      </c>
      <c r="K6" s="25">
        <v>6</v>
      </c>
      <c r="L6" s="25">
        <v>895</v>
      </c>
      <c r="M6" s="26">
        <v>149.16666666666666</v>
      </c>
      <c r="N6" s="27">
        <v>6</v>
      </c>
      <c r="O6" s="28">
        <v>155.16666666666666</v>
      </c>
    </row>
    <row r="9" spans="1:17" x14ac:dyDescent="0.25">
      <c r="K9" s="17">
        <f>SUM(K2:K8)</f>
        <v>24</v>
      </c>
      <c r="L9" s="17">
        <f>SUM(L2:L8)</f>
        <v>3555</v>
      </c>
      <c r="M9" s="19">
        <f>SUM(L9/K9)</f>
        <v>148.125</v>
      </c>
      <c r="N9" s="17">
        <f>SUM(N2:N8)</f>
        <v>25</v>
      </c>
      <c r="O9" s="19">
        <f>SUM(M9+N9)</f>
        <v>173.125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1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13"/>
    <protectedRange algorithmName="SHA-512" hashValue="ON39YdpmFHfN9f47KpiRvqrKx0V9+erV1CNkpWzYhW/Qyc6aT8rEyCrvauWSYGZK2ia3o7vd3akF07acHAFpOA==" saltValue="yVW9XmDwTqEnmpSGai0KYg==" spinCount="100000" sqref="D3" name="Range1_1_14"/>
    <protectedRange algorithmName="SHA-512" hashValue="ON39YdpmFHfN9f47KpiRvqrKx0V9+erV1CNkpWzYhW/Qyc6aT8rEyCrvauWSYGZK2ia3o7vd3akF07acHAFpOA==" saltValue="yVW9XmDwTqEnmpSGai0KYg==" spinCount="100000" sqref="E4:J4 B4:C4" name="Range1_25_1"/>
    <protectedRange algorithmName="SHA-512" hashValue="ON39YdpmFHfN9f47KpiRvqrKx0V9+erV1CNkpWzYhW/Qyc6aT8rEyCrvauWSYGZK2ia3o7vd3akF07acHAFpOA==" saltValue="yVW9XmDwTqEnmpSGai0KYg==" spinCount="100000" sqref="D4" name="Range1_1_21_1"/>
    <protectedRange algorithmName="SHA-512" hashValue="ON39YdpmFHfN9f47KpiRvqrKx0V9+erV1CNkpWzYhW/Qyc6aT8rEyCrvauWSYGZK2ia3o7vd3akF07acHAFpOA==" saltValue="yVW9XmDwTqEnmpSGai0KYg==" spinCount="100000" sqref="E5:J5 C5" name="Range1_6_1_1"/>
    <protectedRange algorithmName="SHA-512" hashValue="ON39YdpmFHfN9f47KpiRvqrKx0V9+erV1CNkpWzYhW/Qyc6aT8rEyCrvauWSYGZK2ia3o7vd3akF07acHAFpOA==" saltValue="yVW9XmDwTqEnmpSGai0KYg==" spinCount="100000" sqref="D5" name="Range1_1_6_1_1"/>
    <protectedRange algorithmName="SHA-512" hashValue="ON39YdpmFHfN9f47KpiRvqrKx0V9+erV1CNkpWzYhW/Qyc6aT8rEyCrvauWSYGZK2ia3o7vd3akF07acHAFpOA==" saltValue="yVW9XmDwTqEnmpSGai0KYg==" spinCount="100000" sqref="B5" name="Range1_4_14"/>
    <protectedRange algorithmName="SHA-512" hashValue="ON39YdpmFHfN9f47KpiRvqrKx0V9+erV1CNkpWzYhW/Qyc6aT8rEyCrvauWSYGZK2ia3o7vd3akF07acHAFpOA==" saltValue="yVW9XmDwTqEnmpSGai0KYg==" spinCount="100000" sqref="E6:J6 C6" name="Range1_6_1_1_1"/>
    <protectedRange algorithmName="SHA-512" hashValue="ON39YdpmFHfN9f47KpiRvqrKx0V9+erV1CNkpWzYhW/Qyc6aT8rEyCrvauWSYGZK2ia3o7vd3akF07acHAFpOA==" saltValue="yVW9XmDwTqEnmpSGai0KYg==" spinCount="100000" sqref="D6" name="Range1_1_6_1_1_1"/>
    <protectedRange algorithmName="SHA-512" hashValue="ON39YdpmFHfN9f47KpiRvqrKx0V9+erV1CNkpWzYhW/Qyc6aT8rEyCrvauWSYGZK2ia3o7vd3akF07acHAFpOA==" saltValue="yVW9XmDwTqEnmpSGai0KYg==" spinCount="100000" sqref="B6" name="Range1_4_15"/>
  </protectedRanges>
  <conditionalFormatting sqref="I2">
    <cfRule type="top10" dxfId="1013" priority="25" rank="1"/>
  </conditionalFormatting>
  <conditionalFormatting sqref="H2">
    <cfRule type="top10" dxfId="1012" priority="26" rank="1"/>
  </conditionalFormatting>
  <conditionalFormatting sqref="J2">
    <cfRule type="top10" dxfId="1011" priority="27" rank="1"/>
  </conditionalFormatting>
  <conditionalFormatting sqref="G2">
    <cfRule type="top10" dxfId="1010" priority="28" rank="1"/>
  </conditionalFormatting>
  <conditionalFormatting sqref="F2">
    <cfRule type="top10" dxfId="1009" priority="29" rank="1"/>
  </conditionalFormatting>
  <conditionalFormatting sqref="E2">
    <cfRule type="top10" dxfId="1008" priority="30" rank="1"/>
  </conditionalFormatting>
  <conditionalFormatting sqref="I3">
    <cfRule type="top10" dxfId="1007" priority="24" rank="1"/>
  </conditionalFormatting>
  <conditionalFormatting sqref="H3">
    <cfRule type="top10" dxfId="1006" priority="20" rank="1"/>
  </conditionalFormatting>
  <conditionalFormatting sqref="J3">
    <cfRule type="top10" dxfId="1005" priority="21" rank="1"/>
  </conditionalFormatting>
  <conditionalFormatting sqref="G3">
    <cfRule type="top10" dxfId="1004" priority="23" rank="1"/>
  </conditionalFormatting>
  <conditionalFormatting sqref="F3">
    <cfRule type="top10" dxfId="1003" priority="22" rank="1"/>
  </conditionalFormatting>
  <conditionalFormatting sqref="E3">
    <cfRule type="top10" dxfId="1002" priority="19" rank="1"/>
  </conditionalFormatting>
  <conditionalFormatting sqref="I4">
    <cfRule type="top10" dxfId="1001" priority="18" rank="1"/>
  </conditionalFormatting>
  <conditionalFormatting sqref="H4">
    <cfRule type="top10" dxfId="1000" priority="14" rank="1"/>
  </conditionalFormatting>
  <conditionalFormatting sqref="J4">
    <cfRule type="top10" dxfId="999" priority="15" rank="1"/>
  </conditionalFormatting>
  <conditionalFormatting sqref="G4">
    <cfRule type="top10" dxfId="998" priority="17" rank="1"/>
  </conditionalFormatting>
  <conditionalFormatting sqref="F4">
    <cfRule type="top10" dxfId="997" priority="16" rank="1"/>
  </conditionalFormatting>
  <conditionalFormatting sqref="E4">
    <cfRule type="top10" dxfId="996" priority="13" rank="1"/>
  </conditionalFormatting>
  <conditionalFormatting sqref="E5">
    <cfRule type="top10" dxfId="995" priority="12" rank="1"/>
  </conditionalFormatting>
  <conditionalFormatting sqref="F5">
    <cfRule type="top10" dxfId="994" priority="11" rank="1"/>
  </conditionalFormatting>
  <conditionalFormatting sqref="G5">
    <cfRule type="top10" dxfId="993" priority="10" rank="1"/>
  </conditionalFormatting>
  <conditionalFormatting sqref="H5">
    <cfRule type="top10" dxfId="992" priority="9" rank="1"/>
  </conditionalFormatting>
  <conditionalFormatting sqref="I5">
    <cfRule type="top10" dxfId="991" priority="8" rank="1"/>
  </conditionalFormatting>
  <conditionalFormatting sqref="J5">
    <cfRule type="top10" dxfId="990" priority="7" rank="1"/>
  </conditionalFormatting>
  <conditionalFormatting sqref="E6">
    <cfRule type="top10" dxfId="989" priority="6" rank="1"/>
  </conditionalFormatting>
  <conditionalFormatting sqref="F6">
    <cfRule type="top10" dxfId="988" priority="5" rank="1"/>
  </conditionalFormatting>
  <conditionalFormatting sqref="G6">
    <cfRule type="top10" dxfId="987" priority="4" rank="1"/>
  </conditionalFormatting>
  <conditionalFormatting sqref="H6">
    <cfRule type="top10" dxfId="986" priority="3" rank="1"/>
  </conditionalFormatting>
  <conditionalFormatting sqref="I6">
    <cfRule type="top10" dxfId="985" priority="2" rank="1"/>
  </conditionalFormatting>
  <conditionalFormatting sqref="J6">
    <cfRule type="top10" dxfId="984" priority="1" rank="1"/>
  </conditionalFormatting>
  <hyperlinks>
    <hyperlink ref="Q1" location="'National Adult Rankings'!A1" display="Return to Rankings" xr:uid="{792C0BB7-706C-4E94-8F18-5E151A33C00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563C0AF-801E-4AB9-84AC-E7B571CBEFFA}">
          <x14:formula1>
            <xm:f>'C:\Users\abra2\AppData\Local\Packages\Microsoft.MicrosoftEdge_8wekyb3d8bbwe\TempState\Downloads\[ABRA Edinburg Tx  2-22-2020 (1).xlsm]DATA'!#REF!</xm:f>
          </x14:formula1>
          <xm:sqref>B2 D2</xm:sqref>
        </x14:dataValidation>
        <x14:dataValidation type="list" allowBlank="1" showInputMessage="1" showErrorMessage="1" xr:uid="{26AA4751-9E39-4423-909A-5B65E35042E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3F46A-DA94-416D-B47E-73D2732B7A49}">
  <dimension ref="A1:Q5"/>
  <sheetViews>
    <sheetView workbookViewId="0">
      <selection activeCell="A9" sqref="A9:XFD18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31</v>
      </c>
      <c r="B2" s="55" t="s">
        <v>253</v>
      </c>
      <c r="C2" s="56">
        <v>44087</v>
      </c>
      <c r="D2" s="57" t="s">
        <v>97</v>
      </c>
      <c r="E2" s="58">
        <v>180</v>
      </c>
      <c r="F2" s="58">
        <v>185</v>
      </c>
      <c r="G2" s="58">
        <v>182</v>
      </c>
      <c r="H2" s="58">
        <v>185</v>
      </c>
      <c r="I2" s="58">
        <v>177</v>
      </c>
      <c r="J2" s="58">
        <v>182</v>
      </c>
      <c r="K2" s="59">
        <f t="shared" ref="K2" si="0">COUNT(E2:J2)</f>
        <v>6</v>
      </c>
      <c r="L2" s="59">
        <f t="shared" ref="L2" si="1">SUM(E2:J2)</f>
        <v>1091</v>
      </c>
      <c r="M2" s="60">
        <f t="shared" ref="M2" si="2">SUM(L2/K2)</f>
        <v>181.83333333333334</v>
      </c>
      <c r="N2" s="55">
        <v>4</v>
      </c>
      <c r="O2" s="61">
        <f t="shared" ref="O2" si="3">SUM(M2+N2)</f>
        <v>185.83333333333334</v>
      </c>
    </row>
    <row r="5" spans="1:17" x14ac:dyDescent="0.25">
      <c r="K5" s="17">
        <f>SUM(K2:K4)</f>
        <v>6</v>
      </c>
      <c r="L5" s="17">
        <f>SUM(L2:L4)</f>
        <v>1091</v>
      </c>
      <c r="M5" s="19">
        <f>SUM(L5/K5)</f>
        <v>181.83333333333334</v>
      </c>
      <c r="N5" s="17">
        <f>SUM(N2:N4)</f>
        <v>4</v>
      </c>
      <c r="O5" s="19">
        <f>SUM(M5+N5)</f>
        <v>185.83333333333334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O2 L2:M2" name="Range1_10"/>
  </protectedRanges>
  <conditionalFormatting sqref="E2">
    <cfRule type="top10" dxfId="983" priority="19" rank="1"/>
  </conditionalFormatting>
  <conditionalFormatting sqref="F2">
    <cfRule type="top10" dxfId="982" priority="20" rank="1"/>
  </conditionalFormatting>
  <conditionalFormatting sqref="G2">
    <cfRule type="top10" dxfId="981" priority="21" rank="1"/>
  </conditionalFormatting>
  <conditionalFormatting sqref="H2">
    <cfRule type="top10" dxfId="980" priority="22" rank="1"/>
  </conditionalFormatting>
  <conditionalFormatting sqref="I2">
    <cfRule type="top10" dxfId="979" priority="23" rank="1"/>
  </conditionalFormatting>
  <conditionalFormatting sqref="J2">
    <cfRule type="top10" dxfId="978" priority="24" rank="1"/>
  </conditionalFormatting>
  <hyperlinks>
    <hyperlink ref="Q1" location="'National Adult Rankings'!A1" display="Return to Rankings" xr:uid="{D77BBB2E-AFBA-4ABD-9AF7-54172EC2352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B19AED-E122-4877-A9BD-3EA2CC821D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C9749-9C92-4689-A165-000E6F25FB6E}">
  <dimension ref="A1:Q6"/>
  <sheetViews>
    <sheetView workbookViewId="0">
      <selection activeCell="D10" sqref="D10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55" t="s">
        <v>190</v>
      </c>
      <c r="C2" s="56">
        <v>44024</v>
      </c>
      <c r="D2" s="57" t="s">
        <v>183</v>
      </c>
      <c r="E2" s="58">
        <v>168</v>
      </c>
      <c r="F2" s="58">
        <v>162</v>
      </c>
      <c r="G2" s="58">
        <v>150</v>
      </c>
      <c r="H2" s="58">
        <v>169</v>
      </c>
      <c r="I2" s="58"/>
      <c r="J2" s="58"/>
      <c r="K2" s="59">
        <f t="shared" ref="K2" si="0">COUNT(E2:J2)</f>
        <v>4</v>
      </c>
      <c r="L2" s="59">
        <f t="shared" ref="L2" si="1">SUM(E2:J2)</f>
        <v>649</v>
      </c>
      <c r="M2" s="60">
        <f t="shared" ref="M2" si="2">SUM(L2/K2)</f>
        <v>162.25</v>
      </c>
      <c r="N2" s="55">
        <v>2</v>
      </c>
      <c r="O2" s="61">
        <f t="shared" ref="O2:O3" si="3">SUM(M2+N2)</f>
        <v>164.25</v>
      </c>
    </row>
    <row r="3" spans="1:17" x14ac:dyDescent="0.25">
      <c r="A3" s="20" t="s">
        <v>32</v>
      </c>
      <c r="B3" s="21" t="s">
        <v>206</v>
      </c>
      <c r="C3" s="22">
        <v>44052</v>
      </c>
      <c r="D3" s="23" t="s">
        <v>205</v>
      </c>
      <c r="E3" s="24">
        <v>166</v>
      </c>
      <c r="F3" s="24">
        <v>129</v>
      </c>
      <c r="G3" s="24">
        <v>123</v>
      </c>
      <c r="H3" s="24">
        <v>156</v>
      </c>
      <c r="I3" s="24">
        <v>170</v>
      </c>
      <c r="J3" s="24">
        <v>170</v>
      </c>
      <c r="K3" s="25">
        <v>6</v>
      </c>
      <c r="L3" s="25">
        <v>914</v>
      </c>
      <c r="M3" s="26">
        <v>152.33333333333334</v>
      </c>
      <c r="N3" s="27">
        <v>4</v>
      </c>
      <c r="O3" s="28">
        <f t="shared" si="3"/>
        <v>156.33333333333334</v>
      </c>
    </row>
    <row r="6" spans="1:17" x14ac:dyDescent="0.25">
      <c r="K6" s="17">
        <f>SUM(K2:K5)</f>
        <v>10</v>
      </c>
      <c r="L6" s="17">
        <f>SUM(L2:L5)</f>
        <v>1563</v>
      </c>
      <c r="M6" s="19">
        <f>SUM(L6/K6)</f>
        <v>156.30000000000001</v>
      </c>
      <c r="N6" s="17">
        <f>SUM(N2:N5)</f>
        <v>6</v>
      </c>
      <c r="O6" s="19">
        <f>SUM(M6+N6)</f>
        <v>162.30000000000001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3:C3" name="Range1_1_2_1"/>
    <protectedRange algorithmName="SHA-512" hashValue="ON39YdpmFHfN9f47KpiRvqrKx0V9+erV1CNkpWzYhW/Qyc6aT8rEyCrvauWSYGZK2ia3o7vd3akF07acHAFpOA==" saltValue="yVW9XmDwTqEnmpSGai0KYg==" spinCount="100000" sqref="D3" name="Range1_1_1_2"/>
    <protectedRange algorithmName="SHA-512" hashValue="ON39YdpmFHfN9f47KpiRvqrKx0V9+erV1CNkpWzYhW/Qyc6aT8rEyCrvauWSYGZK2ia3o7vd3akF07acHAFpOA==" saltValue="yVW9XmDwTqEnmpSGai0KYg==" spinCount="100000" sqref="E3:J3" name="Range1_4_1"/>
  </protectedRanges>
  <conditionalFormatting sqref="E2">
    <cfRule type="top10" dxfId="977" priority="7" rank="1"/>
  </conditionalFormatting>
  <conditionalFormatting sqref="F2">
    <cfRule type="top10" dxfId="976" priority="8" rank="1"/>
  </conditionalFormatting>
  <conditionalFormatting sqref="G2">
    <cfRule type="top10" dxfId="975" priority="9" rank="1"/>
  </conditionalFormatting>
  <conditionalFormatting sqref="H2">
    <cfRule type="top10" dxfId="974" priority="10" rank="1"/>
  </conditionalFormatting>
  <conditionalFormatting sqref="I2">
    <cfRule type="top10" dxfId="973" priority="11" rank="1"/>
  </conditionalFormatting>
  <conditionalFormatting sqref="J2">
    <cfRule type="top10" dxfId="972" priority="12" rank="1"/>
  </conditionalFormatting>
  <conditionalFormatting sqref="E3">
    <cfRule type="top10" dxfId="971" priority="6" rank="1"/>
  </conditionalFormatting>
  <conditionalFormatting sqref="F3">
    <cfRule type="top10" dxfId="970" priority="5" rank="1"/>
  </conditionalFormatting>
  <conditionalFormatting sqref="G3">
    <cfRule type="top10" dxfId="969" priority="4" rank="1"/>
  </conditionalFormatting>
  <conditionalFormatting sqref="H3">
    <cfRule type="top10" dxfId="968" priority="3" rank="1"/>
  </conditionalFormatting>
  <conditionalFormatting sqref="I3">
    <cfRule type="top10" dxfId="967" priority="2" rank="1"/>
  </conditionalFormatting>
  <conditionalFormatting sqref="J3">
    <cfRule type="top10" dxfId="966" priority="1" rank="1"/>
  </conditionalFormatting>
  <hyperlinks>
    <hyperlink ref="Q1" location="'National Adult Rankings'!A1" display="Return to Rankings" xr:uid="{10179132-EF7A-45EE-A5CE-D1C45979391A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034D8DA-21EB-4F72-8FE1-2547FF1AF2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9AA1D-B40E-41A0-9AF0-950B553BF6F2}">
  <sheetPr codeName="Sheet97"/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94</v>
      </c>
      <c r="B2" s="36" t="s">
        <v>93</v>
      </c>
      <c r="C2" s="37">
        <v>43953</v>
      </c>
      <c r="D2" s="38" t="s">
        <v>89</v>
      </c>
      <c r="E2" s="39">
        <v>109</v>
      </c>
      <c r="F2" s="39">
        <v>123</v>
      </c>
      <c r="G2" s="39">
        <v>96</v>
      </c>
      <c r="H2" s="39"/>
      <c r="I2" s="39"/>
      <c r="J2" s="39"/>
      <c r="K2" s="40">
        <v>3</v>
      </c>
      <c r="L2" s="40">
        <v>328</v>
      </c>
      <c r="M2" s="41">
        <v>109.33333333333333</v>
      </c>
      <c r="N2" s="42">
        <v>2</v>
      </c>
      <c r="O2" s="43">
        <v>111.33333333333333</v>
      </c>
    </row>
    <row r="3" spans="1:17" x14ac:dyDescent="0.25">
      <c r="A3" s="20" t="s">
        <v>94</v>
      </c>
      <c r="B3" s="21" t="s">
        <v>93</v>
      </c>
      <c r="C3" s="22">
        <v>44051</v>
      </c>
      <c r="D3" s="23" t="s">
        <v>89</v>
      </c>
      <c r="E3" s="24">
        <v>148</v>
      </c>
      <c r="F3" s="24">
        <v>167</v>
      </c>
      <c r="G3" s="24">
        <v>175</v>
      </c>
      <c r="H3" s="24"/>
      <c r="I3" s="24"/>
      <c r="J3" s="24"/>
      <c r="K3" s="25">
        <v>3</v>
      </c>
      <c r="L3" s="25">
        <v>490</v>
      </c>
      <c r="M3" s="26">
        <v>163.33333333333334</v>
      </c>
      <c r="N3" s="27">
        <v>3</v>
      </c>
      <c r="O3" s="28">
        <v>166.33333333333334</v>
      </c>
    </row>
    <row r="4" spans="1:17" x14ac:dyDescent="0.25">
      <c r="A4" s="20" t="s">
        <v>32</v>
      </c>
      <c r="B4" s="21" t="s">
        <v>93</v>
      </c>
      <c r="C4" s="22">
        <v>44070</v>
      </c>
      <c r="D4" s="23" t="s">
        <v>89</v>
      </c>
      <c r="E4" s="24">
        <v>170</v>
      </c>
      <c r="F4" s="24">
        <v>169</v>
      </c>
      <c r="G4" s="24">
        <v>170</v>
      </c>
      <c r="H4" s="24"/>
      <c r="I4" s="24"/>
      <c r="J4" s="24"/>
      <c r="K4" s="25">
        <v>3</v>
      </c>
      <c r="L4" s="25">
        <v>509</v>
      </c>
      <c r="M4" s="26">
        <v>169.66666666666666</v>
      </c>
      <c r="N4" s="27">
        <v>6</v>
      </c>
      <c r="O4" s="28">
        <v>175.66666666666666</v>
      </c>
    </row>
    <row r="5" spans="1:17" x14ac:dyDescent="0.25">
      <c r="A5" s="20" t="s">
        <v>32</v>
      </c>
      <c r="B5" s="21" t="s">
        <v>93</v>
      </c>
      <c r="C5" s="22">
        <v>44084</v>
      </c>
      <c r="D5" s="23" t="s">
        <v>89</v>
      </c>
      <c r="E5" s="24">
        <v>74</v>
      </c>
      <c r="F5" s="24">
        <v>126</v>
      </c>
      <c r="G5" s="24">
        <v>145</v>
      </c>
      <c r="H5" s="24"/>
      <c r="I5" s="24"/>
      <c r="J5" s="24"/>
      <c r="K5" s="25">
        <v>3</v>
      </c>
      <c r="L5" s="25">
        <v>345</v>
      </c>
      <c r="M5" s="26">
        <v>115</v>
      </c>
      <c r="N5" s="27">
        <v>2</v>
      </c>
      <c r="O5" s="28">
        <v>117</v>
      </c>
    </row>
    <row r="6" spans="1:17" x14ac:dyDescent="0.25">
      <c r="A6" s="20" t="s">
        <v>32</v>
      </c>
      <c r="B6" s="21" t="s">
        <v>93</v>
      </c>
      <c r="C6" s="22">
        <v>44093</v>
      </c>
      <c r="D6" s="23" t="s">
        <v>89</v>
      </c>
      <c r="E6" s="24">
        <v>157</v>
      </c>
      <c r="F6" s="24">
        <v>136</v>
      </c>
      <c r="G6" s="24">
        <v>145</v>
      </c>
      <c r="H6" s="24"/>
      <c r="I6" s="24"/>
      <c r="J6" s="24"/>
      <c r="K6" s="25">
        <v>3</v>
      </c>
      <c r="L6" s="25">
        <v>438</v>
      </c>
      <c r="M6" s="26">
        <v>146</v>
      </c>
      <c r="N6" s="27">
        <v>4</v>
      </c>
      <c r="O6" s="28">
        <v>150</v>
      </c>
    </row>
    <row r="7" spans="1:17" x14ac:dyDescent="0.25">
      <c r="A7" s="20" t="s">
        <v>32</v>
      </c>
      <c r="B7" s="21" t="s">
        <v>93</v>
      </c>
      <c r="C7" s="22">
        <v>44112</v>
      </c>
      <c r="D7" s="23" t="s">
        <v>89</v>
      </c>
      <c r="E7" s="24">
        <v>156</v>
      </c>
      <c r="F7" s="24">
        <v>123</v>
      </c>
      <c r="G7" s="24">
        <v>138</v>
      </c>
      <c r="H7" s="24"/>
      <c r="I7" s="24"/>
      <c r="J7" s="24"/>
      <c r="K7" s="25">
        <v>3</v>
      </c>
      <c r="L7" s="25">
        <v>417</v>
      </c>
      <c r="M7" s="26">
        <v>139</v>
      </c>
      <c r="N7" s="27">
        <v>4</v>
      </c>
      <c r="O7" s="28">
        <v>143</v>
      </c>
    </row>
    <row r="8" spans="1:17" x14ac:dyDescent="0.25">
      <c r="A8" s="20" t="s">
        <v>94</v>
      </c>
      <c r="B8" s="21" t="s">
        <v>93</v>
      </c>
      <c r="C8" s="22">
        <v>44135</v>
      </c>
      <c r="D8" s="23" t="s">
        <v>89</v>
      </c>
      <c r="E8" s="24">
        <v>160</v>
      </c>
      <c r="F8" s="24">
        <v>156</v>
      </c>
      <c r="G8" s="24">
        <v>157</v>
      </c>
      <c r="H8" s="24">
        <v>151</v>
      </c>
      <c r="I8" s="24">
        <v>159</v>
      </c>
      <c r="J8" s="24">
        <v>152</v>
      </c>
      <c r="K8" s="25">
        <v>6</v>
      </c>
      <c r="L8" s="25">
        <v>935</v>
      </c>
      <c r="M8" s="26">
        <v>155.83333333333334</v>
      </c>
      <c r="N8" s="27">
        <v>6</v>
      </c>
      <c r="O8" s="28">
        <v>161.83333333333334</v>
      </c>
    </row>
    <row r="11" spans="1:17" x14ac:dyDescent="0.25">
      <c r="K11" s="17">
        <f>SUM(K2:K10)</f>
        <v>24</v>
      </c>
      <c r="L11" s="17">
        <f>SUM(L2:L10)</f>
        <v>3462</v>
      </c>
      <c r="M11" s="19">
        <f>SUM(L11/K11)</f>
        <v>144.25</v>
      </c>
      <c r="N11" s="17">
        <f>SUM(N2:N10)</f>
        <v>27</v>
      </c>
      <c r="O11" s="19">
        <f>SUM(M11+N11)</f>
        <v>171.25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J2 B2" name="Range1_2_3"/>
    <protectedRange algorithmName="SHA-512" hashValue="ON39YdpmFHfN9f47KpiRvqrKx0V9+erV1CNkpWzYhW/Qyc6aT8rEyCrvauWSYGZK2ia3o7vd3akF07acHAFpOA==" saltValue="yVW9XmDwTqEnmpSGai0KYg==" spinCount="100000" sqref="E3:J3 B3:C3" name="Range1_48"/>
    <protectedRange algorithmName="SHA-512" hashValue="ON39YdpmFHfN9f47KpiRvqrKx0V9+erV1CNkpWzYhW/Qyc6aT8rEyCrvauWSYGZK2ia3o7vd3akF07acHAFpOA==" saltValue="yVW9XmDwTqEnmpSGai0KYg==" spinCount="100000" sqref="D3" name="Range1_1_38"/>
    <protectedRange algorithmName="SHA-512" hashValue="ON39YdpmFHfN9f47KpiRvqrKx0V9+erV1CNkpWzYhW/Qyc6aT8rEyCrvauWSYGZK2ia3o7vd3akF07acHAFpOA==" saltValue="yVW9XmDwTqEnmpSGai0KYg==" spinCount="100000" sqref="E4:J4 B4:C4" name="Range1_44"/>
    <protectedRange algorithmName="SHA-512" hashValue="ON39YdpmFHfN9f47KpiRvqrKx0V9+erV1CNkpWzYhW/Qyc6aT8rEyCrvauWSYGZK2ia3o7vd3akF07acHAFpOA==" saltValue="yVW9XmDwTqEnmpSGai0KYg==" spinCount="100000" sqref="D4" name="Range1_1_34"/>
    <protectedRange algorithmName="SHA-512" hashValue="ON39YdpmFHfN9f47KpiRvqrKx0V9+erV1CNkpWzYhW/Qyc6aT8rEyCrvauWSYGZK2ia3o7vd3akF07acHAFpOA==" saltValue="yVW9XmDwTqEnmpSGai0KYg==" spinCount="100000" sqref="E5:J5 B5:C5" name="Range1_6_2"/>
    <protectedRange algorithmName="SHA-512" hashValue="ON39YdpmFHfN9f47KpiRvqrKx0V9+erV1CNkpWzYhW/Qyc6aT8rEyCrvauWSYGZK2ia3o7vd3akF07acHAFpOA==" saltValue="yVW9XmDwTqEnmpSGai0KYg==" spinCount="100000" sqref="D5" name="Range1_1_4_1"/>
    <protectedRange algorithmName="SHA-512" hashValue="ON39YdpmFHfN9f47KpiRvqrKx0V9+erV1CNkpWzYhW/Qyc6aT8rEyCrvauWSYGZK2ia3o7vd3akF07acHAFpOA==" saltValue="yVW9XmDwTqEnmpSGai0KYg==" spinCount="100000" sqref="E6:J6 B6:C6" name="Range1_13_1"/>
    <protectedRange algorithmName="SHA-512" hashValue="ON39YdpmFHfN9f47KpiRvqrKx0V9+erV1CNkpWzYhW/Qyc6aT8rEyCrvauWSYGZK2ia3o7vd3akF07acHAFpOA==" saltValue="yVW9XmDwTqEnmpSGai0KYg==" spinCount="100000" sqref="D6" name="Range1_1_9_1"/>
    <protectedRange algorithmName="SHA-512" hashValue="ON39YdpmFHfN9f47KpiRvqrKx0V9+erV1CNkpWzYhW/Qyc6aT8rEyCrvauWSYGZK2ia3o7vd3akF07acHAFpOA==" saltValue="yVW9XmDwTqEnmpSGai0KYg==" spinCount="100000" sqref="E7:J7 B7:C7" name="Range1_8_2"/>
    <protectedRange algorithmName="SHA-512" hashValue="ON39YdpmFHfN9f47KpiRvqrKx0V9+erV1CNkpWzYhW/Qyc6aT8rEyCrvauWSYGZK2ia3o7vd3akF07acHAFpOA==" saltValue="yVW9XmDwTqEnmpSGai0KYg==" spinCount="100000" sqref="D7" name="Range1_1_6_3"/>
    <protectedRange algorithmName="SHA-512" hashValue="ON39YdpmFHfN9f47KpiRvqrKx0V9+erV1CNkpWzYhW/Qyc6aT8rEyCrvauWSYGZK2ia3o7vd3akF07acHAFpOA==" saltValue="yVW9XmDwTqEnmpSGai0KYg==" spinCount="100000" sqref="B8:C8 E8:J8" name="Range1_68"/>
    <protectedRange algorithmName="SHA-512" hashValue="ON39YdpmFHfN9f47KpiRvqrKx0V9+erV1CNkpWzYhW/Qyc6aT8rEyCrvauWSYGZK2ia3o7vd3akF07acHAFpOA==" saltValue="yVW9XmDwTqEnmpSGai0KYg==" spinCount="100000" sqref="D8" name="Range1_1_52"/>
  </protectedRanges>
  <conditionalFormatting sqref="I2">
    <cfRule type="top10" dxfId="965" priority="42" rank="1"/>
  </conditionalFormatting>
  <conditionalFormatting sqref="H2">
    <cfRule type="top10" dxfId="964" priority="38" rank="1"/>
  </conditionalFormatting>
  <conditionalFormatting sqref="J2">
    <cfRule type="top10" dxfId="963" priority="39" rank="1"/>
  </conditionalFormatting>
  <conditionalFormatting sqref="G2">
    <cfRule type="top10" dxfId="962" priority="41" rank="1"/>
  </conditionalFormatting>
  <conditionalFormatting sqref="F2">
    <cfRule type="top10" dxfId="961" priority="40" rank="1"/>
  </conditionalFormatting>
  <conditionalFormatting sqref="E2">
    <cfRule type="top10" dxfId="960" priority="37" rank="1"/>
  </conditionalFormatting>
  <conditionalFormatting sqref="E3">
    <cfRule type="top10" dxfId="959" priority="36" rank="1"/>
  </conditionalFormatting>
  <conditionalFormatting sqref="F3">
    <cfRule type="top10" dxfId="958" priority="35" rank="1"/>
  </conditionalFormatting>
  <conditionalFormatting sqref="G3">
    <cfRule type="top10" dxfId="957" priority="34" rank="1"/>
  </conditionalFormatting>
  <conditionalFormatting sqref="H3">
    <cfRule type="top10" dxfId="956" priority="33" rank="1"/>
  </conditionalFormatting>
  <conditionalFormatting sqref="I3">
    <cfRule type="top10" dxfId="955" priority="32" rank="1"/>
  </conditionalFormatting>
  <conditionalFormatting sqref="J3">
    <cfRule type="top10" dxfId="954" priority="31" rank="1"/>
  </conditionalFormatting>
  <conditionalFormatting sqref="I4">
    <cfRule type="top10" dxfId="953" priority="30" rank="1"/>
  </conditionalFormatting>
  <conditionalFormatting sqref="H4">
    <cfRule type="top10" dxfId="952" priority="26" rank="1"/>
  </conditionalFormatting>
  <conditionalFormatting sqref="J4">
    <cfRule type="top10" dxfId="951" priority="27" rank="1"/>
  </conditionalFormatting>
  <conditionalFormatting sqref="G4">
    <cfRule type="top10" dxfId="950" priority="29" rank="1"/>
  </conditionalFormatting>
  <conditionalFormatting sqref="F4">
    <cfRule type="top10" dxfId="949" priority="28" rank="1"/>
  </conditionalFormatting>
  <conditionalFormatting sqref="E4">
    <cfRule type="top10" dxfId="948" priority="25" rank="1"/>
  </conditionalFormatting>
  <conditionalFormatting sqref="I5">
    <cfRule type="top10" dxfId="947" priority="24" rank="1"/>
  </conditionalFormatting>
  <conditionalFormatting sqref="H5">
    <cfRule type="top10" dxfId="946" priority="20" rank="1"/>
  </conditionalFormatting>
  <conditionalFormatting sqref="J5">
    <cfRule type="top10" dxfId="945" priority="21" rank="1"/>
  </conditionalFormatting>
  <conditionalFormatting sqref="G5">
    <cfRule type="top10" dxfId="944" priority="23" rank="1"/>
  </conditionalFormatting>
  <conditionalFormatting sqref="F5">
    <cfRule type="top10" dxfId="943" priority="22" rank="1"/>
  </conditionalFormatting>
  <conditionalFormatting sqref="E5">
    <cfRule type="top10" dxfId="942" priority="19" rank="1"/>
  </conditionalFormatting>
  <conditionalFormatting sqref="I6">
    <cfRule type="top10" dxfId="941" priority="18" rank="1"/>
  </conditionalFormatting>
  <conditionalFormatting sqref="H6">
    <cfRule type="top10" dxfId="940" priority="14" rank="1"/>
  </conditionalFormatting>
  <conditionalFormatting sqref="J6">
    <cfRule type="top10" dxfId="939" priority="15" rank="1"/>
  </conditionalFormatting>
  <conditionalFormatting sqref="G6">
    <cfRule type="top10" dxfId="938" priority="17" rank="1"/>
  </conditionalFormatting>
  <conditionalFormatting sqref="F6">
    <cfRule type="top10" dxfId="937" priority="16" rank="1"/>
  </conditionalFormatting>
  <conditionalFormatting sqref="E6">
    <cfRule type="top10" dxfId="936" priority="13" rank="1"/>
  </conditionalFormatting>
  <conditionalFormatting sqref="I7">
    <cfRule type="top10" dxfId="935" priority="12" rank="1"/>
  </conditionalFormatting>
  <conditionalFormatting sqref="H7">
    <cfRule type="top10" dxfId="934" priority="8" rank="1"/>
  </conditionalFormatting>
  <conditionalFormatting sqref="J7">
    <cfRule type="top10" dxfId="933" priority="9" rank="1"/>
  </conditionalFormatting>
  <conditionalFormatting sqref="G7">
    <cfRule type="top10" dxfId="932" priority="11" rank="1"/>
  </conditionalFormatting>
  <conditionalFormatting sqref="F7">
    <cfRule type="top10" dxfId="931" priority="10" rank="1"/>
  </conditionalFormatting>
  <conditionalFormatting sqref="E7">
    <cfRule type="top10" dxfId="930" priority="7" rank="1"/>
  </conditionalFormatting>
  <conditionalFormatting sqref="E8">
    <cfRule type="top10" dxfId="929" priority="1" rank="1"/>
  </conditionalFormatting>
  <conditionalFormatting sqref="F8">
    <cfRule type="top10" dxfId="928" priority="2" rank="1"/>
  </conditionalFormatting>
  <conditionalFormatting sqref="G8">
    <cfRule type="top10" dxfId="927" priority="3" rank="1"/>
  </conditionalFormatting>
  <conditionalFormatting sqref="H8">
    <cfRule type="top10" dxfId="926" priority="4" rank="1"/>
  </conditionalFormatting>
  <conditionalFormatting sqref="I8">
    <cfRule type="top10" dxfId="925" priority="5" rank="1"/>
  </conditionalFormatting>
  <conditionalFormatting sqref="J8">
    <cfRule type="top10" dxfId="924" priority="6" rank="1"/>
  </conditionalFormatting>
  <hyperlinks>
    <hyperlink ref="Q1" location="'National Adult Rankings'!A1" display="Return to Rankings" xr:uid="{2A9E2F22-45C3-45C1-A465-2AC44C713B3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8DFE87D-C69A-44AE-B57C-3EE71AE046B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3ADF907-C776-4769-8977-7686F0149E5B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D8BD-6FB3-49C8-AB20-BC3B3F895302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155</v>
      </c>
      <c r="C2" s="22">
        <v>43988</v>
      </c>
      <c r="D2" s="23" t="s">
        <v>118</v>
      </c>
      <c r="E2" s="24">
        <v>191</v>
      </c>
      <c r="F2" s="24">
        <v>194</v>
      </c>
      <c r="G2" s="24">
        <v>190</v>
      </c>
      <c r="H2" s="24">
        <v>186</v>
      </c>
      <c r="I2" s="24"/>
      <c r="J2" s="24"/>
      <c r="K2" s="25">
        <v>4</v>
      </c>
      <c r="L2" s="25">
        <v>761</v>
      </c>
      <c r="M2" s="26">
        <v>190.25</v>
      </c>
      <c r="N2" s="27">
        <v>4</v>
      </c>
      <c r="O2" s="28">
        <v>194.25</v>
      </c>
    </row>
    <row r="5" spans="1:17" x14ac:dyDescent="0.25">
      <c r="K5" s="17">
        <f>SUM(K2:K4)</f>
        <v>4</v>
      </c>
      <c r="L5" s="17">
        <f>SUM(L2:L4)</f>
        <v>761</v>
      </c>
      <c r="M5" s="19">
        <f>SUM(L5/K5)</f>
        <v>190.25</v>
      </c>
      <c r="N5" s="17">
        <f>SUM(N2:N4)</f>
        <v>4</v>
      </c>
      <c r="O5" s="19">
        <f>SUM(M5+N5)</f>
        <v>194.25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923" priority="6" rank="1"/>
  </conditionalFormatting>
  <conditionalFormatting sqref="F2">
    <cfRule type="top10" dxfId="922" priority="5" rank="1"/>
  </conditionalFormatting>
  <conditionalFormatting sqref="G2">
    <cfRule type="top10" dxfId="921" priority="4" rank="1"/>
  </conditionalFormatting>
  <conditionalFormatting sqref="H2">
    <cfRule type="top10" dxfId="920" priority="3" rank="1"/>
  </conditionalFormatting>
  <conditionalFormatting sqref="I2">
    <cfRule type="top10" dxfId="919" priority="2" rank="1"/>
  </conditionalFormatting>
  <conditionalFormatting sqref="J2">
    <cfRule type="top10" dxfId="918" priority="1" rank="1"/>
  </conditionalFormatting>
  <hyperlinks>
    <hyperlink ref="Q1" location="'National Adult Rankings'!A1" display="Return to Rankings" xr:uid="{62DD9B93-2A0C-4CE9-9807-E26DDD54AD9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431614-E581-4C1D-8F50-1871208AC36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D530B-8C27-44EF-BA72-9D1E236D84A2}">
  <sheetPr codeName="Sheet59"/>
  <dimension ref="A1:Q5"/>
  <sheetViews>
    <sheetView workbookViewId="0">
      <selection activeCell="A8" sqref="A8:XFD1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68</v>
      </c>
      <c r="C2" s="22">
        <v>43907</v>
      </c>
      <c r="D2" s="23" t="s">
        <v>64</v>
      </c>
      <c r="E2" s="24">
        <v>172</v>
      </c>
      <c r="F2" s="24">
        <v>177</v>
      </c>
      <c r="G2" s="24">
        <v>173</v>
      </c>
      <c r="H2" s="24">
        <v>165</v>
      </c>
      <c r="I2" s="24"/>
      <c r="J2" s="24"/>
      <c r="K2" s="25">
        <v>4</v>
      </c>
      <c r="L2" s="25">
        <v>687</v>
      </c>
      <c r="M2" s="26">
        <v>171.75</v>
      </c>
      <c r="N2" s="27">
        <v>3</v>
      </c>
      <c r="O2" s="28">
        <v>174.75</v>
      </c>
    </row>
    <row r="5" spans="1:17" x14ac:dyDescent="0.25">
      <c r="K5" s="17">
        <f>SUM(K2:K4)</f>
        <v>4</v>
      </c>
      <c r="L5" s="17">
        <f>SUM(L2:L4)</f>
        <v>687</v>
      </c>
      <c r="M5" s="19">
        <f>SUM(L5/K5)</f>
        <v>171.75</v>
      </c>
      <c r="N5" s="17">
        <f>SUM(N2:N4)</f>
        <v>3</v>
      </c>
      <c r="O5" s="19">
        <f>SUM(M5+N5)</f>
        <v>174.75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917" priority="18" rank="1"/>
  </conditionalFormatting>
  <conditionalFormatting sqref="F2">
    <cfRule type="top10" dxfId="916" priority="17" rank="1"/>
  </conditionalFormatting>
  <conditionalFormatting sqref="G2">
    <cfRule type="top10" dxfId="915" priority="16" rank="1"/>
  </conditionalFormatting>
  <conditionalFormatting sqref="H2">
    <cfRule type="top10" dxfId="914" priority="15" rank="1"/>
  </conditionalFormatting>
  <conditionalFormatting sqref="I2">
    <cfRule type="top10" dxfId="913" priority="14" rank="1"/>
  </conditionalFormatting>
  <conditionalFormatting sqref="J2">
    <cfRule type="top10" dxfId="912" priority="13" rank="1"/>
  </conditionalFormatting>
  <hyperlinks>
    <hyperlink ref="Q1" location="'National Adult Rankings'!A1" display="Return to Rankings" xr:uid="{10428498-0075-4E9F-A304-2AF08538953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B2084FB-CFC4-4025-9FE2-389467B6D5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8E2A0C5-0DA3-465F-A68D-39ABADB385DC}">
          <x14:formula1>
            <xm:f>'D:\[031720.xlsm]DATA'!#REF!</xm:f>
          </x14:formula1>
          <xm:sqref>D2 B2</xm:sqref>
        </x14:dataValidation>
      </x14:dataValidations>
    </ext>
  </extLst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4E9E0-78ED-4FF7-9064-7CC2702DDE35}">
  <sheetPr codeName="Sheet127"/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130</v>
      </c>
      <c r="C2" s="22">
        <v>43967</v>
      </c>
      <c r="D2" s="23" t="s">
        <v>121</v>
      </c>
      <c r="E2" s="24">
        <v>178</v>
      </c>
      <c r="F2" s="24">
        <v>171</v>
      </c>
      <c r="G2" s="24">
        <v>177</v>
      </c>
      <c r="H2" s="24"/>
      <c r="I2" s="24"/>
      <c r="J2" s="24"/>
      <c r="K2" s="25">
        <v>3</v>
      </c>
      <c r="L2" s="25">
        <v>526</v>
      </c>
      <c r="M2" s="26">
        <v>175.33333333333334</v>
      </c>
      <c r="N2" s="27">
        <v>2</v>
      </c>
      <c r="O2" s="28">
        <v>177.33333333333334</v>
      </c>
    </row>
    <row r="3" spans="1:17" x14ac:dyDescent="0.25">
      <c r="A3" s="20" t="s">
        <v>88</v>
      </c>
      <c r="B3" s="21" t="s">
        <v>130</v>
      </c>
      <c r="C3" s="22">
        <v>43973</v>
      </c>
      <c r="D3" s="23" t="s">
        <v>122</v>
      </c>
      <c r="E3" s="24">
        <v>177</v>
      </c>
      <c r="F3" s="24">
        <v>178</v>
      </c>
      <c r="G3" s="24"/>
      <c r="H3" s="24"/>
      <c r="I3" s="24"/>
      <c r="J3" s="24"/>
      <c r="K3" s="25">
        <v>2</v>
      </c>
      <c r="L3" s="25">
        <v>355</v>
      </c>
      <c r="M3" s="26">
        <v>177.5</v>
      </c>
      <c r="N3" s="27">
        <v>2</v>
      </c>
      <c r="O3" s="28">
        <v>179.5</v>
      </c>
    </row>
    <row r="6" spans="1:17" x14ac:dyDescent="0.25">
      <c r="K6" s="17">
        <f>SUM(K2:K5)</f>
        <v>5</v>
      </c>
      <c r="L6" s="17">
        <f>SUM(L2:L5)</f>
        <v>881</v>
      </c>
      <c r="M6" s="19">
        <f>SUM(L6/K6)</f>
        <v>176.2</v>
      </c>
      <c r="N6" s="17">
        <f>SUM(N2:N5)</f>
        <v>4</v>
      </c>
      <c r="O6" s="19">
        <f>SUM(M6+N6)</f>
        <v>180.2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E3">
    <cfRule type="top10" dxfId="911" priority="6" rank="1"/>
  </conditionalFormatting>
  <conditionalFormatting sqref="F3">
    <cfRule type="top10" dxfId="910" priority="5" rank="1"/>
  </conditionalFormatting>
  <conditionalFormatting sqref="G3">
    <cfRule type="top10" dxfId="909" priority="4" rank="1"/>
  </conditionalFormatting>
  <conditionalFormatting sqref="H3">
    <cfRule type="top10" dxfId="908" priority="3" rank="1"/>
  </conditionalFormatting>
  <conditionalFormatting sqref="I3">
    <cfRule type="top10" dxfId="907" priority="2" rank="1"/>
  </conditionalFormatting>
  <conditionalFormatting sqref="J3">
    <cfRule type="top10" dxfId="906" priority="1" rank="1"/>
  </conditionalFormatting>
  <conditionalFormatting sqref="E2">
    <cfRule type="top10" dxfId="905" priority="7" rank="1"/>
  </conditionalFormatting>
  <conditionalFormatting sqref="F2">
    <cfRule type="top10" dxfId="904" priority="8" rank="1"/>
  </conditionalFormatting>
  <conditionalFormatting sqref="G2">
    <cfRule type="top10" dxfId="903" priority="9" rank="1"/>
  </conditionalFormatting>
  <conditionalFormatting sqref="H2">
    <cfRule type="top10" dxfId="902" priority="10" rank="1"/>
  </conditionalFormatting>
  <conditionalFormatting sqref="I2">
    <cfRule type="top10" dxfId="901" priority="11" rank="1"/>
  </conditionalFormatting>
  <conditionalFormatting sqref="J2">
    <cfRule type="top10" dxfId="900" priority="12" rank="1"/>
  </conditionalFormatting>
  <hyperlinks>
    <hyperlink ref="Q1" location="'National Adult Rankings'!A1" display="Return to Rankings" xr:uid="{8D86EC65-08DE-4FA1-97D7-A0C039DA97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7BEA84C-7FC6-463A-9FFA-34F7990A6985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C7B5B9E8-C317-488C-8F3A-F5B2D579702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sheetPr codeName="Sheet8"/>
  <dimension ref="A1:O19"/>
  <sheetViews>
    <sheetView workbookViewId="0">
      <selection sqref="A1:XFD20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ht="30" x14ac:dyDescent="0.25">
      <c r="A2" s="7" t="s">
        <v>20</v>
      </c>
      <c r="B2" s="8" t="s">
        <v>16</v>
      </c>
      <c r="C2" s="9">
        <v>43849</v>
      </c>
      <c r="D2" s="10" t="s">
        <v>30</v>
      </c>
      <c r="E2" s="11">
        <v>193</v>
      </c>
      <c r="F2" s="11">
        <v>190</v>
      </c>
      <c r="G2" s="11">
        <v>195</v>
      </c>
      <c r="H2" s="11">
        <v>199</v>
      </c>
      <c r="I2" s="11"/>
      <c r="J2" s="11"/>
      <c r="K2" s="12">
        <v>4</v>
      </c>
      <c r="L2" s="12">
        <v>777</v>
      </c>
      <c r="M2" s="13">
        <v>194.25</v>
      </c>
      <c r="N2" s="14">
        <v>13</v>
      </c>
      <c r="O2" s="15">
        <v>207.25</v>
      </c>
    </row>
    <row r="3" spans="1:15" ht="26.25" x14ac:dyDescent="0.25">
      <c r="A3" s="20" t="s">
        <v>20</v>
      </c>
      <c r="B3" s="21" t="s">
        <v>16</v>
      </c>
      <c r="C3" s="22">
        <v>43877</v>
      </c>
      <c r="D3" s="23" t="s">
        <v>30</v>
      </c>
      <c r="E3" s="24">
        <v>192</v>
      </c>
      <c r="F3" s="24">
        <v>192</v>
      </c>
      <c r="G3" s="24">
        <v>191</v>
      </c>
      <c r="H3" s="24">
        <v>187</v>
      </c>
      <c r="I3" s="24"/>
      <c r="J3" s="24"/>
      <c r="K3" s="25">
        <v>4</v>
      </c>
      <c r="L3" s="25">
        <v>762</v>
      </c>
      <c r="M3" s="26">
        <v>190.5</v>
      </c>
      <c r="N3" s="27">
        <v>6</v>
      </c>
      <c r="O3" s="28">
        <v>196.5</v>
      </c>
    </row>
    <row r="4" spans="1:15" x14ac:dyDescent="0.25">
      <c r="A4" s="20" t="s">
        <v>31</v>
      </c>
      <c r="B4" s="21" t="s">
        <v>16</v>
      </c>
      <c r="C4" s="22">
        <v>43905</v>
      </c>
      <c r="D4" s="34" t="s">
        <v>60</v>
      </c>
      <c r="E4" s="24">
        <v>195</v>
      </c>
      <c r="F4" s="24">
        <v>199</v>
      </c>
      <c r="G4" s="24">
        <v>193</v>
      </c>
      <c r="H4" s="24">
        <v>198</v>
      </c>
      <c r="I4" s="24"/>
      <c r="J4" s="24"/>
      <c r="K4" s="25">
        <v>4</v>
      </c>
      <c r="L4" s="25">
        <v>785</v>
      </c>
      <c r="M4" s="26">
        <v>196.25</v>
      </c>
      <c r="N4" s="27">
        <v>13</v>
      </c>
      <c r="O4" s="28">
        <v>209.25</v>
      </c>
    </row>
    <row r="5" spans="1:15" x14ac:dyDescent="0.25">
      <c r="A5" s="20" t="s">
        <v>105</v>
      </c>
      <c r="B5" s="21" t="s">
        <v>16</v>
      </c>
      <c r="C5" s="22">
        <v>43968</v>
      </c>
      <c r="D5" s="23" t="s">
        <v>30</v>
      </c>
      <c r="E5" s="24">
        <v>195</v>
      </c>
      <c r="F5" s="24">
        <v>196</v>
      </c>
      <c r="G5" s="24">
        <v>194</v>
      </c>
      <c r="H5" s="24">
        <v>189</v>
      </c>
      <c r="I5" s="24">
        <v>190</v>
      </c>
      <c r="J5" s="24">
        <v>190</v>
      </c>
      <c r="K5" s="25">
        <v>6</v>
      </c>
      <c r="L5" s="25">
        <v>1154</v>
      </c>
      <c r="M5" s="26">
        <v>192.33333333333334</v>
      </c>
      <c r="N5" s="27">
        <v>22</v>
      </c>
      <c r="O5" s="28">
        <v>214.33333333333334</v>
      </c>
    </row>
    <row r="6" spans="1:15" x14ac:dyDescent="0.25">
      <c r="A6" s="20" t="s">
        <v>105</v>
      </c>
      <c r="B6" s="21" t="s">
        <v>16</v>
      </c>
      <c r="C6" s="22">
        <v>43977</v>
      </c>
      <c r="D6" s="23" t="s">
        <v>30</v>
      </c>
      <c r="E6" s="24">
        <v>190</v>
      </c>
      <c r="F6" s="24">
        <v>197</v>
      </c>
      <c r="G6" s="24">
        <v>197</v>
      </c>
      <c r="H6" s="24"/>
      <c r="I6" s="24"/>
      <c r="J6" s="24"/>
      <c r="K6" s="25">
        <v>3</v>
      </c>
      <c r="L6" s="25">
        <v>584</v>
      </c>
      <c r="M6" s="26">
        <v>194.66666666666666</v>
      </c>
      <c r="N6" s="27">
        <v>9</v>
      </c>
      <c r="O6" s="28">
        <v>203.66666666666666</v>
      </c>
    </row>
    <row r="7" spans="1:15" x14ac:dyDescent="0.25">
      <c r="A7" s="20" t="s">
        <v>88</v>
      </c>
      <c r="B7" s="21" t="s">
        <v>16</v>
      </c>
      <c r="C7" s="22">
        <v>43981</v>
      </c>
      <c r="D7" s="23" t="s">
        <v>142</v>
      </c>
      <c r="E7" s="24">
        <v>194</v>
      </c>
      <c r="F7" s="24">
        <v>193</v>
      </c>
      <c r="G7" s="24">
        <v>195</v>
      </c>
      <c r="H7" s="24">
        <v>192</v>
      </c>
      <c r="I7" s="24"/>
      <c r="J7" s="24"/>
      <c r="K7" s="25">
        <v>4</v>
      </c>
      <c r="L7" s="25">
        <v>774</v>
      </c>
      <c r="M7" s="26">
        <v>193.5</v>
      </c>
      <c r="N7" s="27">
        <v>6</v>
      </c>
      <c r="O7" s="28">
        <v>199.5</v>
      </c>
    </row>
    <row r="8" spans="1:15" x14ac:dyDescent="0.25">
      <c r="A8" s="20" t="s">
        <v>88</v>
      </c>
      <c r="B8" s="21" t="s">
        <v>16</v>
      </c>
      <c r="C8" s="22">
        <v>43982</v>
      </c>
      <c r="D8" s="23" t="s">
        <v>142</v>
      </c>
      <c r="E8" s="24">
        <v>191</v>
      </c>
      <c r="F8" s="24">
        <v>195</v>
      </c>
      <c r="G8" s="24">
        <v>188</v>
      </c>
      <c r="H8" s="24">
        <v>196</v>
      </c>
      <c r="I8" s="24">
        <v>195</v>
      </c>
      <c r="J8" s="24">
        <v>195</v>
      </c>
      <c r="K8" s="25">
        <v>6</v>
      </c>
      <c r="L8" s="25">
        <v>1160</v>
      </c>
      <c r="M8" s="26">
        <v>193.33333333333334</v>
      </c>
      <c r="N8" s="27">
        <v>26</v>
      </c>
      <c r="O8" s="28">
        <v>219.33333333333334</v>
      </c>
    </row>
    <row r="9" spans="1:15" x14ac:dyDescent="0.25">
      <c r="A9" s="35" t="s">
        <v>105</v>
      </c>
      <c r="B9" s="36" t="s">
        <v>16</v>
      </c>
      <c r="C9" s="37">
        <v>44003</v>
      </c>
      <c r="D9" s="38" t="s">
        <v>30</v>
      </c>
      <c r="E9" s="39">
        <v>195</v>
      </c>
      <c r="F9" s="39">
        <v>195</v>
      </c>
      <c r="G9" s="39">
        <v>195</v>
      </c>
      <c r="H9" s="39">
        <v>191</v>
      </c>
      <c r="I9" s="39"/>
      <c r="J9" s="39"/>
      <c r="K9" s="40">
        <v>4</v>
      </c>
      <c r="L9" s="40">
        <v>776</v>
      </c>
      <c r="M9" s="41">
        <v>194</v>
      </c>
      <c r="N9" s="42">
        <v>13</v>
      </c>
      <c r="O9" s="43">
        <v>207</v>
      </c>
    </row>
    <row r="10" spans="1:15" x14ac:dyDescent="0.25">
      <c r="A10" s="20" t="s">
        <v>88</v>
      </c>
      <c r="B10" s="21" t="s">
        <v>16</v>
      </c>
      <c r="C10" s="22">
        <v>44009</v>
      </c>
      <c r="D10" s="23" t="s">
        <v>142</v>
      </c>
      <c r="E10" s="24">
        <v>193</v>
      </c>
      <c r="F10" s="24">
        <v>195</v>
      </c>
      <c r="G10" s="24">
        <v>190</v>
      </c>
      <c r="H10" s="24">
        <v>195</v>
      </c>
      <c r="I10" s="24"/>
      <c r="J10" s="24"/>
      <c r="K10" s="25">
        <v>4</v>
      </c>
      <c r="L10" s="25">
        <v>773</v>
      </c>
      <c r="M10" s="26">
        <v>193.25</v>
      </c>
      <c r="N10" s="27">
        <v>9</v>
      </c>
      <c r="O10" s="28">
        <v>202.25</v>
      </c>
    </row>
    <row r="11" spans="1:15" x14ac:dyDescent="0.25">
      <c r="A11" s="20" t="s">
        <v>105</v>
      </c>
      <c r="B11" s="21" t="s">
        <v>16</v>
      </c>
      <c r="C11" s="22">
        <v>44012</v>
      </c>
      <c r="D11" s="23" t="s">
        <v>30</v>
      </c>
      <c r="E11" s="24">
        <v>193</v>
      </c>
      <c r="F11" s="24">
        <v>198</v>
      </c>
      <c r="G11" s="24">
        <v>196</v>
      </c>
      <c r="H11" s="24"/>
      <c r="I11" s="24"/>
      <c r="J11" s="24"/>
      <c r="K11" s="25">
        <v>3</v>
      </c>
      <c r="L11" s="25">
        <v>587</v>
      </c>
      <c r="M11" s="26">
        <v>195.66666666666666</v>
      </c>
      <c r="N11" s="27">
        <v>11</v>
      </c>
      <c r="O11" s="28">
        <v>206.66666666666666</v>
      </c>
    </row>
    <row r="12" spans="1:15" x14ac:dyDescent="0.25">
      <c r="A12" s="20" t="s">
        <v>105</v>
      </c>
      <c r="B12" s="21" t="s">
        <v>16</v>
      </c>
      <c r="C12" s="22">
        <v>44031</v>
      </c>
      <c r="D12" s="23" t="s">
        <v>30</v>
      </c>
      <c r="E12" s="24">
        <v>193</v>
      </c>
      <c r="F12" s="24">
        <v>195</v>
      </c>
      <c r="G12" s="24">
        <v>193</v>
      </c>
      <c r="H12" s="24">
        <v>192</v>
      </c>
      <c r="I12" s="24"/>
      <c r="J12" s="24"/>
      <c r="K12" s="25">
        <v>4</v>
      </c>
      <c r="L12" s="25">
        <v>773</v>
      </c>
      <c r="M12" s="26">
        <v>193.25</v>
      </c>
      <c r="N12" s="27">
        <v>13</v>
      </c>
      <c r="O12" s="28">
        <v>206.25</v>
      </c>
    </row>
    <row r="13" spans="1:15" x14ac:dyDescent="0.25">
      <c r="A13" s="20" t="s">
        <v>105</v>
      </c>
      <c r="B13" s="21" t="s">
        <v>16</v>
      </c>
      <c r="C13" s="22">
        <v>44059</v>
      </c>
      <c r="D13" s="23" t="s">
        <v>30</v>
      </c>
      <c r="E13" s="24">
        <v>198</v>
      </c>
      <c r="F13" s="24">
        <v>198</v>
      </c>
      <c r="G13" s="24">
        <v>200</v>
      </c>
      <c r="H13" s="24">
        <v>190</v>
      </c>
      <c r="I13" s="24"/>
      <c r="J13" s="24"/>
      <c r="K13" s="25">
        <v>4</v>
      </c>
      <c r="L13" s="25">
        <v>786</v>
      </c>
      <c r="M13" s="26">
        <v>196.5</v>
      </c>
      <c r="N13" s="27">
        <v>13</v>
      </c>
      <c r="O13" s="28">
        <v>209.5</v>
      </c>
    </row>
    <row r="14" spans="1:15" x14ac:dyDescent="0.25">
      <c r="A14" s="20" t="s">
        <v>88</v>
      </c>
      <c r="B14" s="21" t="s">
        <v>214</v>
      </c>
      <c r="C14" s="22">
        <v>44079</v>
      </c>
      <c r="D14" s="23" t="s">
        <v>213</v>
      </c>
      <c r="E14" s="24">
        <v>196</v>
      </c>
      <c r="F14" s="24">
        <v>196</v>
      </c>
      <c r="G14" s="24">
        <v>199</v>
      </c>
      <c r="H14" s="24">
        <v>195</v>
      </c>
      <c r="I14" s="24">
        <v>199</v>
      </c>
      <c r="J14" s="24">
        <v>198</v>
      </c>
      <c r="K14" s="25">
        <v>6</v>
      </c>
      <c r="L14" s="25">
        <v>1183</v>
      </c>
      <c r="M14" s="26">
        <v>197.16666666666666</v>
      </c>
      <c r="N14" s="27">
        <v>26</v>
      </c>
      <c r="O14" s="28">
        <v>223.16666666666666</v>
      </c>
    </row>
    <row r="15" spans="1:15" x14ac:dyDescent="0.25">
      <c r="A15" s="20" t="s">
        <v>105</v>
      </c>
      <c r="B15" s="21" t="s">
        <v>16</v>
      </c>
      <c r="C15" s="22">
        <v>44094</v>
      </c>
      <c r="D15" s="23" t="s">
        <v>30</v>
      </c>
      <c r="E15" s="24">
        <v>194</v>
      </c>
      <c r="F15" s="24">
        <v>193</v>
      </c>
      <c r="G15" s="24">
        <v>189</v>
      </c>
      <c r="H15" s="24">
        <v>196</v>
      </c>
      <c r="I15" s="24">
        <v>195.001</v>
      </c>
      <c r="J15" s="24">
        <v>196</v>
      </c>
      <c r="K15" s="25">
        <v>6</v>
      </c>
      <c r="L15" s="25">
        <v>1163.001</v>
      </c>
      <c r="M15" s="26">
        <v>193.83349999999999</v>
      </c>
      <c r="N15" s="27">
        <v>26</v>
      </c>
      <c r="O15" s="28">
        <v>219.83349999999999</v>
      </c>
    </row>
    <row r="16" spans="1:15" x14ac:dyDescent="0.25">
      <c r="A16" s="20" t="s">
        <v>88</v>
      </c>
      <c r="B16" s="21" t="s">
        <v>16</v>
      </c>
      <c r="C16" s="22">
        <v>44100</v>
      </c>
      <c r="D16" s="23" t="s">
        <v>142</v>
      </c>
      <c r="E16" s="24">
        <v>198</v>
      </c>
      <c r="F16" s="24">
        <v>194</v>
      </c>
      <c r="G16" s="24">
        <v>196</v>
      </c>
      <c r="H16" s="24">
        <v>192</v>
      </c>
      <c r="I16" s="24">
        <v>195</v>
      </c>
      <c r="J16" s="24">
        <v>191</v>
      </c>
      <c r="K16" s="25">
        <v>6</v>
      </c>
      <c r="L16" s="25">
        <v>1166</v>
      </c>
      <c r="M16" s="26">
        <v>194.33333333333334</v>
      </c>
      <c r="N16" s="27">
        <v>22</v>
      </c>
      <c r="O16" s="28">
        <v>216.33333333333334</v>
      </c>
    </row>
    <row r="19" spans="11:15" x14ac:dyDescent="0.25">
      <c r="K19" s="17">
        <f>SUM(K2:K18)</f>
        <v>68</v>
      </c>
      <c r="L19" s="17">
        <f>SUM(L2:L18)</f>
        <v>13203.001</v>
      </c>
      <c r="M19" s="19">
        <f>SUM(L19/K19)</f>
        <v>194.16177941176471</v>
      </c>
      <c r="N19" s="17">
        <f>SUM(N2:N18)</f>
        <v>228</v>
      </c>
      <c r="O19" s="19">
        <f>SUM(M19+N19)</f>
        <v>422.16177941176471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_2"/>
    <protectedRange algorithmName="SHA-512" hashValue="ON39YdpmFHfN9f47KpiRvqrKx0V9+erV1CNkpWzYhW/Qyc6aT8rEyCrvauWSYGZK2ia3o7vd3akF07acHAFpOA==" saltValue="yVW9XmDwTqEnmpSGai0KYg==" spinCount="100000" sqref="D2" name="Range1_1_2_2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C4" name="Range1_1"/>
    <protectedRange algorithmName="SHA-512" hashValue="ON39YdpmFHfN9f47KpiRvqrKx0V9+erV1CNkpWzYhW/Qyc6aT8rEyCrvauWSYGZK2ia3o7vd3akF07acHAFpOA==" saltValue="yVW9XmDwTqEnmpSGai0KYg==" spinCount="100000" sqref="E4:J4 B4" name="Range1_4_1"/>
    <protectedRange algorithmName="SHA-512" hashValue="ON39YdpmFHfN9f47KpiRvqrKx0V9+erV1CNkpWzYhW/Qyc6aT8rEyCrvauWSYGZK2ia3o7vd3akF07acHAFpOA==" saltValue="yVW9XmDwTqEnmpSGai0KYg==" spinCount="100000" sqref="E5:J5 B5:C5" name="Range1_14"/>
    <protectedRange algorithmName="SHA-512" hashValue="ON39YdpmFHfN9f47KpiRvqrKx0V9+erV1CNkpWzYhW/Qyc6aT8rEyCrvauWSYGZK2ia3o7vd3akF07acHAFpOA==" saltValue="yVW9XmDwTqEnmpSGai0KYg==" spinCount="100000" sqref="D5" name="Range1_1_7"/>
    <protectedRange algorithmName="SHA-512" hashValue="ON39YdpmFHfN9f47KpiRvqrKx0V9+erV1CNkpWzYhW/Qyc6aT8rEyCrvauWSYGZK2ia3o7vd3akF07acHAFpOA==" saltValue="yVW9XmDwTqEnmpSGai0KYg==" spinCount="100000" sqref="B6:C6 E6:J6" name="Range1_4_1_1_1"/>
    <protectedRange algorithmName="SHA-512" hashValue="ON39YdpmFHfN9f47KpiRvqrKx0V9+erV1CNkpWzYhW/Qyc6aT8rEyCrvauWSYGZK2ia3o7vd3akF07acHAFpOA==" saltValue="yVW9XmDwTqEnmpSGai0KYg==" spinCount="100000" sqref="D6" name="Range1_1_4_1_1"/>
    <protectedRange algorithmName="SHA-512" hashValue="ON39YdpmFHfN9f47KpiRvqrKx0V9+erV1CNkpWzYhW/Qyc6aT8rEyCrvauWSYGZK2ia3o7vd3akF07acHAFpOA==" saltValue="yVW9XmDwTqEnmpSGai0KYg==" spinCount="100000" sqref="E7:J7 B7:C7" name="Range1_14_2"/>
    <protectedRange algorithmName="SHA-512" hashValue="ON39YdpmFHfN9f47KpiRvqrKx0V9+erV1CNkpWzYhW/Qyc6aT8rEyCrvauWSYGZK2ia3o7vd3akF07acHAFpOA==" saltValue="yVW9XmDwTqEnmpSGai0KYg==" spinCount="100000" sqref="D7" name="Range1_1_7_2"/>
    <protectedRange algorithmName="SHA-512" hashValue="ON39YdpmFHfN9f47KpiRvqrKx0V9+erV1CNkpWzYhW/Qyc6aT8rEyCrvauWSYGZK2ia3o7vd3akF07acHAFpOA==" saltValue="yVW9XmDwTqEnmpSGai0KYg==" spinCount="100000" sqref="B9:C9 E9:J9" name="Range1_4_1_1_1_5"/>
    <protectedRange algorithmName="SHA-512" hashValue="ON39YdpmFHfN9f47KpiRvqrKx0V9+erV1CNkpWzYhW/Qyc6aT8rEyCrvauWSYGZK2ia3o7vd3akF07acHAFpOA==" saltValue="yVW9XmDwTqEnmpSGai0KYg==" spinCount="100000" sqref="D9" name="Range1_1_4_1_1_3"/>
    <protectedRange algorithmName="SHA-512" hashValue="ON39YdpmFHfN9f47KpiRvqrKx0V9+erV1CNkpWzYhW/Qyc6aT8rEyCrvauWSYGZK2ia3o7vd3akF07acHAFpOA==" saltValue="yVW9XmDwTqEnmpSGai0KYg==" spinCount="100000" sqref="E10:J10 B10:C10" name="Range1_8"/>
    <protectedRange algorithmName="SHA-512" hashValue="ON39YdpmFHfN9f47KpiRvqrKx0V9+erV1CNkpWzYhW/Qyc6aT8rEyCrvauWSYGZK2ia3o7vd3akF07acHAFpOA==" saltValue="yVW9XmDwTqEnmpSGai0KYg==" spinCount="100000" sqref="D10" name="Range1_1_4"/>
    <protectedRange algorithmName="SHA-512" hashValue="ON39YdpmFHfN9f47KpiRvqrKx0V9+erV1CNkpWzYhW/Qyc6aT8rEyCrvauWSYGZK2ia3o7vd3akF07acHAFpOA==" saltValue="yVW9XmDwTqEnmpSGai0KYg==" spinCount="100000" sqref="B11:C11 E11:J11" name="Range1_4_1_1_1_1"/>
    <protectedRange algorithmName="SHA-512" hashValue="ON39YdpmFHfN9f47KpiRvqrKx0V9+erV1CNkpWzYhW/Qyc6aT8rEyCrvauWSYGZK2ia3o7vd3akF07acHAFpOA==" saltValue="yVW9XmDwTqEnmpSGai0KYg==" spinCount="100000" sqref="D11" name="Range1_1_4_1_1_1"/>
    <protectedRange algorithmName="SHA-512" hashValue="ON39YdpmFHfN9f47KpiRvqrKx0V9+erV1CNkpWzYhW/Qyc6aT8rEyCrvauWSYGZK2ia3o7vd3akF07acHAFpOA==" saltValue="yVW9XmDwTqEnmpSGai0KYg==" spinCount="100000" sqref="B12:C12 E12:J12" name="Range1_4_1_1_1_3"/>
    <protectedRange algorithmName="SHA-512" hashValue="ON39YdpmFHfN9f47KpiRvqrKx0V9+erV1CNkpWzYhW/Qyc6aT8rEyCrvauWSYGZK2ia3o7vd3akF07acHAFpOA==" saltValue="yVW9XmDwTqEnmpSGai0KYg==" spinCount="100000" sqref="D12" name="Range1_1_4_1_1_2"/>
    <protectedRange algorithmName="SHA-512" hashValue="ON39YdpmFHfN9f47KpiRvqrKx0V9+erV1CNkpWzYhW/Qyc6aT8rEyCrvauWSYGZK2ia3o7vd3akF07acHAFpOA==" saltValue="yVW9XmDwTqEnmpSGai0KYg==" spinCount="100000" sqref="B13:C13 E13:J13" name="Range1_4_1_1_1_9"/>
    <protectedRange algorithmName="SHA-512" hashValue="ON39YdpmFHfN9f47KpiRvqrKx0V9+erV1CNkpWzYhW/Qyc6aT8rEyCrvauWSYGZK2ia3o7vd3akF07acHAFpOA==" saltValue="yVW9XmDwTqEnmpSGai0KYg==" spinCount="100000" sqref="D13" name="Range1_1_4_1_1_5"/>
    <protectedRange algorithmName="SHA-512" hashValue="ON39YdpmFHfN9f47KpiRvqrKx0V9+erV1CNkpWzYhW/Qyc6aT8rEyCrvauWSYGZK2ia3o7vd3akF07acHAFpOA==" saltValue="yVW9XmDwTqEnmpSGai0KYg==" spinCount="100000" sqref="E14:J14 B14:C14" name="Range1_4_3"/>
    <protectedRange algorithmName="SHA-512" hashValue="ON39YdpmFHfN9f47KpiRvqrKx0V9+erV1CNkpWzYhW/Qyc6aT8rEyCrvauWSYGZK2ia3o7vd3akF07acHAFpOA==" saltValue="yVW9XmDwTqEnmpSGai0KYg==" spinCount="100000" sqref="D14" name="Range1_1_2_1"/>
    <protectedRange algorithmName="SHA-512" hashValue="ON39YdpmFHfN9f47KpiRvqrKx0V9+erV1CNkpWzYhW/Qyc6aT8rEyCrvauWSYGZK2ia3o7vd3akF07acHAFpOA==" saltValue="yVW9XmDwTqEnmpSGai0KYg==" spinCount="100000" sqref="B15:C15 E15:J15" name="Range1_4_1_1_1_13"/>
    <protectedRange algorithmName="SHA-512" hashValue="ON39YdpmFHfN9f47KpiRvqrKx0V9+erV1CNkpWzYhW/Qyc6aT8rEyCrvauWSYGZK2ia3o7vd3akF07acHAFpOA==" saltValue="yVW9XmDwTqEnmpSGai0KYg==" spinCount="100000" sqref="D15" name="Range1_1_4_1_1_7"/>
    <protectedRange algorithmName="SHA-512" hashValue="ON39YdpmFHfN9f47KpiRvqrKx0V9+erV1CNkpWzYhW/Qyc6aT8rEyCrvauWSYGZK2ia3o7vd3akF07acHAFpOA==" saltValue="yVW9XmDwTqEnmpSGai0KYg==" spinCount="100000" sqref="E16:J16 B16:C16" name="Range1_33"/>
    <protectedRange algorithmName="SHA-512" hashValue="ON39YdpmFHfN9f47KpiRvqrKx0V9+erV1CNkpWzYhW/Qyc6aT8rEyCrvauWSYGZK2ia3o7vd3akF07acHAFpOA==" saltValue="yVW9XmDwTqEnmpSGai0KYg==" spinCount="100000" sqref="D16" name="Range1_1_21"/>
  </protectedRanges>
  <conditionalFormatting sqref="F2">
    <cfRule type="top10" dxfId="899" priority="149" rank="1"/>
  </conditionalFormatting>
  <conditionalFormatting sqref="G2">
    <cfRule type="top10" dxfId="898" priority="148" rank="1"/>
  </conditionalFormatting>
  <conditionalFormatting sqref="H2">
    <cfRule type="top10" dxfId="897" priority="147" rank="1"/>
  </conditionalFormatting>
  <conditionalFormatting sqref="E2">
    <cfRule type="top10" dxfId="896" priority="150" rank="1"/>
  </conditionalFormatting>
  <conditionalFormatting sqref="I2">
    <cfRule type="top10" dxfId="895" priority="146" rank="1"/>
  </conditionalFormatting>
  <conditionalFormatting sqref="J2">
    <cfRule type="top10" dxfId="894" priority="145" rank="1"/>
  </conditionalFormatting>
  <conditionalFormatting sqref="E3">
    <cfRule type="top10" dxfId="893" priority="138" rank="1"/>
  </conditionalFormatting>
  <conditionalFormatting sqref="F3">
    <cfRule type="top10" dxfId="892" priority="137" rank="1"/>
  </conditionalFormatting>
  <conditionalFormatting sqref="G3">
    <cfRule type="top10" dxfId="891" priority="136" rank="1"/>
  </conditionalFormatting>
  <conditionalFormatting sqref="H3">
    <cfRule type="top10" dxfId="890" priority="135" rank="1"/>
  </conditionalFormatting>
  <conditionalFormatting sqref="I3">
    <cfRule type="top10" dxfId="889" priority="134" rank="1"/>
  </conditionalFormatting>
  <conditionalFormatting sqref="J3">
    <cfRule type="top10" dxfId="888" priority="133" rank="1"/>
  </conditionalFormatting>
  <conditionalFormatting sqref="E4">
    <cfRule type="top10" dxfId="887" priority="126" rank="1"/>
  </conditionalFormatting>
  <conditionalFormatting sqref="F4">
    <cfRule type="top10" dxfId="886" priority="125" rank="1"/>
  </conditionalFormatting>
  <conditionalFormatting sqref="G4">
    <cfRule type="top10" dxfId="885" priority="124" rank="1"/>
  </conditionalFormatting>
  <conditionalFormatting sqref="H4">
    <cfRule type="top10" dxfId="884" priority="123" rank="1"/>
  </conditionalFormatting>
  <conditionalFormatting sqref="I4">
    <cfRule type="top10" dxfId="883" priority="122" rank="1"/>
  </conditionalFormatting>
  <conditionalFormatting sqref="J4">
    <cfRule type="top10" dxfId="882" priority="121" rank="1"/>
  </conditionalFormatting>
  <conditionalFormatting sqref="E5">
    <cfRule type="top10" dxfId="881" priority="120" rank="1"/>
  </conditionalFormatting>
  <conditionalFormatting sqref="F5">
    <cfRule type="top10" dxfId="880" priority="119" rank="1"/>
  </conditionalFormatting>
  <conditionalFormatting sqref="G5">
    <cfRule type="top10" dxfId="879" priority="118" rank="1"/>
  </conditionalFormatting>
  <conditionalFormatting sqref="H5">
    <cfRule type="top10" dxfId="878" priority="117" rank="1"/>
  </conditionalFormatting>
  <conditionalFormatting sqref="I5">
    <cfRule type="top10" dxfId="877" priority="116" rank="1"/>
  </conditionalFormatting>
  <conditionalFormatting sqref="J5">
    <cfRule type="top10" dxfId="876" priority="115" rank="1"/>
  </conditionalFormatting>
  <conditionalFormatting sqref="E6">
    <cfRule type="top10" dxfId="875" priority="114" rank="1"/>
  </conditionalFormatting>
  <conditionalFormatting sqref="F6">
    <cfRule type="top10" dxfId="874" priority="113" rank="1"/>
  </conditionalFormatting>
  <conditionalFormatting sqref="G6">
    <cfRule type="top10" dxfId="873" priority="112" rank="1"/>
  </conditionalFormatting>
  <conditionalFormatting sqref="H6">
    <cfRule type="top10" dxfId="872" priority="111" rank="1"/>
  </conditionalFormatting>
  <conditionalFormatting sqref="I6">
    <cfRule type="top10" dxfId="871" priority="110" rank="1"/>
  </conditionalFormatting>
  <conditionalFormatting sqref="J6">
    <cfRule type="top10" dxfId="870" priority="109" rank="1"/>
  </conditionalFormatting>
  <conditionalFormatting sqref="F7">
    <cfRule type="top10" dxfId="869" priority="108" rank="1"/>
  </conditionalFormatting>
  <conditionalFormatting sqref="G7">
    <cfRule type="top10" dxfId="868" priority="107" rank="1"/>
  </conditionalFormatting>
  <conditionalFormatting sqref="H7">
    <cfRule type="top10" dxfId="867" priority="106" rank="1"/>
  </conditionalFormatting>
  <conditionalFormatting sqref="I7">
    <cfRule type="top10" dxfId="866" priority="105" rank="1"/>
  </conditionalFormatting>
  <conditionalFormatting sqref="J7">
    <cfRule type="top10" dxfId="865" priority="104" rank="1"/>
  </conditionalFormatting>
  <conditionalFormatting sqref="E7">
    <cfRule type="top10" dxfId="864" priority="103" rank="1"/>
  </conditionalFormatting>
  <conditionalFormatting sqref="F8">
    <cfRule type="top10" dxfId="863" priority="102" rank="1"/>
  </conditionalFormatting>
  <conditionalFormatting sqref="G8">
    <cfRule type="top10" dxfId="862" priority="101" rank="1"/>
  </conditionalFormatting>
  <conditionalFormatting sqref="H8">
    <cfRule type="top10" dxfId="861" priority="100" rank="1"/>
  </conditionalFormatting>
  <conditionalFormatting sqref="I8">
    <cfRule type="top10" dxfId="860" priority="99" rank="1"/>
  </conditionalFormatting>
  <conditionalFormatting sqref="J8">
    <cfRule type="top10" dxfId="859" priority="98" rank="1"/>
  </conditionalFormatting>
  <conditionalFormatting sqref="E8">
    <cfRule type="top10" dxfId="858" priority="97" rank="1"/>
  </conditionalFormatting>
  <conditionalFormatting sqref="E9">
    <cfRule type="top10" dxfId="857" priority="90" rank="1"/>
  </conditionalFormatting>
  <conditionalFormatting sqref="F9">
    <cfRule type="top10" dxfId="856" priority="89" rank="1"/>
  </conditionalFormatting>
  <conditionalFormatting sqref="G9">
    <cfRule type="top10" dxfId="855" priority="88" rank="1"/>
  </conditionalFormatting>
  <conditionalFormatting sqref="H9">
    <cfRule type="top10" dxfId="854" priority="87" rank="1"/>
  </conditionalFormatting>
  <conditionalFormatting sqref="I9">
    <cfRule type="top10" dxfId="853" priority="86" rank="1"/>
  </conditionalFormatting>
  <conditionalFormatting sqref="J9">
    <cfRule type="top10" dxfId="852" priority="85" rank="1"/>
  </conditionalFormatting>
  <conditionalFormatting sqref="F10">
    <cfRule type="top10" dxfId="851" priority="83" rank="1"/>
  </conditionalFormatting>
  <conditionalFormatting sqref="G10">
    <cfRule type="top10" dxfId="850" priority="82" rank="1"/>
  </conditionalFormatting>
  <conditionalFormatting sqref="H10">
    <cfRule type="top10" dxfId="849" priority="81" rank="1"/>
  </conditionalFormatting>
  <conditionalFormatting sqref="I10">
    <cfRule type="top10" dxfId="848" priority="80" rank="1"/>
  </conditionalFormatting>
  <conditionalFormatting sqref="J10">
    <cfRule type="top10" dxfId="847" priority="79" rank="1"/>
  </conditionalFormatting>
  <conditionalFormatting sqref="E10">
    <cfRule type="top10" dxfId="846" priority="84" rank="1"/>
  </conditionalFormatting>
  <conditionalFormatting sqref="E11">
    <cfRule type="top10" dxfId="845" priority="78" rank="1"/>
  </conditionalFormatting>
  <conditionalFormatting sqref="F11">
    <cfRule type="top10" dxfId="844" priority="77" rank="1"/>
  </conditionalFormatting>
  <conditionalFormatting sqref="G11">
    <cfRule type="top10" dxfId="843" priority="76" rank="1"/>
  </conditionalFormatting>
  <conditionalFormatting sqref="H11">
    <cfRule type="top10" dxfId="842" priority="75" rank="1"/>
  </conditionalFormatting>
  <conditionalFormatting sqref="I11">
    <cfRule type="top10" dxfId="841" priority="74" rank="1"/>
  </conditionalFormatting>
  <conditionalFormatting sqref="J11">
    <cfRule type="top10" dxfId="840" priority="73" rank="1"/>
  </conditionalFormatting>
  <conditionalFormatting sqref="E12">
    <cfRule type="top10" dxfId="839" priority="66" rank="1"/>
  </conditionalFormatting>
  <conditionalFormatting sqref="F12">
    <cfRule type="top10" dxfId="838" priority="65" rank="1"/>
  </conditionalFormatting>
  <conditionalFormatting sqref="G12">
    <cfRule type="top10" dxfId="837" priority="64" rank="1"/>
  </conditionalFormatting>
  <conditionalFormatting sqref="H12">
    <cfRule type="top10" dxfId="836" priority="63" rank="1"/>
  </conditionalFormatting>
  <conditionalFormatting sqref="I12">
    <cfRule type="top10" dxfId="835" priority="62" rank="1"/>
  </conditionalFormatting>
  <conditionalFormatting sqref="J12">
    <cfRule type="top10" dxfId="834" priority="61" rank="1"/>
  </conditionalFormatting>
  <conditionalFormatting sqref="E13">
    <cfRule type="top10" dxfId="833" priority="48" rank="1"/>
  </conditionalFormatting>
  <conditionalFormatting sqref="F13">
    <cfRule type="top10" dxfId="832" priority="47" rank="1"/>
  </conditionalFormatting>
  <conditionalFormatting sqref="G13">
    <cfRule type="top10" dxfId="831" priority="46" rank="1"/>
  </conditionalFormatting>
  <conditionalFormatting sqref="H13">
    <cfRule type="top10" dxfId="830" priority="45" rank="1"/>
  </conditionalFormatting>
  <conditionalFormatting sqref="I13">
    <cfRule type="top10" dxfId="829" priority="44" rank="1"/>
  </conditionalFormatting>
  <conditionalFormatting sqref="J13">
    <cfRule type="top10" dxfId="828" priority="43" rank="1"/>
  </conditionalFormatting>
  <conditionalFormatting sqref="F14">
    <cfRule type="top10" dxfId="827" priority="30" rank="1"/>
  </conditionalFormatting>
  <conditionalFormatting sqref="G14">
    <cfRule type="top10" dxfId="826" priority="29" rank="1"/>
  </conditionalFormatting>
  <conditionalFormatting sqref="H14">
    <cfRule type="top10" dxfId="825" priority="28" rank="1"/>
  </conditionalFormatting>
  <conditionalFormatting sqref="I14">
    <cfRule type="top10" dxfId="824" priority="27" rank="1"/>
  </conditionalFormatting>
  <conditionalFormatting sqref="J14">
    <cfRule type="top10" dxfId="823" priority="26" rank="1"/>
  </conditionalFormatting>
  <conditionalFormatting sqref="E14">
    <cfRule type="top10" dxfId="822" priority="25" rank="1"/>
  </conditionalFormatting>
  <conditionalFormatting sqref="E15">
    <cfRule type="top10" dxfId="821" priority="24" rank="1"/>
  </conditionalFormatting>
  <conditionalFormatting sqref="F15">
    <cfRule type="top10" dxfId="820" priority="23" rank="1"/>
  </conditionalFormatting>
  <conditionalFormatting sqref="G15">
    <cfRule type="top10" dxfId="819" priority="22" rank="1"/>
  </conditionalFormatting>
  <conditionalFormatting sqref="H15">
    <cfRule type="top10" dxfId="818" priority="21" rank="1"/>
  </conditionalFormatting>
  <conditionalFormatting sqref="I15">
    <cfRule type="top10" dxfId="817" priority="20" rank="1"/>
  </conditionalFormatting>
  <conditionalFormatting sqref="J15">
    <cfRule type="top10" dxfId="816" priority="19" rank="1"/>
  </conditionalFormatting>
  <conditionalFormatting sqref="F16">
    <cfRule type="top10" dxfId="815" priority="17" rank="1"/>
  </conditionalFormatting>
  <conditionalFormatting sqref="G16">
    <cfRule type="top10" dxfId="814" priority="16" rank="1"/>
  </conditionalFormatting>
  <conditionalFormatting sqref="H16">
    <cfRule type="top10" dxfId="813" priority="15" rank="1"/>
  </conditionalFormatting>
  <conditionalFormatting sqref="I16">
    <cfRule type="top10" dxfId="812" priority="14" rank="1"/>
  </conditionalFormatting>
  <conditionalFormatting sqref="J16">
    <cfRule type="top10" dxfId="811" priority="13" rank="1"/>
  </conditionalFormatting>
  <conditionalFormatting sqref="E16">
    <cfRule type="top10" dxfId="810" priority="18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11CD989-8D4F-448E-A3EE-1488A96CEFD0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66516738-7C29-4F75-A589-340B9656D0E8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B0DE72A6-6629-4FE5-893B-C0D7F700A05A}">
          <x14:formula1>
            <xm:f>'C:\Users\LChacon\AppData\Local\Packages\Microsoft.MicrosoftEdge_8wekyb3d8bbwe\TempState\Downloads\[ABRA GA CLUB MATCH 3152020 (1).xlsm]DATA'!#REF!</xm:f>
          </x14:formula1>
          <xm:sqref>B4</xm:sqref>
        </x14:dataValidation>
      </x14:dataValidations>
    </ext>
  </extLst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F6559A-B1E1-4138-8549-2437A2AE543D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109</v>
      </c>
      <c r="B2" s="21" t="s">
        <v>270</v>
      </c>
      <c r="C2" s="22">
        <v>44115</v>
      </c>
      <c r="D2" s="23" t="s">
        <v>205</v>
      </c>
      <c r="E2" s="24">
        <v>125</v>
      </c>
      <c r="F2" s="24">
        <v>142</v>
      </c>
      <c r="G2" s="24">
        <v>162</v>
      </c>
      <c r="H2" s="24">
        <v>148</v>
      </c>
      <c r="I2" s="24"/>
      <c r="J2" s="24"/>
      <c r="K2" s="25">
        <v>4</v>
      </c>
      <c r="L2" s="25">
        <v>577</v>
      </c>
      <c r="M2" s="26">
        <v>144.25</v>
      </c>
      <c r="N2" s="27">
        <v>2</v>
      </c>
      <c r="O2" s="28">
        <v>146.25</v>
      </c>
    </row>
    <row r="3" spans="1:17" ht="15.75" x14ac:dyDescent="0.3">
      <c r="A3" s="54" t="s">
        <v>23</v>
      </c>
      <c r="B3" s="55" t="s">
        <v>270</v>
      </c>
      <c r="C3" s="56">
        <v>44143</v>
      </c>
      <c r="D3" s="57" t="s">
        <v>97</v>
      </c>
      <c r="E3" s="58">
        <v>171</v>
      </c>
      <c r="F3" s="58">
        <v>164</v>
      </c>
      <c r="G3" s="58">
        <v>174</v>
      </c>
      <c r="H3" s="58">
        <v>176</v>
      </c>
      <c r="I3" s="58"/>
      <c r="J3" s="58"/>
      <c r="K3" s="59">
        <f>COUNT(E3:J3)</f>
        <v>4</v>
      </c>
      <c r="L3" s="59">
        <f>SUM(E3:J3)</f>
        <v>685</v>
      </c>
      <c r="M3" s="60">
        <f>SUM(L3/K3)</f>
        <v>171.25</v>
      </c>
      <c r="N3" s="55">
        <v>2</v>
      </c>
      <c r="O3" s="61">
        <f>SUM(M3+N3)</f>
        <v>173.25</v>
      </c>
    </row>
    <row r="6" spans="1:17" x14ac:dyDescent="0.25">
      <c r="K6" s="17">
        <f>SUM(K2:K5)</f>
        <v>8</v>
      </c>
      <c r="L6" s="17">
        <f>SUM(L2:L5)</f>
        <v>1262</v>
      </c>
      <c r="M6" s="19">
        <f>SUM(L6/K6)</f>
        <v>157.75</v>
      </c>
      <c r="N6" s="17">
        <f>SUM(N2:N5)</f>
        <v>4</v>
      </c>
      <c r="O6" s="19">
        <f>SUM(M6+N6)</f>
        <v>161.75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6_1_1"/>
    <protectedRange algorithmName="SHA-512" hashValue="ON39YdpmFHfN9f47KpiRvqrKx0V9+erV1CNkpWzYhW/Qyc6aT8rEyCrvauWSYGZK2ia3o7vd3akF07acHAFpOA==" saltValue="yVW9XmDwTqEnmpSGai0KYg==" spinCount="100000" sqref="D2" name="Range1_1_6_1_1"/>
    <protectedRange algorithmName="SHA-512" hashValue="ON39YdpmFHfN9f47KpiRvqrKx0V9+erV1CNkpWzYhW/Qyc6aT8rEyCrvauWSYGZK2ia3o7vd3akF07acHAFpOA==" saltValue="yVW9XmDwTqEnmpSGai0KYg==" spinCount="100000" sqref="B2" name="Range1_4_4"/>
  </protectedRanges>
  <conditionalFormatting sqref="E2">
    <cfRule type="top10" dxfId="809" priority="12" rank="1"/>
  </conditionalFormatting>
  <conditionalFormatting sqref="F2">
    <cfRule type="top10" dxfId="808" priority="11" rank="1"/>
  </conditionalFormatting>
  <conditionalFormatting sqref="G2">
    <cfRule type="top10" dxfId="807" priority="10" rank="1"/>
  </conditionalFormatting>
  <conditionalFormatting sqref="H2">
    <cfRule type="top10" dxfId="806" priority="9" rank="1"/>
  </conditionalFormatting>
  <conditionalFormatting sqref="I2">
    <cfRule type="top10" dxfId="805" priority="8" rank="1"/>
  </conditionalFormatting>
  <conditionalFormatting sqref="J2">
    <cfRule type="top10" dxfId="804" priority="7" rank="1"/>
  </conditionalFormatting>
  <conditionalFormatting sqref="E3">
    <cfRule type="top10" dxfId="803" priority="1" rank="1"/>
  </conditionalFormatting>
  <conditionalFormatting sqref="F3">
    <cfRule type="top10" dxfId="802" priority="2" rank="1"/>
  </conditionalFormatting>
  <conditionalFormatting sqref="G3">
    <cfRule type="top10" dxfId="801" priority="3" rank="1"/>
  </conditionalFormatting>
  <conditionalFormatting sqref="H3">
    <cfRule type="top10" dxfId="800" priority="4" rank="1"/>
  </conditionalFormatting>
  <conditionalFormatting sqref="I3">
    <cfRule type="top10" dxfId="799" priority="5" rank="1"/>
  </conditionalFormatting>
  <conditionalFormatting sqref="J3">
    <cfRule type="top10" dxfId="798" priority="6" rank="1"/>
  </conditionalFormatting>
  <hyperlinks>
    <hyperlink ref="Q1" location="'National Adult Rankings'!A1" display="Return to Rankings" xr:uid="{A0483EBD-11B1-4478-B415-DAD69DC0A86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C0ADF3-E470-4B12-9C36-E7E57974354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7284EE-8A5A-4BEE-8BD6-5386FDEA2F1E}">
  <sheetPr codeName="Sheet130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113</v>
      </c>
      <c r="C2" s="22">
        <v>43968</v>
      </c>
      <c r="D2" s="23" t="s">
        <v>112</v>
      </c>
      <c r="E2" s="24">
        <v>190</v>
      </c>
      <c r="F2" s="24">
        <v>188</v>
      </c>
      <c r="G2" s="24">
        <v>190</v>
      </c>
      <c r="H2" s="24"/>
      <c r="I2" s="24"/>
      <c r="J2" s="24"/>
      <c r="K2" s="25">
        <v>3</v>
      </c>
      <c r="L2" s="25">
        <v>568</v>
      </c>
      <c r="M2" s="26">
        <v>189.33333333333334</v>
      </c>
      <c r="N2" s="27">
        <v>11</v>
      </c>
      <c r="O2" s="28">
        <v>200.33333333333334</v>
      </c>
    </row>
    <row r="3" spans="1:17" x14ac:dyDescent="0.25">
      <c r="A3" s="20" t="s">
        <v>31</v>
      </c>
      <c r="B3" s="21" t="s">
        <v>113</v>
      </c>
      <c r="C3" s="22">
        <v>43995</v>
      </c>
      <c r="D3" s="23" t="s">
        <v>112</v>
      </c>
      <c r="E3" s="24">
        <v>183</v>
      </c>
      <c r="F3" s="24">
        <v>190</v>
      </c>
      <c r="G3" s="24">
        <v>191.001</v>
      </c>
      <c r="H3" s="24"/>
      <c r="I3" s="24"/>
      <c r="J3" s="24"/>
      <c r="K3" s="25">
        <v>3</v>
      </c>
      <c r="L3" s="25">
        <v>564.00099999999998</v>
      </c>
      <c r="M3" s="26">
        <v>188.00033333333332</v>
      </c>
      <c r="N3" s="27">
        <v>9</v>
      </c>
      <c r="O3" s="28">
        <v>197.00033333333332</v>
      </c>
    </row>
    <row r="4" spans="1:17" x14ac:dyDescent="0.25">
      <c r="A4" s="20" t="s">
        <v>31</v>
      </c>
      <c r="B4" s="21" t="s">
        <v>113</v>
      </c>
      <c r="C4" s="22">
        <v>44030</v>
      </c>
      <c r="D4" s="23" t="s">
        <v>112</v>
      </c>
      <c r="E4" s="24">
        <v>189</v>
      </c>
      <c r="F4" s="24">
        <v>191</v>
      </c>
      <c r="G4" s="24">
        <v>192</v>
      </c>
      <c r="H4" s="24"/>
      <c r="I4" s="24"/>
      <c r="J4" s="24"/>
      <c r="K4" s="25">
        <v>3</v>
      </c>
      <c r="L4" s="25">
        <v>572</v>
      </c>
      <c r="M4" s="26">
        <v>190.66666666666666</v>
      </c>
      <c r="N4" s="27">
        <v>11</v>
      </c>
      <c r="O4" s="28">
        <v>201.66666666666666</v>
      </c>
    </row>
    <row r="5" spans="1:17" x14ac:dyDescent="0.25">
      <c r="A5" s="20" t="s">
        <v>31</v>
      </c>
      <c r="B5" s="21" t="s">
        <v>113</v>
      </c>
      <c r="C5" s="22">
        <v>44058</v>
      </c>
      <c r="D5" s="23" t="s">
        <v>112</v>
      </c>
      <c r="E5" s="24">
        <v>189</v>
      </c>
      <c r="F5" s="24">
        <v>186</v>
      </c>
      <c r="G5" s="24">
        <v>192</v>
      </c>
      <c r="H5" s="24"/>
      <c r="I5" s="24"/>
      <c r="J5" s="24"/>
      <c r="K5" s="25">
        <v>3</v>
      </c>
      <c r="L5" s="25">
        <f>SUM(E5:G5)</f>
        <v>567</v>
      </c>
      <c r="M5" s="26">
        <f>SUM(L5/K5)</f>
        <v>189</v>
      </c>
      <c r="N5" s="27">
        <v>6</v>
      </c>
      <c r="O5" s="28">
        <f>SUM(M5+N5)</f>
        <v>195</v>
      </c>
    </row>
    <row r="6" spans="1:17" x14ac:dyDescent="0.25">
      <c r="A6" s="20" t="s">
        <v>31</v>
      </c>
      <c r="B6" s="21" t="s">
        <v>113</v>
      </c>
      <c r="C6" s="22">
        <v>44093</v>
      </c>
      <c r="D6" s="23" t="s">
        <v>112</v>
      </c>
      <c r="E6" s="67">
        <v>189</v>
      </c>
      <c r="F6" s="66">
        <v>191</v>
      </c>
      <c r="G6" s="66">
        <v>190</v>
      </c>
      <c r="H6" s="67"/>
      <c r="I6" s="68"/>
      <c r="J6" s="67"/>
      <c r="K6" s="67">
        <v>3</v>
      </c>
      <c r="L6" s="25">
        <v>570</v>
      </c>
      <c r="M6" s="26">
        <v>190</v>
      </c>
      <c r="N6" s="27">
        <v>9</v>
      </c>
      <c r="O6" s="28">
        <v>199</v>
      </c>
    </row>
    <row r="7" spans="1:17" x14ac:dyDescent="0.25">
      <c r="A7" s="20" t="s">
        <v>31</v>
      </c>
      <c r="B7" s="21" t="s">
        <v>113</v>
      </c>
      <c r="C7" s="22">
        <v>44121</v>
      </c>
      <c r="D7" s="23" t="s">
        <v>112</v>
      </c>
      <c r="E7" s="67">
        <v>184</v>
      </c>
      <c r="F7" s="66">
        <v>192</v>
      </c>
      <c r="G7" s="66">
        <v>186</v>
      </c>
      <c r="H7" s="67">
        <v>186</v>
      </c>
      <c r="I7" s="68">
        <v>187</v>
      </c>
      <c r="J7" s="67">
        <v>187</v>
      </c>
      <c r="K7" s="67">
        <v>6</v>
      </c>
      <c r="L7" s="25">
        <v>1122</v>
      </c>
      <c r="M7" s="26">
        <v>187</v>
      </c>
      <c r="N7" s="27">
        <v>12</v>
      </c>
      <c r="O7" s="28">
        <v>199</v>
      </c>
    </row>
    <row r="10" spans="1:17" x14ac:dyDescent="0.25">
      <c r="K10" s="17">
        <f>SUM(K2:K9)</f>
        <v>21</v>
      </c>
      <c r="L10" s="17">
        <f>SUM(L2:L9)</f>
        <v>3963.0010000000002</v>
      </c>
      <c r="M10" s="19">
        <f>SUM(L10/K10)</f>
        <v>188.71433333333334</v>
      </c>
      <c r="N10" s="17">
        <f>SUM(N2:N9)</f>
        <v>58</v>
      </c>
      <c r="O10" s="19">
        <f>SUM(M10+N10)</f>
        <v>246.71433333333334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C6" name="Range1_4"/>
    <protectedRange algorithmName="SHA-512" hashValue="ON39YdpmFHfN9f47KpiRvqrKx0V9+erV1CNkpWzYhW/Qyc6aT8rEyCrvauWSYGZK2ia3o7vd3akF07acHAFpOA==" saltValue="yVW9XmDwTqEnmpSGai0KYg==" spinCount="100000" sqref="E6:J6 B6" name="Range1_5_1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C7" name="Range1_4_1"/>
    <protectedRange algorithmName="SHA-512" hashValue="ON39YdpmFHfN9f47KpiRvqrKx0V9+erV1CNkpWzYhW/Qyc6aT8rEyCrvauWSYGZK2ia3o7vd3akF07acHAFpOA==" saltValue="yVW9XmDwTqEnmpSGai0KYg==" spinCount="100000" sqref="E7:J7 B7" name="Range1_5_2"/>
    <protectedRange algorithmName="SHA-512" hashValue="ON39YdpmFHfN9f47KpiRvqrKx0V9+erV1CNkpWzYhW/Qyc6aT8rEyCrvauWSYGZK2ia3o7vd3akF07acHAFpOA==" saltValue="yVW9XmDwTqEnmpSGai0KYg==" spinCount="100000" sqref="D7" name="Range1_1_4_2"/>
    <protectedRange algorithmName="SHA-512" hashValue="ON39YdpmFHfN9f47KpiRvqrKx0V9+erV1CNkpWzYhW/Qyc6aT8rEyCrvauWSYGZK2ia3o7vd3akF07acHAFpOA==" saltValue="yVW9XmDwTqEnmpSGai0KYg==" spinCount="100000" sqref="E5:J5 B5:C5" name="Range1_5_1_1"/>
    <protectedRange algorithmName="SHA-512" hashValue="ON39YdpmFHfN9f47KpiRvqrKx0V9+erV1CNkpWzYhW/Qyc6aT8rEyCrvauWSYGZK2ia3o7vd3akF07acHAFpOA==" saltValue="yVW9XmDwTqEnmpSGai0KYg==" spinCount="100000" sqref="D5" name="Range1_1_4_1_1"/>
  </protectedRanges>
  <conditionalFormatting sqref="E2">
    <cfRule type="top10" dxfId="797" priority="36" rank="1"/>
  </conditionalFormatting>
  <conditionalFormatting sqref="F2">
    <cfRule type="top10" dxfId="796" priority="35" rank="1"/>
  </conditionalFormatting>
  <conditionalFormatting sqref="G2">
    <cfRule type="top10" dxfId="795" priority="34" rank="1"/>
  </conditionalFormatting>
  <conditionalFormatting sqref="H2">
    <cfRule type="top10" dxfId="794" priority="33" rank="1"/>
  </conditionalFormatting>
  <conditionalFormatting sqref="I2">
    <cfRule type="top10" dxfId="793" priority="32" rank="1"/>
  </conditionalFormatting>
  <conditionalFormatting sqref="J2">
    <cfRule type="top10" dxfId="792" priority="31" rank="1"/>
  </conditionalFormatting>
  <conditionalFormatting sqref="E3">
    <cfRule type="top10" dxfId="791" priority="30" rank="1"/>
  </conditionalFormatting>
  <conditionalFormatting sqref="F3">
    <cfRule type="top10" dxfId="790" priority="29" rank="1"/>
  </conditionalFormatting>
  <conditionalFormatting sqref="G3">
    <cfRule type="top10" dxfId="789" priority="28" rank="1"/>
  </conditionalFormatting>
  <conditionalFormatting sqref="H3">
    <cfRule type="top10" dxfId="788" priority="27" rank="1"/>
  </conditionalFormatting>
  <conditionalFormatting sqref="I3">
    <cfRule type="top10" dxfId="787" priority="26" rank="1"/>
  </conditionalFormatting>
  <conditionalFormatting sqref="J3">
    <cfRule type="top10" dxfId="786" priority="25" rank="1"/>
  </conditionalFormatting>
  <conditionalFormatting sqref="E4">
    <cfRule type="top10" dxfId="785" priority="24" rank="1"/>
  </conditionalFormatting>
  <conditionalFormatting sqref="F4">
    <cfRule type="top10" dxfId="784" priority="23" rank="1"/>
  </conditionalFormatting>
  <conditionalFormatting sqref="G4">
    <cfRule type="top10" dxfId="783" priority="22" rank="1"/>
  </conditionalFormatting>
  <conditionalFormatting sqref="H4">
    <cfRule type="top10" dxfId="782" priority="21" rank="1"/>
  </conditionalFormatting>
  <conditionalFormatting sqref="I4">
    <cfRule type="top10" dxfId="781" priority="20" rank="1"/>
  </conditionalFormatting>
  <conditionalFormatting sqref="J4">
    <cfRule type="top10" dxfId="780" priority="19" rank="1"/>
  </conditionalFormatting>
  <conditionalFormatting sqref="E6">
    <cfRule type="top10" dxfId="779" priority="18" rank="1"/>
  </conditionalFormatting>
  <conditionalFormatting sqref="F6">
    <cfRule type="top10" dxfId="778" priority="17" rank="1"/>
  </conditionalFormatting>
  <conditionalFormatting sqref="G6">
    <cfRule type="top10" dxfId="777" priority="16" rank="1"/>
  </conditionalFormatting>
  <conditionalFormatting sqref="H6">
    <cfRule type="top10" dxfId="776" priority="15" rank="1"/>
  </conditionalFormatting>
  <conditionalFormatting sqref="I6">
    <cfRule type="top10" dxfId="775" priority="14" rank="1"/>
  </conditionalFormatting>
  <conditionalFormatting sqref="J6">
    <cfRule type="top10" dxfId="774" priority="13" rank="1"/>
  </conditionalFormatting>
  <conditionalFormatting sqref="E7">
    <cfRule type="top10" dxfId="773" priority="12" rank="1"/>
  </conditionalFormatting>
  <conditionalFormatting sqref="F7">
    <cfRule type="top10" dxfId="772" priority="11" rank="1"/>
  </conditionalFormatting>
  <conditionalFormatting sqref="G7">
    <cfRule type="top10" dxfId="771" priority="10" rank="1"/>
  </conditionalFormatting>
  <conditionalFormatting sqref="H7">
    <cfRule type="top10" dxfId="770" priority="9" rank="1"/>
  </conditionalFormatting>
  <conditionalFormatting sqref="I7">
    <cfRule type="top10" dxfId="769" priority="8" rank="1"/>
  </conditionalFormatting>
  <conditionalFormatting sqref="J7">
    <cfRule type="top10" dxfId="768" priority="7" rank="1"/>
  </conditionalFormatting>
  <conditionalFormatting sqref="E5">
    <cfRule type="top10" dxfId="767" priority="6" rank="1"/>
  </conditionalFormatting>
  <conditionalFormatting sqref="F5">
    <cfRule type="top10" dxfId="766" priority="5" rank="1"/>
  </conditionalFormatting>
  <conditionalFormatting sqref="G5">
    <cfRule type="top10" dxfId="765" priority="4" rank="1"/>
  </conditionalFormatting>
  <conditionalFormatting sqref="H5">
    <cfRule type="top10" dxfId="764" priority="3" rank="1"/>
  </conditionalFormatting>
  <conditionalFormatting sqref="I5">
    <cfRule type="top10" dxfId="763" priority="2" rank="1"/>
  </conditionalFormatting>
  <conditionalFormatting sqref="J5">
    <cfRule type="top10" dxfId="762" priority="1" rank="1"/>
  </conditionalFormatting>
  <hyperlinks>
    <hyperlink ref="Q1" location="'National Adult Rankings'!A1" display="Return to Rankings" xr:uid="{1DB00B75-46EA-4CB3-836B-33201FE87DC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4FDB835-D799-4232-BACB-BBF417BE17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5201DDF-DB9C-410E-9390-23C04EED9C4F}">
          <x14:formula1>
            <xm:f>'C:\Users\abra2\AppData\Local\Packages\Microsoft.MicrosoftEdge_8wekyb3d8bbwe\TempState\Downloads\[__ABRA Scoring Program  2-24-2020 MASTER (2).xlsm]DATA'!#REF!</xm:f>
          </x14:formula1>
          <xm:sqref>D6:D7 D2:D4 B2:B4 B6:B7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27281-75C6-4234-AB10-380F12573230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262</v>
      </c>
      <c r="C2" s="22">
        <v>44093</v>
      </c>
      <c r="D2" s="23" t="s">
        <v>58</v>
      </c>
      <c r="E2" s="24">
        <v>159</v>
      </c>
      <c r="F2" s="24">
        <v>182</v>
      </c>
      <c r="G2" s="24">
        <v>163</v>
      </c>
      <c r="H2" s="24">
        <v>166</v>
      </c>
      <c r="I2" s="24"/>
      <c r="J2" s="24"/>
      <c r="K2" s="25">
        <v>4</v>
      </c>
      <c r="L2" s="25">
        <v>670</v>
      </c>
      <c r="M2" s="26">
        <v>167.5</v>
      </c>
      <c r="N2" s="27">
        <v>2</v>
      </c>
      <c r="O2" s="28">
        <v>169.5</v>
      </c>
    </row>
    <row r="3" spans="1:17" x14ac:dyDescent="0.25">
      <c r="A3" s="20" t="s">
        <v>105</v>
      </c>
      <c r="B3" s="21" t="s">
        <v>262</v>
      </c>
      <c r="C3" s="22">
        <v>44142</v>
      </c>
      <c r="D3" s="23" t="s">
        <v>58</v>
      </c>
      <c r="E3" s="24">
        <v>154</v>
      </c>
      <c r="F3" s="24">
        <v>151</v>
      </c>
      <c r="G3" s="24">
        <v>160</v>
      </c>
      <c r="H3" s="24">
        <v>155</v>
      </c>
      <c r="I3" s="24"/>
      <c r="J3" s="24"/>
      <c r="K3" s="25">
        <v>4</v>
      </c>
      <c r="L3" s="25">
        <v>620</v>
      </c>
      <c r="M3" s="26">
        <v>155</v>
      </c>
      <c r="N3" s="27">
        <v>3</v>
      </c>
      <c r="O3" s="28">
        <v>158</v>
      </c>
    </row>
    <row r="6" spans="1:17" x14ac:dyDescent="0.25">
      <c r="K6" s="17">
        <f>SUM(K2:K5)</f>
        <v>8</v>
      </c>
      <c r="L6" s="17">
        <f>SUM(L2:L5)</f>
        <v>1290</v>
      </c>
      <c r="M6" s="19">
        <f>SUM(L6/K6)</f>
        <v>161.25</v>
      </c>
      <c r="N6" s="17">
        <f>SUM(N2:N5)</f>
        <v>5</v>
      </c>
      <c r="O6" s="19">
        <f>SUM(M6+N6)</f>
        <v>166.25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8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B3:C3 E3:J3" name="Range1_4_1_1_1_2"/>
    <protectedRange algorithmName="SHA-512" hashValue="ON39YdpmFHfN9f47KpiRvqrKx0V9+erV1CNkpWzYhW/Qyc6aT8rEyCrvauWSYGZK2ia3o7vd3akF07acHAFpOA==" saltValue="yVW9XmDwTqEnmpSGai0KYg==" spinCount="100000" sqref="D3" name="Range1_1_4_1_1_1"/>
  </protectedRanges>
  <conditionalFormatting sqref="J2">
    <cfRule type="top10" dxfId="3982" priority="8" rank="1"/>
  </conditionalFormatting>
  <conditionalFormatting sqref="F2">
    <cfRule type="top10" dxfId="3981" priority="12" rank="1"/>
  </conditionalFormatting>
  <conditionalFormatting sqref="G2">
    <cfRule type="top10" dxfId="3980" priority="11" rank="1"/>
  </conditionalFormatting>
  <conditionalFormatting sqref="H2">
    <cfRule type="top10" dxfId="3979" priority="10" rank="1"/>
  </conditionalFormatting>
  <conditionalFormatting sqref="I2">
    <cfRule type="top10" dxfId="3978" priority="9" rank="1"/>
  </conditionalFormatting>
  <conditionalFormatting sqref="E2">
    <cfRule type="top10" dxfId="3977" priority="7" rank="1"/>
  </conditionalFormatting>
  <conditionalFormatting sqref="E3">
    <cfRule type="top10" dxfId="3976" priority="6" rank="1"/>
  </conditionalFormatting>
  <conditionalFormatting sqref="F3">
    <cfRule type="top10" dxfId="3975" priority="5" rank="1"/>
  </conditionalFormatting>
  <conditionalFormatting sqref="G3">
    <cfRule type="top10" dxfId="3974" priority="4" rank="1"/>
  </conditionalFormatting>
  <conditionalFormatting sqref="H3">
    <cfRule type="top10" dxfId="3973" priority="3" rank="1"/>
  </conditionalFormatting>
  <conditionalFormatting sqref="I3">
    <cfRule type="top10" dxfId="3972" priority="2" rank="1"/>
  </conditionalFormatting>
  <conditionalFormatting sqref="J3">
    <cfRule type="top10" dxfId="3971" priority="1" rank="1"/>
  </conditionalFormatting>
  <hyperlinks>
    <hyperlink ref="Q1" location="'National Adult Rankings'!A1" display="Return to Rankings" xr:uid="{120A3F5F-DCA5-4316-9941-552B925DB54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4E4E092-F875-482B-B80B-4C83CE1C8E4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63FE7-3408-4C64-8551-A79261CEEF41}">
  <sheetPr codeName="Sheet12"/>
  <dimension ref="A1:O7"/>
  <sheetViews>
    <sheetView workbookViewId="0">
      <selection sqref="A1:XFD12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23</v>
      </c>
      <c r="B2" s="21" t="s">
        <v>19</v>
      </c>
      <c r="C2" s="22">
        <v>43877</v>
      </c>
      <c r="D2" s="23" t="s">
        <v>30</v>
      </c>
      <c r="E2" s="24">
        <v>182.001</v>
      </c>
      <c r="F2" s="24">
        <v>175</v>
      </c>
      <c r="G2" s="24">
        <v>184</v>
      </c>
      <c r="H2" s="24">
        <v>186</v>
      </c>
      <c r="I2" s="24"/>
      <c r="J2" s="24"/>
      <c r="K2" s="25">
        <v>4</v>
      </c>
      <c r="L2" s="25">
        <v>727.00099999999998</v>
      </c>
      <c r="M2" s="26">
        <v>181.75024999999999</v>
      </c>
      <c r="N2" s="27">
        <v>8</v>
      </c>
      <c r="O2" s="28">
        <v>189.75024999999999</v>
      </c>
    </row>
    <row r="3" spans="1:15" x14ac:dyDescent="0.25">
      <c r="A3" s="20" t="s">
        <v>32</v>
      </c>
      <c r="B3" s="21" t="s">
        <v>19</v>
      </c>
      <c r="C3" s="22">
        <v>43905</v>
      </c>
      <c r="D3" s="34" t="s">
        <v>60</v>
      </c>
      <c r="E3" s="24">
        <v>181</v>
      </c>
      <c r="F3" s="24">
        <v>183</v>
      </c>
      <c r="G3" s="24">
        <v>167</v>
      </c>
      <c r="H3" s="24">
        <v>184</v>
      </c>
      <c r="I3" s="24"/>
      <c r="J3" s="24"/>
      <c r="K3" s="25">
        <v>4</v>
      </c>
      <c r="L3" s="25">
        <v>715</v>
      </c>
      <c r="M3" s="26">
        <v>178.75</v>
      </c>
      <c r="N3" s="27">
        <v>6</v>
      </c>
      <c r="O3" s="28">
        <v>184.75</v>
      </c>
    </row>
    <row r="4" spans="1:15" x14ac:dyDescent="0.25">
      <c r="A4" s="20" t="s">
        <v>109</v>
      </c>
      <c r="B4" s="21" t="s">
        <v>19</v>
      </c>
      <c r="C4" s="22">
        <v>43968</v>
      </c>
      <c r="D4" s="23" t="s">
        <v>30</v>
      </c>
      <c r="E4" s="24">
        <v>182</v>
      </c>
      <c r="F4" s="24">
        <v>180</v>
      </c>
      <c r="G4" s="24">
        <v>183</v>
      </c>
      <c r="H4" s="24">
        <v>180</v>
      </c>
      <c r="I4" s="24">
        <v>175</v>
      </c>
      <c r="J4" s="24">
        <v>170</v>
      </c>
      <c r="K4" s="25">
        <v>6</v>
      </c>
      <c r="L4" s="25">
        <v>1070</v>
      </c>
      <c r="M4" s="26">
        <v>178.33333333333334</v>
      </c>
      <c r="N4" s="27">
        <v>8</v>
      </c>
      <c r="O4" s="28">
        <v>186.33333333333334</v>
      </c>
    </row>
    <row r="7" spans="1:15" x14ac:dyDescent="0.25">
      <c r="K7" s="17">
        <f>SUM(K2:K6)</f>
        <v>14</v>
      </c>
      <c r="L7" s="17">
        <f>SUM(L2:L6)</f>
        <v>2512.0010000000002</v>
      </c>
      <c r="M7" s="16">
        <f>SUM(L7/K7)</f>
        <v>179.42864285714288</v>
      </c>
      <c r="N7" s="17">
        <f>SUM(N2:N6)</f>
        <v>22</v>
      </c>
      <c r="O7" s="17">
        <f>SUM(M7+N7)</f>
        <v>201.42864285714288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C3" name="Range1_1"/>
    <protectedRange algorithmName="SHA-512" hashValue="ON39YdpmFHfN9f47KpiRvqrKx0V9+erV1CNkpWzYhW/Qyc6aT8rEyCrvauWSYGZK2ia3o7vd3akF07acHAFpOA==" saltValue="yVW9XmDwTqEnmpSGai0KYg==" spinCount="100000" sqref="E3:J3 B3" name="Range1_5_2"/>
    <protectedRange algorithmName="SHA-512" hashValue="ON39YdpmFHfN9f47KpiRvqrKx0V9+erV1CNkpWzYhW/Qyc6aT8rEyCrvauWSYGZK2ia3o7vd3akF07acHAFpOA==" saltValue="yVW9XmDwTqEnmpSGai0KYg==" spinCount="100000" sqref="E4:J4 B4:C4" name="Range1_15"/>
    <protectedRange algorithmName="SHA-512" hashValue="ON39YdpmFHfN9f47KpiRvqrKx0V9+erV1CNkpWzYhW/Qyc6aT8rEyCrvauWSYGZK2ia3o7vd3akF07acHAFpOA==" saltValue="yVW9XmDwTqEnmpSGai0KYg==" spinCount="100000" sqref="D4" name="Range1_1_8"/>
  </protectedRanges>
  <conditionalFormatting sqref="I2">
    <cfRule type="top10" dxfId="761" priority="18" rank="1"/>
  </conditionalFormatting>
  <conditionalFormatting sqref="H2">
    <cfRule type="top10" dxfId="760" priority="14" rank="1"/>
  </conditionalFormatting>
  <conditionalFormatting sqref="J2">
    <cfRule type="top10" dxfId="759" priority="15" rank="1"/>
  </conditionalFormatting>
  <conditionalFormatting sqref="G2">
    <cfRule type="top10" dxfId="758" priority="17" rank="1"/>
  </conditionalFormatting>
  <conditionalFormatting sqref="F2">
    <cfRule type="top10" dxfId="757" priority="16" rank="1"/>
  </conditionalFormatting>
  <conditionalFormatting sqref="E2">
    <cfRule type="top10" dxfId="756" priority="13" rank="1"/>
  </conditionalFormatting>
  <conditionalFormatting sqref="I3">
    <cfRule type="top10" dxfId="755" priority="12" rank="1"/>
  </conditionalFormatting>
  <conditionalFormatting sqref="H3">
    <cfRule type="top10" dxfId="754" priority="8" rank="1"/>
  </conditionalFormatting>
  <conditionalFormatting sqref="J3">
    <cfRule type="top10" dxfId="753" priority="9" rank="1"/>
  </conditionalFormatting>
  <conditionalFormatting sqref="G3">
    <cfRule type="top10" dxfId="752" priority="11" rank="1"/>
  </conditionalFormatting>
  <conditionalFormatting sqref="F3">
    <cfRule type="top10" dxfId="751" priority="10" rank="1"/>
  </conditionalFormatting>
  <conditionalFormatting sqref="E3">
    <cfRule type="top10" dxfId="750" priority="7" rank="1"/>
  </conditionalFormatting>
  <conditionalFormatting sqref="I4">
    <cfRule type="top10" dxfId="749" priority="6" rank="1"/>
  </conditionalFormatting>
  <conditionalFormatting sqref="H4">
    <cfRule type="top10" dxfId="748" priority="2" rank="1"/>
  </conditionalFormatting>
  <conditionalFormatting sqref="J4">
    <cfRule type="top10" dxfId="747" priority="3" rank="1"/>
  </conditionalFormatting>
  <conditionalFormatting sqref="G4">
    <cfRule type="top10" dxfId="746" priority="5" rank="1"/>
  </conditionalFormatting>
  <conditionalFormatting sqref="F4">
    <cfRule type="top10" dxfId="745" priority="4" rank="1"/>
  </conditionalFormatting>
  <conditionalFormatting sqref="E4">
    <cfRule type="top10" dxfId="744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97FF4C1-A7FA-40CA-994C-BE2887E18FD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2DB783FC-244D-479C-871B-F16B63DB8E0F}">
          <x14:formula1>
            <xm:f>'C:\Users\abra2\AppData\Local\Packages\Microsoft.MicrosoftEdge_8wekyb3d8bbwe\TempState\Downloads\[ABRA GA CLUB MATCH 2162020 (3).xlsm]DATA'!#REF!</xm:f>
          </x14:formula1>
          <xm:sqref>D2 B2</xm:sqref>
        </x14:dataValidation>
        <x14:dataValidation type="list" allowBlank="1" showInputMessage="1" showErrorMessage="1" xr:uid="{ACADD124-D7CF-4DA1-9DA8-6A7E91B1EDBD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63B534-F560-4521-BA01-46B579A11DEB}">
  <sheetPr codeName="Sheet131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114</v>
      </c>
      <c r="C2" s="22">
        <v>43968</v>
      </c>
      <c r="D2" s="23" t="s">
        <v>112</v>
      </c>
      <c r="E2" s="24">
        <v>180</v>
      </c>
      <c r="F2" s="24">
        <v>184</v>
      </c>
      <c r="G2" s="24">
        <v>189</v>
      </c>
      <c r="H2" s="24"/>
      <c r="I2" s="24"/>
      <c r="J2" s="24"/>
      <c r="K2" s="25">
        <v>3</v>
      </c>
      <c r="L2" s="25">
        <v>553</v>
      </c>
      <c r="M2" s="26">
        <v>184.33333333333334</v>
      </c>
      <c r="N2" s="27">
        <v>4</v>
      </c>
      <c r="O2" s="28">
        <v>188.33333333333334</v>
      </c>
    </row>
    <row r="3" spans="1:17" x14ac:dyDescent="0.25">
      <c r="A3" s="20" t="s">
        <v>31</v>
      </c>
      <c r="B3" s="21" t="s">
        <v>114</v>
      </c>
      <c r="C3" s="22">
        <v>43995</v>
      </c>
      <c r="D3" s="23" t="s">
        <v>112</v>
      </c>
      <c r="E3" s="24">
        <v>185</v>
      </c>
      <c r="F3" s="24">
        <v>184</v>
      </c>
      <c r="G3" s="24">
        <v>191</v>
      </c>
      <c r="H3" s="24"/>
      <c r="I3" s="24"/>
      <c r="J3" s="24"/>
      <c r="K3" s="25">
        <v>3</v>
      </c>
      <c r="L3" s="25">
        <v>560</v>
      </c>
      <c r="M3" s="26">
        <v>186.66666666666666</v>
      </c>
      <c r="N3" s="27">
        <v>6</v>
      </c>
      <c r="O3" s="28">
        <v>192.66666666666666</v>
      </c>
    </row>
    <row r="4" spans="1:17" x14ac:dyDescent="0.25">
      <c r="A4" s="20" t="s">
        <v>31</v>
      </c>
      <c r="B4" s="21" t="s">
        <v>114</v>
      </c>
      <c r="C4" s="22">
        <v>44030</v>
      </c>
      <c r="D4" s="23" t="s">
        <v>112</v>
      </c>
      <c r="E4" s="24">
        <v>188</v>
      </c>
      <c r="F4" s="24">
        <v>188</v>
      </c>
      <c r="G4" s="24">
        <v>191</v>
      </c>
      <c r="H4" s="24"/>
      <c r="I4" s="24"/>
      <c r="J4" s="24"/>
      <c r="K4" s="25">
        <v>3</v>
      </c>
      <c r="L4" s="25">
        <v>567</v>
      </c>
      <c r="M4" s="26">
        <v>189</v>
      </c>
      <c r="N4" s="27">
        <v>4</v>
      </c>
      <c r="O4" s="28">
        <v>193</v>
      </c>
    </row>
    <row r="5" spans="1:17" x14ac:dyDescent="0.25">
      <c r="A5" s="20" t="s">
        <v>31</v>
      </c>
      <c r="B5" s="21" t="s">
        <v>114</v>
      </c>
      <c r="C5" s="22">
        <v>44058</v>
      </c>
      <c r="D5" s="23" t="s">
        <v>112</v>
      </c>
      <c r="E5" s="24">
        <v>189.001</v>
      </c>
      <c r="F5" s="24">
        <v>192</v>
      </c>
      <c r="G5" s="24">
        <v>189</v>
      </c>
      <c r="H5" s="24"/>
      <c r="I5" s="24"/>
      <c r="J5" s="24"/>
      <c r="K5" s="25">
        <v>3</v>
      </c>
      <c r="L5" s="25">
        <f>SUM(E5:G5)</f>
        <v>570.00099999999998</v>
      </c>
      <c r="M5" s="26">
        <f>SUM(L5/K5)</f>
        <v>190.00033333333332</v>
      </c>
      <c r="N5" s="27">
        <v>9</v>
      </c>
      <c r="O5" s="28">
        <f>SUM(M5+N5)</f>
        <v>199.00033333333332</v>
      </c>
    </row>
    <row r="6" spans="1:17" x14ac:dyDescent="0.25">
      <c r="A6" s="20" t="s">
        <v>31</v>
      </c>
      <c r="B6" s="21" t="s">
        <v>114</v>
      </c>
      <c r="C6" s="22">
        <v>44093</v>
      </c>
      <c r="D6" s="23" t="s">
        <v>112</v>
      </c>
      <c r="E6" s="67">
        <v>186</v>
      </c>
      <c r="F6" s="67">
        <v>176</v>
      </c>
      <c r="G6" s="67">
        <v>189</v>
      </c>
      <c r="H6" s="24"/>
      <c r="I6" s="24"/>
      <c r="J6" s="24"/>
      <c r="K6" s="25">
        <v>3</v>
      </c>
      <c r="L6" s="25">
        <v>551</v>
      </c>
      <c r="M6" s="26">
        <v>183.67</v>
      </c>
      <c r="N6" s="27">
        <v>3</v>
      </c>
      <c r="O6" s="28">
        <v>189.67</v>
      </c>
    </row>
    <row r="7" spans="1:17" x14ac:dyDescent="0.25">
      <c r="A7" s="20" t="s">
        <v>31</v>
      </c>
      <c r="B7" s="21" t="s">
        <v>114</v>
      </c>
      <c r="C7" s="22">
        <v>44121</v>
      </c>
      <c r="D7" s="23" t="s">
        <v>112</v>
      </c>
      <c r="E7" s="67">
        <v>180</v>
      </c>
      <c r="F7" s="67">
        <v>183</v>
      </c>
      <c r="G7" s="67">
        <v>182</v>
      </c>
      <c r="H7" s="24">
        <v>182</v>
      </c>
      <c r="I7" s="24">
        <v>186</v>
      </c>
      <c r="J7" s="24">
        <v>176</v>
      </c>
      <c r="K7" s="25">
        <v>6</v>
      </c>
      <c r="L7" s="25">
        <v>1089</v>
      </c>
      <c r="M7" s="26">
        <v>181.5</v>
      </c>
      <c r="N7" s="27">
        <v>6</v>
      </c>
      <c r="O7" s="28">
        <v>187.5</v>
      </c>
    </row>
    <row r="10" spans="1:17" x14ac:dyDescent="0.25">
      <c r="K10" s="17">
        <f>SUM(K2:K9)</f>
        <v>21</v>
      </c>
      <c r="L10" s="17">
        <f>SUM(L2:L9)</f>
        <v>3890.0010000000002</v>
      </c>
      <c r="M10" s="19">
        <f>SUM(L10/K10)</f>
        <v>185.23814285714286</v>
      </c>
      <c r="N10" s="17">
        <f>SUM(N2:N9)</f>
        <v>32</v>
      </c>
      <c r="O10" s="19">
        <f>SUM(M10+N10)</f>
        <v>217.23814285714286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5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C6" name="Range1_4"/>
    <protectedRange algorithmName="SHA-512" hashValue="ON39YdpmFHfN9f47KpiRvqrKx0V9+erV1CNkpWzYhW/Qyc6aT8rEyCrvauWSYGZK2ia3o7vd3akF07acHAFpOA==" saltValue="yVW9XmDwTqEnmpSGai0KYg==" spinCount="100000" sqref="E6:J6 B6" name="Range1_5_1"/>
    <protectedRange algorithmName="SHA-512" hashValue="ON39YdpmFHfN9f47KpiRvqrKx0V9+erV1CNkpWzYhW/Qyc6aT8rEyCrvauWSYGZK2ia3o7vd3akF07acHAFpOA==" saltValue="yVW9XmDwTqEnmpSGai0KYg==" spinCount="100000" sqref="D6" name="Range1_1_4_1"/>
    <protectedRange algorithmName="SHA-512" hashValue="ON39YdpmFHfN9f47KpiRvqrKx0V9+erV1CNkpWzYhW/Qyc6aT8rEyCrvauWSYGZK2ia3o7vd3akF07acHAFpOA==" saltValue="yVW9XmDwTqEnmpSGai0KYg==" spinCount="100000" sqref="C7" name="Range1_4_1"/>
    <protectedRange algorithmName="SHA-512" hashValue="ON39YdpmFHfN9f47KpiRvqrKx0V9+erV1CNkpWzYhW/Qyc6aT8rEyCrvauWSYGZK2ia3o7vd3akF07acHAFpOA==" saltValue="yVW9XmDwTqEnmpSGai0KYg==" spinCount="100000" sqref="E7:J7 B7" name="Range1_5_2"/>
    <protectedRange algorithmName="SHA-512" hashValue="ON39YdpmFHfN9f47KpiRvqrKx0V9+erV1CNkpWzYhW/Qyc6aT8rEyCrvauWSYGZK2ia3o7vd3akF07acHAFpOA==" saltValue="yVW9XmDwTqEnmpSGai0KYg==" spinCount="100000" sqref="D7" name="Range1_1_4_2"/>
    <protectedRange algorithmName="SHA-512" hashValue="ON39YdpmFHfN9f47KpiRvqrKx0V9+erV1CNkpWzYhW/Qyc6aT8rEyCrvauWSYGZK2ia3o7vd3akF07acHAFpOA==" saltValue="yVW9XmDwTqEnmpSGai0KYg==" spinCount="100000" sqref="E5:J5 B5:C5" name="Range1_5_1_1"/>
    <protectedRange algorithmName="SHA-512" hashValue="ON39YdpmFHfN9f47KpiRvqrKx0V9+erV1CNkpWzYhW/Qyc6aT8rEyCrvauWSYGZK2ia3o7vd3akF07acHAFpOA==" saltValue="yVW9XmDwTqEnmpSGai0KYg==" spinCount="100000" sqref="D5" name="Range1_1_4_1_1"/>
  </protectedRanges>
  <conditionalFormatting sqref="E2">
    <cfRule type="top10" dxfId="743" priority="36" rank="1"/>
  </conditionalFormatting>
  <conditionalFormatting sqref="F2">
    <cfRule type="top10" dxfId="742" priority="35" rank="1"/>
  </conditionalFormatting>
  <conditionalFormatting sqref="G2">
    <cfRule type="top10" dxfId="741" priority="34" rank="1"/>
  </conditionalFormatting>
  <conditionalFormatting sqref="H2">
    <cfRule type="top10" dxfId="740" priority="33" rank="1"/>
  </conditionalFormatting>
  <conditionalFormatting sqref="I2">
    <cfRule type="top10" dxfId="739" priority="32" rank="1"/>
  </conditionalFormatting>
  <conditionalFormatting sqref="J2">
    <cfRule type="top10" dxfId="738" priority="31" rank="1"/>
  </conditionalFormatting>
  <conditionalFormatting sqref="E3">
    <cfRule type="top10" dxfId="737" priority="30" rank="1"/>
  </conditionalFormatting>
  <conditionalFormatting sqref="F3">
    <cfRule type="top10" dxfId="736" priority="29" rank="1"/>
  </conditionalFormatting>
  <conditionalFormatting sqref="G3">
    <cfRule type="top10" dxfId="735" priority="28" rank="1"/>
  </conditionalFormatting>
  <conditionalFormatting sqref="H3">
    <cfRule type="top10" dxfId="734" priority="27" rank="1"/>
  </conditionalFormatting>
  <conditionalFormatting sqref="I3">
    <cfRule type="top10" dxfId="733" priority="26" rank="1"/>
  </conditionalFormatting>
  <conditionalFormatting sqref="J3">
    <cfRule type="top10" dxfId="732" priority="25" rank="1"/>
  </conditionalFormatting>
  <conditionalFormatting sqref="E4">
    <cfRule type="top10" dxfId="731" priority="24" rank="1"/>
  </conditionalFormatting>
  <conditionalFormatting sqref="F4">
    <cfRule type="top10" dxfId="730" priority="23" rank="1"/>
  </conditionalFormatting>
  <conditionalFormatting sqref="G4">
    <cfRule type="top10" dxfId="729" priority="22" rank="1"/>
  </conditionalFormatting>
  <conditionalFormatting sqref="H4">
    <cfRule type="top10" dxfId="728" priority="21" rank="1"/>
  </conditionalFormatting>
  <conditionalFormatting sqref="I4">
    <cfRule type="top10" dxfId="727" priority="20" rank="1"/>
  </conditionalFormatting>
  <conditionalFormatting sqref="J4">
    <cfRule type="top10" dxfId="726" priority="19" rank="1"/>
  </conditionalFormatting>
  <conditionalFormatting sqref="E6">
    <cfRule type="top10" dxfId="725" priority="18" rank="1"/>
  </conditionalFormatting>
  <conditionalFormatting sqref="F6">
    <cfRule type="top10" dxfId="724" priority="17" rank="1"/>
  </conditionalFormatting>
  <conditionalFormatting sqref="G6">
    <cfRule type="top10" dxfId="723" priority="16" rank="1"/>
  </conditionalFormatting>
  <conditionalFormatting sqref="H6">
    <cfRule type="top10" dxfId="722" priority="15" rank="1"/>
  </conditionalFormatting>
  <conditionalFormatting sqref="I6">
    <cfRule type="top10" dxfId="721" priority="14" rank="1"/>
  </conditionalFormatting>
  <conditionalFormatting sqref="J6">
    <cfRule type="top10" dxfId="720" priority="13" rank="1"/>
  </conditionalFormatting>
  <conditionalFormatting sqref="E7">
    <cfRule type="top10" dxfId="719" priority="12" rank="1"/>
  </conditionalFormatting>
  <conditionalFormatting sqref="F7">
    <cfRule type="top10" dxfId="718" priority="11" rank="1"/>
  </conditionalFormatting>
  <conditionalFormatting sqref="G7">
    <cfRule type="top10" dxfId="717" priority="10" rank="1"/>
  </conditionalFormatting>
  <conditionalFormatting sqref="H7">
    <cfRule type="top10" dxfId="716" priority="9" rank="1"/>
  </conditionalFormatting>
  <conditionalFormatting sqref="I7">
    <cfRule type="top10" dxfId="715" priority="8" rank="1"/>
  </conditionalFormatting>
  <conditionalFormatting sqref="J7">
    <cfRule type="top10" dxfId="714" priority="7" rank="1"/>
  </conditionalFormatting>
  <conditionalFormatting sqref="E5">
    <cfRule type="top10" dxfId="713" priority="6" rank="1"/>
  </conditionalFormatting>
  <conditionalFormatting sqref="F5">
    <cfRule type="top10" dxfId="712" priority="5" rank="1"/>
  </conditionalFormatting>
  <conditionalFormatting sqref="G5">
    <cfRule type="top10" dxfId="711" priority="4" rank="1"/>
  </conditionalFormatting>
  <conditionalFormatting sqref="H5">
    <cfRule type="top10" dxfId="710" priority="3" rank="1"/>
  </conditionalFormatting>
  <conditionalFormatting sqref="I5">
    <cfRule type="top10" dxfId="709" priority="2" rank="1"/>
  </conditionalFormatting>
  <conditionalFormatting sqref="J5">
    <cfRule type="top10" dxfId="708" priority="1" rank="1"/>
  </conditionalFormatting>
  <hyperlinks>
    <hyperlink ref="Q1" location="'National Adult Rankings'!A1" display="Return to Rankings" xr:uid="{83B488F6-111E-48F7-98D7-A96033BC7D2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F1476E4-1D65-4D13-B09D-73FDA028449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E5C6429-82FD-4F3F-AAB4-D10F7DDE9045}">
          <x14:formula1>
            <xm:f>'C:\Users\abra2\AppData\Local\Packages\Microsoft.MicrosoftEdge_8wekyb3d8bbwe\TempState\Downloads\[__ABRA Scoring Program  2-24-2020 MASTER (2).xlsm]DATA'!#REF!</xm:f>
          </x14:formula1>
          <xm:sqref>D6:D7 D2:D4 B2:B4 B6:B7</xm:sqref>
        </x14:dataValidation>
      </x14:dataValidations>
    </ext>
  </extLst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A26C83-66AA-453A-9355-4816B8A749A1}">
  <sheetPr codeName="Sheet132"/>
  <dimension ref="A1:O8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94</v>
      </c>
      <c r="B2" s="21" t="s">
        <v>125</v>
      </c>
      <c r="C2" s="22">
        <v>43967</v>
      </c>
      <c r="D2" s="23" t="s">
        <v>121</v>
      </c>
      <c r="E2" s="24">
        <v>184.001</v>
      </c>
      <c r="F2" s="24">
        <v>189</v>
      </c>
      <c r="G2" s="24">
        <v>184</v>
      </c>
      <c r="H2" s="24"/>
      <c r="I2" s="24"/>
      <c r="J2" s="24"/>
      <c r="K2" s="25">
        <v>3</v>
      </c>
      <c r="L2" s="25">
        <v>557.00099999999998</v>
      </c>
      <c r="M2" s="26">
        <v>185.667</v>
      </c>
      <c r="N2" s="27">
        <v>9</v>
      </c>
      <c r="O2" s="28">
        <v>194.667</v>
      </c>
    </row>
    <row r="3" spans="1:15" x14ac:dyDescent="0.25">
      <c r="A3" s="20" t="s">
        <v>94</v>
      </c>
      <c r="B3" s="21" t="s">
        <v>125</v>
      </c>
      <c r="C3" s="22">
        <v>43973</v>
      </c>
      <c r="D3" s="23" t="s">
        <v>122</v>
      </c>
      <c r="E3" s="24">
        <v>190</v>
      </c>
      <c r="F3" s="24">
        <v>190</v>
      </c>
      <c r="G3" s="24"/>
      <c r="H3" s="24"/>
      <c r="I3" s="24"/>
      <c r="J3" s="24"/>
      <c r="K3" s="25">
        <v>2</v>
      </c>
      <c r="L3" s="25">
        <v>380</v>
      </c>
      <c r="M3" s="26">
        <v>190</v>
      </c>
      <c r="N3" s="27">
        <v>9</v>
      </c>
      <c r="O3" s="28">
        <v>199</v>
      </c>
    </row>
    <row r="4" spans="1:15" x14ac:dyDescent="0.25">
      <c r="A4" s="20" t="s">
        <v>94</v>
      </c>
      <c r="B4" s="21" t="s">
        <v>125</v>
      </c>
      <c r="C4" s="22">
        <v>44030</v>
      </c>
      <c r="D4" s="23" t="s">
        <v>122</v>
      </c>
      <c r="E4" s="24">
        <v>190</v>
      </c>
      <c r="F4" s="24">
        <v>183</v>
      </c>
      <c r="G4" s="24">
        <v>185</v>
      </c>
      <c r="H4" s="24">
        <v>185</v>
      </c>
      <c r="I4" s="24">
        <v>185.001</v>
      </c>
      <c r="J4" s="24">
        <v>188.001</v>
      </c>
      <c r="K4" s="25">
        <v>6</v>
      </c>
      <c r="L4" s="25">
        <v>1116.002</v>
      </c>
      <c r="M4" s="26">
        <v>186.00033333333332</v>
      </c>
      <c r="N4" s="27">
        <v>22</v>
      </c>
      <c r="O4" s="28">
        <v>208.00033333333332</v>
      </c>
    </row>
    <row r="5" spans="1:15" x14ac:dyDescent="0.25">
      <c r="A5" s="20" t="s">
        <v>94</v>
      </c>
      <c r="B5" s="21" t="s">
        <v>125</v>
      </c>
      <c r="C5" s="22">
        <v>44058</v>
      </c>
      <c r="D5" s="23" t="s">
        <v>122</v>
      </c>
      <c r="E5" s="24">
        <v>186</v>
      </c>
      <c r="F5" s="24">
        <v>194</v>
      </c>
      <c r="G5" s="24">
        <v>186</v>
      </c>
      <c r="H5" s="24"/>
      <c r="I5" s="24"/>
      <c r="J5" s="24"/>
      <c r="K5" s="25">
        <v>3</v>
      </c>
      <c r="L5" s="25">
        <v>566</v>
      </c>
      <c r="M5" s="26">
        <v>188.66666666666666</v>
      </c>
      <c r="N5" s="27">
        <v>6</v>
      </c>
      <c r="O5" s="28">
        <v>194.66666666666666</v>
      </c>
    </row>
    <row r="8" spans="1:15" x14ac:dyDescent="0.25">
      <c r="K8" s="17">
        <f>SUM(K2:K7)</f>
        <v>14</v>
      </c>
      <c r="L8" s="17">
        <f>SUM(L2:L7)</f>
        <v>2619.0029999999997</v>
      </c>
      <c r="M8" s="19">
        <f>SUM(L8/K8)</f>
        <v>187.07164285714285</v>
      </c>
      <c r="N8" s="17">
        <f>SUM(N2:N7)</f>
        <v>46</v>
      </c>
      <c r="O8" s="19">
        <f>SUM(M8+N8)</f>
        <v>233.07164285714285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E5:J5 B5:C5" name="Range1_12"/>
    <protectedRange algorithmName="SHA-512" hashValue="ON39YdpmFHfN9f47KpiRvqrKx0V9+erV1CNkpWzYhW/Qyc6aT8rEyCrvauWSYGZK2ia3o7vd3akF07acHAFpOA==" saltValue="yVW9XmDwTqEnmpSGai0KYg==" spinCount="100000" sqref="D5" name="Range1_1_11"/>
  </protectedRanges>
  <conditionalFormatting sqref="H2">
    <cfRule type="top10" dxfId="707" priority="32" rank="1"/>
  </conditionalFormatting>
  <conditionalFormatting sqref="I2">
    <cfRule type="top10" dxfId="706" priority="36" rank="1"/>
  </conditionalFormatting>
  <conditionalFormatting sqref="J2">
    <cfRule type="top10" dxfId="705" priority="33" rank="1"/>
  </conditionalFormatting>
  <conditionalFormatting sqref="G2">
    <cfRule type="top10" dxfId="704" priority="35" rank="1"/>
  </conditionalFormatting>
  <conditionalFormatting sqref="F2">
    <cfRule type="top10" dxfId="703" priority="34" rank="1"/>
  </conditionalFormatting>
  <conditionalFormatting sqref="E2">
    <cfRule type="top10" dxfId="702" priority="31" rank="1"/>
  </conditionalFormatting>
  <conditionalFormatting sqref="I3">
    <cfRule type="top10" dxfId="701" priority="30" rank="1"/>
  </conditionalFormatting>
  <conditionalFormatting sqref="H3">
    <cfRule type="top10" dxfId="700" priority="26" rank="1"/>
  </conditionalFormatting>
  <conditionalFormatting sqref="J3">
    <cfRule type="top10" dxfId="699" priority="27" rank="1"/>
  </conditionalFormatting>
  <conditionalFormatting sqref="G3">
    <cfRule type="top10" dxfId="698" priority="29" rank="1"/>
  </conditionalFormatting>
  <conditionalFormatting sqref="F3">
    <cfRule type="top10" dxfId="697" priority="28" rank="1"/>
  </conditionalFormatting>
  <conditionalFormatting sqref="E3">
    <cfRule type="top10" dxfId="696" priority="25" rank="1"/>
  </conditionalFormatting>
  <conditionalFormatting sqref="I4">
    <cfRule type="top10" dxfId="695" priority="18" rank="1"/>
  </conditionalFormatting>
  <conditionalFormatting sqref="H4">
    <cfRule type="top10" dxfId="694" priority="14" rank="1"/>
  </conditionalFormatting>
  <conditionalFormatting sqref="J4">
    <cfRule type="top10" dxfId="693" priority="15" rank="1"/>
  </conditionalFormatting>
  <conditionalFormatting sqref="G4">
    <cfRule type="top10" dxfId="692" priority="17" rank="1"/>
  </conditionalFormatting>
  <conditionalFormatting sqref="F4">
    <cfRule type="top10" dxfId="691" priority="16" rank="1"/>
  </conditionalFormatting>
  <conditionalFormatting sqref="E4">
    <cfRule type="top10" dxfId="690" priority="13" rank="1"/>
  </conditionalFormatting>
  <conditionalFormatting sqref="I5">
    <cfRule type="top10" dxfId="689" priority="6" rank="1"/>
  </conditionalFormatting>
  <conditionalFormatting sqref="H5">
    <cfRule type="top10" dxfId="688" priority="2" rank="1"/>
  </conditionalFormatting>
  <conditionalFormatting sqref="J5">
    <cfRule type="top10" dxfId="687" priority="3" rank="1"/>
  </conditionalFormatting>
  <conditionalFormatting sqref="G5">
    <cfRule type="top10" dxfId="686" priority="5" rank="1"/>
  </conditionalFormatting>
  <conditionalFormatting sqref="F5">
    <cfRule type="top10" dxfId="685" priority="4" rank="1"/>
  </conditionalFormatting>
  <conditionalFormatting sqref="E5">
    <cfRule type="top10" dxfId="684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9C309F8-398E-4A26-9DCB-88D2FF22E2E8}">
          <x14:formula1>
            <xm:f>'C:\Users\abra2\AppData\Local\Packages\Microsoft.MicrosoftEdge_8wekyb3d8bbwe\TempState\Downloads\[__ABRA Scoring Program  2-24-2020 MASTER (2).xlsm]DATA'!#REF!</xm:f>
          </x14:formula1>
          <xm:sqref>D2:D5 B2:B5</xm:sqref>
        </x14:dataValidation>
        <x14:dataValidation type="list" allowBlank="1" showInputMessage="1" showErrorMessage="1" xr:uid="{76CB8DA2-5F74-455F-9740-C97239AF1F4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1C70B-CB04-4B7F-BE39-21F95BF0990B}">
  <dimension ref="A1:Q5"/>
  <sheetViews>
    <sheetView workbookViewId="0">
      <selection activeCell="A11" sqref="A11:XFD2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170</v>
      </c>
      <c r="C2" s="22">
        <v>44002</v>
      </c>
      <c r="D2" s="23" t="s">
        <v>75</v>
      </c>
      <c r="E2" s="24">
        <v>190</v>
      </c>
      <c r="F2" s="24">
        <v>185</v>
      </c>
      <c r="G2" s="24">
        <v>190</v>
      </c>
      <c r="H2" s="24">
        <v>191</v>
      </c>
      <c r="I2" s="24"/>
      <c r="J2" s="24"/>
      <c r="K2" s="25">
        <v>4</v>
      </c>
      <c r="L2" s="25">
        <v>756</v>
      </c>
      <c r="M2" s="26">
        <v>189</v>
      </c>
      <c r="N2" s="27">
        <v>5</v>
      </c>
      <c r="O2" s="28">
        <v>194</v>
      </c>
    </row>
    <row r="5" spans="1:17" x14ac:dyDescent="0.25">
      <c r="K5" s="17">
        <f>SUM(K2:K4)</f>
        <v>4</v>
      </c>
      <c r="L5" s="17">
        <f>SUM(L2:L4)</f>
        <v>756</v>
      </c>
      <c r="M5" s="19">
        <f>SUM(L5/K5)</f>
        <v>189</v>
      </c>
      <c r="N5" s="17">
        <f>SUM(N2:N4)</f>
        <v>5</v>
      </c>
      <c r="O5" s="19">
        <f>SUM(M5+N5)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</protectedRanges>
  <conditionalFormatting sqref="F2">
    <cfRule type="top10" dxfId="683" priority="18" rank="1"/>
  </conditionalFormatting>
  <conditionalFormatting sqref="G2">
    <cfRule type="top10" dxfId="682" priority="17" rank="1"/>
  </conditionalFormatting>
  <conditionalFormatting sqref="H2">
    <cfRule type="top10" dxfId="681" priority="16" rank="1"/>
  </conditionalFormatting>
  <conditionalFormatting sqref="I2">
    <cfRule type="top10" dxfId="680" priority="15" rank="1"/>
  </conditionalFormatting>
  <conditionalFormatting sqref="J2">
    <cfRule type="top10" dxfId="679" priority="14" rank="1"/>
  </conditionalFormatting>
  <conditionalFormatting sqref="E2">
    <cfRule type="top10" dxfId="678" priority="13" rank="1"/>
  </conditionalFormatting>
  <hyperlinks>
    <hyperlink ref="Q1" location="'National Adult Rankings'!A1" display="Return to Rankings" xr:uid="{75177A64-2856-4439-BC60-A83F8ADE89C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FBEFC5-4B0B-45D0-96FC-CC8441917EC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5580D9-3E6C-40A1-8134-E9A9635BD9BD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20</v>
      </c>
      <c r="B2" s="55" t="s">
        <v>275</v>
      </c>
      <c r="C2" s="56">
        <v>44143</v>
      </c>
      <c r="D2" s="57" t="s">
        <v>97</v>
      </c>
      <c r="E2" s="58">
        <v>172</v>
      </c>
      <c r="F2" s="58">
        <v>183</v>
      </c>
      <c r="G2" s="58">
        <v>174</v>
      </c>
      <c r="H2" s="58">
        <v>181</v>
      </c>
      <c r="I2" s="58"/>
      <c r="J2" s="58"/>
      <c r="K2" s="59">
        <f>COUNT(E2:J2)</f>
        <v>4</v>
      </c>
      <c r="L2" s="59">
        <f>SUM(E2:J2)</f>
        <v>710</v>
      </c>
      <c r="M2" s="60">
        <f>SUM(L2/K2)</f>
        <v>177.5</v>
      </c>
      <c r="N2" s="55">
        <v>2</v>
      </c>
      <c r="O2" s="61">
        <f>SUM(M2+N2)</f>
        <v>179.5</v>
      </c>
    </row>
    <row r="5" spans="1:17" x14ac:dyDescent="0.25">
      <c r="K5" s="17">
        <f>SUM(K2:K4)</f>
        <v>4</v>
      </c>
      <c r="L5" s="17">
        <f>SUM(L2:L4)</f>
        <v>710</v>
      </c>
      <c r="M5" s="19">
        <f>SUM(L5/K5)</f>
        <v>177.5</v>
      </c>
      <c r="N5" s="17">
        <f>SUM(N2:N4)</f>
        <v>2</v>
      </c>
      <c r="O5" s="19">
        <f>SUM(M5+N5)</f>
        <v>179.5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677" priority="1" rank="1"/>
  </conditionalFormatting>
  <conditionalFormatting sqref="F2">
    <cfRule type="top10" dxfId="676" priority="2" rank="1"/>
  </conditionalFormatting>
  <conditionalFormatting sqref="G2">
    <cfRule type="top10" dxfId="675" priority="3" rank="1"/>
  </conditionalFormatting>
  <conditionalFormatting sqref="H2">
    <cfRule type="top10" dxfId="674" priority="4" rank="1"/>
  </conditionalFormatting>
  <conditionalFormatting sqref="I2">
    <cfRule type="top10" dxfId="673" priority="5" rank="1"/>
  </conditionalFormatting>
  <conditionalFormatting sqref="J2">
    <cfRule type="top10" dxfId="672" priority="6" rank="1"/>
  </conditionalFormatting>
  <hyperlinks>
    <hyperlink ref="Q1" location="'National Adult Rankings'!A1" display="Return to Rankings" xr:uid="{5827A64B-C124-4C65-A102-45BD8F29BF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F909E53-C7EF-4C70-9510-BD50179A685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0506E-BC2C-4F83-A348-2B340B9D432A}">
  <dimension ref="A1:O7"/>
  <sheetViews>
    <sheetView workbookViewId="0">
      <selection sqref="A1:XFD1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204</v>
      </c>
      <c r="C2" s="22">
        <v>44052</v>
      </c>
      <c r="D2" s="23" t="s">
        <v>205</v>
      </c>
      <c r="E2" s="24">
        <v>189</v>
      </c>
      <c r="F2" s="24">
        <v>179</v>
      </c>
      <c r="G2" s="24">
        <v>181</v>
      </c>
      <c r="H2" s="24">
        <v>187</v>
      </c>
      <c r="I2" s="24">
        <v>194</v>
      </c>
      <c r="J2" s="24">
        <v>194.001</v>
      </c>
      <c r="K2" s="25">
        <v>6</v>
      </c>
      <c r="L2" s="25">
        <v>1124.001</v>
      </c>
      <c r="M2" s="26">
        <v>187.33349999999999</v>
      </c>
      <c r="N2" s="27">
        <v>14</v>
      </c>
      <c r="O2" s="28">
        <v>201.33349999999999</v>
      </c>
    </row>
    <row r="3" spans="1:15" x14ac:dyDescent="0.25">
      <c r="A3" s="20" t="s">
        <v>105</v>
      </c>
      <c r="B3" s="21" t="s">
        <v>204</v>
      </c>
      <c r="C3" s="22">
        <v>44115</v>
      </c>
      <c r="D3" s="23" t="s">
        <v>205</v>
      </c>
      <c r="E3" s="24">
        <v>184</v>
      </c>
      <c r="F3" s="24">
        <v>183</v>
      </c>
      <c r="G3" s="24">
        <v>181</v>
      </c>
      <c r="H3" s="24">
        <v>183</v>
      </c>
      <c r="I3" s="24"/>
      <c r="J3" s="24"/>
      <c r="K3" s="25">
        <v>4</v>
      </c>
      <c r="L3" s="25">
        <v>731</v>
      </c>
      <c r="M3" s="26">
        <v>182.75</v>
      </c>
      <c r="N3" s="27">
        <v>4</v>
      </c>
      <c r="O3" s="28">
        <v>186.75</v>
      </c>
    </row>
    <row r="4" spans="1:15" ht="15.75" x14ac:dyDescent="0.3">
      <c r="A4" s="54" t="s">
        <v>20</v>
      </c>
      <c r="B4" s="55" t="s">
        <v>204</v>
      </c>
      <c r="C4" s="56">
        <v>44143</v>
      </c>
      <c r="D4" s="57" t="s">
        <v>97</v>
      </c>
      <c r="E4" s="58">
        <v>181</v>
      </c>
      <c r="F4" s="58">
        <v>187</v>
      </c>
      <c r="G4" s="58">
        <v>190</v>
      </c>
      <c r="H4" s="58">
        <v>193</v>
      </c>
      <c r="I4" s="58"/>
      <c r="J4" s="58"/>
      <c r="K4" s="59">
        <f>COUNT(E4:J4)</f>
        <v>4</v>
      </c>
      <c r="L4" s="59">
        <f>SUM(E4:J4)</f>
        <v>751</v>
      </c>
      <c r="M4" s="60">
        <f>SUM(L4/K4)</f>
        <v>187.75</v>
      </c>
      <c r="N4" s="55">
        <v>5</v>
      </c>
      <c r="O4" s="61">
        <f>SUM(M4+N4)</f>
        <v>192.75</v>
      </c>
    </row>
    <row r="7" spans="1:15" x14ac:dyDescent="0.25">
      <c r="K7" s="17">
        <f>SUM(K2:K6)</f>
        <v>14</v>
      </c>
      <c r="L7" s="17">
        <f>SUM(L2:L6)</f>
        <v>2606.0010000000002</v>
      </c>
      <c r="M7" s="19">
        <f>SUM(L7/K7)</f>
        <v>186.1429285714286</v>
      </c>
      <c r="N7" s="17">
        <f>SUM(N2:N6)</f>
        <v>23</v>
      </c>
      <c r="O7" s="19">
        <f>SUM(M7+N7)</f>
        <v>209.1429285714286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C3" name="Range1_4_1_1_1"/>
    <protectedRange algorithmName="SHA-512" hashValue="ON39YdpmFHfN9f47KpiRvqrKx0V9+erV1CNkpWzYhW/Qyc6aT8rEyCrvauWSYGZK2ia3o7vd3akF07acHAFpOA==" saltValue="yVW9XmDwTqEnmpSGai0KYg==" spinCount="100000" sqref="D3" name="Range1_1_4_1_1"/>
    <protectedRange algorithmName="SHA-512" hashValue="ON39YdpmFHfN9f47KpiRvqrKx0V9+erV1CNkpWzYhW/Qyc6aT8rEyCrvauWSYGZK2ia3o7vd3akF07acHAFpOA==" saltValue="yVW9XmDwTqEnmpSGai0KYg==" spinCount="100000" sqref="B3" name="Range1_3_1"/>
  </protectedRanges>
  <conditionalFormatting sqref="J2">
    <cfRule type="top10" dxfId="671" priority="31" rank="1"/>
  </conditionalFormatting>
  <conditionalFormatting sqref="I2">
    <cfRule type="top10" dxfId="670" priority="32" rank="1"/>
  </conditionalFormatting>
  <conditionalFormatting sqref="H2">
    <cfRule type="top10" dxfId="669" priority="33" rank="1"/>
  </conditionalFormatting>
  <conditionalFormatting sqref="G2">
    <cfRule type="top10" dxfId="668" priority="34" rank="1"/>
  </conditionalFormatting>
  <conditionalFormatting sqref="F2">
    <cfRule type="top10" dxfId="667" priority="35" rank="1"/>
  </conditionalFormatting>
  <conditionalFormatting sqref="E2">
    <cfRule type="top10" dxfId="666" priority="36" rank="1"/>
  </conditionalFormatting>
  <conditionalFormatting sqref="E3">
    <cfRule type="top10" dxfId="665" priority="24" rank="1"/>
  </conditionalFormatting>
  <conditionalFormatting sqref="F3">
    <cfRule type="top10" dxfId="664" priority="23" rank="1"/>
  </conditionalFormatting>
  <conditionalFormatting sqref="G3">
    <cfRule type="top10" dxfId="663" priority="22" rank="1"/>
  </conditionalFormatting>
  <conditionalFormatting sqref="H3">
    <cfRule type="top10" dxfId="662" priority="21" rank="1"/>
  </conditionalFormatting>
  <conditionalFormatting sqref="I3">
    <cfRule type="top10" dxfId="661" priority="20" rank="1"/>
  </conditionalFormatting>
  <conditionalFormatting sqref="J3">
    <cfRule type="top10" dxfId="660" priority="19" rank="1"/>
  </conditionalFormatting>
  <conditionalFormatting sqref="E4">
    <cfRule type="top10" dxfId="659" priority="1" rank="1"/>
  </conditionalFormatting>
  <conditionalFormatting sqref="F4">
    <cfRule type="top10" dxfId="658" priority="2" rank="1"/>
  </conditionalFormatting>
  <conditionalFormatting sqref="G4">
    <cfRule type="top10" dxfId="657" priority="3" rank="1"/>
  </conditionalFormatting>
  <conditionalFormatting sqref="H4">
    <cfRule type="top10" dxfId="656" priority="4" rank="1"/>
  </conditionalFormatting>
  <conditionalFormatting sqref="I4">
    <cfRule type="top10" dxfId="655" priority="5" rank="1"/>
  </conditionalFormatting>
  <conditionalFormatting sqref="J4">
    <cfRule type="top10" dxfId="654" priority="6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544D3EB-484C-45CA-8D98-940796123C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9981C7B-688B-438D-BFAC-396DD4B41A0A}">
          <x14:formula1>
            <xm:f>'C:\Users\abra2\AppData\Local\Packages\Microsoft.MicrosoftEdge_8wekyb3d8bbwe\TempState\Downloads\[__ABRA Scoring Program  2-24-2020 MASTER (2).xlsm]DATA'!#REF!</xm:f>
          </x14:formula1>
          <xm:sqref>D2:D4 B2:B4</xm:sqref>
        </x14:dataValidation>
      </x14:dataValidations>
    </ext>
  </extLst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34BB6-6FE4-437E-BC1D-2016A48B36E9}">
  <dimension ref="A1:Q5"/>
  <sheetViews>
    <sheetView workbookViewId="0">
      <selection activeCell="A9" sqref="A9:XFD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208</v>
      </c>
      <c r="C2" s="22">
        <v>44052</v>
      </c>
      <c r="D2" s="23" t="s">
        <v>205</v>
      </c>
      <c r="E2" s="24">
        <v>89</v>
      </c>
      <c r="F2" s="24">
        <v>41</v>
      </c>
      <c r="G2" s="24">
        <v>61</v>
      </c>
      <c r="H2" s="24">
        <v>88</v>
      </c>
      <c r="I2" s="24">
        <v>100</v>
      </c>
      <c r="J2" s="24">
        <v>72</v>
      </c>
      <c r="K2" s="25">
        <v>6</v>
      </c>
      <c r="L2" s="25">
        <v>451</v>
      </c>
      <c r="M2" s="26">
        <v>75.166666666666671</v>
      </c>
      <c r="N2" s="27">
        <v>4</v>
      </c>
      <c r="O2" s="28">
        <f t="shared" ref="O2" si="0">SUM(M2+N2)</f>
        <v>79.166666666666671</v>
      </c>
    </row>
    <row r="5" spans="1:17" x14ac:dyDescent="0.25">
      <c r="K5" s="17">
        <f>SUM(K2:K4)</f>
        <v>6</v>
      </c>
      <c r="L5" s="17">
        <f>SUM(L2:L4)</f>
        <v>451</v>
      </c>
      <c r="M5" s="19">
        <f>SUM(L5/K5)</f>
        <v>75.166666666666671</v>
      </c>
      <c r="N5" s="17">
        <f>SUM(N2:N4)</f>
        <v>4</v>
      </c>
      <c r="O5" s="19">
        <f>SUM(M5+N5)</f>
        <v>79.166666666666671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_1_2_1_1"/>
    <protectedRange algorithmName="SHA-512" hashValue="ON39YdpmFHfN9f47KpiRvqrKx0V9+erV1CNkpWzYhW/Qyc6aT8rEyCrvauWSYGZK2ia3o7vd3akF07acHAFpOA==" saltValue="yVW9XmDwTqEnmpSGai0KYg==" spinCount="100000" sqref="D2" name="Range1_1_1_2_1"/>
    <protectedRange algorithmName="SHA-512" hashValue="ON39YdpmFHfN9f47KpiRvqrKx0V9+erV1CNkpWzYhW/Qyc6aT8rEyCrvauWSYGZK2ia3o7vd3akF07acHAFpOA==" saltValue="yVW9XmDwTqEnmpSGai0KYg==" spinCount="100000" sqref="E2:J2" name="Range1_4_1_1"/>
  </protectedRanges>
  <conditionalFormatting sqref="H2">
    <cfRule type="top10" dxfId="653" priority="21" rank="1"/>
  </conditionalFormatting>
  <conditionalFormatting sqref="G2">
    <cfRule type="top10" dxfId="652" priority="22" rank="1"/>
  </conditionalFormatting>
  <conditionalFormatting sqref="F2">
    <cfRule type="top10" dxfId="651" priority="23" rank="1"/>
  </conditionalFormatting>
  <conditionalFormatting sqref="E2">
    <cfRule type="top10" dxfId="650" priority="24" rank="1"/>
  </conditionalFormatting>
  <conditionalFormatting sqref="I2">
    <cfRule type="top10" dxfId="649" priority="20" rank="1"/>
  </conditionalFormatting>
  <conditionalFormatting sqref="J2">
    <cfRule type="top10" dxfId="648" priority="19" rank="1"/>
  </conditionalFormatting>
  <hyperlinks>
    <hyperlink ref="Q1" location="'National Adult Rankings'!A1" display="Return to Rankings" xr:uid="{71170526-0683-4C73-AE25-335147C2804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8C0B812-CC5D-44B6-9106-210C770DC27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97B0F9D-8F9A-4B28-8C4E-DC6AB33A518D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68172-4F91-4B55-A166-7C2A19AED47B}">
  <dimension ref="A1:O8"/>
  <sheetViews>
    <sheetView workbookViewId="0">
      <selection activeCell="A5" sqref="A5:O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109</v>
      </c>
      <c r="B2" s="21" t="s">
        <v>180</v>
      </c>
      <c r="C2" s="22">
        <v>44094</v>
      </c>
      <c r="D2" s="23" t="s">
        <v>30</v>
      </c>
      <c r="E2" s="24">
        <v>183</v>
      </c>
      <c r="F2" s="24">
        <v>172</v>
      </c>
      <c r="G2" s="24">
        <v>179</v>
      </c>
      <c r="H2" s="24">
        <v>187</v>
      </c>
      <c r="I2" s="24">
        <v>177</v>
      </c>
      <c r="J2" s="24">
        <v>184</v>
      </c>
      <c r="K2" s="25">
        <v>6</v>
      </c>
      <c r="L2" s="25">
        <v>1082</v>
      </c>
      <c r="M2" s="26">
        <v>180.33333333333334</v>
      </c>
      <c r="N2" s="27">
        <v>6</v>
      </c>
      <c r="O2" s="28">
        <v>186.33333333333334</v>
      </c>
    </row>
    <row r="3" spans="1:15" x14ac:dyDescent="0.25">
      <c r="A3" s="20" t="s">
        <v>109</v>
      </c>
      <c r="B3" s="21" t="s">
        <v>180</v>
      </c>
      <c r="C3" s="22">
        <v>44103</v>
      </c>
      <c r="D3" s="23" t="s">
        <v>30</v>
      </c>
      <c r="E3" s="24">
        <v>169</v>
      </c>
      <c r="F3" s="24">
        <v>185</v>
      </c>
      <c r="G3" s="24">
        <v>181</v>
      </c>
      <c r="H3" s="24"/>
      <c r="I3" s="24"/>
      <c r="J3" s="24"/>
      <c r="K3" s="25">
        <v>3</v>
      </c>
      <c r="L3" s="25">
        <v>535</v>
      </c>
      <c r="M3" s="26">
        <v>178.33333333333334</v>
      </c>
      <c r="N3" s="27">
        <v>4</v>
      </c>
      <c r="O3" s="28">
        <v>182.33333333333334</v>
      </c>
    </row>
    <row r="4" spans="1:15" x14ac:dyDescent="0.25">
      <c r="A4" s="20" t="s">
        <v>109</v>
      </c>
      <c r="B4" s="21" t="s">
        <v>180</v>
      </c>
      <c r="C4" s="22">
        <v>44107</v>
      </c>
      <c r="D4" s="23" t="s">
        <v>58</v>
      </c>
      <c r="E4" s="24">
        <v>186</v>
      </c>
      <c r="F4" s="24">
        <v>180</v>
      </c>
      <c r="G4" s="24">
        <v>178</v>
      </c>
      <c r="H4" s="24">
        <v>184</v>
      </c>
      <c r="I4" s="24">
        <v>183</v>
      </c>
      <c r="J4" s="24">
        <v>184</v>
      </c>
      <c r="K4" s="25">
        <v>6</v>
      </c>
      <c r="L4" s="25">
        <v>1095</v>
      </c>
      <c r="M4" s="26">
        <v>182.5</v>
      </c>
      <c r="N4" s="27">
        <v>16</v>
      </c>
      <c r="O4" s="28">
        <v>198.5</v>
      </c>
    </row>
    <row r="5" spans="1:15" x14ac:dyDescent="0.25">
      <c r="A5" s="20" t="s">
        <v>109</v>
      </c>
      <c r="B5" s="21" t="s">
        <v>180</v>
      </c>
      <c r="C5" s="22">
        <v>44150</v>
      </c>
      <c r="D5" s="23" t="s">
        <v>30</v>
      </c>
      <c r="E5" s="24">
        <v>188</v>
      </c>
      <c r="F5" s="24">
        <v>186</v>
      </c>
      <c r="G5" s="24">
        <v>183</v>
      </c>
      <c r="H5" s="24">
        <v>172</v>
      </c>
      <c r="I5" s="24"/>
      <c r="J5" s="24"/>
      <c r="K5" s="25">
        <v>4</v>
      </c>
      <c r="L5" s="25">
        <v>729</v>
      </c>
      <c r="M5" s="26">
        <v>182.25</v>
      </c>
      <c r="N5" s="27">
        <v>11</v>
      </c>
      <c r="O5" s="28">
        <v>193.25</v>
      </c>
    </row>
    <row r="8" spans="1:15" x14ac:dyDescent="0.25">
      <c r="K8" s="17">
        <f>SUM(K2:K7)</f>
        <v>19</v>
      </c>
      <c r="L8" s="17">
        <f>SUM(L2:L7)</f>
        <v>3441</v>
      </c>
      <c r="M8" s="19">
        <f>SUM(L8/K8)</f>
        <v>181.10526315789474</v>
      </c>
      <c r="N8" s="17">
        <f>SUM(N2:N7)</f>
        <v>37</v>
      </c>
      <c r="O8" s="19">
        <f>SUM(M8+N8)</f>
        <v>218.10526315789474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6_1_1_7"/>
    <protectedRange algorithmName="SHA-512" hashValue="ON39YdpmFHfN9f47KpiRvqrKx0V9+erV1CNkpWzYhW/Qyc6aT8rEyCrvauWSYGZK2ia3o7vd3akF07acHAFpOA==" saltValue="yVW9XmDwTqEnmpSGai0KYg==" spinCount="100000" sqref="D2" name="Range1_1_6_1_1_7"/>
    <protectedRange algorithmName="SHA-512" hashValue="ON39YdpmFHfN9f47KpiRvqrKx0V9+erV1CNkpWzYhW/Qyc6aT8rEyCrvauWSYGZK2ia3o7vd3akF07acHAFpOA==" saltValue="yVW9XmDwTqEnmpSGai0KYg==" spinCount="100000" sqref="B3:C3 E3:J3" name="Range1_6_1_1_8"/>
    <protectedRange algorithmName="SHA-512" hashValue="ON39YdpmFHfN9f47KpiRvqrKx0V9+erV1CNkpWzYhW/Qyc6aT8rEyCrvauWSYGZK2ia3o7vd3akF07acHAFpOA==" saltValue="yVW9XmDwTqEnmpSGai0KYg==" spinCount="100000" sqref="D3" name="Range1_1_6_1_1_8"/>
    <protectedRange algorithmName="SHA-512" hashValue="ON39YdpmFHfN9f47KpiRvqrKx0V9+erV1CNkpWzYhW/Qyc6aT8rEyCrvauWSYGZK2ia3o7vd3akF07acHAFpOA==" saltValue="yVW9XmDwTqEnmpSGai0KYg==" spinCount="100000" sqref="B4:C4 E4:J4" name="Range1_6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B5:C5 E5:J5" name="Range1_6_1_1_9"/>
    <protectedRange algorithmName="SHA-512" hashValue="ON39YdpmFHfN9f47KpiRvqrKx0V9+erV1CNkpWzYhW/Qyc6aT8rEyCrvauWSYGZK2ia3o7vd3akF07acHAFpOA==" saltValue="yVW9XmDwTqEnmpSGai0KYg==" spinCount="100000" sqref="D5" name="Range1_1_6_1_1_9"/>
  </protectedRanges>
  <conditionalFormatting sqref="E2">
    <cfRule type="top10" dxfId="647" priority="42" rank="1"/>
  </conditionalFormatting>
  <conditionalFormatting sqref="F2">
    <cfRule type="top10" dxfId="646" priority="41" rank="1"/>
  </conditionalFormatting>
  <conditionalFormatting sqref="G2">
    <cfRule type="top10" dxfId="645" priority="40" rank="1"/>
  </conditionalFormatting>
  <conditionalFormatting sqref="H2">
    <cfRule type="top10" dxfId="644" priority="39" rank="1"/>
  </conditionalFormatting>
  <conditionalFormatting sqref="I2">
    <cfRule type="top10" dxfId="643" priority="38" rank="1"/>
  </conditionalFormatting>
  <conditionalFormatting sqref="J2">
    <cfRule type="top10" dxfId="642" priority="37" rank="1"/>
  </conditionalFormatting>
  <conditionalFormatting sqref="E3">
    <cfRule type="top10" dxfId="641" priority="30" rank="1"/>
  </conditionalFormatting>
  <conditionalFormatting sqref="F3">
    <cfRule type="top10" dxfId="640" priority="29" rank="1"/>
  </conditionalFormatting>
  <conditionalFormatting sqref="G3">
    <cfRule type="top10" dxfId="639" priority="28" rank="1"/>
  </conditionalFormatting>
  <conditionalFormatting sqref="H3">
    <cfRule type="top10" dxfId="638" priority="27" rank="1"/>
  </conditionalFormatting>
  <conditionalFormatting sqref="I3">
    <cfRule type="top10" dxfId="637" priority="26" rank="1"/>
  </conditionalFormatting>
  <conditionalFormatting sqref="J3">
    <cfRule type="top10" dxfId="636" priority="25" rank="1"/>
  </conditionalFormatting>
  <conditionalFormatting sqref="E4">
    <cfRule type="top10" dxfId="635" priority="18" rank="1"/>
  </conditionalFormatting>
  <conditionalFormatting sqref="F4">
    <cfRule type="top10" dxfId="634" priority="17" rank="1"/>
  </conditionalFormatting>
  <conditionalFormatting sqref="G4">
    <cfRule type="top10" dxfId="633" priority="16" rank="1"/>
  </conditionalFormatting>
  <conditionalFormatting sqref="H4">
    <cfRule type="top10" dxfId="632" priority="15" rank="1"/>
  </conditionalFormatting>
  <conditionalFormatting sqref="I4">
    <cfRule type="top10" dxfId="631" priority="14" rank="1"/>
  </conditionalFormatting>
  <conditionalFormatting sqref="J4">
    <cfRule type="top10" dxfId="630" priority="13" rank="1"/>
  </conditionalFormatting>
  <conditionalFormatting sqref="E5">
    <cfRule type="top10" dxfId="629" priority="6" rank="1"/>
  </conditionalFormatting>
  <conditionalFormatting sqref="F5">
    <cfRule type="top10" dxfId="628" priority="5" rank="1"/>
  </conditionalFormatting>
  <conditionalFormatting sqref="G5">
    <cfRule type="top10" dxfId="627" priority="4" rank="1"/>
  </conditionalFormatting>
  <conditionalFormatting sqref="H5">
    <cfRule type="top10" dxfId="626" priority="3" rank="1"/>
  </conditionalFormatting>
  <conditionalFormatting sqref="I5">
    <cfRule type="top10" dxfId="625" priority="2" rank="1"/>
  </conditionalFormatting>
  <conditionalFormatting sqref="J5">
    <cfRule type="top10" dxfId="624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61DF6B-4175-4CC3-BC75-21ED0280D17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F4552-053D-45D8-92DC-A2FED22C87FF}">
  <dimension ref="A1:Q1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88</v>
      </c>
      <c r="B2" s="55" t="s">
        <v>187</v>
      </c>
      <c r="C2" s="56">
        <v>44024</v>
      </c>
      <c r="D2" s="57" t="s">
        <v>183</v>
      </c>
      <c r="E2" s="58">
        <v>184</v>
      </c>
      <c r="F2" s="58">
        <v>188</v>
      </c>
      <c r="G2" s="58">
        <v>187</v>
      </c>
      <c r="H2" s="58">
        <v>175</v>
      </c>
      <c r="I2" s="58"/>
      <c r="J2" s="58"/>
      <c r="K2" s="59">
        <f t="shared" ref="K2" si="0">COUNT(E2:J2)</f>
        <v>4</v>
      </c>
      <c r="L2" s="59">
        <f t="shared" ref="L2" si="1">SUM(E2:J2)</f>
        <v>734</v>
      </c>
      <c r="M2" s="60">
        <f t="shared" ref="M2" si="2">SUM(L2/K2)</f>
        <v>183.5</v>
      </c>
      <c r="N2" s="55">
        <v>2</v>
      </c>
      <c r="O2" s="61">
        <f t="shared" ref="O2" si="3">SUM(M2+N2)</f>
        <v>185.5</v>
      </c>
    </row>
    <row r="5" spans="1:17" x14ac:dyDescent="0.25">
      <c r="K5" s="17">
        <f>SUM(K2:K4)</f>
        <v>4</v>
      </c>
      <c r="L5" s="17">
        <f>SUM(L2:L4)</f>
        <v>734</v>
      </c>
      <c r="M5" s="19">
        <f>SUM(L5/K5)</f>
        <v>183.5</v>
      </c>
      <c r="N5" s="17">
        <f>SUM(N2:N4)</f>
        <v>2</v>
      </c>
      <c r="O5" s="19">
        <f>SUM(M5+N5)</f>
        <v>185.5</v>
      </c>
    </row>
    <row r="11" spans="1:17" ht="30" x14ac:dyDescent="0.25">
      <c r="A11" s="1" t="s">
        <v>1</v>
      </c>
      <c r="B11" s="2" t="s">
        <v>2</v>
      </c>
      <c r="C11" s="2" t="s">
        <v>3</v>
      </c>
      <c r="D11" s="3" t="s">
        <v>4</v>
      </c>
      <c r="E11" s="4" t="s">
        <v>5</v>
      </c>
      <c r="F11" s="4" t="s">
        <v>6</v>
      </c>
      <c r="G11" s="4" t="s">
        <v>7</v>
      </c>
      <c r="H11" s="4" t="s">
        <v>8</v>
      </c>
      <c r="I11" s="4" t="s">
        <v>9</v>
      </c>
      <c r="J11" s="4" t="s">
        <v>10</v>
      </c>
      <c r="K11" s="4" t="s">
        <v>11</v>
      </c>
      <c r="L11" s="3" t="s">
        <v>12</v>
      </c>
      <c r="M11" s="5" t="s">
        <v>13</v>
      </c>
      <c r="N11" s="2" t="s">
        <v>14</v>
      </c>
      <c r="O11" s="6" t="s">
        <v>15</v>
      </c>
    </row>
    <row r="12" spans="1:17" x14ac:dyDescent="0.25">
      <c r="A12" s="20" t="s">
        <v>32</v>
      </c>
      <c r="B12" s="21" t="s">
        <v>187</v>
      </c>
      <c r="C12" s="22">
        <v>44052</v>
      </c>
      <c r="D12" s="23" t="s">
        <v>205</v>
      </c>
      <c r="E12" s="24">
        <v>176</v>
      </c>
      <c r="F12" s="24">
        <v>168</v>
      </c>
      <c r="G12" s="24">
        <v>170</v>
      </c>
      <c r="H12" s="24">
        <v>182</v>
      </c>
      <c r="I12" s="24">
        <v>165</v>
      </c>
      <c r="J12" s="24">
        <v>175</v>
      </c>
      <c r="K12" s="25">
        <v>6</v>
      </c>
      <c r="L12" s="25">
        <v>1036</v>
      </c>
      <c r="M12" s="26">
        <v>172.66666666666666</v>
      </c>
      <c r="N12" s="27">
        <v>4</v>
      </c>
      <c r="O12" s="28">
        <f t="shared" ref="O12" si="4">SUM(M12+N12)</f>
        <v>176.66666666666666</v>
      </c>
    </row>
    <row r="15" spans="1:17" x14ac:dyDescent="0.25">
      <c r="K15" s="17">
        <f>SUM(K12:K14)</f>
        <v>6</v>
      </c>
      <c r="L15" s="17">
        <f>SUM(L12:L14)</f>
        <v>1036</v>
      </c>
      <c r="M15" s="19">
        <f>SUM(L15/K15)</f>
        <v>172.66666666666666</v>
      </c>
      <c r="N15" s="17">
        <f>SUM(N12:N14)</f>
        <v>4</v>
      </c>
      <c r="O15" s="19">
        <f>SUM(M15+N15)</f>
        <v>176.66666666666666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1" name="Range1_2_1"/>
    <protectedRange algorithmName="SHA-512" hashValue="ON39YdpmFHfN9f47KpiRvqrKx0V9+erV1CNkpWzYhW/Qyc6aT8rEyCrvauWSYGZK2ia3o7vd3akF07acHAFpOA==" saltValue="yVW9XmDwTqEnmpSGai0KYg==" spinCount="100000" sqref="B12" name="Range1_6"/>
  </protectedRanges>
  <conditionalFormatting sqref="E2">
    <cfRule type="top10" dxfId="623" priority="7" rank="1"/>
  </conditionalFormatting>
  <conditionalFormatting sqref="F2">
    <cfRule type="top10" dxfId="622" priority="8" rank="1"/>
  </conditionalFormatting>
  <conditionalFormatting sqref="G2">
    <cfRule type="top10" dxfId="621" priority="9" rank="1"/>
  </conditionalFormatting>
  <conditionalFormatting sqref="H2">
    <cfRule type="top10" dxfId="620" priority="10" rank="1"/>
  </conditionalFormatting>
  <conditionalFormatting sqref="I2">
    <cfRule type="top10" dxfId="619" priority="11" rank="1"/>
  </conditionalFormatting>
  <conditionalFormatting sqref="J2">
    <cfRule type="top10" dxfId="618" priority="12" rank="1"/>
  </conditionalFormatting>
  <hyperlinks>
    <hyperlink ref="Q1" location="'National Adult Rankings'!A1" display="Return to Rankings" xr:uid="{E9F61218-F0B2-44F2-8EF8-40C6A2FDA7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659B12-CCBE-47B4-9086-68E4E39FEF79}">
          <x14:formula1>
            <xm:f>'C:\Users\abra2\Desktop\ABRA Files and More\AUTO BENCH REST ASSOCIATION FILE\ABRA 2019\Georgia\[Georgia Results 01 19 20.xlsm]DATA SHEET'!#REF!</xm:f>
          </x14:formula1>
          <xm:sqref>B1 B11</xm:sqref>
        </x14:dataValidation>
      </x14:dataValidations>
    </ext>
  </extLst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C2450-BD02-460F-A6B7-1D6B1ED1BF15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150</v>
      </c>
      <c r="C2" s="22">
        <v>43989</v>
      </c>
      <c r="D2" s="23" t="s">
        <v>138</v>
      </c>
      <c r="E2" s="24">
        <v>169</v>
      </c>
      <c r="F2" s="24">
        <v>157</v>
      </c>
      <c r="G2" s="24">
        <v>155</v>
      </c>
      <c r="H2" s="24">
        <v>167</v>
      </c>
      <c r="I2" s="24"/>
      <c r="J2" s="24"/>
      <c r="K2" s="25">
        <v>4</v>
      </c>
      <c r="L2" s="25">
        <v>648</v>
      </c>
      <c r="M2" s="26">
        <v>162</v>
      </c>
      <c r="N2" s="27">
        <v>3</v>
      </c>
      <c r="O2" s="28">
        <v>165</v>
      </c>
    </row>
    <row r="5" spans="1:17" x14ac:dyDescent="0.25">
      <c r="K5" s="17">
        <f>SUM(K2:K4)</f>
        <v>4</v>
      </c>
      <c r="L5" s="17">
        <f>SUM(L2:L4)</f>
        <v>648</v>
      </c>
      <c r="M5" s="19">
        <f>SUM(L5/K5)</f>
        <v>162</v>
      </c>
      <c r="N5" s="17">
        <f>SUM(N2:N4)</f>
        <v>3</v>
      </c>
      <c r="O5" s="19">
        <f>SUM(M5+N5)</f>
        <v>165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3_1"/>
  </protectedRanges>
  <conditionalFormatting sqref="E2">
    <cfRule type="top10" dxfId="617" priority="6" rank="1"/>
  </conditionalFormatting>
  <conditionalFormatting sqref="F2">
    <cfRule type="top10" dxfId="616" priority="5" rank="1"/>
  </conditionalFormatting>
  <conditionalFormatting sqref="G2">
    <cfRule type="top10" dxfId="615" priority="4" rank="1"/>
  </conditionalFormatting>
  <conditionalFormatting sqref="H2">
    <cfRule type="top10" dxfId="614" priority="3" rank="1"/>
  </conditionalFormatting>
  <conditionalFormatting sqref="I2">
    <cfRule type="top10" dxfId="613" priority="2" rank="1"/>
  </conditionalFormatting>
  <conditionalFormatting sqref="J2">
    <cfRule type="top10" dxfId="612" priority="1" rank="1"/>
  </conditionalFormatting>
  <hyperlinks>
    <hyperlink ref="Q1" location="'National Adult Rankings'!A1" display="Return to Rankings" xr:uid="{177513C3-5291-4BE9-97C9-A551D9D85DE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F012CA-D7B7-46B6-ADB1-0EE79349F2ED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C80E3227-DDD5-45AD-960C-0FBCD4973D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3BE2-EC01-4B8C-AEDB-B30C01EA7958}">
  <dimension ref="A1:O14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35" t="s">
        <v>32</v>
      </c>
      <c r="B2" s="36" t="s">
        <v>158</v>
      </c>
      <c r="C2" s="37">
        <v>43988</v>
      </c>
      <c r="D2" s="38" t="s">
        <v>157</v>
      </c>
      <c r="E2" s="39">
        <v>184</v>
      </c>
      <c r="F2" s="39">
        <v>182</v>
      </c>
      <c r="G2" s="39">
        <v>178</v>
      </c>
      <c r="H2" s="39">
        <v>189</v>
      </c>
      <c r="I2" s="39">
        <v>183</v>
      </c>
      <c r="J2" s="39">
        <v>175</v>
      </c>
      <c r="K2" s="40">
        <v>6</v>
      </c>
      <c r="L2" s="40">
        <v>1091</v>
      </c>
      <c r="M2" s="41">
        <v>181.83333333333334</v>
      </c>
      <c r="N2" s="42">
        <v>18</v>
      </c>
      <c r="O2" s="43">
        <v>199.83333333333334</v>
      </c>
    </row>
    <row r="3" spans="1:15" ht="15.75" x14ac:dyDescent="0.3">
      <c r="A3" s="54" t="s">
        <v>32</v>
      </c>
      <c r="B3" s="55" t="s">
        <v>158</v>
      </c>
      <c r="C3" s="56">
        <v>43996</v>
      </c>
      <c r="D3" s="57" t="s">
        <v>163</v>
      </c>
      <c r="E3" s="58">
        <v>170</v>
      </c>
      <c r="F3" s="58">
        <v>173</v>
      </c>
      <c r="G3" s="58">
        <v>177</v>
      </c>
      <c r="H3" s="58">
        <v>172</v>
      </c>
      <c r="I3" s="58"/>
      <c r="J3" s="58"/>
      <c r="K3" s="59">
        <f>COUNT(E3:J3)</f>
        <v>4</v>
      </c>
      <c r="L3" s="59">
        <f>SUM(E3:J3)</f>
        <v>692</v>
      </c>
      <c r="M3" s="60">
        <f>SUM(L3/K3)</f>
        <v>173</v>
      </c>
      <c r="N3" s="55">
        <v>3</v>
      </c>
      <c r="O3" s="61">
        <f>SUM(M3+N3)</f>
        <v>176</v>
      </c>
    </row>
    <row r="4" spans="1:15" ht="15.75" x14ac:dyDescent="0.3">
      <c r="A4" s="54" t="s">
        <v>32</v>
      </c>
      <c r="B4" s="55" t="s">
        <v>158</v>
      </c>
      <c r="C4" s="56">
        <v>44024</v>
      </c>
      <c r="D4" s="57" t="s">
        <v>183</v>
      </c>
      <c r="E4" s="58">
        <v>185</v>
      </c>
      <c r="F4" s="58">
        <v>189</v>
      </c>
      <c r="G4" s="58">
        <v>171</v>
      </c>
      <c r="H4" s="58">
        <v>180</v>
      </c>
      <c r="I4" s="58"/>
      <c r="J4" s="58"/>
      <c r="K4" s="59">
        <f t="shared" ref="K4" si="0">COUNT(E4:J4)</f>
        <v>4</v>
      </c>
      <c r="L4" s="59">
        <f>SUM(E4:J4)</f>
        <v>725</v>
      </c>
      <c r="M4" s="60">
        <f>SUM(L4/K4)</f>
        <v>181.25</v>
      </c>
      <c r="N4" s="55">
        <v>9</v>
      </c>
      <c r="O4" s="61">
        <f>SUM(M4+N4)</f>
        <v>190.25</v>
      </c>
    </row>
    <row r="5" spans="1:15" ht="15.75" x14ac:dyDescent="0.3">
      <c r="A5" s="54" t="s">
        <v>94</v>
      </c>
      <c r="B5" s="55" t="s">
        <v>185</v>
      </c>
      <c r="C5" s="56">
        <v>44024</v>
      </c>
      <c r="D5" s="57" t="s">
        <v>183</v>
      </c>
      <c r="E5" s="58">
        <v>179</v>
      </c>
      <c r="F5" s="58">
        <v>170</v>
      </c>
      <c r="G5" s="58">
        <v>174</v>
      </c>
      <c r="H5" s="58">
        <v>179</v>
      </c>
      <c r="I5" s="58"/>
      <c r="J5" s="58"/>
      <c r="K5" s="59">
        <f>COUNT(E5:J5)</f>
        <v>4</v>
      </c>
      <c r="L5" s="59">
        <f>SUM(E5:J5)</f>
        <v>702</v>
      </c>
      <c r="M5" s="60">
        <f>SUM(L5/K5)</f>
        <v>175.5</v>
      </c>
      <c r="N5" s="55">
        <v>3</v>
      </c>
      <c r="O5" s="61">
        <f>SUM(M5+N5)</f>
        <v>178.5</v>
      </c>
    </row>
    <row r="6" spans="1:15" x14ac:dyDescent="0.25">
      <c r="A6" s="20" t="s">
        <v>32</v>
      </c>
      <c r="B6" s="21" t="s">
        <v>158</v>
      </c>
      <c r="C6" s="22">
        <v>44016</v>
      </c>
      <c r="D6" s="23" t="s">
        <v>157</v>
      </c>
      <c r="E6" s="24">
        <v>167</v>
      </c>
      <c r="F6" s="24">
        <v>178</v>
      </c>
      <c r="G6" s="24">
        <v>166</v>
      </c>
      <c r="H6" s="24">
        <v>169</v>
      </c>
      <c r="I6" s="24"/>
      <c r="J6" s="24"/>
      <c r="K6" s="25">
        <v>4</v>
      </c>
      <c r="L6" s="25">
        <v>680</v>
      </c>
      <c r="M6" s="26">
        <v>170</v>
      </c>
      <c r="N6" s="27">
        <v>2</v>
      </c>
      <c r="O6" s="28">
        <v>172</v>
      </c>
    </row>
    <row r="7" spans="1:15" x14ac:dyDescent="0.25">
      <c r="A7" s="20" t="s">
        <v>32</v>
      </c>
      <c r="B7" s="21" t="s">
        <v>158</v>
      </c>
      <c r="C7" s="22">
        <v>44052</v>
      </c>
      <c r="D7" s="23" t="s">
        <v>205</v>
      </c>
      <c r="E7" s="24">
        <v>182</v>
      </c>
      <c r="F7" s="24">
        <v>186</v>
      </c>
      <c r="G7" s="24">
        <v>182</v>
      </c>
      <c r="H7" s="24">
        <v>178</v>
      </c>
      <c r="I7" s="24">
        <v>177</v>
      </c>
      <c r="J7" s="24">
        <v>177</v>
      </c>
      <c r="K7" s="25">
        <v>6</v>
      </c>
      <c r="L7" s="25">
        <v>1082</v>
      </c>
      <c r="M7" s="26">
        <v>180.33333333333334</v>
      </c>
      <c r="N7" s="27">
        <v>4</v>
      </c>
      <c r="O7" s="28">
        <v>184.33333333333334</v>
      </c>
    </row>
    <row r="8" spans="1:15" x14ac:dyDescent="0.25">
      <c r="A8" s="20" t="s">
        <v>32</v>
      </c>
      <c r="B8" s="21" t="s">
        <v>158</v>
      </c>
      <c r="C8" s="22">
        <v>44044</v>
      </c>
      <c r="D8" s="23" t="s">
        <v>157</v>
      </c>
      <c r="E8" s="24">
        <v>180</v>
      </c>
      <c r="F8" s="24">
        <v>164</v>
      </c>
      <c r="G8" s="24">
        <v>174</v>
      </c>
      <c r="H8" s="24">
        <v>174</v>
      </c>
      <c r="I8" s="24"/>
      <c r="J8" s="24"/>
      <c r="K8" s="25">
        <v>4</v>
      </c>
      <c r="L8" s="25">
        <v>692</v>
      </c>
      <c r="M8" s="26">
        <v>173</v>
      </c>
      <c r="N8" s="27">
        <v>5</v>
      </c>
      <c r="O8" s="28">
        <v>178</v>
      </c>
    </row>
    <row r="9" spans="1:15" ht="15.75" x14ac:dyDescent="0.3">
      <c r="A9" s="54" t="s">
        <v>32</v>
      </c>
      <c r="B9" s="55" t="s">
        <v>158</v>
      </c>
      <c r="C9" s="56">
        <v>44087</v>
      </c>
      <c r="D9" s="57" t="s">
        <v>97</v>
      </c>
      <c r="E9" s="58">
        <v>174</v>
      </c>
      <c r="F9" s="58">
        <v>155</v>
      </c>
      <c r="G9" s="58">
        <v>187</v>
      </c>
      <c r="H9" s="58">
        <v>183</v>
      </c>
      <c r="I9" s="58">
        <v>186</v>
      </c>
      <c r="J9" s="58">
        <v>186</v>
      </c>
      <c r="K9" s="59">
        <f t="shared" ref="K9:K10" si="1">COUNT(E9:J9)</f>
        <v>6</v>
      </c>
      <c r="L9" s="59">
        <f t="shared" ref="L9:L10" si="2">SUM(E9:J9)</f>
        <v>1071</v>
      </c>
      <c r="M9" s="60">
        <f t="shared" ref="M9:M10" si="3">SUM(L9/K9)</f>
        <v>178.5</v>
      </c>
      <c r="N9" s="55">
        <v>12</v>
      </c>
      <c r="O9" s="61">
        <f t="shared" ref="O9:O10" si="4">SUM(M9+N9)</f>
        <v>190.5</v>
      </c>
    </row>
    <row r="10" spans="1:15" ht="15.75" x14ac:dyDescent="0.3">
      <c r="A10" s="54" t="s">
        <v>32</v>
      </c>
      <c r="B10" s="55" t="s">
        <v>158</v>
      </c>
      <c r="C10" s="65">
        <v>44094</v>
      </c>
      <c r="D10" s="57" t="s">
        <v>257</v>
      </c>
      <c r="E10" s="58">
        <v>180</v>
      </c>
      <c r="F10" s="58">
        <v>179</v>
      </c>
      <c r="G10" s="58">
        <v>170</v>
      </c>
      <c r="H10" s="58">
        <v>180</v>
      </c>
      <c r="I10" s="58">
        <v>177</v>
      </c>
      <c r="J10" s="58">
        <v>177</v>
      </c>
      <c r="K10" s="59">
        <f t="shared" si="1"/>
        <v>6</v>
      </c>
      <c r="L10" s="59">
        <f t="shared" si="2"/>
        <v>1063</v>
      </c>
      <c r="M10" s="60">
        <f t="shared" si="3"/>
        <v>177.16666666666666</v>
      </c>
      <c r="N10" s="55">
        <v>18</v>
      </c>
      <c r="O10" s="61">
        <f t="shared" si="4"/>
        <v>195.16666666666666</v>
      </c>
    </row>
    <row r="11" spans="1:15" x14ac:dyDescent="0.25">
      <c r="A11" s="20" t="s">
        <v>109</v>
      </c>
      <c r="B11" s="21" t="s">
        <v>158</v>
      </c>
      <c r="C11" s="22">
        <v>44115</v>
      </c>
      <c r="D11" s="23" t="s">
        <v>205</v>
      </c>
      <c r="E11" s="24">
        <v>166</v>
      </c>
      <c r="F11" s="24">
        <v>177</v>
      </c>
      <c r="G11" s="24">
        <v>181</v>
      </c>
      <c r="H11" s="24">
        <v>179</v>
      </c>
      <c r="I11" s="24"/>
      <c r="J11" s="24"/>
      <c r="K11" s="25">
        <v>4</v>
      </c>
      <c r="L11" s="25">
        <v>703</v>
      </c>
      <c r="M11" s="26">
        <v>175.75</v>
      </c>
      <c r="N11" s="27">
        <v>2</v>
      </c>
      <c r="O11" s="28">
        <v>177.75</v>
      </c>
    </row>
    <row r="12" spans="1:15" ht="15.75" x14ac:dyDescent="0.3">
      <c r="A12" s="54" t="s">
        <v>23</v>
      </c>
      <c r="B12" s="55" t="s">
        <v>158</v>
      </c>
      <c r="C12" s="56">
        <v>44143</v>
      </c>
      <c r="D12" s="57" t="s">
        <v>97</v>
      </c>
      <c r="E12" s="58">
        <v>178</v>
      </c>
      <c r="F12" s="58">
        <v>181</v>
      </c>
      <c r="G12" s="58">
        <v>181</v>
      </c>
      <c r="H12" s="58">
        <v>176</v>
      </c>
      <c r="I12" s="58"/>
      <c r="J12" s="58"/>
      <c r="K12" s="59">
        <f>COUNT(E12:J12)</f>
        <v>4</v>
      </c>
      <c r="L12" s="59">
        <f>SUM(E12:J12)</f>
        <v>716</v>
      </c>
      <c r="M12" s="60">
        <f>SUM(L12/K12)</f>
        <v>179</v>
      </c>
      <c r="N12" s="55">
        <v>2</v>
      </c>
      <c r="O12" s="61">
        <f>SUM(M12+N12)</f>
        <v>181</v>
      </c>
    </row>
    <row r="14" spans="1:15" x14ac:dyDescent="0.25">
      <c r="K14" s="17">
        <f>SUM(K2:K13)</f>
        <v>52</v>
      </c>
      <c r="L14" s="17">
        <f>SUM(L2:L13)</f>
        <v>9217</v>
      </c>
      <c r="M14" s="19">
        <f>SUM(L14/K14)</f>
        <v>177.25</v>
      </c>
      <c r="N14" s="17">
        <f>SUM(N2:N13)</f>
        <v>78</v>
      </c>
      <c r="O14" s="19">
        <f>SUM(M14+N14)</f>
        <v>255.25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2_1"/>
    <protectedRange algorithmName="SHA-512" hashValue="ON39YdpmFHfN9f47KpiRvqrKx0V9+erV1CNkpWzYhW/Qyc6aT8rEyCrvauWSYGZK2ia3o7vd3akF07acHAFpOA==" saltValue="yVW9XmDwTqEnmpSGai0KYg==" spinCount="100000" sqref="D2" name="Range1_1_10_1"/>
    <protectedRange algorithmName="SHA-512" hashValue="FG7sbUW81RLTrqZOgRQY3WT58Fmv2wpczdNtHSivDYpua2f0csBbi4PHtU2Z8RiB+M2w+jl67Do94rJCq0Ck5Q==" saltValue="84WXeaapoYvzxj0ZBNU3eQ==" spinCount="100000" sqref="O3 L3:M3" name="Range1_1"/>
    <protectedRange algorithmName="SHA-512" hashValue="FG7sbUW81RLTrqZOgRQY3WT58Fmv2wpczdNtHSivDYpua2f0csBbi4PHtU2Z8RiB+M2w+jl67Do94rJCq0Ck5Q==" saltValue="84WXeaapoYvzxj0ZBNU3eQ==" spinCount="100000" sqref="L4:M4 O4" name="Range1_3"/>
    <protectedRange algorithmName="SHA-512" hashValue="ON39YdpmFHfN9f47KpiRvqrKx0V9+erV1CNkpWzYhW/Qyc6aT8rEyCrvauWSYGZK2ia3o7vd3akF07acHAFpOA==" saltValue="yVW9XmDwTqEnmpSGai0KYg==" spinCount="100000" sqref="C6" name="Range1_8_1"/>
    <protectedRange algorithmName="SHA-512" hashValue="ON39YdpmFHfN9f47KpiRvqrKx0V9+erV1CNkpWzYhW/Qyc6aT8rEyCrvauWSYGZK2ia3o7vd3akF07acHAFpOA==" saltValue="yVW9XmDwTqEnmpSGai0KYg==" spinCount="100000" sqref="E6:J6 B6" name="Range1_5_3"/>
    <protectedRange algorithmName="SHA-512" hashValue="ON39YdpmFHfN9f47KpiRvqrKx0V9+erV1CNkpWzYhW/Qyc6aT8rEyCrvauWSYGZK2ia3o7vd3akF07acHAFpOA==" saltValue="yVW9XmDwTqEnmpSGai0KYg==" spinCount="100000" sqref="D6" name="Range1_1_3_3"/>
    <protectedRange algorithmName="SHA-512" hashValue="ON39YdpmFHfN9f47KpiRvqrKx0V9+erV1CNkpWzYhW/Qyc6aT8rEyCrvauWSYGZK2ia3o7vd3akF07acHAFpOA==" saltValue="yVW9XmDwTqEnmpSGai0KYg==" spinCount="100000" sqref="B7:C7 E7:J7" name="Range1_6"/>
    <protectedRange algorithmName="SHA-512" hashValue="ON39YdpmFHfN9f47KpiRvqrKx0V9+erV1CNkpWzYhW/Qyc6aT8rEyCrvauWSYGZK2ia3o7vd3akF07acHAFpOA==" saltValue="yVW9XmDwTqEnmpSGai0KYg==" spinCount="100000" sqref="D7" name="Range1_1_4"/>
    <protectedRange algorithmName="SHA-512" hashValue="ON39YdpmFHfN9f47KpiRvqrKx0V9+erV1CNkpWzYhW/Qyc6aT8rEyCrvauWSYGZK2ia3o7vd3akF07acHAFpOA==" saltValue="yVW9XmDwTqEnmpSGai0KYg==" spinCount="100000" sqref="E8:J8 B8:C8" name="Range1_5"/>
    <protectedRange algorithmName="SHA-512" hashValue="ON39YdpmFHfN9f47KpiRvqrKx0V9+erV1CNkpWzYhW/Qyc6aT8rEyCrvauWSYGZK2ia3o7vd3akF07acHAFpOA==" saltValue="yVW9XmDwTqEnmpSGai0KYg==" spinCount="100000" sqref="D8" name="Range1_1_3_1"/>
    <protectedRange algorithmName="SHA-512" hashValue="FG7sbUW81RLTrqZOgRQY3WT58Fmv2wpczdNtHSivDYpua2f0csBbi4PHtU2Z8RiB+M2w+jl67Do94rJCq0Ck5Q==" saltValue="84WXeaapoYvzxj0ZBNU3eQ==" spinCount="100000" sqref="L9:M9 O9" name="Range1_10_1"/>
    <protectedRange algorithmName="SHA-512" hashValue="FG7sbUW81RLTrqZOgRQY3WT58Fmv2wpczdNtHSivDYpua2f0csBbi4PHtU2Z8RiB+M2w+jl67Do94rJCq0Ck5Q==" saltValue="84WXeaapoYvzxj0ZBNU3eQ==" spinCount="100000" sqref="L10:M10 O10" name="Range1_9_1"/>
    <protectedRange algorithmName="SHA-512" hashValue="ON39YdpmFHfN9f47KpiRvqrKx0V9+erV1CNkpWzYhW/Qyc6aT8rEyCrvauWSYGZK2ia3o7vd3akF07acHAFpOA==" saltValue="yVW9XmDwTqEnmpSGai0KYg==" spinCount="100000" sqref="E11:J11 C11" name="Range1_6_1_1"/>
    <protectedRange algorithmName="SHA-512" hashValue="ON39YdpmFHfN9f47KpiRvqrKx0V9+erV1CNkpWzYhW/Qyc6aT8rEyCrvauWSYGZK2ia3o7vd3akF07acHAFpOA==" saltValue="yVW9XmDwTqEnmpSGai0KYg==" spinCount="100000" sqref="D11" name="Range1_1_6_1_1"/>
    <protectedRange algorithmName="SHA-512" hashValue="ON39YdpmFHfN9f47KpiRvqrKx0V9+erV1CNkpWzYhW/Qyc6aT8rEyCrvauWSYGZK2ia3o7vd3akF07acHAFpOA==" saltValue="yVW9XmDwTqEnmpSGai0KYg==" spinCount="100000" sqref="B11" name="Range1_4_4"/>
  </protectedRanges>
  <conditionalFormatting sqref="I2">
    <cfRule type="top10" dxfId="3970" priority="132" rank="1"/>
  </conditionalFormatting>
  <conditionalFormatting sqref="H2">
    <cfRule type="top10" dxfId="3969" priority="128" rank="1"/>
  </conditionalFormatting>
  <conditionalFormatting sqref="J2">
    <cfRule type="top10" dxfId="3968" priority="129" rank="1"/>
  </conditionalFormatting>
  <conditionalFormatting sqref="G2">
    <cfRule type="top10" dxfId="3967" priority="131" rank="1"/>
  </conditionalFormatting>
  <conditionalFormatting sqref="F2">
    <cfRule type="top10" dxfId="3966" priority="130" rank="1"/>
  </conditionalFormatting>
  <conditionalFormatting sqref="E2">
    <cfRule type="top10" dxfId="3965" priority="127" rank="1"/>
  </conditionalFormatting>
  <conditionalFormatting sqref="E3">
    <cfRule type="top10" dxfId="3964" priority="115" rank="1"/>
  </conditionalFormatting>
  <conditionalFormatting sqref="F3">
    <cfRule type="top10" dxfId="3963" priority="116" rank="1"/>
  </conditionalFormatting>
  <conditionalFormatting sqref="G3">
    <cfRule type="top10" dxfId="3962" priority="117" rank="1"/>
  </conditionalFormatting>
  <conditionalFormatting sqref="H3">
    <cfRule type="top10" dxfId="3961" priority="118" rank="1"/>
  </conditionalFormatting>
  <conditionalFormatting sqref="I3">
    <cfRule type="top10" dxfId="3960" priority="119" rank="1"/>
  </conditionalFormatting>
  <conditionalFormatting sqref="J3">
    <cfRule type="top10" dxfId="3959" priority="120" rank="1"/>
  </conditionalFormatting>
  <conditionalFormatting sqref="E4">
    <cfRule type="top10" dxfId="3958" priority="103" rank="1"/>
  </conditionalFormatting>
  <conditionalFormatting sqref="F4">
    <cfRule type="top10" dxfId="3957" priority="104" rank="1"/>
  </conditionalFormatting>
  <conditionalFormatting sqref="G4">
    <cfRule type="top10" dxfId="3956" priority="105" rank="1"/>
  </conditionalFormatting>
  <conditionalFormatting sqref="H4">
    <cfRule type="top10" dxfId="3955" priority="106" rank="1"/>
  </conditionalFormatting>
  <conditionalFormatting sqref="I4">
    <cfRule type="top10" dxfId="3954" priority="107" rank="1"/>
  </conditionalFormatting>
  <conditionalFormatting sqref="J4">
    <cfRule type="top10" dxfId="3953" priority="108" rank="1"/>
  </conditionalFormatting>
  <conditionalFormatting sqref="E5">
    <cfRule type="top10" dxfId="3952" priority="91" rank="1"/>
  </conditionalFormatting>
  <conditionalFormatting sqref="F5">
    <cfRule type="top10" dxfId="3951" priority="92" rank="1"/>
  </conditionalFormatting>
  <conditionalFormatting sqref="G5">
    <cfRule type="top10" dxfId="3950" priority="93" rank="1"/>
  </conditionalFormatting>
  <conditionalFormatting sqref="H5">
    <cfRule type="top10" dxfId="3949" priority="94" rank="1"/>
  </conditionalFormatting>
  <conditionalFormatting sqref="I5">
    <cfRule type="top10" dxfId="3948" priority="95" rank="1"/>
  </conditionalFormatting>
  <conditionalFormatting sqref="J5">
    <cfRule type="top10" dxfId="3947" priority="96" rank="1"/>
  </conditionalFormatting>
  <conditionalFormatting sqref="I6">
    <cfRule type="top10" dxfId="3946" priority="84" rank="1"/>
  </conditionalFormatting>
  <conditionalFormatting sqref="H6">
    <cfRule type="top10" dxfId="3945" priority="80" rank="1"/>
  </conditionalFormatting>
  <conditionalFormatting sqref="J6">
    <cfRule type="top10" dxfId="3944" priority="81" rank="1"/>
  </conditionalFormatting>
  <conditionalFormatting sqref="G6">
    <cfRule type="top10" dxfId="3943" priority="83" rank="1"/>
  </conditionalFormatting>
  <conditionalFormatting sqref="F6">
    <cfRule type="top10" dxfId="3942" priority="82" rank="1"/>
  </conditionalFormatting>
  <conditionalFormatting sqref="E6">
    <cfRule type="top10" dxfId="3941" priority="79" rank="1"/>
  </conditionalFormatting>
  <conditionalFormatting sqref="I7">
    <cfRule type="top10" dxfId="3940" priority="67" rank="1"/>
  </conditionalFormatting>
  <conditionalFormatting sqref="H7">
    <cfRule type="top10" dxfId="3939" priority="68" rank="1"/>
  </conditionalFormatting>
  <conditionalFormatting sqref="J7">
    <cfRule type="top10" dxfId="3938" priority="69" rank="1"/>
  </conditionalFormatting>
  <conditionalFormatting sqref="G7">
    <cfRule type="top10" dxfId="3937" priority="70" rank="1"/>
  </conditionalFormatting>
  <conditionalFormatting sqref="F7">
    <cfRule type="top10" dxfId="3936" priority="71" rank="1"/>
  </conditionalFormatting>
  <conditionalFormatting sqref="E7">
    <cfRule type="top10" dxfId="3935" priority="72" rank="1"/>
  </conditionalFormatting>
  <conditionalFormatting sqref="I8">
    <cfRule type="top10" dxfId="3934" priority="60" rank="1"/>
  </conditionalFormatting>
  <conditionalFormatting sqref="H8">
    <cfRule type="top10" dxfId="3933" priority="56" rank="1"/>
  </conditionalFormatting>
  <conditionalFormatting sqref="J8">
    <cfRule type="top10" dxfId="3932" priority="57" rank="1"/>
  </conditionalFormatting>
  <conditionalFormatting sqref="G8">
    <cfRule type="top10" dxfId="3931" priority="59" rank="1"/>
  </conditionalFormatting>
  <conditionalFormatting sqref="F8">
    <cfRule type="top10" dxfId="3930" priority="58" rank="1"/>
  </conditionalFormatting>
  <conditionalFormatting sqref="E8">
    <cfRule type="top10" dxfId="3929" priority="55" rank="1"/>
  </conditionalFormatting>
  <conditionalFormatting sqref="E9">
    <cfRule type="top10" dxfId="3928" priority="37" rank="1"/>
  </conditionalFormatting>
  <conditionalFormatting sqref="F9">
    <cfRule type="top10" dxfId="3927" priority="38" rank="1"/>
  </conditionalFormatting>
  <conditionalFormatting sqref="G9">
    <cfRule type="top10" dxfId="3926" priority="39" rank="1"/>
  </conditionalFormatting>
  <conditionalFormatting sqref="H9">
    <cfRule type="top10" dxfId="3925" priority="40" rank="1"/>
  </conditionalFormatting>
  <conditionalFormatting sqref="I9">
    <cfRule type="top10" dxfId="3924" priority="41" rank="1"/>
  </conditionalFormatting>
  <conditionalFormatting sqref="J9">
    <cfRule type="top10" dxfId="3923" priority="42" rank="1"/>
  </conditionalFormatting>
  <conditionalFormatting sqref="E10">
    <cfRule type="top10" dxfId="3922" priority="25" rank="1"/>
  </conditionalFormatting>
  <conditionalFormatting sqref="F10">
    <cfRule type="top10" dxfId="3921" priority="26" rank="1"/>
  </conditionalFormatting>
  <conditionalFormatting sqref="G10">
    <cfRule type="top10" dxfId="3920" priority="27" rank="1"/>
  </conditionalFormatting>
  <conditionalFormatting sqref="H10">
    <cfRule type="top10" dxfId="3919" priority="28" rank="1"/>
  </conditionalFormatting>
  <conditionalFormatting sqref="I10">
    <cfRule type="top10" dxfId="3918" priority="29" rank="1"/>
  </conditionalFormatting>
  <conditionalFormatting sqref="J10">
    <cfRule type="top10" dxfId="3917" priority="30" rank="1"/>
  </conditionalFormatting>
  <conditionalFormatting sqref="E11">
    <cfRule type="top10" dxfId="3916" priority="18" rank="1"/>
  </conditionalFormatting>
  <conditionalFormatting sqref="F11">
    <cfRule type="top10" dxfId="3915" priority="17" rank="1"/>
  </conditionalFormatting>
  <conditionalFormatting sqref="G11">
    <cfRule type="top10" dxfId="3914" priority="16" rank="1"/>
  </conditionalFormatting>
  <conditionalFormatting sqref="H11">
    <cfRule type="top10" dxfId="3913" priority="15" rank="1"/>
  </conditionalFormatting>
  <conditionalFormatting sqref="I11">
    <cfRule type="top10" dxfId="3912" priority="14" rank="1"/>
  </conditionalFormatting>
  <conditionalFormatting sqref="J11">
    <cfRule type="top10" dxfId="3911" priority="13" rank="1"/>
  </conditionalFormatting>
  <conditionalFormatting sqref="E12">
    <cfRule type="top10" dxfId="3910" priority="1" rank="1"/>
  </conditionalFormatting>
  <conditionalFormatting sqref="F12">
    <cfRule type="top10" dxfId="3909" priority="2" rank="1"/>
  </conditionalFormatting>
  <conditionalFormatting sqref="G12">
    <cfRule type="top10" dxfId="3908" priority="3" rank="1"/>
  </conditionalFormatting>
  <conditionalFormatting sqref="H12">
    <cfRule type="top10" dxfId="3907" priority="4" rank="1"/>
  </conditionalFormatting>
  <conditionalFormatting sqref="I12">
    <cfRule type="top10" dxfId="3906" priority="5" rank="1"/>
  </conditionalFormatting>
  <conditionalFormatting sqref="J12">
    <cfRule type="top10" dxfId="3905" priority="6" rank="1"/>
  </conditionalFormatting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7B833B-F40E-42AC-91B6-00DFB4E9EA4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C0A93-85A4-40B2-91E2-75166BC23590}"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32</v>
      </c>
      <c r="B2" s="55" t="s">
        <v>167</v>
      </c>
      <c r="C2" s="56">
        <v>43996</v>
      </c>
      <c r="D2" s="57" t="s">
        <v>163</v>
      </c>
      <c r="E2" s="58">
        <v>100</v>
      </c>
      <c r="F2" s="58">
        <v>153</v>
      </c>
      <c r="G2" s="58">
        <v>164</v>
      </c>
      <c r="H2" s="58">
        <v>168</v>
      </c>
      <c r="I2" s="58"/>
      <c r="J2" s="58"/>
      <c r="K2" s="59">
        <f>COUNT(E2:J2)</f>
        <v>4</v>
      </c>
      <c r="L2" s="59">
        <f>SUM(E2:J2)</f>
        <v>585</v>
      </c>
      <c r="M2" s="60">
        <f>SUM(L2/K2)</f>
        <v>146.25</v>
      </c>
      <c r="N2" s="55">
        <v>2</v>
      </c>
      <c r="O2" s="61">
        <f>SUM(M2+N2)</f>
        <v>148.25</v>
      </c>
    </row>
    <row r="3" spans="1:17" ht="15.75" x14ac:dyDescent="0.3">
      <c r="A3" s="54" t="s">
        <v>94</v>
      </c>
      <c r="B3" s="55" t="s">
        <v>192</v>
      </c>
      <c r="C3" s="56">
        <v>44024</v>
      </c>
      <c r="D3" s="57" t="s">
        <v>183</v>
      </c>
      <c r="E3" s="58">
        <v>47</v>
      </c>
      <c r="F3" s="58">
        <v>148</v>
      </c>
      <c r="G3" s="58">
        <v>139</v>
      </c>
      <c r="H3" s="58">
        <v>135</v>
      </c>
      <c r="I3" s="58"/>
      <c r="J3" s="58"/>
      <c r="K3" s="59">
        <f>COUNT(E3:J3)</f>
        <v>4</v>
      </c>
      <c r="L3" s="59">
        <f>SUM(E3:J3)</f>
        <v>469</v>
      </c>
      <c r="M3" s="60">
        <f>SUM(L3/K3)</f>
        <v>117.25</v>
      </c>
      <c r="N3" s="55">
        <v>2</v>
      </c>
      <c r="O3" s="61">
        <f>SUM(M3+N3)</f>
        <v>119.25</v>
      </c>
    </row>
    <row r="4" spans="1:17" x14ac:dyDescent="0.25">
      <c r="A4" s="20" t="s">
        <v>32</v>
      </c>
      <c r="B4" s="21" t="s">
        <v>207</v>
      </c>
      <c r="C4" s="22">
        <v>44052</v>
      </c>
      <c r="D4" s="23" t="s">
        <v>205</v>
      </c>
      <c r="E4" s="24">
        <v>142</v>
      </c>
      <c r="F4" s="24">
        <v>128</v>
      </c>
      <c r="G4" s="24">
        <v>148</v>
      </c>
      <c r="H4" s="24">
        <v>137</v>
      </c>
      <c r="I4" s="24">
        <v>155</v>
      </c>
      <c r="J4" s="24">
        <v>156</v>
      </c>
      <c r="K4" s="25">
        <v>6</v>
      </c>
      <c r="L4" s="25">
        <v>866</v>
      </c>
      <c r="M4" s="26">
        <v>144.33333333333334</v>
      </c>
      <c r="N4" s="27">
        <v>4</v>
      </c>
      <c r="O4" s="28">
        <f t="shared" ref="O4:O5" si="0">SUM(M4+N4)</f>
        <v>148.33333333333334</v>
      </c>
    </row>
    <row r="5" spans="1:17" ht="15.75" x14ac:dyDescent="0.3">
      <c r="A5" s="54" t="s">
        <v>32</v>
      </c>
      <c r="B5" s="55" t="s">
        <v>207</v>
      </c>
      <c r="C5" s="56">
        <v>44087</v>
      </c>
      <c r="D5" s="57" t="s">
        <v>97</v>
      </c>
      <c r="E5" s="58">
        <v>133</v>
      </c>
      <c r="F5" s="58">
        <v>138</v>
      </c>
      <c r="G5" s="58">
        <v>153</v>
      </c>
      <c r="H5" s="58">
        <v>146</v>
      </c>
      <c r="I5" s="58">
        <v>144</v>
      </c>
      <c r="J5" s="58">
        <v>159</v>
      </c>
      <c r="K5" s="59">
        <f t="shared" ref="K5" si="1">COUNT(E5:J5)</f>
        <v>6</v>
      </c>
      <c r="L5" s="59">
        <f t="shared" ref="L5" si="2">SUM(E5:J5)</f>
        <v>873</v>
      </c>
      <c r="M5" s="60">
        <f t="shared" ref="M5" si="3">SUM(L5/K5)</f>
        <v>145.5</v>
      </c>
      <c r="N5" s="55">
        <v>4</v>
      </c>
      <c r="O5" s="61">
        <f t="shared" si="0"/>
        <v>149.5</v>
      </c>
    </row>
    <row r="6" spans="1:17" x14ac:dyDescent="0.25">
      <c r="A6" s="20" t="s">
        <v>109</v>
      </c>
      <c r="B6" s="21" t="s">
        <v>207</v>
      </c>
      <c r="C6" s="22">
        <v>44115</v>
      </c>
      <c r="D6" s="23" t="s">
        <v>205</v>
      </c>
      <c r="E6" s="24">
        <v>132</v>
      </c>
      <c r="F6" s="24">
        <v>142</v>
      </c>
      <c r="G6" s="24">
        <v>140</v>
      </c>
      <c r="H6" s="24">
        <v>137</v>
      </c>
      <c r="I6" s="24"/>
      <c r="J6" s="24"/>
      <c r="K6" s="25">
        <v>4</v>
      </c>
      <c r="L6" s="25">
        <v>551</v>
      </c>
      <c r="M6" s="26">
        <v>137.75</v>
      </c>
      <c r="N6" s="27">
        <v>2</v>
      </c>
      <c r="O6" s="28">
        <v>139.75</v>
      </c>
    </row>
    <row r="7" spans="1:17" ht="15.75" x14ac:dyDescent="0.3">
      <c r="A7" s="54" t="s">
        <v>23</v>
      </c>
      <c r="B7" s="55" t="s">
        <v>207</v>
      </c>
      <c r="C7" s="56">
        <v>44143</v>
      </c>
      <c r="D7" s="57" t="s">
        <v>97</v>
      </c>
      <c r="E7" s="58">
        <v>75</v>
      </c>
      <c r="F7" s="58">
        <v>68</v>
      </c>
      <c r="G7" s="58">
        <v>131</v>
      </c>
      <c r="H7" s="58">
        <v>127</v>
      </c>
      <c r="I7" s="58"/>
      <c r="J7" s="58"/>
      <c r="K7" s="59">
        <f>COUNT(E7:J7)</f>
        <v>4</v>
      </c>
      <c r="L7" s="59">
        <f>SUM(E7:J7)</f>
        <v>401</v>
      </c>
      <c r="M7" s="60">
        <f>SUM(L7/K7)</f>
        <v>100.25</v>
      </c>
      <c r="N7" s="55">
        <v>2</v>
      </c>
      <c r="O7" s="61">
        <f>SUM(M7+N7)</f>
        <v>102.25</v>
      </c>
    </row>
    <row r="10" spans="1:17" x14ac:dyDescent="0.25">
      <c r="K10" s="17">
        <f>SUM(K2:K9)</f>
        <v>28</v>
      </c>
      <c r="L10" s="17">
        <f>SUM(L2:L9)</f>
        <v>3745</v>
      </c>
      <c r="M10" s="19">
        <f>SUM(L10/K10)</f>
        <v>133.75</v>
      </c>
      <c r="N10" s="17">
        <f>SUM(N2:N9)</f>
        <v>16</v>
      </c>
      <c r="O10" s="19">
        <f>SUM(M10+N10)</f>
        <v>149.75</v>
      </c>
    </row>
  </sheetData>
  <protectedRanges>
    <protectedRange algorithmName="SHA-512" hashValue="FG7sbUW81RLTrqZOgRQY3WT58Fmv2wpczdNtHSivDYpua2f0csBbi4PHtU2Z8RiB+M2w+jl67Do94rJCq0Ck5Q==" saltValue="84WXeaapoYvzxj0ZBNU3eQ==" spinCount="100000" sqref="L2:M2 O2" name="Range1_1"/>
    <protectedRange algorithmName="SHA-512" hashValue="ON39YdpmFHfN9f47KpiRvqrKx0V9+erV1CNkpWzYhW/Qyc6aT8rEyCrvauWSYGZK2ia3o7vd3akF07acHAFpOA==" saltValue="yVW9XmDwTqEnmpSGai0KYg==" spinCount="100000" sqref="B4:C4" name="Range1_1_2_1"/>
    <protectedRange algorithmName="SHA-512" hashValue="ON39YdpmFHfN9f47KpiRvqrKx0V9+erV1CNkpWzYhW/Qyc6aT8rEyCrvauWSYGZK2ia3o7vd3akF07acHAFpOA==" saltValue="yVW9XmDwTqEnmpSGai0KYg==" spinCount="100000" sqref="D4" name="Range1_1_1_2"/>
    <protectedRange algorithmName="SHA-512" hashValue="ON39YdpmFHfN9f47KpiRvqrKx0V9+erV1CNkpWzYhW/Qyc6aT8rEyCrvauWSYGZK2ia3o7vd3akF07acHAFpOA==" saltValue="yVW9XmDwTqEnmpSGai0KYg==" spinCount="100000" sqref="E4:J4" name="Range1_4_1"/>
    <protectedRange algorithmName="SHA-512" hashValue="FG7sbUW81RLTrqZOgRQY3WT58Fmv2wpczdNtHSivDYpua2f0csBbi4PHtU2Z8RiB+M2w+jl67Do94rJCq0Ck5Q==" saltValue="84WXeaapoYvzxj0ZBNU3eQ==" spinCount="100000" sqref="L5:M5 O5" name="Range1_10"/>
    <protectedRange algorithmName="SHA-512" hashValue="ON39YdpmFHfN9f47KpiRvqrKx0V9+erV1CNkpWzYhW/Qyc6aT8rEyCrvauWSYGZK2ia3o7vd3akF07acHAFpOA==" saltValue="yVW9XmDwTqEnmpSGai0KYg==" spinCount="100000" sqref="B6:C6 E6:J6" name="Range1_6_1_1"/>
    <protectedRange algorithmName="SHA-512" hashValue="ON39YdpmFHfN9f47KpiRvqrKx0V9+erV1CNkpWzYhW/Qyc6aT8rEyCrvauWSYGZK2ia3o7vd3akF07acHAFpOA==" saltValue="yVW9XmDwTqEnmpSGai0KYg==" spinCount="100000" sqref="D6" name="Range1_1_6_1_1"/>
  </protectedRanges>
  <conditionalFormatting sqref="E2">
    <cfRule type="top10" dxfId="611" priority="31" rank="1"/>
  </conditionalFormatting>
  <conditionalFormatting sqref="F2">
    <cfRule type="top10" dxfId="610" priority="32" rank="1"/>
  </conditionalFormatting>
  <conditionalFormatting sqref="G2">
    <cfRule type="top10" dxfId="609" priority="33" rank="1"/>
  </conditionalFormatting>
  <conditionalFormatting sqref="H2">
    <cfRule type="top10" dxfId="608" priority="34" rank="1"/>
  </conditionalFormatting>
  <conditionalFormatting sqref="I2">
    <cfRule type="top10" dxfId="607" priority="35" rank="1"/>
  </conditionalFormatting>
  <conditionalFormatting sqref="J2">
    <cfRule type="top10" dxfId="606" priority="36" rank="1"/>
  </conditionalFormatting>
  <conditionalFormatting sqref="E3">
    <cfRule type="top10" dxfId="605" priority="25" rank="1"/>
  </conditionalFormatting>
  <conditionalFormatting sqref="F3">
    <cfRule type="top10" dxfId="604" priority="26" rank="1"/>
  </conditionalFormatting>
  <conditionalFormatting sqref="G3">
    <cfRule type="top10" dxfId="603" priority="27" rank="1"/>
  </conditionalFormatting>
  <conditionalFormatting sqref="H3">
    <cfRule type="top10" dxfId="602" priority="28" rank="1"/>
  </conditionalFormatting>
  <conditionalFormatting sqref="I3">
    <cfRule type="top10" dxfId="601" priority="29" rank="1"/>
  </conditionalFormatting>
  <conditionalFormatting sqref="J3">
    <cfRule type="top10" dxfId="600" priority="30" rank="1"/>
  </conditionalFormatting>
  <conditionalFormatting sqref="E4">
    <cfRule type="top10" dxfId="599" priority="24" rank="1"/>
  </conditionalFormatting>
  <conditionalFormatting sqref="F4">
    <cfRule type="top10" dxfId="598" priority="23" rank="1"/>
  </conditionalFormatting>
  <conditionalFormatting sqref="G4">
    <cfRule type="top10" dxfId="597" priority="22" rank="1"/>
  </conditionalFormatting>
  <conditionalFormatting sqref="H4">
    <cfRule type="top10" dxfId="596" priority="21" rank="1"/>
  </conditionalFormatting>
  <conditionalFormatting sqref="I4">
    <cfRule type="top10" dxfId="595" priority="20" rank="1"/>
  </conditionalFormatting>
  <conditionalFormatting sqref="J4">
    <cfRule type="top10" dxfId="594" priority="19" rank="1"/>
  </conditionalFormatting>
  <conditionalFormatting sqref="E5">
    <cfRule type="top10" dxfId="593" priority="13" rank="1"/>
  </conditionalFormatting>
  <conditionalFormatting sqref="F5">
    <cfRule type="top10" dxfId="592" priority="14" rank="1"/>
  </conditionalFormatting>
  <conditionalFormatting sqref="G5">
    <cfRule type="top10" dxfId="591" priority="15" rank="1"/>
  </conditionalFormatting>
  <conditionalFormatting sqref="H5">
    <cfRule type="top10" dxfId="590" priority="16" rank="1"/>
  </conditionalFormatting>
  <conditionalFormatting sqref="I5">
    <cfRule type="top10" dxfId="589" priority="17" rank="1"/>
  </conditionalFormatting>
  <conditionalFormatting sqref="J5">
    <cfRule type="top10" dxfId="588" priority="18" rank="1"/>
  </conditionalFormatting>
  <conditionalFormatting sqref="E6">
    <cfRule type="top10" dxfId="587" priority="12" rank="1"/>
  </conditionalFormatting>
  <conditionalFormatting sqref="F6">
    <cfRule type="top10" dxfId="586" priority="11" rank="1"/>
  </conditionalFormatting>
  <conditionalFormatting sqref="G6">
    <cfRule type="top10" dxfId="585" priority="10" rank="1"/>
  </conditionalFormatting>
  <conditionalFormatting sqref="H6">
    <cfRule type="top10" dxfId="584" priority="9" rank="1"/>
  </conditionalFormatting>
  <conditionalFormatting sqref="I6">
    <cfRule type="top10" dxfId="583" priority="8" rank="1"/>
  </conditionalFormatting>
  <conditionalFormatting sqref="J6">
    <cfRule type="top10" dxfId="582" priority="7" rank="1"/>
  </conditionalFormatting>
  <conditionalFormatting sqref="E7">
    <cfRule type="top10" dxfId="581" priority="1" rank="1"/>
  </conditionalFormatting>
  <conditionalFormatting sqref="F7">
    <cfRule type="top10" dxfId="580" priority="2" rank="1"/>
  </conditionalFormatting>
  <conditionalFormatting sqref="G7">
    <cfRule type="top10" dxfId="579" priority="3" rank="1"/>
  </conditionalFormatting>
  <conditionalFormatting sqref="H7">
    <cfRule type="top10" dxfId="578" priority="4" rank="1"/>
  </conditionalFormatting>
  <conditionalFormatting sqref="I7">
    <cfRule type="top10" dxfId="577" priority="5" rank="1"/>
  </conditionalFormatting>
  <conditionalFormatting sqref="J7">
    <cfRule type="top10" dxfId="576" priority="6" rank="1"/>
  </conditionalFormatting>
  <hyperlinks>
    <hyperlink ref="Q1" location="'National Adult Rankings'!A1" display="Return to Rankings" xr:uid="{46155183-AF87-479C-A41E-10F96838FA16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4002E20-EBAB-4877-B6A8-25CD775650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C8ECD5-2999-43D8-89A6-B38ABAFFFA47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176</v>
      </c>
      <c r="C2" s="22">
        <v>44002</v>
      </c>
      <c r="D2" s="23" t="s">
        <v>171</v>
      </c>
      <c r="E2" s="24">
        <v>23</v>
      </c>
      <c r="F2" s="24">
        <v>44</v>
      </c>
      <c r="G2" s="24">
        <v>159</v>
      </c>
      <c r="H2" s="24">
        <v>64</v>
      </c>
      <c r="I2" s="24"/>
      <c r="J2" s="24"/>
      <c r="K2" s="25">
        <v>4</v>
      </c>
      <c r="L2" s="25">
        <v>290</v>
      </c>
      <c r="M2" s="26">
        <v>72.5</v>
      </c>
      <c r="N2" s="27">
        <v>2</v>
      </c>
      <c r="O2" s="28">
        <v>74.5</v>
      </c>
    </row>
    <row r="5" spans="1:17" x14ac:dyDescent="0.25">
      <c r="K5" s="17">
        <f>SUM(K2:K4)</f>
        <v>4</v>
      </c>
      <c r="L5" s="17">
        <f>SUM(L2:L4)</f>
        <v>290</v>
      </c>
      <c r="M5" s="19">
        <f>SUM(L5/K5)</f>
        <v>72.5</v>
      </c>
      <c r="N5" s="17">
        <f>SUM(N2:N4)</f>
        <v>2</v>
      </c>
      <c r="O5" s="19">
        <f>SUM(M5+N5)</f>
        <v>74.5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575" priority="6" rank="1"/>
  </conditionalFormatting>
  <conditionalFormatting sqref="F2">
    <cfRule type="top10" dxfId="574" priority="5" rank="1"/>
  </conditionalFormatting>
  <conditionalFormatting sqref="G2">
    <cfRule type="top10" dxfId="573" priority="4" rank="1"/>
  </conditionalFormatting>
  <conditionalFormatting sqref="H2">
    <cfRule type="top10" dxfId="572" priority="3" rank="1"/>
  </conditionalFormatting>
  <conditionalFormatting sqref="I2">
    <cfRule type="top10" dxfId="571" priority="2" rank="1"/>
  </conditionalFormatting>
  <conditionalFormatting sqref="J2">
    <cfRule type="top10" dxfId="570" priority="1" rank="1"/>
  </conditionalFormatting>
  <dataValidations count="1">
    <dataValidation type="list" allowBlank="1" showInputMessage="1" showErrorMessage="1" sqref="B2" xr:uid="{6AD5B14C-FFDB-46E9-9DD1-41B6460CD741}">
      <formula1>$H$2:$H$115</formula1>
    </dataValidation>
  </dataValidations>
  <hyperlinks>
    <hyperlink ref="Q1" location="'National Adult Rankings'!A1" display="Return to Rankings" xr:uid="{AA446F8C-A585-4751-A967-C7C4CAF4DE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E58EA61-0728-4F0A-BE2E-49800239942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DD744-080F-4136-9D50-2C5D16F0A71E}">
  <sheetPr codeName="Sheet134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104</v>
      </c>
      <c r="C2" s="22">
        <v>43960</v>
      </c>
      <c r="D2" s="23" t="s">
        <v>74</v>
      </c>
      <c r="E2" s="24">
        <v>166</v>
      </c>
      <c r="F2" s="24">
        <v>168</v>
      </c>
      <c r="G2" s="24">
        <v>150</v>
      </c>
      <c r="H2" s="24">
        <v>149</v>
      </c>
      <c r="I2" s="24"/>
      <c r="J2" s="24"/>
      <c r="K2" s="25">
        <v>4</v>
      </c>
      <c r="L2" s="25">
        <v>633</v>
      </c>
      <c r="M2" s="26">
        <v>158.25</v>
      </c>
      <c r="N2" s="27">
        <v>5</v>
      </c>
      <c r="O2" s="28">
        <v>163.25</v>
      </c>
    </row>
    <row r="5" spans="1:17" x14ac:dyDescent="0.25">
      <c r="K5" s="17">
        <f>SUM(K2:K4)</f>
        <v>4</v>
      </c>
      <c r="L5" s="17">
        <f>SUM(L2:L4)</f>
        <v>633</v>
      </c>
      <c r="M5" s="19">
        <f>SUM(L5/K5)</f>
        <v>158.25</v>
      </c>
      <c r="N5" s="17">
        <f>SUM(N2:N4)</f>
        <v>5</v>
      </c>
      <c r="O5" s="19">
        <f>SUM(M5+N5)</f>
        <v>163.25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3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569" priority="1" rank="1"/>
  </conditionalFormatting>
  <conditionalFormatting sqref="F2">
    <cfRule type="top10" dxfId="568" priority="2" rank="1"/>
  </conditionalFormatting>
  <conditionalFormatting sqref="G2">
    <cfRule type="top10" dxfId="567" priority="3" rank="1"/>
  </conditionalFormatting>
  <conditionalFormatting sqref="H2">
    <cfRule type="top10" dxfId="566" priority="4" rank="1"/>
  </conditionalFormatting>
  <conditionalFormatting sqref="I2">
    <cfRule type="top10" dxfId="565" priority="5" rank="1"/>
  </conditionalFormatting>
  <conditionalFormatting sqref="J2">
    <cfRule type="top10" dxfId="564" priority="6" rank="1"/>
  </conditionalFormatting>
  <hyperlinks>
    <hyperlink ref="Q1" location="'National Adult Rankings'!A1" display="Return to Rankings" xr:uid="{3F1B4603-5C3F-4295-B39D-82DFDDBFADF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906A23-4D6E-4578-9F97-0D97342400F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C3A56-A43E-49EA-88D5-816FC9758020}">
  <dimension ref="A1:O8"/>
  <sheetViews>
    <sheetView workbookViewId="0">
      <selection sqref="A1:XFD1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152</v>
      </c>
      <c r="C2" s="22">
        <v>44030</v>
      </c>
      <c r="D2" s="23" t="s">
        <v>58</v>
      </c>
      <c r="E2" s="24">
        <v>181</v>
      </c>
      <c r="F2" s="24">
        <v>179</v>
      </c>
      <c r="G2" s="24">
        <v>186</v>
      </c>
      <c r="H2" s="24">
        <v>191</v>
      </c>
      <c r="I2" s="24"/>
      <c r="J2" s="24"/>
      <c r="K2" s="25">
        <v>4</v>
      </c>
      <c r="L2" s="25">
        <v>737</v>
      </c>
      <c r="M2" s="26">
        <v>184.25</v>
      </c>
      <c r="N2" s="27">
        <v>13</v>
      </c>
      <c r="O2" s="28">
        <v>197.25</v>
      </c>
    </row>
    <row r="3" spans="1:15" x14ac:dyDescent="0.25">
      <c r="A3" s="20" t="s">
        <v>31</v>
      </c>
      <c r="B3" s="21" t="s">
        <v>152</v>
      </c>
      <c r="C3" s="22">
        <v>44044</v>
      </c>
      <c r="D3" s="23" t="s">
        <v>58</v>
      </c>
      <c r="E3" s="24">
        <v>186</v>
      </c>
      <c r="F3" s="24">
        <v>186</v>
      </c>
      <c r="G3" s="24">
        <v>192</v>
      </c>
      <c r="H3" s="24">
        <v>190</v>
      </c>
      <c r="I3" s="24"/>
      <c r="J3" s="24"/>
      <c r="K3" s="25">
        <v>4</v>
      </c>
      <c r="L3" s="25">
        <v>754</v>
      </c>
      <c r="M3" s="26">
        <v>188.5</v>
      </c>
      <c r="N3" s="27">
        <v>9</v>
      </c>
      <c r="O3" s="28">
        <v>197.5</v>
      </c>
    </row>
    <row r="4" spans="1:15" x14ac:dyDescent="0.25">
      <c r="A4" s="20" t="s">
        <v>88</v>
      </c>
      <c r="B4" s="21" t="s">
        <v>152</v>
      </c>
      <c r="C4" s="22">
        <v>44093</v>
      </c>
      <c r="D4" s="23" t="s">
        <v>58</v>
      </c>
      <c r="E4" s="24">
        <v>179</v>
      </c>
      <c r="F4" s="24">
        <v>176</v>
      </c>
      <c r="G4" s="24">
        <v>183</v>
      </c>
      <c r="H4" s="24">
        <v>186</v>
      </c>
      <c r="I4" s="24"/>
      <c r="J4" s="24"/>
      <c r="K4" s="25">
        <v>4</v>
      </c>
      <c r="L4" s="25">
        <v>724</v>
      </c>
      <c r="M4" s="26">
        <v>181</v>
      </c>
      <c r="N4" s="27">
        <v>4</v>
      </c>
      <c r="O4" s="28">
        <v>185</v>
      </c>
    </row>
    <row r="5" spans="1:15" x14ac:dyDescent="0.25">
      <c r="A5" s="20" t="s">
        <v>105</v>
      </c>
      <c r="B5" s="21" t="s">
        <v>152</v>
      </c>
      <c r="C5" s="22">
        <v>44107</v>
      </c>
      <c r="D5" s="23" t="s">
        <v>58</v>
      </c>
      <c r="E5" s="24">
        <v>185</v>
      </c>
      <c r="F5" s="24">
        <v>188</v>
      </c>
      <c r="G5" s="24">
        <v>187</v>
      </c>
      <c r="H5" s="24">
        <v>193</v>
      </c>
      <c r="I5" s="24">
        <v>185</v>
      </c>
      <c r="J5" s="24">
        <v>185</v>
      </c>
      <c r="K5" s="25">
        <v>6</v>
      </c>
      <c r="L5" s="25">
        <v>1123</v>
      </c>
      <c r="M5" s="26">
        <v>187.16666666666666</v>
      </c>
      <c r="N5" s="27">
        <v>20</v>
      </c>
      <c r="O5" s="28">
        <v>207.16666666666666</v>
      </c>
    </row>
    <row r="8" spans="1:15" x14ac:dyDescent="0.25">
      <c r="K8" s="17">
        <f>SUM(K2:K7)</f>
        <v>18</v>
      </c>
      <c r="L8" s="17">
        <f>SUM(L2:L7)</f>
        <v>3338</v>
      </c>
      <c r="M8" s="19">
        <f>SUM(L8/K8)</f>
        <v>185.44444444444446</v>
      </c>
      <c r="N8" s="17">
        <f>SUM(N2:N7)</f>
        <v>46</v>
      </c>
      <c r="O8" s="19">
        <f>SUM(M8+N8)</f>
        <v>231.44444444444446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12"/>
    <protectedRange algorithmName="SHA-512" hashValue="ON39YdpmFHfN9f47KpiRvqrKx0V9+erV1CNkpWzYhW/Qyc6aT8rEyCrvauWSYGZK2ia3o7vd3akF07acHAFpOA==" saltValue="yVW9XmDwTqEnmpSGai0KYg==" spinCount="100000" sqref="D3" name="Range1_1_6"/>
    <protectedRange algorithmName="SHA-512" hashValue="ON39YdpmFHfN9f47KpiRvqrKx0V9+erV1CNkpWzYhW/Qyc6aT8rEyCrvauWSYGZK2ia3o7vd3akF07acHAFpOA==" saltValue="yVW9XmDwTqEnmpSGai0KYg==" spinCount="100000" sqref="E4:J4 B4:C4" name="Range1_18"/>
    <protectedRange algorithmName="SHA-512" hashValue="ON39YdpmFHfN9f47KpiRvqrKx0V9+erV1CNkpWzYhW/Qyc6aT8rEyCrvauWSYGZK2ia3o7vd3akF07acHAFpOA==" saltValue="yVW9XmDwTqEnmpSGai0KYg==" spinCount="100000" sqref="D4" name="Range1_1_9"/>
    <protectedRange algorithmName="SHA-512" hashValue="ON39YdpmFHfN9f47KpiRvqrKx0V9+erV1CNkpWzYhW/Qyc6aT8rEyCrvauWSYGZK2ia3o7vd3akF07acHAFpOA==" saltValue="yVW9XmDwTqEnmpSGai0KYg==" spinCount="100000" sqref="B5:C5 E5:J5" name="Range1_4_1_1_1"/>
    <protectedRange algorithmName="SHA-512" hashValue="ON39YdpmFHfN9f47KpiRvqrKx0V9+erV1CNkpWzYhW/Qyc6aT8rEyCrvauWSYGZK2ia3o7vd3akF07acHAFpOA==" saltValue="yVW9XmDwTqEnmpSGai0KYg==" spinCount="100000" sqref="D5" name="Range1_1_4_1_1"/>
  </protectedRanges>
  <conditionalFormatting sqref="E2">
    <cfRule type="top10" dxfId="563" priority="24" rank="1"/>
  </conditionalFormatting>
  <conditionalFormatting sqref="F2">
    <cfRule type="top10" dxfId="562" priority="23" rank="1"/>
  </conditionalFormatting>
  <conditionalFormatting sqref="G2">
    <cfRule type="top10" dxfId="561" priority="22" rank="1"/>
  </conditionalFormatting>
  <conditionalFormatting sqref="H2">
    <cfRule type="top10" dxfId="560" priority="21" rank="1"/>
  </conditionalFormatting>
  <conditionalFormatting sqref="I2">
    <cfRule type="top10" dxfId="559" priority="20" rank="1"/>
  </conditionalFormatting>
  <conditionalFormatting sqref="J2">
    <cfRule type="top10" dxfId="558" priority="19" rank="1"/>
  </conditionalFormatting>
  <conditionalFormatting sqref="E3">
    <cfRule type="top10" dxfId="557" priority="18" rank="1"/>
  </conditionalFormatting>
  <conditionalFormatting sqref="F3">
    <cfRule type="top10" dxfId="556" priority="17" rank="1"/>
  </conditionalFormatting>
  <conditionalFormatting sqref="G3">
    <cfRule type="top10" dxfId="555" priority="16" rank="1"/>
  </conditionalFormatting>
  <conditionalFormatting sqref="H3">
    <cfRule type="top10" dxfId="554" priority="15" rank="1"/>
  </conditionalFormatting>
  <conditionalFormatting sqref="I3">
    <cfRule type="top10" dxfId="553" priority="14" rank="1"/>
  </conditionalFormatting>
  <conditionalFormatting sqref="J3">
    <cfRule type="top10" dxfId="552" priority="13" rank="1"/>
  </conditionalFormatting>
  <conditionalFormatting sqref="F4">
    <cfRule type="top10" dxfId="551" priority="12" rank="1"/>
  </conditionalFormatting>
  <conditionalFormatting sqref="G4">
    <cfRule type="top10" dxfId="550" priority="11" rank="1"/>
  </conditionalFormatting>
  <conditionalFormatting sqref="H4">
    <cfRule type="top10" dxfId="549" priority="10" rank="1"/>
  </conditionalFormatting>
  <conditionalFormatting sqref="I4">
    <cfRule type="top10" dxfId="548" priority="9" rank="1"/>
  </conditionalFormatting>
  <conditionalFormatting sqref="J4">
    <cfRule type="top10" dxfId="547" priority="8" rank="1"/>
  </conditionalFormatting>
  <conditionalFormatting sqref="E4">
    <cfRule type="top10" dxfId="546" priority="7" rank="1"/>
  </conditionalFormatting>
  <conditionalFormatting sqref="E5">
    <cfRule type="top10" dxfId="545" priority="6" rank="1"/>
  </conditionalFormatting>
  <conditionalFormatting sqref="F5">
    <cfRule type="top10" dxfId="544" priority="5" rank="1"/>
  </conditionalFormatting>
  <conditionalFormatting sqref="G5">
    <cfRule type="top10" dxfId="543" priority="4" rank="1"/>
  </conditionalFormatting>
  <conditionalFormatting sqref="H5">
    <cfRule type="top10" dxfId="542" priority="3" rank="1"/>
  </conditionalFormatting>
  <conditionalFormatting sqref="I5">
    <cfRule type="top10" dxfId="541" priority="2" rank="1"/>
  </conditionalFormatting>
  <conditionalFormatting sqref="J5">
    <cfRule type="top10" dxfId="540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93B48E4-82F3-4A45-ACDC-63DF7EED6C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6CB67-4DB2-4CEF-B897-E61C7DEDC6B0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181</v>
      </c>
      <c r="C2" s="22">
        <v>44030</v>
      </c>
      <c r="D2" s="23" t="s">
        <v>112</v>
      </c>
      <c r="E2" s="24">
        <v>182</v>
      </c>
      <c r="F2" s="24">
        <v>188</v>
      </c>
      <c r="G2" s="24">
        <v>190</v>
      </c>
      <c r="H2" s="24"/>
      <c r="I2" s="24"/>
      <c r="J2" s="24"/>
      <c r="K2" s="25">
        <v>3</v>
      </c>
      <c r="L2" s="25">
        <v>560</v>
      </c>
      <c r="M2" s="26">
        <v>186.66666666666666</v>
      </c>
      <c r="N2" s="27">
        <v>3</v>
      </c>
      <c r="O2" s="28">
        <v>189.66666666666666</v>
      </c>
    </row>
    <row r="3" spans="1:17" x14ac:dyDescent="0.25">
      <c r="A3" s="20" t="s">
        <v>31</v>
      </c>
      <c r="B3" s="21" t="s">
        <v>181</v>
      </c>
      <c r="C3" s="22">
        <v>44058</v>
      </c>
      <c r="D3" s="23" t="s">
        <v>112</v>
      </c>
      <c r="E3" s="24">
        <v>183</v>
      </c>
      <c r="F3" s="24">
        <v>179</v>
      </c>
      <c r="G3" s="24">
        <v>184</v>
      </c>
      <c r="H3" s="24"/>
      <c r="I3" s="24"/>
      <c r="J3" s="24"/>
      <c r="K3" s="25">
        <v>3</v>
      </c>
      <c r="L3" s="25">
        <f>SUM(E3:G3)</f>
        <v>546</v>
      </c>
      <c r="M3" s="26">
        <f>SUM(L3/K3)</f>
        <v>182</v>
      </c>
      <c r="N3" s="27">
        <v>3</v>
      </c>
      <c r="O3" s="28">
        <f>SUM(M3+N3)</f>
        <v>185</v>
      </c>
    </row>
    <row r="6" spans="1:17" x14ac:dyDescent="0.25">
      <c r="K6" s="17">
        <f>SUM(K2:K5)</f>
        <v>6</v>
      </c>
      <c r="L6" s="17">
        <f>SUM(L2:L5)</f>
        <v>1106</v>
      </c>
      <c r="M6" s="19">
        <f>SUM(L6/K6)</f>
        <v>184.33333333333334</v>
      </c>
      <c r="N6" s="17">
        <f>SUM(N2:N5)</f>
        <v>6</v>
      </c>
      <c r="O6" s="19">
        <f>SUM(M6+N6)</f>
        <v>190.33333333333334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4_1"/>
    <protectedRange algorithmName="SHA-512" hashValue="ON39YdpmFHfN9f47KpiRvqrKx0V9+erV1CNkpWzYhW/Qyc6aT8rEyCrvauWSYGZK2ia3o7vd3akF07acHAFpOA==" saltValue="yVW9XmDwTqEnmpSGai0KYg==" spinCount="100000" sqref="E3:J3 B3:C3" name="Range1_5_1_1"/>
    <protectedRange algorithmName="SHA-512" hashValue="ON39YdpmFHfN9f47KpiRvqrKx0V9+erV1CNkpWzYhW/Qyc6aT8rEyCrvauWSYGZK2ia3o7vd3akF07acHAFpOA==" saltValue="yVW9XmDwTqEnmpSGai0KYg==" spinCount="100000" sqref="D3" name="Range1_1_4_1_1"/>
  </protectedRanges>
  <conditionalFormatting sqref="E2">
    <cfRule type="top10" dxfId="539" priority="12" rank="1"/>
  </conditionalFormatting>
  <conditionalFormatting sqref="F2">
    <cfRule type="top10" dxfId="538" priority="11" rank="1"/>
  </conditionalFormatting>
  <conditionalFormatting sqref="G2">
    <cfRule type="top10" dxfId="537" priority="10" rank="1"/>
  </conditionalFormatting>
  <conditionalFormatting sqref="H2">
    <cfRule type="top10" dxfId="536" priority="9" rank="1"/>
  </conditionalFormatting>
  <conditionalFormatting sqref="I2">
    <cfRule type="top10" dxfId="535" priority="8" rank="1"/>
  </conditionalFormatting>
  <conditionalFormatting sqref="J2">
    <cfRule type="top10" dxfId="534" priority="7" rank="1"/>
  </conditionalFormatting>
  <conditionalFormatting sqref="E3">
    <cfRule type="top10" dxfId="533" priority="6" rank="1"/>
  </conditionalFormatting>
  <conditionalFormatting sqref="F3">
    <cfRule type="top10" dxfId="532" priority="5" rank="1"/>
  </conditionalFormatting>
  <conditionalFormatting sqref="G3">
    <cfRule type="top10" dxfId="531" priority="4" rank="1"/>
  </conditionalFormatting>
  <conditionalFormatting sqref="H3">
    <cfRule type="top10" dxfId="530" priority="3" rank="1"/>
  </conditionalFormatting>
  <conditionalFormatting sqref="I3">
    <cfRule type="top10" dxfId="529" priority="2" rank="1"/>
  </conditionalFormatting>
  <conditionalFormatting sqref="J3">
    <cfRule type="top10" dxfId="528" priority="1" rank="1"/>
  </conditionalFormatting>
  <hyperlinks>
    <hyperlink ref="Q1" location="'National Adult Rankings'!A1" display="Return to Rankings" xr:uid="{3E697A3F-B467-4238-B30F-17ADA878CA7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717C365-A39D-4897-A5FF-710428C473E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30275-BDE0-4CAE-B58E-AF2C1175E766}">
  <sheetPr codeName="Sheet135"/>
  <dimension ref="A1:O16"/>
  <sheetViews>
    <sheetView workbookViewId="0">
      <selection sqref="A1:XFD12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124</v>
      </c>
      <c r="C2" s="22">
        <v>43967</v>
      </c>
      <c r="D2" s="23" t="s">
        <v>121</v>
      </c>
      <c r="E2" s="24">
        <v>188</v>
      </c>
      <c r="F2" s="24">
        <v>179</v>
      </c>
      <c r="G2" s="24">
        <v>165</v>
      </c>
      <c r="H2" s="24"/>
      <c r="I2" s="24"/>
      <c r="J2" s="24"/>
      <c r="K2" s="25">
        <v>3</v>
      </c>
      <c r="L2" s="25">
        <v>532</v>
      </c>
      <c r="M2" s="26">
        <v>177.33333333333334</v>
      </c>
      <c r="N2" s="27">
        <v>2</v>
      </c>
      <c r="O2" s="28">
        <v>179.33333333333334</v>
      </c>
    </row>
    <row r="5" spans="1:15" x14ac:dyDescent="0.25">
      <c r="K5" s="17">
        <f>SUM(K2:K4)</f>
        <v>3</v>
      </c>
      <c r="L5" s="17">
        <f>SUM(L2:L4)</f>
        <v>532</v>
      </c>
      <c r="M5" s="19">
        <f>SUM(L5/K5)</f>
        <v>177.33333333333334</v>
      </c>
      <c r="N5" s="17">
        <f>SUM(N2:N4)</f>
        <v>2</v>
      </c>
      <c r="O5" s="19">
        <f>SUM(M5+N5)</f>
        <v>179.33333333333334</v>
      </c>
    </row>
    <row r="12" spans="1:15" ht="30" x14ac:dyDescent="0.25">
      <c r="A12" s="1" t="s">
        <v>1</v>
      </c>
      <c r="B12" s="2" t="s">
        <v>2</v>
      </c>
      <c r="C12" s="2" t="s">
        <v>3</v>
      </c>
      <c r="D12" s="3" t="s">
        <v>4</v>
      </c>
      <c r="E12" s="4" t="s">
        <v>5</v>
      </c>
      <c r="F12" s="4" t="s">
        <v>6</v>
      </c>
      <c r="G12" s="4" t="s">
        <v>7</v>
      </c>
      <c r="H12" s="4" t="s">
        <v>8</v>
      </c>
      <c r="I12" s="4" t="s">
        <v>9</v>
      </c>
      <c r="J12" s="4" t="s">
        <v>10</v>
      </c>
      <c r="K12" s="4" t="s">
        <v>11</v>
      </c>
      <c r="L12" s="3" t="s">
        <v>12</v>
      </c>
      <c r="M12" s="5" t="s">
        <v>13</v>
      </c>
      <c r="N12" s="2" t="s">
        <v>14</v>
      </c>
      <c r="O12" s="6" t="s">
        <v>15</v>
      </c>
    </row>
    <row r="13" spans="1:15" x14ac:dyDescent="0.25">
      <c r="A13" s="20" t="s">
        <v>94</v>
      </c>
      <c r="B13" s="21" t="s">
        <v>124</v>
      </c>
      <c r="C13" s="22">
        <v>43973</v>
      </c>
      <c r="D13" s="23" t="s">
        <v>122</v>
      </c>
      <c r="E13" s="24">
        <v>170</v>
      </c>
      <c r="F13" s="24">
        <v>178</v>
      </c>
      <c r="G13" s="24"/>
      <c r="H13" s="24"/>
      <c r="I13" s="24"/>
      <c r="J13" s="24"/>
      <c r="K13" s="25">
        <v>2</v>
      </c>
      <c r="L13" s="25">
        <v>348</v>
      </c>
      <c r="M13" s="26">
        <v>174</v>
      </c>
      <c r="N13" s="27">
        <v>3</v>
      </c>
      <c r="O13" s="28">
        <v>177</v>
      </c>
    </row>
    <row r="16" spans="1:15" x14ac:dyDescent="0.25">
      <c r="K16" s="17">
        <f>SUM(K13:K15)</f>
        <v>2</v>
      </c>
      <c r="L16" s="17">
        <f>SUM(L13:L15)</f>
        <v>348</v>
      </c>
      <c r="M16" s="19">
        <f>SUM(L16/K16)</f>
        <v>174</v>
      </c>
      <c r="N16" s="17">
        <f>SUM(N13:N15)</f>
        <v>3</v>
      </c>
      <c r="O16" s="19">
        <f>SUM(M16+N16)</f>
        <v>177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3"/>
    <protectedRange algorithmName="SHA-512" hashValue="ON39YdpmFHfN9f47KpiRvqrKx0V9+erV1CNkpWzYhW/Qyc6aT8rEyCrvauWSYGZK2ia3o7vd3akF07acHAFpOA==" saltValue="yVW9XmDwTqEnmpSGai0KYg==" spinCount="100000" sqref="E13:J13 B13:C13" name="Range1_4"/>
    <protectedRange algorithmName="SHA-512" hashValue="ON39YdpmFHfN9f47KpiRvqrKx0V9+erV1CNkpWzYhW/Qyc6aT8rEyCrvauWSYGZK2ia3o7vd3akF07acHAFpOA==" saltValue="yVW9XmDwTqEnmpSGai0KYg==" spinCount="100000" sqref="D13" name="Range1_1_3"/>
  </protectedRanges>
  <conditionalFormatting sqref="E2">
    <cfRule type="top10" dxfId="527" priority="19" rank="1"/>
  </conditionalFormatting>
  <conditionalFormatting sqref="F2">
    <cfRule type="top10" dxfId="526" priority="20" rank="1"/>
  </conditionalFormatting>
  <conditionalFormatting sqref="G2">
    <cfRule type="top10" dxfId="525" priority="21" rank="1"/>
  </conditionalFormatting>
  <conditionalFormatting sqref="H2">
    <cfRule type="top10" dxfId="524" priority="22" rank="1"/>
  </conditionalFormatting>
  <conditionalFormatting sqref="I2">
    <cfRule type="top10" dxfId="523" priority="23" rank="1"/>
  </conditionalFormatting>
  <conditionalFormatting sqref="J2">
    <cfRule type="top10" dxfId="522" priority="24" rank="1"/>
  </conditionalFormatting>
  <conditionalFormatting sqref="E13">
    <cfRule type="top10" dxfId="521" priority="7" rank="1"/>
  </conditionalFormatting>
  <conditionalFormatting sqref="I13">
    <cfRule type="top10" dxfId="520" priority="12" rank="1"/>
  </conditionalFormatting>
  <conditionalFormatting sqref="H13">
    <cfRule type="top10" dxfId="519" priority="8" rank="1"/>
  </conditionalFormatting>
  <conditionalFormatting sqref="J13">
    <cfRule type="top10" dxfId="518" priority="9" rank="1"/>
  </conditionalFormatting>
  <conditionalFormatting sqref="G13">
    <cfRule type="top10" dxfId="517" priority="11" rank="1"/>
  </conditionalFormatting>
  <conditionalFormatting sqref="F13">
    <cfRule type="top10" dxfId="516" priority="10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A1E9777-6FD6-4947-9353-0938A409690B}">
          <x14:formula1>
            <xm:f>'C:\Users\abra2\AppData\Local\Packages\Microsoft.MicrosoftEdge_8wekyb3d8bbwe\TempState\Downloads\[__ABRA Scoring Program  2-24-2020 MASTER (2).xlsm]DATA'!#REF!</xm:f>
          </x14:formula1>
          <xm:sqref>D2 B2 D13 B13</xm:sqref>
        </x14:dataValidation>
        <x14:dataValidation type="list" allowBlank="1" showInputMessage="1" showErrorMessage="1" xr:uid="{1A41097F-9ACF-433B-8E4B-6C26CA6CC02D}">
          <x14:formula1>
            <xm:f>'C:\Users\abra2\Desktop\ABRA Files and More\AUTO BENCH REST ASSOCIATION FILE\ABRA 2019\Georgia\[Georgia Results 01 19 20.xlsm]DATA SHEET'!#REF!</xm:f>
          </x14:formula1>
          <xm:sqref>B1 B12</xm:sqref>
        </x14:dataValidation>
      </x14:dataValidations>
    </ext>
  </extLst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5FAC-68E2-44DD-B9D5-836B489A3E29}">
  <sheetPr codeName="Sheet36"/>
  <dimension ref="A1:O5"/>
  <sheetViews>
    <sheetView workbookViewId="0">
      <selection sqref="A1:XFD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40</v>
      </c>
      <c r="C2" s="22">
        <v>44037</v>
      </c>
      <c r="D2" s="23" t="s">
        <v>39</v>
      </c>
      <c r="E2" s="24">
        <v>183</v>
      </c>
      <c r="F2" s="24">
        <v>182</v>
      </c>
      <c r="G2" s="24">
        <v>186.001</v>
      </c>
      <c r="H2" s="24">
        <v>182</v>
      </c>
      <c r="I2" s="24"/>
      <c r="J2" s="24"/>
      <c r="K2" s="25">
        <v>4</v>
      </c>
      <c r="L2" s="25">
        <v>733.00099999999998</v>
      </c>
      <c r="M2" s="26">
        <v>183.25024999999999</v>
      </c>
      <c r="N2" s="27">
        <v>3</v>
      </c>
      <c r="O2" s="28">
        <v>186.25024999999999</v>
      </c>
    </row>
    <row r="3" spans="1:15" x14ac:dyDescent="0.25">
      <c r="A3" s="20" t="s">
        <v>31</v>
      </c>
      <c r="B3" s="21" t="s">
        <v>40</v>
      </c>
      <c r="C3" s="22">
        <v>44065</v>
      </c>
      <c r="D3" s="23" t="s">
        <v>39</v>
      </c>
      <c r="E3" s="24">
        <v>176</v>
      </c>
      <c r="F3" s="24">
        <v>174</v>
      </c>
      <c r="G3" s="24">
        <v>186</v>
      </c>
      <c r="H3" s="24">
        <v>173</v>
      </c>
      <c r="I3" s="24"/>
      <c r="J3" s="24"/>
      <c r="K3" s="25">
        <v>4</v>
      </c>
      <c r="L3" s="25">
        <v>709</v>
      </c>
      <c r="M3" s="26">
        <v>177.25</v>
      </c>
      <c r="N3" s="27">
        <v>4</v>
      </c>
      <c r="O3" s="28">
        <v>181.25</v>
      </c>
    </row>
    <row r="5" spans="1:15" x14ac:dyDescent="0.25">
      <c r="K5" s="17">
        <f>SUM(K2:K4)</f>
        <v>8</v>
      </c>
      <c r="L5" s="17">
        <f>SUM(L2:L4)</f>
        <v>1442.001</v>
      </c>
      <c r="M5" s="19">
        <f>SUM(L5/K5)</f>
        <v>180.250125</v>
      </c>
      <c r="N5" s="17">
        <f>SUM(N2:N4)</f>
        <v>7</v>
      </c>
      <c r="O5" s="19">
        <f>SUM(M5+N5)</f>
        <v>187.250125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3"/>
    <protectedRange algorithmName="SHA-512" hashValue="ON39YdpmFHfN9f47KpiRvqrKx0V9+erV1CNkpWzYhW/Qyc6aT8rEyCrvauWSYGZK2ia3o7vd3akF07acHAFpOA==" saltValue="yVW9XmDwTqEnmpSGai0KYg==" spinCount="100000" sqref="D2" name="Range1_1_2_4"/>
    <protectedRange algorithmName="SHA-512" hashValue="ON39YdpmFHfN9f47KpiRvqrKx0V9+erV1CNkpWzYhW/Qyc6aT8rEyCrvauWSYGZK2ia3o7vd3akF07acHAFpOA==" saltValue="yVW9XmDwTqEnmpSGai0KYg==" spinCount="100000" sqref="E3:J3 B3:C3" name="Range1_8_2"/>
    <protectedRange algorithmName="SHA-512" hashValue="ON39YdpmFHfN9f47KpiRvqrKx0V9+erV1CNkpWzYhW/Qyc6aT8rEyCrvauWSYGZK2ia3o7vd3akF07acHAFpOA==" saltValue="yVW9XmDwTqEnmpSGai0KYg==" spinCount="100000" sqref="D3" name="Range1_1_6_1"/>
  </protectedRanges>
  <conditionalFormatting sqref="E2">
    <cfRule type="top10" dxfId="515" priority="24" rank="1"/>
  </conditionalFormatting>
  <conditionalFormatting sqref="F2">
    <cfRule type="top10" dxfId="514" priority="23" rank="1"/>
  </conditionalFormatting>
  <conditionalFormatting sqref="G2">
    <cfRule type="top10" dxfId="513" priority="22" rank="1"/>
  </conditionalFormatting>
  <conditionalFormatting sqref="H2">
    <cfRule type="top10" dxfId="512" priority="21" rank="1"/>
  </conditionalFormatting>
  <conditionalFormatting sqref="I2">
    <cfRule type="top10" dxfId="511" priority="20" rank="1"/>
  </conditionalFormatting>
  <conditionalFormatting sqref="J2">
    <cfRule type="top10" dxfId="510" priority="19" rank="1"/>
  </conditionalFormatting>
  <conditionalFormatting sqref="E3">
    <cfRule type="top10" dxfId="509" priority="18" rank="1"/>
  </conditionalFormatting>
  <conditionalFormatting sqref="F3">
    <cfRule type="top10" dxfId="508" priority="17" rank="1"/>
  </conditionalFormatting>
  <conditionalFormatting sqref="G3">
    <cfRule type="top10" dxfId="507" priority="16" rank="1"/>
  </conditionalFormatting>
  <conditionalFormatting sqref="H3">
    <cfRule type="top10" dxfId="506" priority="15" rank="1"/>
  </conditionalFormatting>
  <conditionalFormatting sqref="I3">
    <cfRule type="top10" dxfId="505" priority="14" rank="1"/>
  </conditionalFormatting>
  <conditionalFormatting sqref="J3">
    <cfRule type="top10" dxfId="504" priority="13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C7507F1-D57F-4192-9B9F-DB529D3E4C3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734695-A163-4F91-9114-39B7120D53EB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197</v>
      </c>
      <c r="C2" s="22">
        <v>44016</v>
      </c>
      <c r="D2" s="23" t="s">
        <v>157</v>
      </c>
      <c r="E2" s="24">
        <v>169</v>
      </c>
      <c r="F2" s="24">
        <v>172</v>
      </c>
      <c r="G2" s="24">
        <v>178</v>
      </c>
      <c r="H2" s="24">
        <v>183</v>
      </c>
      <c r="I2" s="24"/>
      <c r="J2" s="24"/>
      <c r="K2" s="25">
        <v>4</v>
      </c>
      <c r="L2" s="25">
        <v>702</v>
      </c>
      <c r="M2" s="26">
        <v>175.5</v>
      </c>
      <c r="N2" s="27">
        <v>3</v>
      </c>
      <c r="O2" s="28">
        <v>178.5</v>
      </c>
    </row>
    <row r="3" spans="1:17" ht="15.75" x14ac:dyDescent="0.3">
      <c r="A3" s="54" t="s">
        <v>32</v>
      </c>
      <c r="B3" s="55" t="s">
        <v>197</v>
      </c>
      <c r="C3" s="65">
        <v>44094</v>
      </c>
      <c r="D3" s="57" t="s">
        <v>257</v>
      </c>
      <c r="E3" s="58">
        <v>175</v>
      </c>
      <c r="F3" s="58">
        <v>172</v>
      </c>
      <c r="G3" s="58">
        <v>183</v>
      </c>
      <c r="H3" s="58">
        <v>178</v>
      </c>
      <c r="I3" s="58">
        <v>176</v>
      </c>
      <c r="J3" s="58">
        <v>183</v>
      </c>
      <c r="K3" s="59">
        <f t="shared" ref="K3" si="0">COUNT(E3:J3)</f>
        <v>6</v>
      </c>
      <c r="L3" s="59">
        <f t="shared" ref="L3" si="1">SUM(E3:J3)</f>
        <v>1067</v>
      </c>
      <c r="M3" s="60">
        <f t="shared" ref="M3" si="2">SUM(L3/K3)</f>
        <v>177.83333333333334</v>
      </c>
      <c r="N3" s="55">
        <v>16</v>
      </c>
      <c r="O3" s="61">
        <f t="shared" ref="O3" si="3">SUM(M3+N3)</f>
        <v>193.83333333333334</v>
      </c>
    </row>
    <row r="6" spans="1:17" x14ac:dyDescent="0.25">
      <c r="K6" s="17">
        <f>SUM(K2:K5)</f>
        <v>10</v>
      </c>
      <c r="L6" s="17">
        <f>SUM(L2:L5)</f>
        <v>1769</v>
      </c>
      <c r="M6" s="19">
        <f>SUM(L6/K6)</f>
        <v>176.9</v>
      </c>
      <c r="N6" s="17">
        <f>SUM(N2:N5)</f>
        <v>19</v>
      </c>
      <c r="O6" s="19">
        <f>SUM(M6+N6)</f>
        <v>195.9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8_2"/>
    <protectedRange algorithmName="SHA-512" hashValue="ON39YdpmFHfN9f47KpiRvqrKx0V9+erV1CNkpWzYhW/Qyc6aT8rEyCrvauWSYGZK2ia3o7vd3akF07acHAFpOA==" saltValue="yVW9XmDwTqEnmpSGai0KYg==" spinCount="100000" sqref="E2:J2 B2" name="Range1_5_3_1"/>
    <protectedRange algorithmName="SHA-512" hashValue="ON39YdpmFHfN9f47KpiRvqrKx0V9+erV1CNkpWzYhW/Qyc6aT8rEyCrvauWSYGZK2ia3o7vd3akF07acHAFpOA==" saltValue="yVW9XmDwTqEnmpSGai0KYg==" spinCount="100000" sqref="D2" name="Range1_1_3_3_1"/>
    <protectedRange algorithmName="SHA-512" hashValue="FG7sbUW81RLTrqZOgRQY3WT58Fmv2wpczdNtHSivDYpua2f0csBbi4PHtU2Z8RiB+M2w+jl67Do94rJCq0Ck5Q==" saltValue="84WXeaapoYvzxj0ZBNU3eQ==" spinCount="100000" sqref="L3:M3 O3" name="Range1_9"/>
  </protectedRanges>
  <conditionalFormatting sqref="I2">
    <cfRule type="top10" dxfId="503" priority="12" rank="1"/>
  </conditionalFormatting>
  <conditionalFormatting sqref="H2">
    <cfRule type="top10" dxfId="502" priority="8" rank="1"/>
  </conditionalFormatting>
  <conditionalFormatting sqref="J2">
    <cfRule type="top10" dxfId="501" priority="9" rank="1"/>
  </conditionalFormatting>
  <conditionalFormatting sqref="G2">
    <cfRule type="top10" dxfId="500" priority="11" rank="1"/>
  </conditionalFormatting>
  <conditionalFormatting sqref="F2">
    <cfRule type="top10" dxfId="499" priority="10" rank="1"/>
  </conditionalFormatting>
  <conditionalFormatting sqref="E2">
    <cfRule type="top10" dxfId="498" priority="7" rank="1"/>
  </conditionalFormatting>
  <conditionalFormatting sqref="E3">
    <cfRule type="top10" dxfId="497" priority="1" rank="1"/>
  </conditionalFormatting>
  <conditionalFormatting sqref="F3">
    <cfRule type="top10" dxfId="496" priority="2" rank="1"/>
  </conditionalFormatting>
  <conditionalFormatting sqref="G3">
    <cfRule type="top10" dxfId="495" priority="3" rank="1"/>
  </conditionalFormatting>
  <conditionalFormatting sqref="H3">
    <cfRule type="top10" dxfId="494" priority="4" rank="1"/>
  </conditionalFormatting>
  <conditionalFormatting sqref="I3">
    <cfRule type="top10" dxfId="493" priority="5" rank="1"/>
  </conditionalFormatting>
  <conditionalFormatting sqref="J3">
    <cfRule type="top10" dxfId="492" priority="6" rank="1"/>
  </conditionalFormatting>
  <hyperlinks>
    <hyperlink ref="Q1" location="'National Adult Rankings'!A1" display="Return to Rankings" xr:uid="{14F46592-737D-4F29-869A-875E3073DDF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28668D-3F56-4167-A0E2-3FFFBCEBBB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D90DC-C28F-4446-B69B-F1C25CC68A91}">
  <sheetPr codeName="Sheet90"/>
  <dimension ref="A1:Q17"/>
  <sheetViews>
    <sheetView topLeftCell="A3" workbookViewId="0">
      <selection activeCell="A18" sqref="A18:XFD2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31</v>
      </c>
      <c r="B2" s="36" t="s">
        <v>84</v>
      </c>
      <c r="C2" s="37">
        <v>43953</v>
      </c>
      <c r="D2" s="38" t="s">
        <v>82</v>
      </c>
      <c r="E2" s="39">
        <v>187</v>
      </c>
      <c r="F2" s="39">
        <v>193</v>
      </c>
      <c r="G2" s="39">
        <v>191</v>
      </c>
      <c r="H2" s="39">
        <v>188</v>
      </c>
      <c r="I2" s="39">
        <v>192</v>
      </c>
      <c r="J2" s="39">
        <v>187</v>
      </c>
      <c r="K2" s="40">
        <f>COUNT(E2:J2)</f>
        <v>6</v>
      </c>
      <c r="L2" s="40">
        <f>SUM(E2:J2)</f>
        <v>1138</v>
      </c>
      <c r="M2" s="41">
        <f>IFERROR(L2/K2,0)</f>
        <v>189.66666666666666</v>
      </c>
      <c r="N2" s="42">
        <v>22</v>
      </c>
      <c r="O2" s="43">
        <f>SUM(M2+N2)</f>
        <v>211.66666666666666</v>
      </c>
    </row>
    <row r="3" spans="1:17" x14ac:dyDescent="0.25">
      <c r="A3" s="20" t="s">
        <v>31</v>
      </c>
      <c r="B3" s="21" t="s">
        <v>84</v>
      </c>
      <c r="C3" s="22">
        <v>43967</v>
      </c>
      <c r="D3" s="23" t="s">
        <v>118</v>
      </c>
      <c r="E3" s="24">
        <v>195</v>
      </c>
      <c r="F3" s="24">
        <v>192</v>
      </c>
      <c r="G3" s="24">
        <v>187</v>
      </c>
      <c r="H3" s="24">
        <v>191</v>
      </c>
      <c r="I3" s="24">
        <v>184</v>
      </c>
      <c r="J3" s="24">
        <v>195</v>
      </c>
      <c r="K3" s="25">
        <v>6</v>
      </c>
      <c r="L3" s="25">
        <v>1144</v>
      </c>
      <c r="M3" s="26">
        <v>190.66666666666666</v>
      </c>
      <c r="N3" s="27">
        <v>18</v>
      </c>
      <c r="O3" s="28">
        <v>208.66666666666666</v>
      </c>
    </row>
    <row r="4" spans="1:17" x14ac:dyDescent="0.25">
      <c r="A4" s="20" t="s">
        <v>88</v>
      </c>
      <c r="B4" s="21" t="s">
        <v>84</v>
      </c>
      <c r="C4" s="22">
        <v>43981</v>
      </c>
      <c r="D4" s="23" t="s">
        <v>142</v>
      </c>
      <c r="E4" s="24">
        <v>188</v>
      </c>
      <c r="F4" s="24">
        <v>192</v>
      </c>
      <c r="G4" s="24">
        <v>190</v>
      </c>
      <c r="H4" s="24">
        <v>193</v>
      </c>
      <c r="I4" s="24"/>
      <c r="J4" s="24"/>
      <c r="K4" s="25">
        <v>4</v>
      </c>
      <c r="L4" s="25">
        <v>763</v>
      </c>
      <c r="M4" s="26">
        <v>190.75</v>
      </c>
      <c r="N4" s="27">
        <v>3</v>
      </c>
      <c r="O4" s="28">
        <v>193.75</v>
      </c>
    </row>
    <row r="5" spans="1:17" x14ac:dyDescent="0.25">
      <c r="A5" s="20" t="s">
        <v>88</v>
      </c>
      <c r="B5" s="21" t="s">
        <v>84</v>
      </c>
      <c r="C5" s="22">
        <v>43982</v>
      </c>
      <c r="D5" s="23" t="s">
        <v>142</v>
      </c>
      <c r="E5" s="24">
        <v>190</v>
      </c>
      <c r="F5" s="24">
        <v>192</v>
      </c>
      <c r="G5" s="24">
        <v>193.001</v>
      </c>
      <c r="H5" s="24">
        <v>186</v>
      </c>
      <c r="I5" s="24">
        <v>193</v>
      </c>
      <c r="J5" s="24">
        <v>192</v>
      </c>
      <c r="K5" s="25">
        <v>6</v>
      </c>
      <c r="L5" s="25">
        <v>1146.001</v>
      </c>
      <c r="M5" s="26">
        <v>191.00016666666667</v>
      </c>
      <c r="N5" s="27">
        <v>12</v>
      </c>
      <c r="O5" s="28">
        <v>203.00016666666667</v>
      </c>
    </row>
    <row r="6" spans="1:17" x14ac:dyDescent="0.25">
      <c r="A6" s="20" t="s">
        <v>31</v>
      </c>
      <c r="B6" s="21" t="s">
        <v>84</v>
      </c>
      <c r="C6" s="22">
        <v>43988</v>
      </c>
      <c r="D6" s="23" t="s">
        <v>118</v>
      </c>
      <c r="E6" s="24">
        <v>196</v>
      </c>
      <c r="F6" s="24">
        <v>195</v>
      </c>
      <c r="G6" s="24">
        <v>192</v>
      </c>
      <c r="H6" s="24">
        <v>192</v>
      </c>
      <c r="I6" s="24"/>
      <c r="J6" s="24"/>
      <c r="K6" s="25">
        <v>4</v>
      </c>
      <c r="L6" s="25">
        <v>775</v>
      </c>
      <c r="M6" s="26">
        <v>193.75</v>
      </c>
      <c r="N6" s="27">
        <v>13</v>
      </c>
      <c r="O6" s="28">
        <v>206.75</v>
      </c>
    </row>
    <row r="7" spans="1:17" x14ac:dyDescent="0.25">
      <c r="A7" s="20" t="s">
        <v>31</v>
      </c>
      <c r="B7" s="21" t="s">
        <v>84</v>
      </c>
      <c r="C7" s="22">
        <v>43996</v>
      </c>
      <c r="D7" s="23" t="s">
        <v>118</v>
      </c>
      <c r="E7" s="24">
        <v>191</v>
      </c>
      <c r="F7" s="24">
        <v>196</v>
      </c>
      <c r="G7" s="24">
        <v>190</v>
      </c>
      <c r="H7" s="24">
        <v>195</v>
      </c>
      <c r="I7" s="24"/>
      <c r="J7" s="24"/>
      <c r="K7" s="25">
        <v>4</v>
      </c>
      <c r="L7" s="25">
        <v>772</v>
      </c>
      <c r="M7" s="26">
        <v>193</v>
      </c>
      <c r="N7" s="27">
        <v>6</v>
      </c>
      <c r="O7" s="28">
        <v>199</v>
      </c>
    </row>
    <row r="8" spans="1:17" x14ac:dyDescent="0.25">
      <c r="A8" s="20" t="s">
        <v>31</v>
      </c>
      <c r="B8" s="21" t="s">
        <v>84</v>
      </c>
      <c r="C8" s="22">
        <v>44031</v>
      </c>
      <c r="D8" s="23" t="s">
        <v>118</v>
      </c>
      <c r="E8" s="24">
        <v>188</v>
      </c>
      <c r="F8" s="24">
        <v>192</v>
      </c>
      <c r="G8" s="24">
        <v>193</v>
      </c>
      <c r="H8" s="24">
        <v>192</v>
      </c>
      <c r="I8" s="24"/>
      <c r="J8" s="24"/>
      <c r="K8" s="25">
        <v>4</v>
      </c>
      <c r="L8" s="25">
        <v>765</v>
      </c>
      <c r="M8" s="26">
        <v>191.25</v>
      </c>
      <c r="N8" s="27">
        <v>11</v>
      </c>
      <c r="O8" s="28">
        <v>202.25</v>
      </c>
    </row>
    <row r="9" spans="1:17" x14ac:dyDescent="0.25">
      <c r="A9" s="20" t="s">
        <v>31</v>
      </c>
      <c r="B9" s="21" t="s">
        <v>84</v>
      </c>
      <c r="C9" s="22">
        <v>44044</v>
      </c>
      <c r="D9" s="23" t="s">
        <v>118</v>
      </c>
      <c r="E9" s="24">
        <v>193</v>
      </c>
      <c r="F9" s="24">
        <v>195</v>
      </c>
      <c r="G9" s="24">
        <v>194</v>
      </c>
      <c r="H9" s="24">
        <v>192</v>
      </c>
      <c r="I9" s="24"/>
      <c r="J9" s="24"/>
      <c r="K9" s="25">
        <v>4</v>
      </c>
      <c r="L9" s="25">
        <v>774</v>
      </c>
      <c r="M9" s="26">
        <v>193.5</v>
      </c>
      <c r="N9" s="27">
        <v>11</v>
      </c>
      <c r="O9" s="28">
        <v>204.5</v>
      </c>
    </row>
    <row r="10" spans="1:17" x14ac:dyDescent="0.25">
      <c r="A10" s="20" t="s">
        <v>31</v>
      </c>
      <c r="B10" s="21" t="s">
        <v>84</v>
      </c>
      <c r="C10" s="22">
        <v>44059</v>
      </c>
      <c r="D10" s="23" t="s">
        <v>118</v>
      </c>
      <c r="E10" s="24">
        <v>188</v>
      </c>
      <c r="F10" s="24">
        <v>191</v>
      </c>
      <c r="G10" s="24">
        <v>191</v>
      </c>
      <c r="H10" s="24">
        <v>191</v>
      </c>
      <c r="I10" s="24"/>
      <c r="J10" s="24"/>
      <c r="K10" s="25">
        <v>4</v>
      </c>
      <c r="L10" s="25">
        <f>SUM(E10:H10)</f>
        <v>761</v>
      </c>
      <c r="M10" s="26">
        <v>190.25</v>
      </c>
      <c r="N10" s="27">
        <v>13</v>
      </c>
      <c r="O10" s="28">
        <f t="shared" ref="O10" si="0">SUM(M10+N10)</f>
        <v>203.25</v>
      </c>
    </row>
    <row r="11" spans="1:17" x14ac:dyDescent="0.25">
      <c r="A11" s="20" t="s">
        <v>88</v>
      </c>
      <c r="B11" s="21" t="s">
        <v>226</v>
      </c>
      <c r="C11" s="22">
        <v>44079</v>
      </c>
      <c r="D11" s="23" t="s">
        <v>213</v>
      </c>
      <c r="E11" s="24">
        <v>195</v>
      </c>
      <c r="F11" s="24">
        <v>196.001</v>
      </c>
      <c r="G11" s="24">
        <v>195</v>
      </c>
      <c r="H11" s="24">
        <v>191</v>
      </c>
      <c r="I11" s="24">
        <v>195.001</v>
      </c>
      <c r="J11" s="24">
        <v>191</v>
      </c>
      <c r="K11" s="25">
        <v>6</v>
      </c>
      <c r="L11" s="25">
        <v>1163.002</v>
      </c>
      <c r="M11" s="26">
        <v>193.83366666666666</v>
      </c>
      <c r="N11" s="27">
        <v>10</v>
      </c>
      <c r="O11" s="28">
        <v>203.83366666666666</v>
      </c>
    </row>
    <row r="12" spans="1:17" x14ac:dyDescent="0.25">
      <c r="A12" s="20" t="s">
        <v>88</v>
      </c>
      <c r="B12" s="21" t="s">
        <v>84</v>
      </c>
      <c r="C12" s="22">
        <v>44100</v>
      </c>
      <c r="D12" s="23" t="s">
        <v>142</v>
      </c>
      <c r="E12" s="24">
        <v>191</v>
      </c>
      <c r="F12" s="24">
        <v>189</v>
      </c>
      <c r="G12" s="24">
        <v>194</v>
      </c>
      <c r="H12" s="24">
        <v>195</v>
      </c>
      <c r="I12" s="24">
        <v>191</v>
      </c>
      <c r="J12" s="24">
        <v>193</v>
      </c>
      <c r="K12" s="25">
        <v>6</v>
      </c>
      <c r="L12" s="25">
        <v>1153</v>
      </c>
      <c r="M12" s="26">
        <v>192.16666666666666</v>
      </c>
      <c r="N12" s="27">
        <v>6</v>
      </c>
      <c r="O12" s="28">
        <v>198.16666666666666</v>
      </c>
    </row>
    <row r="13" spans="1:17" x14ac:dyDescent="0.25">
      <c r="A13" s="35" t="s">
        <v>31</v>
      </c>
      <c r="B13" s="36" t="s">
        <v>84</v>
      </c>
      <c r="C13" s="37">
        <v>44094</v>
      </c>
      <c r="D13" s="38" t="s">
        <v>118</v>
      </c>
      <c r="E13" s="39">
        <v>191</v>
      </c>
      <c r="F13" s="39">
        <v>184</v>
      </c>
      <c r="G13" s="39">
        <v>175</v>
      </c>
      <c r="H13" s="39">
        <v>192</v>
      </c>
      <c r="I13" s="39"/>
      <c r="J13" s="39"/>
      <c r="K13" s="40">
        <v>4</v>
      </c>
      <c r="L13" s="40">
        <v>742</v>
      </c>
      <c r="M13" s="41">
        <v>185.5</v>
      </c>
      <c r="N13" s="42">
        <v>5</v>
      </c>
      <c r="O13" s="43">
        <v>190.5</v>
      </c>
    </row>
    <row r="14" spans="1:17" x14ac:dyDescent="0.25">
      <c r="A14" s="20" t="s">
        <v>31</v>
      </c>
      <c r="B14" s="21" t="s">
        <v>84</v>
      </c>
      <c r="C14" s="22">
        <v>44107</v>
      </c>
      <c r="D14" s="23" t="s">
        <v>118</v>
      </c>
      <c r="E14" s="24">
        <v>197</v>
      </c>
      <c r="F14" s="24">
        <v>193</v>
      </c>
      <c r="G14" s="24">
        <v>184</v>
      </c>
      <c r="H14" s="24">
        <v>190</v>
      </c>
      <c r="I14" s="24">
        <v>188</v>
      </c>
      <c r="J14" s="24">
        <v>191</v>
      </c>
      <c r="K14" s="25">
        <v>6</v>
      </c>
      <c r="L14" s="25">
        <v>1143</v>
      </c>
      <c r="M14" s="26">
        <v>190.5</v>
      </c>
      <c r="N14" s="27">
        <v>16</v>
      </c>
      <c r="O14" s="28">
        <v>206.5</v>
      </c>
    </row>
    <row r="17" spans="11:15" x14ac:dyDescent="0.25">
      <c r="K17" s="17">
        <f>SUM(K2:K16)</f>
        <v>64</v>
      </c>
      <c r="L17" s="17">
        <f>SUM(L2:L16)</f>
        <v>12239.003000000001</v>
      </c>
      <c r="M17" s="19">
        <f>SUM(L17/K17)</f>
        <v>191.23442187500001</v>
      </c>
      <c r="N17" s="17">
        <f>SUM(N2:N16)</f>
        <v>146</v>
      </c>
      <c r="O17" s="19">
        <f>SUM(M17+N17)</f>
        <v>337.23442187500001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6:J6 B6:C6" name="Range1_7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7:J7 B7:C7" name="Range1_22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8:J8 B8:C8" name="Range1_4_1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E9:J9 B9:C9" name="Range1_4"/>
    <protectedRange algorithmName="SHA-512" hashValue="ON39YdpmFHfN9f47KpiRvqrKx0V9+erV1CNkpWzYhW/Qyc6aT8rEyCrvauWSYGZK2ia3o7vd3akF07acHAFpOA==" saltValue="yVW9XmDwTqEnmpSGai0KYg==" spinCount="100000" sqref="D9" name="Range1_1_2"/>
    <protectedRange algorithmName="SHA-512" hashValue="ON39YdpmFHfN9f47KpiRvqrKx0V9+erV1CNkpWzYhW/Qyc6aT8rEyCrvauWSYGZK2ia3o7vd3akF07acHAFpOA==" saltValue="yVW9XmDwTqEnmpSGai0KYg==" spinCount="100000" sqref="E10:J10 B10:C10" name="Range1_23_1"/>
    <protectedRange algorithmName="SHA-512" hashValue="ON39YdpmFHfN9f47KpiRvqrKx0V9+erV1CNkpWzYhW/Qyc6aT8rEyCrvauWSYGZK2ia3o7vd3akF07acHAFpOA==" saltValue="yVW9XmDwTqEnmpSGai0KYg==" spinCount="100000" sqref="D10" name="Range1_1_13"/>
    <protectedRange algorithmName="SHA-512" hashValue="ON39YdpmFHfN9f47KpiRvqrKx0V9+erV1CNkpWzYhW/Qyc6aT8rEyCrvauWSYGZK2ia3o7vd3akF07acHAFpOA==" saltValue="yVW9XmDwTqEnmpSGai0KYg==" spinCount="100000" sqref="E11:J11 B11:C11" name="Range1_4_3"/>
    <protectedRange algorithmName="SHA-512" hashValue="ON39YdpmFHfN9f47KpiRvqrKx0V9+erV1CNkpWzYhW/Qyc6aT8rEyCrvauWSYGZK2ia3o7vd3akF07acHAFpOA==" saltValue="yVW9XmDwTqEnmpSGai0KYg==" spinCount="100000" sqref="D11" name="Range1_1_2_2"/>
    <protectedRange algorithmName="SHA-512" hashValue="ON39YdpmFHfN9f47KpiRvqrKx0V9+erV1CNkpWzYhW/Qyc6aT8rEyCrvauWSYGZK2ia3o7vd3akF07acHAFpOA==" saltValue="yVW9XmDwTqEnmpSGai0KYg==" spinCount="100000" sqref="E12:J12 B12:C12" name="Range1_33"/>
    <protectedRange algorithmName="SHA-512" hashValue="ON39YdpmFHfN9f47KpiRvqrKx0V9+erV1CNkpWzYhW/Qyc6aT8rEyCrvauWSYGZK2ia3o7vd3akF07acHAFpOA==" saltValue="yVW9XmDwTqEnmpSGai0KYg==" spinCount="100000" sqref="D12" name="Range1_1_21"/>
    <protectedRange algorithmName="SHA-512" hashValue="ON39YdpmFHfN9f47KpiRvqrKx0V9+erV1CNkpWzYhW/Qyc6aT8rEyCrvauWSYGZK2ia3o7vd3akF07acHAFpOA==" saltValue="yVW9XmDwTqEnmpSGai0KYg==" spinCount="100000" sqref="E13:J13 B13:C13" name="Range1_13"/>
    <protectedRange algorithmName="SHA-512" hashValue="ON39YdpmFHfN9f47KpiRvqrKx0V9+erV1CNkpWzYhW/Qyc6aT8rEyCrvauWSYGZK2ia3o7vd3akF07acHAFpOA==" saltValue="yVW9XmDwTqEnmpSGai0KYg==" spinCount="100000" sqref="D13" name="Range1_1_16"/>
    <protectedRange algorithmName="SHA-512" hashValue="ON39YdpmFHfN9f47KpiRvqrKx0V9+erV1CNkpWzYhW/Qyc6aT8rEyCrvauWSYGZK2ia3o7vd3akF07acHAFpOA==" saltValue="yVW9XmDwTqEnmpSGai0KYg==" spinCount="100000" sqref="E14:J14 B14:C14" name="Range1_38_1"/>
    <protectedRange algorithmName="SHA-512" hashValue="ON39YdpmFHfN9f47KpiRvqrKx0V9+erV1CNkpWzYhW/Qyc6aT8rEyCrvauWSYGZK2ia3o7vd3akF07acHAFpOA==" saltValue="yVW9XmDwTqEnmpSGai0KYg==" spinCount="100000" sqref="D14" name="Range1_1_32_1"/>
  </protectedRanges>
  <conditionalFormatting sqref="E3">
    <cfRule type="top10" dxfId="491" priority="150" rank="1"/>
  </conditionalFormatting>
  <conditionalFormatting sqref="F3">
    <cfRule type="top10" dxfId="490" priority="149" rank="1"/>
  </conditionalFormatting>
  <conditionalFormatting sqref="G3">
    <cfRule type="top10" dxfId="489" priority="148" rank="1"/>
  </conditionalFormatting>
  <conditionalFormatting sqref="H3">
    <cfRule type="top10" dxfId="488" priority="147" rank="1"/>
  </conditionalFormatting>
  <conditionalFormatting sqref="I3">
    <cfRule type="top10" dxfId="487" priority="146" rank="1"/>
  </conditionalFormatting>
  <conditionalFormatting sqref="J3">
    <cfRule type="top10" dxfId="486" priority="145" rank="1"/>
  </conditionalFormatting>
  <conditionalFormatting sqref="F4">
    <cfRule type="top10" dxfId="485" priority="144" rank="1"/>
  </conditionalFormatting>
  <conditionalFormatting sqref="G4">
    <cfRule type="top10" dxfId="484" priority="143" rank="1"/>
  </conditionalFormatting>
  <conditionalFormatting sqref="H4">
    <cfRule type="top10" dxfId="483" priority="142" rank="1"/>
  </conditionalFormatting>
  <conditionalFormatting sqref="I4">
    <cfRule type="top10" dxfId="482" priority="141" rank="1"/>
  </conditionalFormatting>
  <conditionalFormatting sqref="J4">
    <cfRule type="top10" dxfId="481" priority="140" rank="1"/>
  </conditionalFormatting>
  <conditionalFormatting sqref="E4">
    <cfRule type="top10" dxfId="480" priority="139" rank="1"/>
  </conditionalFormatting>
  <conditionalFormatting sqref="F5">
    <cfRule type="top10" dxfId="479" priority="138" rank="1"/>
  </conditionalFormatting>
  <conditionalFormatting sqref="G5">
    <cfRule type="top10" dxfId="478" priority="137" rank="1"/>
  </conditionalFormatting>
  <conditionalFormatting sqref="H5">
    <cfRule type="top10" dxfId="477" priority="136" rank="1"/>
  </conditionalFormatting>
  <conditionalFormatting sqref="I5">
    <cfRule type="top10" dxfId="476" priority="135" rank="1"/>
  </conditionalFormatting>
  <conditionalFormatting sqref="J5">
    <cfRule type="top10" dxfId="475" priority="134" rank="1"/>
  </conditionalFormatting>
  <conditionalFormatting sqref="E5">
    <cfRule type="top10" dxfId="474" priority="133" rank="1"/>
  </conditionalFormatting>
  <conditionalFormatting sqref="I2">
    <cfRule type="top10" dxfId="473" priority="127" rank="1"/>
  </conditionalFormatting>
  <conditionalFormatting sqref="J2">
    <cfRule type="top10" dxfId="472" priority="128" rank="1"/>
  </conditionalFormatting>
  <conditionalFormatting sqref="E2">
    <cfRule type="top10" dxfId="471" priority="129" rank="1"/>
  </conditionalFormatting>
  <conditionalFormatting sqref="F2">
    <cfRule type="top10" dxfId="470" priority="130" rank="1"/>
  </conditionalFormatting>
  <conditionalFormatting sqref="G2">
    <cfRule type="top10" dxfId="469" priority="131" rank="1"/>
  </conditionalFormatting>
  <conditionalFormatting sqref="H2">
    <cfRule type="top10" dxfId="468" priority="132" rank="1"/>
  </conditionalFormatting>
  <conditionalFormatting sqref="E6">
    <cfRule type="top10" dxfId="467" priority="126" rank="1"/>
  </conditionalFormatting>
  <conditionalFormatting sqref="F6">
    <cfRule type="top10" dxfId="466" priority="125" rank="1"/>
  </conditionalFormatting>
  <conditionalFormatting sqref="G6">
    <cfRule type="top10" dxfId="465" priority="124" rank="1"/>
  </conditionalFormatting>
  <conditionalFormatting sqref="H6">
    <cfRule type="top10" dxfId="464" priority="123" rank="1"/>
  </conditionalFormatting>
  <conditionalFormatting sqref="I6">
    <cfRule type="top10" dxfId="463" priority="122" rank="1"/>
  </conditionalFormatting>
  <conditionalFormatting sqref="J6">
    <cfRule type="top10" dxfId="462" priority="121" rank="1"/>
  </conditionalFormatting>
  <conditionalFormatting sqref="E7">
    <cfRule type="top10" dxfId="461" priority="120" rank="1"/>
  </conditionalFormatting>
  <conditionalFormatting sqref="F7">
    <cfRule type="top10" dxfId="460" priority="119" rank="1"/>
  </conditionalFormatting>
  <conditionalFormatting sqref="G7">
    <cfRule type="top10" dxfId="459" priority="118" rank="1"/>
  </conditionalFormatting>
  <conditionalFormatting sqref="H7">
    <cfRule type="top10" dxfId="458" priority="117" rank="1"/>
  </conditionalFormatting>
  <conditionalFormatting sqref="I7">
    <cfRule type="top10" dxfId="457" priority="116" rank="1"/>
  </conditionalFormatting>
  <conditionalFormatting sqref="J7">
    <cfRule type="top10" dxfId="456" priority="115" rank="1"/>
  </conditionalFormatting>
  <conditionalFormatting sqref="E8">
    <cfRule type="top10" dxfId="455" priority="114" rank="1"/>
  </conditionalFormatting>
  <conditionalFormatting sqref="F8">
    <cfRule type="top10" dxfId="454" priority="113" rank="1"/>
  </conditionalFormatting>
  <conditionalFormatting sqref="G8">
    <cfRule type="top10" dxfId="453" priority="112" rank="1"/>
  </conditionalFormatting>
  <conditionalFormatting sqref="H8">
    <cfRule type="top10" dxfId="452" priority="111" rank="1"/>
  </conditionalFormatting>
  <conditionalFormatting sqref="I8">
    <cfRule type="top10" dxfId="451" priority="110" rank="1"/>
  </conditionalFormatting>
  <conditionalFormatting sqref="J8">
    <cfRule type="top10" dxfId="450" priority="109" rank="1"/>
  </conditionalFormatting>
  <conditionalFormatting sqref="E9">
    <cfRule type="top10" dxfId="449" priority="108" rank="1"/>
  </conditionalFormatting>
  <conditionalFormatting sqref="F9">
    <cfRule type="top10" dxfId="448" priority="107" rank="1"/>
  </conditionalFormatting>
  <conditionalFormatting sqref="G9">
    <cfRule type="top10" dxfId="447" priority="106" rank="1"/>
  </conditionalFormatting>
  <conditionalFormatting sqref="H9">
    <cfRule type="top10" dxfId="446" priority="105" rank="1"/>
  </conditionalFormatting>
  <conditionalFormatting sqref="I9">
    <cfRule type="top10" dxfId="445" priority="104" rank="1"/>
  </conditionalFormatting>
  <conditionalFormatting sqref="J9">
    <cfRule type="top10" dxfId="444" priority="103" rank="1"/>
  </conditionalFormatting>
  <conditionalFormatting sqref="E10">
    <cfRule type="top10" dxfId="443" priority="42" rank="1"/>
  </conditionalFormatting>
  <conditionalFormatting sqref="F10">
    <cfRule type="top10" dxfId="442" priority="41" rank="1"/>
  </conditionalFormatting>
  <conditionalFormatting sqref="G10">
    <cfRule type="top10" dxfId="441" priority="40" rank="1"/>
  </conditionalFormatting>
  <conditionalFormatting sqref="H10">
    <cfRule type="top10" dxfId="440" priority="39" rank="1"/>
  </conditionalFormatting>
  <conditionalFormatting sqref="I10">
    <cfRule type="top10" dxfId="439" priority="38" rank="1"/>
  </conditionalFormatting>
  <conditionalFormatting sqref="J10">
    <cfRule type="top10" dxfId="438" priority="37" rank="1"/>
  </conditionalFormatting>
  <conditionalFormatting sqref="F11">
    <cfRule type="top10" dxfId="437" priority="36" rank="1"/>
  </conditionalFormatting>
  <conditionalFormatting sqref="G11">
    <cfRule type="top10" dxfId="436" priority="35" rank="1"/>
  </conditionalFormatting>
  <conditionalFormatting sqref="H11">
    <cfRule type="top10" dxfId="435" priority="34" rank="1"/>
  </conditionalFormatting>
  <conditionalFormatting sqref="I11">
    <cfRule type="top10" dxfId="434" priority="33" rank="1"/>
  </conditionalFormatting>
  <conditionalFormatting sqref="J11">
    <cfRule type="top10" dxfId="433" priority="32" rank="1"/>
  </conditionalFormatting>
  <conditionalFormatting sqref="E11">
    <cfRule type="top10" dxfId="432" priority="31" rank="1"/>
  </conditionalFormatting>
  <conditionalFormatting sqref="F12">
    <cfRule type="top10" dxfId="431" priority="29" rank="1"/>
  </conditionalFormatting>
  <conditionalFormatting sqref="G12">
    <cfRule type="top10" dxfId="430" priority="28" rank="1"/>
  </conditionalFormatting>
  <conditionalFormatting sqref="H12">
    <cfRule type="top10" dxfId="429" priority="27" rank="1"/>
  </conditionalFormatting>
  <conditionalFormatting sqref="I12">
    <cfRule type="top10" dxfId="428" priority="26" rank="1"/>
  </conditionalFormatting>
  <conditionalFormatting sqref="J12">
    <cfRule type="top10" dxfId="427" priority="25" rank="1"/>
  </conditionalFormatting>
  <conditionalFormatting sqref="E12">
    <cfRule type="top10" dxfId="426" priority="30" rank="1"/>
  </conditionalFormatting>
  <conditionalFormatting sqref="E13">
    <cfRule type="top10" dxfId="425" priority="24" rank="1"/>
  </conditionalFormatting>
  <conditionalFormatting sqref="F13">
    <cfRule type="top10" dxfId="424" priority="23" rank="1"/>
  </conditionalFormatting>
  <conditionalFormatting sqref="G13">
    <cfRule type="top10" dxfId="423" priority="22" rank="1"/>
  </conditionalFormatting>
  <conditionalFormatting sqref="H13">
    <cfRule type="top10" dxfId="422" priority="21" rank="1"/>
  </conditionalFormatting>
  <conditionalFormatting sqref="I13">
    <cfRule type="top10" dxfId="421" priority="20" rank="1"/>
  </conditionalFormatting>
  <conditionalFormatting sqref="J13">
    <cfRule type="top10" dxfId="420" priority="19" rank="1"/>
  </conditionalFormatting>
  <conditionalFormatting sqref="E14">
    <cfRule type="top10" dxfId="419" priority="6" rank="1"/>
  </conditionalFormatting>
  <conditionalFormatting sqref="F14">
    <cfRule type="top10" dxfId="418" priority="5" rank="1"/>
  </conditionalFormatting>
  <conditionalFormatting sqref="G14">
    <cfRule type="top10" dxfId="417" priority="4" rank="1"/>
  </conditionalFormatting>
  <conditionalFormatting sqref="H14">
    <cfRule type="top10" dxfId="416" priority="3" rank="1"/>
  </conditionalFormatting>
  <conditionalFormatting sqref="I14">
    <cfRule type="top10" dxfId="415" priority="2" rank="1"/>
  </conditionalFormatting>
  <conditionalFormatting sqref="J14">
    <cfRule type="top10" dxfId="414" priority="1" rank="1"/>
  </conditionalFormatting>
  <hyperlinks>
    <hyperlink ref="Q1" location="'National Adult Rankings'!A1" display="Return to Rankings" xr:uid="{4EC73D9D-A6E4-4324-BC0A-2EF7F5170B3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1C15FF2-3C08-415C-A780-84F1B52845E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11E8CF15-BA5D-4BD8-897E-7234266842C9}">
          <x14:formula1>
            <xm:f>'C:\Users\abra2\AppData\Local\Packages\Microsoft.MicrosoftEdge_8wekyb3d8bbwe\TempState\Downloads\[__ABRA Scoring Program  2-24-2020 MASTER (2).xlsm]DATA'!#REF!</xm:f>
          </x14:formula1>
          <xm:sqref>B3:B6 D3:D6</xm:sqref>
        </x14:dataValidation>
      </x14:dataValidations>
    </ext>
  </extLst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336C3-A047-4913-A5C1-6FA486373A77}">
  <sheetPr codeName="Sheet32"/>
  <dimension ref="A1:Q20"/>
  <sheetViews>
    <sheetView workbookViewId="0">
      <selection activeCell="A17" sqref="A17:O17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23</v>
      </c>
      <c r="B2" s="21" t="s">
        <v>45</v>
      </c>
      <c r="C2" s="22">
        <v>43883</v>
      </c>
      <c r="D2" s="23" t="s">
        <v>39</v>
      </c>
      <c r="E2" s="24">
        <v>174</v>
      </c>
      <c r="F2" s="24">
        <v>170</v>
      </c>
      <c r="G2" s="24">
        <v>178</v>
      </c>
      <c r="H2" s="24">
        <v>186</v>
      </c>
      <c r="I2" s="24"/>
      <c r="J2" s="24"/>
      <c r="K2" s="25">
        <v>4</v>
      </c>
      <c r="L2" s="25">
        <v>708</v>
      </c>
      <c r="M2" s="26">
        <v>177</v>
      </c>
      <c r="N2" s="27">
        <v>11</v>
      </c>
      <c r="O2" s="28">
        <v>188</v>
      </c>
    </row>
    <row r="3" spans="1:17" x14ac:dyDescent="0.25">
      <c r="A3" s="20" t="s">
        <v>32</v>
      </c>
      <c r="B3" s="21" t="s">
        <v>45</v>
      </c>
      <c r="C3" s="22">
        <v>43904</v>
      </c>
      <c r="D3" s="23" t="s">
        <v>39</v>
      </c>
      <c r="E3" s="24">
        <v>178</v>
      </c>
      <c r="F3" s="24">
        <v>179</v>
      </c>
      <c r="G3" s="24">
        <v>179</v>
      </c>
      <c r="H3" s="24">
        <v>180</v>
      </c>
      <c r="I3" s="24"/>
      <c r="J3" s="24"/>
      <c r="K3" s="25">
        <v>4</v>
      </c>
      <c r="L3" s="25">
        <v>716</v>
      </c>
      <c r="M3" s="26">
        <v>179</v>
      </c>
      <c r="N3" s="27">
        <v>9</v>
      </c>
      <c r="O3" s="28">
        <v>188</v>
      </c>
    </row>
    <row r="4" spans="1:17" x14ac:dyDescent="0.25">
      <c r="A4" s="20" t="s">
        <v>32</v>
      </c>
      <c r="B4" s="21" t="s">
        <v>45</v>
      </c>
      <c r="C4" s="22">
        <v>43974</v>
      </c>
      <c r="D4" s="23" t="s">
        <v>39</v>
      </c>
      <c r="E4" s="24">
        <v>185</v>
      </c>
      <c r="F4" s="24">
        <v>177</v>
      </c>
      <c r="G4" s="24">
        <v>175</v>
      </c>
      <c r="H4" s="24">
        <v>177</v>
      </c>
      <c r="I4" s="24"/>
      <c r="J4" s="24"/>
      <c r="K4" s="25">
        <v>4</v>
      </c>
      <c r="L4" s="25">
        <v>714</v>
      </c>
      <c r="M4" s="26">
        <v>178.5</v>
      </c>
      <c r="N4" s="27">
        <v>9</v>
      </c>
      <c r="O4" s="28">
        <v>187.5</v>
      </c>
    </row>
    <row r="5" spans="1:17" x14ac:dyDescent="0.25">
      <c r="A5" s="20" t="s">
        <v>32</v>
      </c>
      <c r="B5" s="21" t="s">
        <v>45</v>
      </c>
      <c r="C5" s="22">
        <v>43981</v>
      </c>
      <c r="D5" s="23" t="s">
        <v>39</v>
      </c>
      <c r="E5" s="24">
        <v>179</v>
      </c>
      <c r="F5" s="24">
        <v>172</v>
      </c>
      <c r="G5" s="24">
        <v>177</v>
      </c>
      <c r="H5" s="24">
        <v>181</v>
      </c>
      <c r="I5" s="24"/>
      <c r="J5" s="24"/>
      <c r="K5" s="25">
        <v>4</v>
      </c>
      <c r="L5" s="25">
        <v>709</v>
      </c>
      <c r="M5" s="26">
        <v>177.25</v>
      </c>
      <c r="N5" s="27">
        <v>11</v>
      </c>
      <c r="O5" s="28">
        <v>188.25</v>
      </c>
    </row>
    <row r="6" spans="1:17" x14ac:dyDescent="0.25">
      <c r="A6" s="20" t="s">
        <v>32</v>
      </c>
      <c r="B6" s="21" t="s">
        <v>45</v>
      </c>
      <c r="C6" s="22">
        <v>43995</v>
      </c>
      <c r="D6" s="23" t="s">
        <v>39</v>
      </c>
      <c r="E6" s="24">
        <v>165</v>
      </c>
      <c r="F6" s="24">
        <v>168</v>
      </c>
      <c r="G6" s="24">
        <v>168</v>
      </c>
      <c r="H6" s="24">
        <v>182</v>
      </c>
      <c r="I6" s="24"/>
      <c r="J6" s="24"/>
      <c r="K6" s="25">
        <v>4</v>
      </c>
      <c r="L6" s="25">
        <v>683</v>
      </c>
      <c r="M6" s="26">
        <v>170.75</v>
      </c>
      <c r="N6" s="27">
        <v>3</v>
      </c>
      <c r="O6" s="28">
        <v>173.75</v>
      </c>
    </row>
    <row r="7" spans="1:17" x14ac:dyDescent="0.25">
      <c r="A7" s="20" t="s">
        <v>32</v>
      </c>
      <c r="B7" s="21" t="s">
        <v>45</v>
      </c>
      <c r="C7" s="22">
        <v>44009</v>
      </c>
      <c r="D7" s="23" t="s">
        <v>39</v>
      </c>
      <c r="E7" s="24">
        <v>172.001</v>
      </c>
      <c r="F7" s="24">
        <v>164</v>
      </c>
      <c r="G7" s="24">
        <v>165</v>
      </c>
      <c r="H7" s="24">
        <v>179</v>
      </c>
      <c r="I7" s="24"/>
      <c r="J7" s="24"/>
      <c r="K7" s="25">
        <v>4</v>
      </c>
      <c r="L7" s="25">
        <v>680.00099999999998</v>
      </c>
      <c r="M7" s="26">
        <v>170.00024999999999</v>
      </c>
      <c r="N7" s="27">
        <v>3</v>
      </c>
      <c r="O7" s="28">
        <v>173.00024999999999</v>
      </c>
    </row>
    <row r="8" spans="1:17" x14ac:dyDescent="0.25">
      <c r="A8" s="20" t="s">
        <v>32</v>
      </c>
      <c r="B8" s="21" t="s">
        <v>45</v>
      </c>
      <c r="C8" s="22">
        <v>44037</v>
      </c>
      <c r="D8" s="23" t="s">
        <v>39</v>
      </c>
      <c r="E8" s="24">
        <v>175</v>
      </c>
      <c r="F8" s="24">
        <v>182</v>
      </c>
      <c r="G8" s="24">
        <v>173.001</v>
      </c>
      <c r="H8" s="24">
        <v>174</v>
      </c>
      <c r="I8" s="24"/>
      <c r="J8" s="24"/>
      <c r="K8" s="25">
        <v>4</v>
      </c>
      <c r="L8" s="25">
        <v>704.00099999999998</v>
      </c>
      <c r="M8" s="26">
        <v>176.00024999999999</v>
      </c>
      <c r="N8" s="27">
        <v>11</v>
      </c>
      <c r="O8" s="28">
        <v>187.00024999999999</v>
      </c>
    </row>
    <row r="9" spans="1:17" x14ac:dyDescent="0.25">
      <c r="A9" s="20" t="s">
        <v>32</v>
      </c>
      <c r="B9" s="21" t="s">
        <v>45</v>
      </c>
      <c r="C9" s="22">
        <v>44023</v>
      </c>
      <c r="D9" s="23" t="s">
        <v>39</v>
      </c>
      <c r="E9" s="24">
        <v>177.001</v>
      </c>
      <c r="F9" s="24">
        <v>177</v>
      </c>
      <c r="G9" s="24">
        <v>171</v>
      </c>
      <c r="H9" s="24">
        <v>171</v>
      </c>
      <c r="I9" s="24"/>
      <c r="J9" s="24"/>
      <c r="K9" s="25">
        <v>4</v>
      </c>
      <c r="L9" s="25">
        <v>696.00099999999998</v>
      </c>
      <c r="M9" s="26">
        <v>174.00024999999999</v>
      </c>
      <c r="N9" s="27">
        <v>5</v>
      </c>
      <c r="O9" s="28">
        <v>179.00024999999999</v>
      </c>
    </row>
    <row r="10" spans="1:17" x14ac:dyDescent="0.25">
      <c r="A10" s="20" t="s">
        <v>32</v>
      </c>
      <c r="B10" s="21" t="s">
        <v>45</v>
      </c>
      <c r="C10" s="22">
        <v>44051</v>
      </c>
      <c r="D10" s="23" t="s">
        <v>39</v>
      </c>
      <c r="E10" s="24">
        <v>163</v>
      </c>
      <c r="F10" s="24">
        <v>175</v>
      </c>
      <c r="G10" s="24">
        <v>167</v>
      </c>
      <c r="H10" s="24">
        <v>166</v>
      </c>
      <c r="I10" s="24"/>
      <c r="J10" s="24"/>
      <c r="K10" s="25">
        <v>4</v>
      </c>
      <c r="L10" s="25">
        <v>671</v>
      </c>
      <c r="M10" s="26">
        <v>167.75</v>
      </c>
      <c r="N10" s="27">
        <v>5</v>
      </c>
      <c r="O10" s="28">
        <v>172.75</v>
      </c>
    </row>
    <row r="11" spans="1:17" x14ac:dyDescent="0.25">
      <c r="A11" s="20" t="s">
        <v>32</v>
      </c>
      <c r="B11" s="21" t="s">
        <v>45</v>
      </c>
      <c r="C11" s="22">
        <v>44065</v>
      </c>
      <c r="D11" s="23" t="s">
        <v>39</v>
      </c>
      <c r="E11" s="24">
        <v>169</v>
      </c>
      <c r="F11" s="24">
        <v>166</v>
      </c>
      <c r="G11" s="24">
        <v>161</v>
      </c>
      <c r="H11" s="24">
        <v>174</v>
      </c>
      <c r="I11" s="24"/>
      <c r="J11" s="24"/>
      <c r="K11" s="25">
        <v>4</v>
      </c>
      <c r="L11" s="25">
        <v>670</v>
      </c>
      <c r="M11" s="26">
        <v>167.5</v>
      </c>
      <c r="N11" s="27">
        <v>4</v>
      </c>
      <c r="O11" s="28">
        <v>171.5</v>
      </c>
    </row>
    <row r="12" spans="1:17" x14ac:dyDescent="0.25">
      <c r="A12" s="20" t="s">
        <v>32</v>
      </c>
      <c r="B12" s="21" t="s">
        <v>45</v>
      </c>
      <c r="C12" s="22">
        <v>44072</v>
      </c>
      <c r="D12" s="23" t="s">
        <v>39</v>
      </c>
      <c r="E12" s="24">
        <v>167</v>
      </c>
      <c r="F12" s="24">
        <v>175</v>
      </c>
      <c r="G12" s="24">
        <v>173</v>
      </c>
      <c r="H12" s="24">
        <v>159</v>
      </c>
      <c r="I12" s="24">
        <v>176</v>
      </c>
      <c r="J12" s="24">
        <v>178</v>
      </c>
      <c r="K12" s="25">
        <v>6</v>
      </c>
      <c r="L12" s="25">
        <v>1028</v>
      </c>
      <c r="M12" s="26">
        <v>171.33333333333334</v>
      </c>
      <c r="N12" s="27">
        <v>12</v>
      </c>
      <c r="O12" s="28">
        <v>183.33333333333334</v>
      </c>
    </row>
    <row r="13" spans="1:17" x14ac:dyDescent="0.25">
      <c r="A13" s="20" t="s">
        <v>32</v>
      </c>
      <c r="B13" s="21" t="s">
        <v>45</v>
      </c>
      <c r="C13" s="22">
        <v>44086</v>
      </c>
      <c r="D13" s="23" t="s">
        <v>39</v>
      </c>
      <c r="E13" s="24">
        <v>167</v>
      </c>
      <c r="F13" s="24">
        <v>176</v>
      </c>
      <c r="G13" s="24">
        <v>176</v>
      </c>
      <c r="H13" s="24">
        <v>181.001</v>
      </c>
      <c r="I13" s="24"/>
      <c r="J13" s="24"/>
      <c r="K13" s="25">
        <v>4</v>
      </c>
      <c r="L13" s="25">
        <v>700.00099999999998</v>
      </c>
      <c r="M13" s="26">
        <v>175.00024999999999</v>
      </c>
      <c r="N13" s="27">
        <v>5</v>
      </c>
      <c r="O13" s="28">
        <v>180.00024999999999</v>
      </c>
    </row>
    <row r="14" spans="1:17" x14ac:dyDescent="0.25">
      <c r="A14" s="20" t="s">
        <v>32</v>
      </c>
      <c r="B14" s="21" t="s">
        <v>45</v>
      </c>
      <c r="C14" s="22">
        <v>44086</v>
      </c>
      <c r="D14" s="23" t="s">
        <v>39</v>
      </c>
      <c r="E14" s="24">
        <v>167</v>
      </c>
      <c r="F14" s="24">
        <v>176</v>
      </c>
      <c r="G14" s="24">
        <v>176</v>
      </c>
      <c r="H14" s="24">
        <v>181.001</v>
      </c>
      <c r="I14" s="24"/>
      <c r="J14" s="24"/>
      <c r="K14" s="25">
        <v>4</v>
      </c>
      <c r="L14" s="25">
        <v>700.00099999999998</v>
      </c>
      <c r="M14" s="26">
        <v>175.00024999999999</v>
      </c>
      <c r="N14" s="27">
        <v>5</v>
      </c>
      <c r="O14" s="28">
        <v>180.00024999999999</v>
      </c>
    </row>
    <row r="15" spans="1:17" x14ac:dyDescent="0.25">
      <c r="A15" s="20" t="s">
        <v>32</v>
      </c>
      <c r="B15" s="21" t="s">
        <v>45</v>
      </c>
      <c r="C15" s="22">
        <v>44100</v>
      </c>
      <c r="D15" s="23" t="s">
        <v>39</v>
      </c>
      <c r="E15" s="24">
        <v>169</v>
      </c>
      <c r="F15" s="24">
        <v>172.001</v>
      </c>
      <c r="G15" s="24">
        <v>163</v>
      </c>
      <c r="H15" s="24">
        <v>173</v>
      </c>
      <c r="I15" s="24"/>
      <c r="J15" s="24"/>
      <c r="K15" s="25">
        <v>4</v>
      </c>
      <c r="L15" s="25">
        <v>677.00099999999998</v>
      </c>
      <c r="M15" s="26">
        <v>169.25024999999999</v>
      </c>
      <c r="N15" s="27">
        <v>5</v>
      </c>
      <c r="O15" s="28">
        <v>174.25024999999999</v>
      </c>
    </row>
    <row r="16" spans="1:17" x14ac:dyDescent="0.25">
      <c r="A16" s="20" t="s">
        <v>32</v>
      </c>
      <c r="B16" s="21" t="s">
        <v>45</v>
      </c>
      <c r="C16" s="22">
        <v>44114</v>
      </c>
      <c r="D16" s="23" t="s">
        <v>39</v>
      </c>
      <c r="E16" s="24">
        <v>167</v>
      </c>
      <c r="F16" s="24">
        <v>175</v>
      </c>
      <c r="G16" s="24">
        <v>172</v>
      </c>
      <c r="H16" s="24">
        <v>170</v>
      </c>
      <c r="I16" s="24"/>
      <c r="J16" s="24"/>
      <c r="K16" s="25">
        <v>4</v>
      </c>
      <c r="L16" s="25">
        <v>684</v>
      </c>
      <c r="M16" s="26">
        <v>171</v>
      </c>
      <c r="N16" s="27">
        <v>4</v>
      </c>
      <c r="O16" s="28">
        <v>175</v>
      </c>
    </row>
    <row r="17" spans="1:15" x14ac:dyDescent="0.25">
      <c r="A17" s="35" t="s">
        <v>32</v>
      </c>
      <c r="B17" s="36" t="s">
        <v>45</v>
      </c>
      <c r="C17" s="37">
        <v>44149</v>
      </c>
      <c r="D17" s="38" t="s">
        <v>39</v>
      </c>
      <c r="E17" s="39">
        <v>164.001</v>
      </c>
      <c r="F17" s="39">
        <v>165</v>
      </c>
      <c r="G17" s="39">
        <v>176</v>
      </c>
      <c r="H17" s="39">
        <v>178</v>
      </c>
      <c r="I17" s="39">
        <v>174</v>
      </c>
      <c r="J17" s="39">
        <v>173</v>
      </c>
      <c r="K17" s="40">
        <v>6</v>
      </c>
      <c r="L17" s="40">
        <v>1030.001</v>
      </c>
      <c r="M17" s="41">
        <v>171.66683333333333</v>
      </c>
      <c r="N17" s="42">
        <v>26</v>
      </c>
      <c r="O17" s="43">
        <v>197.66683333333333</v>
      </c>
    </row>
    <row r="20" spans="1:15" x14ac:dyDescent="0.25">
      <c r="K20" s="17">
        <f>SUM(K2:K19)</f>
        <v>68</v>
      </c>
      <c r="L20" s="17">
        <f>SUM(L2:L19)</f>
        <v>11770.007000000001</v>
      </c>
      <c r="M20" s="19">
        <f>SUM(L20/K20)</f>
        <v>173.08833823529415</v>
      </c>
      <c r="N20" s="17">
        <f>SUM(N2:N19)</f>
        <v>128</v>
      </c>
      <c r="O20" s="19">
        <f>SUM(M20+N20)</f>
        <v>301.08833823529415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sqref="E4:J4 B4:C4" name="Range1_5_4"/>
    <protectedRange sqref="D4" name="Range1_1_3_3"/>
    <protectedRange sqref="E5:J5 B5:C5" name="Range1_5"/>
    <protectedRange sqref="D5" name="Range1_1_3"/>
    <protectedRange sqref="E6:J6 B6:C6" name="Range1_5_1"/>
    <protectedRange sqref="D6" name="Range1_1_3_1"/>
    <protectedRange algorithmName="SHA-512" hashValue="ON39YdpmFHfN9f47KpiRvqrKx0V9+erV1CNkpWzYhW/Qyc6aT8rEyCrvauWSYGZK2ia3o7vd3akF07acHAFpOA==" saltValue="yVW9XmDwTqEnmpSGai0KYg==" spinCount="100000" sqref="E7:J7 B7:C7" name="Range1_5_2"/>
    <protectedRange algorithmName="SHA-512" hashValue="ON39YdpmFHfN9f47KpiRvqrKx0V9+erV1CNkpWzYhW/Qyc6aT8rEyCrvauWSYGZK2ia3o7vd3akF07acHAFpOA==" saltValue="yVW9XmDwTqEnmpSGai0KYg==" spinCount="100000" sqref="D7" name="Range1_1_3_2"/>
    <protectedRange algorithmName="SHA-512" hashValue="ON39YdpmFHfN9f47KpiRvqrKx0V9+erV1CNkpWzYhW/Qyc6aT8rEyCrvauWSYGZK2ia3o7vd3akF07acHAFpOA==" saltValue="yVW9XmDwTqEnmpSGai0KYg==" spinCount="100000" sqref="E8:J8 B8:C8" name="Range1_5_1_1"/>
    <protectedRange algorithmName="SHA-512" hashValue="ON39YdpmFHfN9f47KpiRvqrKx0V9+erV1CNkpWzYhW/Qyc6aT8rEyCrvauWSYGZK2ia3o7vd3akF07acHAFpOA==" saltValue="yVW9XmDwTqEnmpSGai0KYg==" spinCount="100000" sqref="D8" name="Range1_1_3_1_1"/>
    <protectedRange algorithmName="SHA-512" hashValue="ON39YdpmFHfN9f47KpiRvqrKx0V9+erV1CNkpWzYhW/Qyc6aT8rEyCrvauWSYGZK2ia3o7vd3akF07acHAFpOA==" saltValue="yVW9XmDwTqEnmpSGai0KYg==" spinCount="100000" sqref="E9:J9 B9:C9" name="Range1_5_8"/>
    <protectedRange algorithmName="SHA-512" hashValue="ON39YdpmFHfN9f47KpiRvqrKx0V9+erV1CNkpWzYhW/Qyc6aT8rEyCrvauWSYGZK2ia3o7vd3akF07acHAFpOA==" saltValue="yVW9XmDwTqEnmpSGai0KYg==" spinCount="100000" sqref="D9" name="Range1_1_3_7"/>
    <protectedRange sqref="E10:J10 B10:C10" name="Range1_5_9"/>
    <protectedRange sqref="D10" name="Range1_1_3_9"/>
    <protectedRange algorithmName="SHA-512" hashValue="ON39YdpmFHfN9f47KpiRvqrKx0V9+erV1CNkpWzYhW/Qyc6aT8rEyCrvauWSYGZK2ia3o7vd3akF07acHAFpOA==" saltValue="yVW9XmDwTqEnmpSGai0KYg==" spinCount="100000" sqref="E11:J11 B11:C11" name="Range1_9_1"/>
    <protectedRange algorithmName="SHA-512" hashValue="ON39YdpmFHfN9f47KpiRvqrKx0V9+erV1CNkpWzYhW/Qyc6aT8rEyCrvauWSYGZK2ia3o7vd3akF07acHAFpOA==" saltValue="yVW9XmDwTqEnmpSGai0KYg==" spinCount="100000" sqref="D11" name="Range1_1_7_2"/>
    <protectedRange algorithmName="SHA-512" hashValue="ON39YdpmFHfN9f47KpiRvqrKx0V9+erV1CNkpWzYhW/Qyc6aT8rEyCrvauWSYGZK2ia3o7vd3akF07acHAFpOA==" saltValue="yVW9XmDwTqEnmpSGai0KYg==" spinCount="100000" sqref="E12:J12 B12:C12" name="Range1_5_6"/>
    <protectedRange algorithmName="SHA-512" hashValue="ON39YdpmFHfN9f47KpiRvqrKx0V9+erV1CNkpWzYhW/Qyc6aT8rEyCrvauWSYGZK2ia3o7vd3akF07acHAFpOA==" saltValue="yVW9XmDwTqEnmpSGai0KYg==" spinCount="100000" sqref="D12" name="Range1_1_3_10"/>
    <protectedRange sqref="E13:J13 B13:C13" name="Range1_5_3"/>
    <protectedRange sqref="D13" name="Range1_1_3_4"/>
    <protectedRange sqref="E14:J14 B14:C14" name="Range1_5_5"/>
    <protectedRange sqref="D14" name="Range1_1_3_5"/>
    <protectedRange algorithmName="SHA-512" hashValue="ON39YdpmFHfN9f47KpiRvqrKx0V9+erV1CNkpWzYhW/Qyc6aT8rEyCrvauWSYGZK2ia3o7vd3akF07acHAFpOA==" saltValue="yVW9XmDwTqEnmpSGai0KYg==" spinCount="100000" sqref="E15:J15 B15:C15" name="Range1_5_4_1"/>
    <protectedRange algorithmName="SHA-512" hashValue="ON39YdpmFHfN9f47KpiRvqrKx0V9+erV1CNkpWzYhW/Qyc6aT8rEyCrvauWSYGZK2ia3o7vd3akF07acHAFpOA==" saltValue="yVW9XmDwTqEnmpSGai0KYg==" spinCount="100000" sqref="D15" name="Range1_1_3_8"/>
    <protectedRange algorithmName="SHA-512" hashValue="ON39YdpmFHfN9f47KpiRvqrKx0V9+erV1CNkpWzYhW/Qyc6aT8rEyCrvauWSYGZK2ia3o7vd3akF07acHAFpOA==" saltValue="yVW9XmDwTqEnmpSGai0KYg==" spinCount="100000" sqref="E16:J16 B16:C16" name="Range1_5_10"/>
    <protectedRange algorithmName="SHA-512" hashValue="ON39YdpmFHfN9f47KpiRvqrKx0V9+erV1CNkpWzYhW/Qyc6aT8rEyCrvauWSYGZK2ia3o7vd3akF07acHAFpOA==" saltValue="yVW9XmDwTqEnmpSGai0KYg==" spinCount="100000" sqref="D16" name="Range1_1_3_11"/>
    <protectedRange algorithmName="SHA-512" hashValue="ON39YdpmFHfN9f47KpiRvqrKx0V9+erV1CNkpWzYhW/Qyc6aT8rEyCrvauWSYGZK2ia3o7vd3akF07acHAFpOA==" saltValue="yVW9XmDwTqEnmpSGai0KYg==" spinCount="100000" sqref="E17:J17 B17:C17" name="Range1_12"/>
    <protectedRange algorithmName="SHA-512" hashValue="ON39YdpmFHfN9f47KpiRvqrKx0V9+erV1CNkpWzYhW/Qyc6aT8rEyCrvauWSYGZK2ia3o7vd3akF07acHAFpOA==" saltValue="yVW9XmDwTqEnmpSGai0KYg==" spinCount="100000" sqref="D17" name="Range1_1_9"/>
  </protectedRanges>
  <conditionalFormatting sqref="I2">
    <cfRule type="top10" dxfId="413" priority="96" rank="1"/>
  </conditionalFormatting>
  <conditionalFormatting sqref="H2">
    <cfRule type="top10" dxfId="412" priority="92" rank="1"/>
  </conditionalFormatting>
  <conditionalFormatting sqref="J2">
    <cfRule type="top10" dxfId="411" priority="93" rank="1"/>
  </conditionalFormatting>
  <conditionalFormatting sqref="G2">
    <cfRule type="top10" dxfId="410" priority="95" rank="1"/>
  </conditionalFormatting>
  <conditionalFormatting sqref="F2">
    <cfRule type="top10" dxfId="409" priority="94" rank="1"/>
  </conditionalFormatting>
  <conditionalFormatting sqref="E2">
    <cfRule type="top10" dxfId="408" priority="91" rank="1"/>
  </conditionalFormatting>
  <conditionalFormatting sqref="I3">
    <cfRule type="top10" dxfId="407" priority="90" rank="1"/>
  </conditionalFormatting>
  <conditionalFormatting sqref="H3">
    <cfRule type="top10" dxfId="406" priority="86" rank="1"/>
  </conditionalFormatting>
  <conditionalFormatting sqref="J3">
    <cfRule type="top10" dxfId="405" priority="87" rank="1"/>
  </conditionalFormatting>
  <conditionalFormatting sqref="G3">
    <cfRule type="top10" dxfId="404" priority="89" rank="1"/>
  </conditionalFormatting>
  <conditionalFormatting sqref="F3">
    <cfRule type="top10" dxfId="403" priority="88" rank="1"/>
  </conditionalFormatting>
  <conditionalFormatting sqref="E3">
    <cfRule type="top10" dxfId="402" priority="85" rank="1"/>
  </conditionalFormatting>
  <conditionalFormatting sqref="I4">
    <cfRule type="top10" dxfId="401" priority="84" rank="1"/>
  </conditionalFormatting>
  <conditionalFormatting sqref="H4">
    <cfRule type="top10" dxfId="400" priority="80" rank="1"/>
  </conditionalFormatting>
  <conditionalFormatting sqref="J4">
    <cfRule type="top10" dxfId="399" priority="81" rank="1"/>
  </conditionalFormatting>
  <conditionalFormatting sqref="G4">
    <cfRule type="top10" dxfId="398" priority="83" rank="1"/>
  </conditionalFormatting>
  <conditionalFormatting sqref="F4">
    <cfRule type="top10" dxfId="397" priority="82" rank="1"/>
  </conditionalFormatting>
  <conditionalFormatting sqref="E4">
    <cfRule type="top10" dxfId="396" priority="79" rank="1"/>
  </conditionalFormatting>
  <conditionalFormatting sqref="I5">
    <cfRule type="top10" dxfId="395" priority="78" rank="1"/>
  </conditionalFormatting>
  <conditionalFormatting sqref="H5">
    <cfRule type="top10" dxfId="394" priority="74" rank="1"/>
  </conditionalFormatting>
  <conditionalFormatting sqref="J5">
    <cfRule type="top10" dxfId="393" priority="75" rank="1"/>
  </conditionalFormatting>
  <conditionalFormatting sqref="G5">
    <cfRule type="top10" dxfId="392" priority="77" rank="1"/>
  </conditionalFormatting>
  <conditionalFormatting sqref="F5">
    <cfRule type="top10" dxfId="391" priority="76" rank="1"/>
  </conditionalFormatting>
  <conditionalFormatting sqref="E5">
    <cfRule type="top10" dxfId="390" priority="73" rank="1"/>
  </conditionalFormatting>
  <conditionalFormatting sqref="I6">
    <cfRule type="top10" dxfId="389" priority="72" rank="1"/>
  </conditionalFormatting>
  <conditionalFormatting sqref="H6">
    <cfRule type="top10" dxfId="388" priority="68" rank="1"/>
  </conditionalFormatting>
  <conditionalFormatting sqref="J6">
    <cfRule type="top10" dxfId="387" priority="69" rank="1"/>
  </conditionalFormatting>
  <conditionalFormatting sqref="G6">
    <cfRule type="top10" dxfId="386" priority="71" rank="1"/>
  </conditionalFormatting>
  <conditionalFormatting sqref="F6">
    <cfRule type="top10" dxfId="385" priority="70" rank="1"/>
  </conditionalFormatting>
  <conditionalFormatting sqref="E6">
    <cfRule type="top10" dxfId="384" priority="67" rank="1"/>
  </conditionalFormatting>
  <conditionalFormatting sqref="I7">
    <cfRule type="top10" dxfId="383" priority="66" rank="1"/>
  </conditionalFormatting>
  <conditionalFormatting sqref="H7">
    <cfRule type="top10" dxfId="382" priority="62" rank="1"/>
  </conditionalFormatting>
  <conditionalFormatting sqref="J7">
    <cfRule type="top10" dxfId="381" priority="63" rank="1"/>
  </conditionalFormatting>
  <conditionalFormatting sqref="G7">
    <cfRule type="top10" dxfId="380" priority="65" rank="1"/>
  </conditionalFormatting>
  <conditionalFormatting sqref="F7">
    <cfRule type="top10" dxfId="379" priority="64" rank="1"/>
  </conditionalFormatting>
  <conditionalFormatting sqref="E7">
    <cfRule type="top10" dxfId="378" priority="61" rank="1"/>
  </conditionalFormatting>
  <conditionalFormatting sqref="I8">
    <cfRule type="top10" dxfId="377" priority="60" rank="1"/>
  </conditionalFormatting>
  <conditionalFormatting sqref="H8">
    <cfRule type="top10" dxfId="376" priority="56" rank="1"/>
  </conditionalFormatting>
  <conditionalFormatting sqref="J8">
    <cfRule type="top10" dxfId="375" priority="57" rank="1"/>
  </conditionalFormatting>
  <conditionalFormatting sqref="G8">
    <cfRule type="top10" dxfId="374" priority="59" rank="1"/>
  </conditionalFormatting>
  <conditionalFormatting sqref="F8">
    <cfRule type="top10" dxfId="373" priority="58" rank="1"/>
  </conditionalFormatting>
  <conditionalFormatting sqref="E8">
    <cfRule type="top10" dxfId="372" priority="55" rank="1"/>
  </conditionalFormatting>
  <conditionalFormatting sqref="I9">
    <cfRule type="top10" dxfId="371" priority="54" rank="1"/>
  </conditionalFormatting>
  <conditionalFormatting sqref="H9">
    <cfRule type="top10" dxfId="370" priority="50" rank="1"/>
  </conditionalFormatting>
  <conditionalFormatting sqref="J9">
    <cfRule type="top10" dxfId="369" priority="51" rank="1"/>
  </conditionalFormatting>
  <conditionalFormatting sqref="G9">
    <cfRule type="top10" dxfId="368" priority="53" rank="1"/>
  </conditionalFormatting>
  <conditionalFormatting sqref="F9">
    <cfRule type="top10" dxfId="367" priority="52" rank="1"/>
  </conditionalFormatting>
  <conditionalFormatting sqref="E9">
    <cfRule type="top10" dxfId="366" priority="49" rank="1"/>
  </conditionalFormatting>
  <conditionalFormatting sqref="I10">
    <cfRule type="top10" dxfId="365" priority="48" rank="1"/>
  </conditionalFormatting>
  <conditionalFormatting sqref="H10">
    <cfRule type="top10" dxfId="364" priority="44" rank="1"/>
  </conditionalFormatting>
  <conditionalFormatting sqref="J10">
    <cfRule type="top10" dxfId="363" priority="45" rank="1"/>
  </conditionalFormatting>
  <conditionalFormatting sqref="G10">
    <cfRule type="top10" dxfId="362" priority="47" rank="1"/>
  </conditionalFormatting>
  <conditionalFormatting sqref="F10">
    <cfRule type="top10" dxfId="361" priority="46" rank="1"/>
  </conditionalFormatting>
  <conditionalFormatting sqref="E10">
    <cfRule type="top10" dxfId="360" priority="43" rank="1"/>
  </conditionalFormatting>
  <conditionalFormatting sqref="I11">
    <cfRule type="top10" dxfId="359" priority="42" rank="1"/>
  </conditionalFormatting>
  <conditionalFormatting sqref="H11">
    <cfRule type="top10" dxfId="358" priority="38" rank="1"/>
  </conditionalFormatting>
  <conditionalFormatting sqref="J11">
    <cfRule type="top10" dxfId="357" priority="39" rank="1"/>
  </conditionalFormatting>
  <conditionalFormatting sqref="G11">
    <cfRule type="top10" dxfId="356" priority="41" rank="1"/>
  </conditionalFormatting>
  <conditionalFormatting sqref="F11">
    <cfRule type="top10" dxfId="355" priority="40" rank="1"/>
  </conditionalFormatting>
  <conditionalFormatting sqref="E11">
    <cfRule type="top10" dxfId="354" priority="37" rank="1"/>
  </conditionalFormatting>
  <conditionalFormatting sqref="I12">
    <cfRule type="top10" dxfId="353" priority="36" rank="1"/>
  </conditionalFormatting>
  <conditionalFormatting sqref="H12">
    <cfRule type="top10" dxfId="352" priority="32" rank="1"/>
  </conditionalFormatting>
  <conditionalFormatting sqref="J12">
    <cfRule type="top10" dxfId="351" priority="33" rank="1"/>
  </conditionalFormatting>
  <conditionalFormatting sqref="G12">
    <cfRule type="top10" dxfId="350" priority="35" rank="1"/>
  </conditionalFormatting>
  <conditionalFormatting sqref="F12">
    <cfRule type="top10" dxfId="349" priority="34" rank="1"/>
  </conditionalFormatting>
  <conditionalFormatting sqref="E12">
    <cfRule type="top10" dxfId="348" priority="31" rank="1"/>
  </conditionalFormatting>
  <conditionalFormatting sqref="I13">
    <cfRule type="top10" dxfId="347" priority="30" rank="1"/>
  </conditionalFormatting>
  <conditionalFormatting sqref="H13">
    <cfRule type="top10" dxfId="346" priority="26" rank="1"/>
  </conditionalFormatting>
  <conditionalFormatting sqref="J13">
    <cfRule type="top10" dxfId="345" priority="27" rank="1"/>
  </conditionalFormatting>
  <conditionalFormatting sqref="G13">
    <cfRule type="top10" dxfId="344" priority="29" rank="1"/>
  </conditionalFormatting>
  <conditionalFormatting sqref="F13">
    <cfRule type="top10" dxfId="343" priority="28" rank="1"/>
  </conditionalFormatting>
  <conditionalFormatting sqref="E13">
    <cfRule type="top10" dxfId="342" priority="25" rank="1"/>
  </conditionalFormatting>
  <conditionalFormatting sqref="I14">
    <cfRule type="top10" dxfId="341" priority="24" rank="1"/>
  </conditionalFormatting>
  <conditionalFormatting sqref="H14">
    <cfRule type="top10" dxfId="340" priority="20" rank="1"/>
  </conditionalFormatting>
  <conditionalFormatting sqref="J14">
    <cfRule type="top10" dxfId="339" priority="21" rank="1"/>
  </conditionalFormatting>
  <conditionalFormatting sqref="G14">
    <cfRule type="top10" dxfId="338" priority="23" rank="1"/>
  </conditionalFormatting>
  <conditionalFormatting sqref="F14">
    <cfRule type="top10" dxfId="337" priority="22" rank="1"/>
  </conditionalFormatting>
  <conditionalFormatting sqref="E14">
    <cfRule type="top10" dxfId="336" priority="19" rank="1"/>
  </conditionalFormatting>
  <conditionalFormatting sqref="I15">
    <cfRule type="top10" dxfId="335" priority="18" rank="1"/>
  </conditionalFormatting>
  <conditionalFormatting sqref="H15">
    <cfRule type="top10" dxfId="334" priority="14" rank="1"/>
  </conditionalFormatting>
  <conditionalFormatting sqref="J15">
    <cfRule type="top10" dxfId="333" priority="15" rank="1"/>
  </conditionalFormatting>
  <conditionalFormatting sqref="G15">
    <cfRule type="top10" dxfId="332" priority="17" rank="1"/>
  </conditionalFormatting>
  <conditionalFormatting sqref="F15">
    <cfRule type="top10" dxfId="331" priority="16" rank="1"/>
  </conditionalFormatting>
  <conditionalFormatting sqref="E15">
    <cfRule type="top10" dxfId="330" priority="13" rank="1"/>
  </conditionalFormatting>
  <conditionalFormatting sqref="I16">
    <cfRule type="top10" dxfId="329" priority="12" rank="1"/>
  </conditionalFormatting>
  <conditionalFormatting sqref="H16">
    <cfRule type="top10" dxfId="328" priority="8" rank="1"/>
  </conditionalFormatting>
  <conditionalFormatting sqref="J16">
    <cfRule type="top10" dxfId="327" priority="9" rank="1"/>
  </conditionalFormatting>
  <conditionalFormatting sqref="G16">
    <cfRule type="top10" dxfId="326" priority="11" rank="1"/>
  </conditionalFormatting>
  <conditionalFormatting sqref="F16">
    <cfRule type="top10" dxfId="325" priority="10" rank="1"/>
  </conditionalFormatting>
  <conditionalFormatting sqref="E16">
    <cfRule type="top10" dxfId="324" priority="7" rank="1"/>
  </conditionalFormatting>
  <conditionalFormatting sqref="I17">
    <cfRule type="top10" dxfId="323" priority="6" rank="1"/>
  </conditionalFormatting>
  <conditionalFormatting sqref="H17">
    <cfRule type="top10" dxfId="322" priority="2" rank="1"/>
  </conditionalFormatting>
  <conditionalFormatting sqref="J17">
    <cfRule type="top10" dxfId="321" priority="3" rank="1"/>
  </conditionalFormatting>
  <conditionalFormatting sqref="G17">
    <cfRule type="top10" dxfId="320" priority="5" rank="1"/>
  </conditionalFormatting>
  <conditionalFormatting sqref="F17">
    <cfRule type="top10" dxfId="319" priority="4" rank="1"/>
  </conditionalFormatting>
  <conditionalFormatting sqref="E17">
    <cfRule type="top10" dxfId="318" priority="1" rank="1"/>
  </conditionalFormatting>
  <hyperlinks>
    <hyperlink ref="Q1" location="'National Adult Rankings'!A1" display="Return to Rankings" xr:uid="{F0178A24-DE5B-458C-B41C-BC022AA9BCA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8E49379-495B-4858-89CE-DB857F4702E7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0202B407-5CA5-47D2-95C3-3D9B9411F55C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EF164BAE-AFD0-4CFC-BBC3-8FD9358E4AF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C2E4E72-ADF7-49DA-B09F-8793B6AC71B6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sheetPr codeName="Sheet10"/>
  <dimension ref="A1:O5"/>
  <sheetViews>
    <sheetView workbookViewId="0">
      <selection activeCell="A9" sqref="A9"/>
    </sheetView>
  </sheetViews>
  <sheetFormatPr defaultRowHeight="15" x14ac:dyDescent="0.25"/>
  <cols>
    <col min="1" max="1" width="18" customWidth="1"/>
    <col min="2" max="2" width="15.42578125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216</v>
      </c>
      <c r="C2" s="22">
        <v>44079</v>
      </c>
      <c r="D2" s="23" t="s">
        <v>213</v>
      </c>
      <c r="E2" s="24">
        <v>188</v>
      </c>
      <c r="F2" s="24">
        <v>193</v>
      </c>
      <c r="G2" s="24">
        <v>188</v>
      </c>
      <c r="H2" s="24">
        <v>189</v>
      </c>
      <c r="I2" s="24">
        <v>189</v>
      </c>
      <c r="J2" s="24">
        <v>188</v>
      </c>
      <c r="K2" s="25">
        <v>6</v>
      </c>
      <c r="L2" s="25">
        <v>1135</v>
      </c>
      <c r="M2" s="26">
        <v>189.16666666666666</v>
      </c>
      <c r="N2" s="27">
        <v>4</v>
      </c>
      <c r="O2" s="28">
        <v>193.16666666666666</v>
      </c>
    </row>
    <row r="5" spans="1:15" x14ac:dyDescent="0.25">
      <c r="K5" s="17">
        <f>SUM(K2:K4)</f>
        <v>6</v>
      </c>
      <c r="L5" s="17">
        <f>SUM(L2:L4)</f>
        <v>1135</v>
      </c>
      <c r="M5" s="19">
        <f>SUM(L5/K5)</f>
        <v>189.16666666666666</v>
      </c>
      <c r="N5" s="17">
        <f>SUM(N2:N4)</f>
        <v>4</v>
      </c>
      <c r="O5" s="17">
        <f>SUM(M5+N5)</f>
        <v>193.16666666666666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</protectedRanges>
  <conditionalFormatting sqref="F2">
    <cfRule type="top10" dxfId="3904" priority="66" rank="1"/>
  </conditionalFormatting>
  <conditionalFormatting sqref="G2">
    <cfRule type="top10" dxfId="3903" priority="65" rank="1"/>
  </conditionalFormatting>
  <conditionalFormatting sqref="H2">
    <cfRule type="top10" dxfId="3902" priority="64" rank="1"/>
  </conditionalFormatting>
  <conditionalFormatting sqref="I2">
    <cfRule type="top10" dxfId="3901" priority="63" rank="1"/>
  </conditionalFormatting>
  <conditionalFormatting sqref="J2">
    <cfRule type="top10" dxfId="3900" priority="62" rank="1"/>
  </conditionalFormatting>
  <conditionalFormatting sqref="E2">
    <cfRule type="top10" dxfId="3899" priority="6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sheetPr codeName="Sheet7"/>
  <dimension ref="A1:Q25"/>
  <sheetViews>
    <sheetView workbookViewId="0">
      <selection activeCell="A22" sqref="A22:O22"/>
    </sheetView>
  </sheetViews>
  <sheetFormatPr defaultRowHeight="15" x14ac:dyDescent="0.25"/>
  <cols>
    <col min="1" max="1" width="16.85546875" bestFit="1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30" x14ac:dyDescent="0.25">
      <c r="A2" s="7" t="s">
        <v>20</v>
      </c>
      <c r="B2" s="8" t="s">
        <v>21</v>
      </c>
      <c r="C2" s="9">
        <v>43849</v>
      </c>
      <c r="D2" s="10" t="s">
        <v>30</v>
      </c>
      <c r="E2" s="11">
        <v>184</v>
      </c>
      <c r="F2" s="11">
        <v>179</v>
      </c>
      <c r="G2" s="11">
        <v>187</v>
      </c>
      <c r="H2" s="11">
        <v>192</v>
      </c>
      <c r="I2" s="11"/>
      <c r="J2" s="11"/>
      <c r="K2" s="12">
        <v>4</v>
      </c>
      <c r="L2" s="12">
        <v>742</v>
      </c>
      <c r="M2" s="13">
        <v>185.5</v>
      </c>
      <c r="N2" s="14">
        <v>4</v>
      </c>
      <c r="O2" s="15">
        <v>189.5</v>
      </c>
    </row>
    <row r="3" spans="1:17" ht="26.25" x14ac:dyDescent="0.25">
      <c r="A3" s="20" t="s">
        <v>20</v>
      </c>
      <c r="B3" s="21" t="s">
        <v>21</v>
      </c>
      <c r="C3" s="22">
        <v>43877</v>
      </c>
      <c r="D3" s="23" t="s">
        <v>30</v>
      </c>
      <c r="E3" s="24">
        <v>184</v>
      </c>
      <c r="F3" s="24">
        <v>194</v>
      </c>
      <c r="G3" s="24">
        <v>194</v>
      </c>
      <c r="H3" s="24">
        <v>195</v>
      </c>
      <c r="I3" s="24"/>
      <c r="J3" s="24"/>
      <c r="K3" s="25">
        <v>4</v>
      </c>
      <c r="L3" s="25">
        <v>767</v>
      </c>
      <c r="M3" s="26">
        <v>191.75</v>
      </c>
      <c r="N3" s="27">
        <v>11</v>
      </c>
      <c r="O3" s="28">
        <v>202.75</v>
      </c>
    </row>
    <row r="4" spans="1:17" ht="26.25" x14ac:dyDescent="0.25">
      <c r="A4" s="20" t="s">
        <v>20</v>
      </c>
      <c r="B4" s="21" t="s">
        <v>21</v>
      </c>
      <c r="C4" s="22">
        <v>43897</v>
      </c>
      <c r="D4" s="32" t="s">
        <v>58</v>
      </c>
      <c r="E4" s="24">
        <v>187</v>
      </c>
      <c r="F4" s="24">
        <v>186</v>
      </c>
      <c r="G4" s="24">
        <v>186</v>
      </c>
      <c r="H4" s="24">
        <v>192</v>
      </c>
      <c r="I4" s="24"/>
      <c r="J4" s="24"/>
      <c r="K4" s="25">
        <f>COUNT(E4:J4)</f>
        <v>4</v>
      </c>
      <c r="L4" s="25">
        <f>SUM(E4:J4)</f>
        <v>751</v>
      </c>
      <c r="M4" s="26">
        <f>IFERROR(L4/K4,0)</f>
        <v>187.75</v>
      </c>
      <c r="N4" s="27">
        <v>13</v>
      </c>
      <c r="O4" s="28">
        <f>SUM(M4+N4)</f>
        <v>200.75</v>
      </c>
    </row>
    <row r="5" spans="1:17" x14ac:dyDescent="0.25">
      <c r="A5" s="20" t="s">
        <v>31</v>
      </c>
      <c r="B5" s="21" t="s">
        <v>21</v>
      </c>
      <c r="C5" s="22">
        <v>43905</v>
      </c>
      <c r="D5" s="34" t="s">
        <v>60</v>
      </c>
      <c r="E5" s="24">
        <v>190</v>
      </c>
      <c r="F5" s="24">
        <v>190</v>
      </c>
      <c r="G5" s="24">
        <v>192</v>
      </c>
      <c r="H5" s="24">
        <v>190</v>
      </c>
      <c r="I5" s="24"/>
      <c r="J5" s="24"/>
      <c r="K5" s="25">
        <v>4</v>
      </c>
      <c r="L5" s="25">
        <v>762</v>
      </c>
      <c r="M5" s="26">
        <v>190.5</v>
      </c>
      <c r="N5" s="27">
        <v>4</v>
      </c>
      <c r="O5" s="28">
        <v>194.5</v>
      </c>
    </row>
    <row r="6" spans="1:17" x14ac:dyDescent="0.25">
      <c r="A6" s="20" t="s">
        <v>105</v>
      </c>
      <c r="B6" s="21" t="s">
        <v>21</v>
      </c>
      <c r="C6" s="22">
        <v>43968</v>
      </c>
      <c r="D6" s="23" t="s">
        <v>30</v>
      </c>
      <c r="E6" s="24">
        <v>189</v>
      </c>
      <c r="F6" s="24">
        <v>191</v>
      </c>
      <c r="G6" s="24">
        <v>186</v>
      </c>
      <c r="H6" s="24">
        <v>191</v>
      </c>
      <c r="I6" s="24">
        <v>189</v>
      </c>
      <c r="J6" s="24">
        <v>193</v>
      </c>
      <c r="K6" s="25">
        <v>6</v>
      </c>
      <c r="L6" s="25">
        <v>1139</v>
      </c>
      <c r="M6" s="26">
        <v>189.83333333333334</v>
      </c>
      <c r="N6" s="27">
        <v>6</v>
      </c>
      <c r="O6" s="28">
        <v>195.83333333333334</v>
      </c>
    </row>
    <row r="7" spans="1:17" x14ac:dyDescent="0.25">
      <c r="A7" s="20" t="s">
        <v>105</v>
      </c>
      <c r="B7" s="21" t="s">
        <v>21</v>
      </c>
      <c r="C7" s="22">
        <v>43977</v>
      </c>
      <c r="D7" s="23" t="s">
        <v>30</v>
      </c>
      <c r="E7" s="24">
        <v>191</v>
      </c>
      <c r="F7" s="24">
        <v>190</v>
      </c>
      <c r="G7" s="24">
        <v>191</v>
      </c>
      <c r="H7" s="24"/>
      <c r="I7" s="24"/>
      <c r="J7" s="24"/>
      <c r="K7" s="25">
        <v>3</v>
      </c>
      <c r="L7" s="25">
        <v>572</v>
      </c>
      <c r="M7" s="26">
        <v>190.66666666666666</v>
      </c>
      <c r="N7" s="27">
        <v>6</v>
      </c>
      <c r="O7" s="28">
        <v>196.66666666666666</v>
      </c>
    </row>
    <row r="8" spans="1:17" x14ac:dyDescent="0.25">
      <c r="A8" s="20" t="s">
        <v>105</v>
      </c>
      <c r="B8" s="21" t="s">
        <v>21</v>
      </c>
      <c r="C8" s="22">
        <v>44012</v>
      </c>
      <c r="D8" s="23" t="s">
        <v>30</v>
      </c>
      <c r="E8" s="24">
        <v>190</v>
      </c>
      <c r="F8" s="24">
        <v>188</v>
      </c>
      <c r="G8" s="24">
        <v>183</v>
      </c>
      <c r="H8" s="24"/>
      <c r="I8" s="24"/>
      <c r="J8" s="24"/>
      <c r="K8" s="25">
        <v>3</v>
      </c>
      <c r="L8" s="25">
        <v>561</v>
      </c>
      <c r="M8" s="26">
        <v>187</v>
      </c>
      <c r="N8" s="27">
        <v>4</v>
      </c>
      <c r="O8" s="28">
        <v>191</v>
      </c>
    </row>
    <row r="9" spans="1:17" x14ac:dyDescent="0.25">
      <c r="A9" s="20" t="s">
        <v>105</v>
      </c>
      <c r="B9" s="21" t="s">
        <v>21</v>
      </c>
      <c r="C9" s="22">
        <v>44031</v>
      </c>
      <c r="D9" s="23" t="s">
        <v>30</v>
      </c>
      <c r="E9" s="24">
        <v>162</v>
      </c>
      <c r="F9" s="24">
        <v>175</v>
      </c>
      <c r="G9" s="24">
        <v>180</v>
      </c>
      <c r="H9" s="24">
        <v>186</v>
      </c>
      <c r="I9" s="24"/>
      <c r="J9" s="24"/>
      <c r="K9" s="25">
        <v>4</v>
      </c>
      <c r="L9" s="25">
        <v>703</v>
      </c>
      <c r="M9" s="26">
        <v>175.75</v>
      </c>
      <c r="N9" s="27">
        <v>4</v>
      </c>
      <c r="O9" s="28">
        <v>179.75</v>
      </c>
    </row>
    <row r="10" spans="1:17" x14ac:dyDescent="0.25">
      <c r="A10" s="20" t="s">
        <v>31</v>
      </c>
      <c r="B10" s="21" t="s">
        <v>21</v>
      </c>
      <c r="C10" s="22">
        <v>44044</v>
      </c>
      <c r="D10" s="23" t="s">
        <v>58</v>
      </c>
      <c r="E10" s="24">
        <v>191</v>
      </c>
      <c r="F10" s="24">
        <v>188</v>
      </c>
      <c r="G10" s="24">
        <v>186</v>
      </c>
      <c r="H10" s="24">
        <v>184</v>
      </c>
      <c r="I10" s="24"/>
      <c r="J10" s="24"/>
      <c r="K10" s="25">
        <v>4</v>
      </c>
      <c r="L10" s="25">
        <v>749</v>
      </c>
      <c r="M10" s="26">
        <v>187.25</v>
      </c>
      <c r="N10" s="27">
        <v>8</v>
      </c>
      <c r="O10" s="28">
        <v>195.25</v>
      </c>
    </row>
    <row r="11" spans="1:17" x14ac:dyDescent="0.25">
      <c r="A11" s="20" t="s">
        <v>105</v>
      </c>
      <c r="B11" s="21" t="s">
        <v>21</v>
      </c>
      <c r="C11" s="22">
        <v>44040</v>
      </c>
      <c r="D11" s="23" t="s">
        <v>30</v>
      </c>
      <c r="E11" s="24">
        <v>188</v>
      </c>
      <c r="F11" s="24">
        <v>182</v>
      </c>
      <c r="G11" s="24">
        <v>193.0001</v>
      </c>
      <c r="H11" s="24"/>
      <c r="I11" s="24"/>
      <c r="J11" s="24"/>
      <c r="K11" s="25">
        <v>3</v>
      </c>
      <c r="L11" s="25">
        <v>563.00009999999997</v>
      </c>
      <c r="M11" s="26">
        <v>187.66669999999999</v>
      </c>
      <c r="N11" s="27">
        <v>5</v>
      </c>
      <c r="O11" s="28">
        <v>192.66669999999999</v>
      </c>
    </row>
    <row r="12" spans="1:17" x14ac:dyDescent="0.25">
      <c r="A12" s="20" t="s">
        <v>105</v>
      </c>
      <c r="B12" s="21" t="s">
        <v>21</v>
      </c>
      <c r="C12" s="22">
        <v>44059</v>
      </c>
      <c r="D12" s="23" t="s">
        <v>30</v>
      </c>
      <c r="E12" s="24">
        <v>178</v>
      </c>
      <c r="F12" s="24">
        <v>187</v>
      </c>
      <c r="G12" s="24">
        <v>185</v>
      </c>
      <c r="H12" s="24">
        <v>180</v>
      </c>
      <c r="I12" s="24"/>
      <c r="J12" s="24"/>
      <c r="K12" s="25">
        <v>4</v>
      </c>
      <c r="L12" s="25">
        <v>730</v>
      </c>
      <c r="M12" s="26">
        <v>182.5</v>
      </c>
      <c r="N12" s="27">
        <v>4</v>
      </c>
      <c r="O12" s="28">
        <v>186.5</v>
      </c>
    </row>
    <row r="13" spans="1:17" x14ac:dyDescent="0.25">
      <c r="A13" s="20" t="s">
        <v>105</v>
      </c>
      <c r="B13" s="21" t="s">
        <v>21</v>
      </c>
      <c r="C13" s="22">
        <v>44068</v>
      </c>
      <c r="D13" s="23" t="s">
        <v>30</v>
      </c>
      <c r="E13" s="24">
        <v>190</v>
      </c>
      <c r="F13" s="24">
        <v>187</v>
      </c>
      <c r="G13" s="24">
        <v>188</v>
      </c>
      <c r="H13" s="24"/>
      <c r="I13" s="24"/>
      <c r="J13" s="24"/>
      <c r="K13" s="25">
        <v>3</v>
      </c>
      <c r="L13" s="25">
        <v>565</v>
      </c>
      <c r="M13" s="26">
        <v>188.33333333333334</v>
      </c>
      <c r="N13" s="27">
        <v>11</v>
      </c>
      <c r="O13" s="28">
        <v>199.33333333333334</v>
      </c>
    </row>
    <row r="14" spans="1:17" x14ac:dyDescent="0.25">
      <c r="A14" s="20" t="s">
        <v>88</v>
      </c>
      <c r="B14" s="21" t="s">
        <v>239</v>
      </c>
      <c r="C14" s="22">
        <v>44079</v>
      </c>
      <c r="D14" s="23" t="s">
        <v>213</v>
      </c>
      <c r="E14" s="24">
        <v>176</v>
      </c>
      <c r="F14" s="24">
        <v>186</v>
      </c>
      <c r="G14" s="24">
        <v>183</v>
      </c>
      <c r="H14" s="24">
        <v>191</v>
      </c>
      <c r="I14" s="24">
        <v>191</v>
      </c>
      <c r="J14" s="24">
        <v>196</v>
      </c>
      <c r="K14" s="25">
        <v>6</v>
      </c>
      <c r="L14" s="25">
        <v>1123</v>
      </c>
      <c r="M14" s="26">
        <v>187.16666666666666</v>
      </c>
      <c r="N14" s="27">
        <v>4</v>
      </c>
      <c r="O14" s="28">
        <v>191.16666666666666</v>
      </c>
    </row>
    <row r="15" spans="1:17" x14ac:dyDescent="0.25">
      <c r="A15" s="20" t="s">
        <v>105</v>
      </c>
      <c r="B15" s="21" t="s">
        <v>21</v>
      </c>
      <c r="C15" s="22">
        <v>44094</v>
      </c>
      <c r="D15" s="23" t="s">
        <v>30</v>
      </c>
      <c r="E15" s="24">
        <v>185</v>
      </c>
      <c r="F15" s="24">
        <v>185</v>
      </c>
      <c r="G15" s="24">
        <v>187</v>
      </c>
      <c r="H15" s="24">
        <v>185</v>
      </c>
      <c r="I15" s="24">
        <v>186</v>
      </c>
      <c r="J15" s="24">
        <v>185</v>
      </c>
      <c r="K15" s="25">
        <v>6</v>
      </c>
      <c r="L15" s="25">
        <v>1113</v>
      </c>
      <c r="M15" s="26">
        <v>185.5</v>
      </c>
      <c r="N15" s="27">
        <v>4</v>
      </c>
      <c r="O15" s="28">
        <v>189.5</v>
      </c>
    </row>
    <row r="16" spans="1:17" x14ac:dyDescent="0.25">
      <c r="A16" s="20" t="s">
        <v>88</v>
      </c>
      <c r="B16" s="21" t="s">
        <v>21</v>
      </c>
      <c r="C16" s="22">
        <v>44093</v>
      </c>
      <c r="D16" s="23" t="s">
        <v>58</v>
      </c>
      <c r="E16" s="24">
        <v>184</v>
      </c>
      <c r="F16" s="24">
        <v>189</v>
      </c>
      <c r="G16" s="24">
        <v>186.001</v>
      </c>
      <c r="H16" s="24">
        <v>186.001</v>
      </c>
      <c r="I16" s="24"/>
      <c r="J16" s="24"/>
      <c r="K16" s="25">
        <v>4</v>
      </c>
      <c r="L16" s="25">
        <v>745.00199999999995</v>
      </c>
      <c r="M16" s="26">
        <v>186.25049999999999</v>
      </c>
      <c r="N16" s="27">
        <v>13</v>
      </c>
      <c r="O16" s="28">
        <v>199.25049999999999</v>
      </c>
    </row>
    <row r="17" spans="1:15" x14ac:dyDescent="0.25">
      <c r="A17" s="20" t="s">
        <v>88</v>
      </c>
      <c r="B17" s="21" t="s">
        <v>21</v>
      </c>
      <c r="C17" s="22">
        <v>44100</v>
      </c>
      <c r="D17" s="23" t="s">
        <v>142</v>
      </c>
      <c r="E17" s="24">
        <v>191</v>
      </c>
      <c r="F17" s="24">
        <v>187</v>
      </c>
      <c r="G17" s="24">
        <v>182</v>
      </c>
      <c r="H17" s="24">
        <v>181</v>
      </c>
      <c r="I17" s="24">
        <v>190</v>
      </c>
      <c r="J17" s="24">
        <v>184</v>
      </c>
      <c r="K17" s="25">
        <v>6</v>
      </c>
      <c r="L17" s="25">
        <v>1115</v>
      </c>
      <c r="M17" s="26">
        <v>185.83333333333334</v>
      </c>
      <c r="N17" s="27">
        <v>4</v>
      </c>
      <c r="O17" s="28">
        <v>189.83333333333334</v>
      </c>
    </row>
    <row r="18" spans="1:15" x14ac:dyDescent="0.25">
      <c r="A18" s="20" t="s">
        <v>105</v>
      </c>
      <c r="B18" s="21" t="s">
        <v>21</v>
      </c>
      <c r="C18" s="22">
        <v>44103</v>
      </c>
      <c r="D18" s="23" t="s">
        <v>30</v>
      </c>
      <c r="E18" s="24">
        <v>192</v>
      </c>
      <c r="F18" s="24">
        <v>185</v>
      </c>
      <c r="G18" s="24">
        <v>188</v>
      </c>
      <c r="H18" s="24"/>
      <c r="I18" s="24"/>
      <c r="J18" s="24"/>
      <c r="K18" s="25">
        <v>3</v>
      </c>
      <c r="L18" s="25">
        <v>565</v>
      </c>
      <c r="M18" s="26">
        <v>188.33333333333334</v>
      </c>
      <c r="N18" s="27">
        <v>5</v>
      </c>
      <c r="O18" s="28">
        <v>193.33333333333334</v>
      </c>
    </row>
    <row r="19" spans="1:15" x14ac:dyDescent="0.25">
      <c r="A19" s="20" t="s">
        <v>105</v>
      </c>
      <c r="B19" s="21" t="s">
        <v>21</v>
      </c>
      <c r="C19" s="22">
        <v>44107</v>
      </c>
      <c r="D19" s="23" t="s">
        <v>58</v>
      </c>
      <c r="E19" s="24">
        <v>187</v>
      </c>
      <c r="F19" s="24">
        <v>187</v>
      </c>
      <c r="G19" s="24">
        <v>184</v>
      </c>
      <c r="H19" s="24">
        <v>191</v>
      </c>
      <c r="I19" s="24">
        <v>187</v>
      </c>
      <c r="J19" s="24">
        <v>193</v>
      </c>
      <c r="K19" s="25">
        <v>6</v>
      </c>
      <c r="L19" s="25">
        <v>1129</v>
      </c>
      <c r="M19" s="26">
        <v>188.16666666666666</v>
      </c>
      <c r="N19" s="27">
        <v>22</v>
      </c>
      <c r="O19" s="28">
        <v>210.16666666666666</v>
      </c>
    </row>
    <row r="20" spans="1:15" x14ac:dyDescent="0.25">
      <c r="A20" s="20" t="s">
        <v>105</v>
      </c>
      <c r="B20" s="21" t="s">
        <v>21</v>
      </c>
      <c r="C20" s="22">
        <v>44122</v>
      </c>
      <c r="D20" s="23" t="s">
        <v>30</v>
      </c>
      <c r="E20" s="24">
        <v>190</v>
      </c>
      <c r="F20" s="24">
        <v>188</v>
      </c>
      <c r="G20" s="24">
        <v>188</v>
      </c>
      <c r="H20" s="24">
        <v>191</v>
      </c>
      <c r="I20" s="24"/>
      <c r="J20" s="24"/>
      <c r="K20" s="25">
        <v>4</v>
      </c>
      <c r="L20" s="25">
        <v>757</v>
      </c>
      <c r="M20" s="26">
        <v>189.25</v>
      </c>
      <c r="N20" s="27">
        <v>3</v>
      </c>
      <c r="O20" s="28">
        <v>192.25</v>
      </c>
    </row>
    <row r="21" spans="1:15" x14ac:dyDescent="0.25">
      <c r="A21" s="20" t="s">
        <v>105</v>
      </c>
      <c r="B21" s="21" t="s">
        <v>21</v>
      </c>
      <c r="C21" s="22">
        <v>44142</v>
      </c>
      <c r="D21" s="23" t="s">
        <v>58</v>
      </c>
      <c r="E21" s="24">
        <v>191</v>
      </c>
      <c r="F21" s="24">
        <v>195</v>
      </c>
      <c r="G21" s="24">
        <v>193</v>
      </c>
      <c r="H21" s="24">
        <v>194</v>
      </c>
      <c r="I21" s="24"/>
      <c r="J21" s="24"/>
      <c r="K21" s="25">
        <v>4</v>
      </c>
      <c r="L21" s="25">
        <v>773</v>
      </c>
      <c r="M21" s="26">
        <v>193.25</v>
      </c>
      <c r="N21" s="27">
        <v>13</v>
      </c>
      <c r="O21" s="28">
        <v>206.25</v>
      </c>
    </row>
    <row r="22" spans="1:15" x14ac:dyDescent="0.25">
      <c r="A22" s="20" t="s">
        <v>105</v>
      </c>
      <c r="B22" s="21" t="s">
        <v>21</v>
      </c>
      <c r="C22" s="22">
        <v>44150</v>
      </c>
      <c r="D22" s="23" t="s">
        <v>30</v>
      </c>
      <c r="E22" s="24">
        <v>192</v>
      </c>
      <c r="F22" s="24">
        <v>189</v>
      </c>
      <c r="G22" s="24">
        <v>193</v>
      </c>
      <c r="H22" s="24">
        <v>191</v>
      </c>
      <c r="I22" s="24"/>
      <c r="J22" s="24"/>
      <c r="K22" s="25">
        <v>4</v>
      </c>
      <c r="L22" s="25">
        <v>765</v>
      </c>
      <c r="M22" s="26">
        <v>191.25</v>
      </c>
      <c r="N22" s="27">
        <v>3</v>
      </c>
      <c r="O22" s="28">
        <v>194.25</v>
      </c>
    </row>
    <row r="25" spans="1:15" x14ac:dyDescent="0.25">
      <c r="K25" s="17">
        <f>SUM(K2:K24)</f>
        <v>89</v>
      </c>
      <c r="L25" s="17">
        <f>SUM(L2:L24)</f>
        <v>16689.002100000002</v>
      </c>
      <c r="M25" s="19">
        <f>SUM(L25/K25)</f>
        <v>187.51687752808991</v>
      </c>
      <c r="N25" s="17">
        <f>SUM(N2:N24)</f>
        <v>151</v>
      </c>
      <c r="O25" s="17">
        <f>SUM(M25+N25)</f>
        <v>338.51687752808994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1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C5" name="Range1"/>
    <protectedRange algorithmName="SHA-512" hashValue="ON39YdpmFHfN9f47KpiRvqrKx0V9+erV1CNkpWzYhW/Qyc6aT8rEyCrvauWSYGZK2ia3o7vd3akF07acHAFpOA==" saltValue="yVW9XmDwTqEnmpSGai0KYg==" spinCount="100000" sqref="E5:J5 B5" name="Range1_4_2"/>
    <protectedRange algorithmName="SHA-512" hashValue="ON39YdpmFHfN9f47KpiRvqrKx0V9+erV1CNkpWzYhW/Qyc6aT8rEyCrvauWSYGZK2ia3o7vd3akF07acHAFpOA==" saltValue="yVW9XmDwTqEnmpSGai0KYg==" spinCount="100000" sqref="E6:J6 B6:C6" name="Range1_14"/>
    <protectedRange algorithmName="SHA-512" hashValue="ON39YdpmFHfN9f47KpiRvqrKx0V9+erV1CNkpWzYhW/Qyc6aT8rEyCrvauWSYGZK2ia3o7vd3akF07acHAFpOA==" saltValue="yVW9XmDwTqEnmpSGai0KYg==" spinCount="100000" sqref="D6" name="Range1_1_7"/>
    <protectedRange algorithmName="SHA-512" hashValue="ON39YdpmFHfN9f47KpiRvqrKx0V9+erV1CNkpWzYhW/Qyc6aT8rEyCrvauWSYGZK2ia3o7vd3akF07acHAFpOA==" saltValue="yVW9XmDwTqEnmpSGai0KYg==" spinCount="100000" sqref="B7:C7 E7:J7" name="Range1_4_1_1_1"/>
    <protectedRange algorithmName="SHA-512" hashValue="ON39YdpmFHfN9f47KpiRvqrKx0V9+erV1CNkpWzYhW/Qyc6aT8rEyCrvauWSYGZK2ia3o7vd3akF07acHAFpOA==" saltValue="yVW9XmDwTqEnmpSGai0KYg==" spinCount="100000" sqref="D7" name="Range1_1_4_1_1"/>
    <protectedRange algorithmName="SHA-512" hashValue="ON39YdpmFHfN9f47KpiRvqrKx0V9+erV1CNkpWzYhW/Qyc6aT8rEyCrvauWSYGZK2ia3o7vd3akF07acHAFpOA==" saltValue="yVW9XmDwTqEnmpSGai0KYg==" spinCount="100000" sqref="B8:C8 E8:J8" name="Range1_4_1_1_1_1"/>
    <protectedRange algorithmName="SHA-512" hashValue="ON39YdpmFHfN9f47KpiRvqrKx0V9+erV1CNkpWzYhW/Qyc6aT8rEyCrvauWSYGZK2ia3o7vd3akF07acHAFpOA==" saltValue="yVW9XmDwTqEnmpSGai0KYg==" spinCount="100000" sqref="D8" name="Range1_1_4_1_1_1"/>
    <protectedRange algorithmName="SHA-512" hashValue="ON39YdpmFHfN9f47KpiRvqrKx0V9+erV1CNkpWzYhW/Qyc6aT8rEyCrvauWSYGZK2ia3o7vd3akF07acHAFpOA==" saltValue="yVW9XmDwTqEnmpSGai0KYg==" spinCount="100000" sqref="B9:C9 E9:J9" name="Range1_4_1_1_1_3"/>
    <protectedRange algorithmName="SHA-512" hashValue="ON39YdpmFHfN9f47KpiRvqrKx0V9+erV1CNkpWzYhW/Qyc6aT8rEyCrvauWSYGZK2ia3o7vd3akF07acHAFpOA==" saltValue="yVW9XmDwTqEnmpSGai0KYg==" spinCount="100000" sqref="D9" name="Range1_1_4_1_1_2"/>
    <protectedRange algorithmName="SHA-512" hashValue="ON39YdpmFHfN9f47KpiRvqrKx0V9+erV1CNkpWzYhW/Qyc6aT8rEyCrvauWSYGZK2ia3o7vd3akF07acHAFpOA==" saltValue="yVW9XmDwTqEnmpSGai0KYg==" spinCount="100000" sqref="E10:J10 B10:C10" name="Range1_12"/>
    <protectedRange algorithmName="SHA-512" hashValue="ON39YdpmFHfN9f47KpiRvqrKx0V9+erV1CNkpWzYhW/Qyc6aT8rEyCrvauWSYGZK2ia3o7vd3akF07acHAFpOA==" saltValue="yVW9XmDwTqEnmpSGai0KYg==" spinCount="100000" sqref="D10" name="Range1_1_6"/>
    <protectedRange algorithmName="SHA-512" hashValue="ON39YdpmFHfN9f47KpiRvqrKx0V9+erV1CNkpWzYhW/Qyc6aT8rEyCrvauWSYGZK2ia3o7vd3akF07acHAFpOA==" saltValue="yVW9XmDwTqEnmpSGai0KYg==" spinCount="100000" sqref="B11:C11 E11:J11" name="Range1_4_1_1_1_7"/>
    <protectedRange algorithmName="SHA-512" hashValue="ON39YdpmFHfN9f47KpiRvqrKx0V9+erV1CNkpWzYhW/Qyc6aT8rEyCrvauWSYGZK2ia3o7vd3akF07acHAFpOA==" saltValue="yVW9XmDwTqEnmpSGai0KYg==" spinCount="100000" sqref="D11" name="Range1_1_4_1_1_4"/>
    <protectedRange algorithmName="SHA-512" hashValue="ON39YdpmFHfN9f47KpiRvqrKx0V9+erV1CNkpWzYhW/Qyc6aT8rEyCrvauWSYGZK2ia3o7vd3akF07acHAFpOA==" saltValue="yVW9XmDwTqEnmpSGai0KYg==" spinCount="100000" sqref="B12:C12 E12:J12" name="Range1_4_1_1_1_9"/>
    <protectedRange algorithmName="SHA-512" hashValue="ON39YdpmFHfN9f47KpiRvqrKx0V9+erV1CNkpWzYhW/Qyc6aT8rEyCrvauWSYGZK2ia3o7vd3akF07acHAFpOA==" saltValue="yVW9XmDwTqEnmpSGai0KYg==" spinCount="100000" sqref="D12" name="Range1_1_4_1_1_5"/>
    <protectedRange algorithmName="SHA-512" hashValue="ON39YdpmFHfN9f47KpiRvqrKx0V9+erV1CNkpWzYhW/Qyc6aT8rEyCrvauWSYGZK2ia3o7vd3akF07acHAFpOA==" saltValue="yVW9XmDwTqEnmpSGai0KYg==" spinCount="100000" sqref="B13:C13 E13:J13" name="Range1_4_1_1_1_11"/>
    <protectedRange algorithmName="SHA-512" hashValue="ON39YdpmFHfN9f47KpiRvqrKx0V9+erV1CNkpWzYhW/Qyc6aT8rEyCrvauWSYGZK2ia3o7vd3akF07acHAFpOA==" saltValue="yVW9XmDwTqEnmpSGai0KYg==" spinCount="100000" sqref="D13" name="Range1_1_4_1_1_6"/>
    <protectedRange algorithmName="SHA-512" hashValue="ON39YdpmFHfN9f47KpiRvqrKx0V9+erV1CNkpWzYhW/Qyc6aT8rEyCrvauWSYGZK2ia3o7vd3akF07acHAFpOA==" saltValue="yVW9XmDwTqEnmpSGai0KYg==" spinCount="100000" sqref="E14:J14 B14:C14" name="Range1_4_3"/>
    <protectedRange algorithmName="SHA-512" hashValue="ON39YdpmFHfN9f47KpiRvqrKx0V9+erV1CNkpWzYhW/Qyc6aT8rEyCrvauWSYGZK2ia3o7vd3akF07acHAFpOA==" saltValue="yVW9XmDwTqEnmpSGai0KYg==" spinCount="100000" sqref="D14" name="Range1_1_2_2"/>
    <protectedRange algorithmName="SHA-512" hashValue="ON39YdpmFHfN9f47KpiRvqrKx0V9+erV1CNkpWzYhW/Qyc6aT8rEyCrvauWSYGZK2ia3o7vd3akF07acHAFpOA==" saltValue="yVW9XmDwTqEnmpSGai0KYg==" spinCount="100000" sqref="B15:C15 E15:J15" name="Range1_4_1_1_1_13"/>
    <protectedRange algorithmName="SHA-512" hashValue="ON39YdpmFHfN9f47KpiRvqrKx0V9+erV1CNkpWzYhW/Qyc6aT8rEyCrvauWSYGZK2ia3o7vd3akF07acHAFpOA==" saltValue="yVW9XmDwTqEnmpSGai0KYg==" spinCount="100000" sqref="D15" name="Range1_1_4_1_1_7"/>
    <protectedRange algorithmName="SHA-512" hashValue="ON39YdpmFHfN9f47KpiRvqrKx0V9+erV1CNkpWzYhW/Qyc6aT8rEyCrvauWSYGZK2ia3o7vd3akF07acHAFpOA==" saltValue="yVW9XmDwTqEnmpSGai0KYg==" spinCount="100000" sqref="E16:J16 B16:C16" name="Range1_18"/>
    <protectedRange algorithmName="SHA-512" hashValue="ON39YdpmFHfN9f47KpiRvqrKx0V9+erV1CNkpWzYhW/Qyc6aT8rEyCrvauWSYGZK2ia3o7vd3akF07acHAFpOA==" saltValue="yVW9XmDwTqEnmpSGai0KYg==" spinCount="100000" sqref="D16" name="Range1_1_9"/>
    <protectedRange algorithmName="SHA-512" hashValue="ON39YdpmFHfN9f47KpiRvqrKx0V9+erV1CNkpWzYhW/Qyc6aT8rEyCrvauWSYGZK2ia3o7vd3akF07acHAFpOA==" saltValue="yVW9XmDwTqEnmpSGai0KYg==" spinCount="100000" sqref="E17:J17 B17:C17" name="Range1_33"/>
    <protectedRange algorithmName="SHA-512" hashValue="ON39YdpmFHfN9f47KpiRvqrKx0V9+erV1CNkpWzYhW/Qyc6aT8rEyCrvauWSYGZK2ia3o7vd3akF07acHAFpOA==" saltValue="yVW9XmDwTqEnmpSGai0KYg==" spinCount="100000" sqref="D17" name="Range1_1_21"/>
    <protectedRange algorithmName="SHA-512" hashValue="ON39YdpmFHfN9f47KpiRvqrKx0V9+erV1CNkpWzYhW/Qyc6aT8rEyCrvauWSYGZK2ia3o7vd3akF07acHAFpOA==" saltValue="yVW9XmDwTqEnmpSGai0KYg==" spinCount="100000" sqref="B18:C18 E18:J18" name="Range1_4_1_1_1_15"/>
    <protectedRange algorithmName="SHA-512" hashValue="ON39YdpmFHfN9f47KpiRvqrKx0V9+erV1CNkpWzYhW/Qyc6aT8rEyCrvauWSYGZK2ia3o7vd3akF07acHAFpOA==" saltValue="yVW9XmDwTqEnmpSGai0KYg==" spinCount="100000" sqref="D18" name="Range1_1_4_1_1_8"/>
    <protectedRange algorithmName="SHA-512" hashValue="ON39YdpmFHfN9f47KpiRvqrKx0V9+erV1CNkpWzYhW/Qyc6aT8rEyCrvauWSYGZK2ia3o7vd3akF07acHAFpOA==" saltValue="yVW9XmDwTqEnmpSGai0KYg==" spinCount="100000" sqref="B19:C19 E19:J19" name="Range1_4_1_1_1_2"/>
    <protectedRange algorithmName="SHA-512" hashValue="ON39YdpmFHfN9f47KpiRvqrKx0V9+erV1CNkpWzYhW/Qyc6aT8rEyCrvauWSYGZK2ia3o7vd3akF07acHAFpOA==" saltValue="yVW9XmDwTqEnmpSGai0KYg==" spinCount="100000" sqref="D19" name="Range1_1_4_1_1_3"/>
    <protectedRange algorithmName="SHA-512" hashValue="ON39YdpmFHfN9f47KpiRvqrKx0V9+erV1CNkpWzYhW/Qyc6aT8rEyCrvauWSYGZK2ia3o7vd3akF07acHAFpOA==" saltValue="yVW9XmDwTqEnmpSGai0KYg==" spinCount="100000" sqref="B20:C20 E20:J20" name="Range1_4_1_1_1_19"/>
    <protectedRange algorithmName="SHA-512" hashValue="ON39YdpmFHfN9f47KpiRvqrKx0V9+erV1CNkpWzYhW/Qyc6aT8rEyCrvauWSYGZK2ia3o7vd3akF07acHAFpOA==" saltValue="yVW9XmDwTqEnmpSGai0KYg==" spinCount="100000" sqref="D20" name="Range1_1_4_1_1_10"/>
    <protectedRange algorithmName="SHA-512" hashValue="ON39YdpmFHfN9f47KpiRvqrKx0V9+erV1CNkpWzYhW/Qyc6aT8rEyCrvauWSYGZK2ia3o7vd3akF07acHAFpOA==" saltValue="yVW9XmDwTqEnmpSGai0KYg==" spinCount="100000" sqref="B21:C21 E21:J21" name="Range1_4_1_1_1_2_1"/>
    <protectedRange algorithmName="SHA-512" hashValue="ON39YdpmFHfN9f47KpiRvqrKx0V9+erV1CNkpWzYhW/Qyc6aT8rEyCrvauWSYGZK2ia3o7vd3akF07acHAFpOA==" saltValue="yVW9XmDwTqEnmpSGai0KYg==" spinCount="100000" sqref="D21" name="Range1_1_4_1_1_1_1"/>
    <protectedRange algorithmName="SHA-512" hashValue="ON39YdpmFHfN9f47KpiRvqrKx0V9+erV1CNkpWzYhW/Qyc6aT8rEyCrvauWSYGZK2ia3o7vd3akF07acHAFpOA==" saltValue="yVW9XmDwTqEnmpSGai0KYg==" spinCount="100000" sqref="B22:C22 E22:J22" name="Range1_4_1_1_1_17"/>
    <protectedRange algorithmName="SHA-512" hashValue="ON39YdpmFHfN9f47KpiRvqrKx0V9+erV1CNkpWzYhW/Qyc6aT8rEyCrvauWSYGZK2ia3o7vd3akF07acHAFpOA==" saltValue="yVW9XmDwTqEnmpSGai0KYg==" spinCount="100000" sqref="D22" name="Range1_1_4_1_1_9"/>
  </protectedRanges>
  <conditionalFormatting sqref="F2">
    <cfRule type="top10" dxfId="317" priority="125" rank="1"/>
  </conditionalFormatting>
  <conditionalFormatting sqref="G2">
    <cfRule type="top10" dxfId="316" priority="124" rank="1"/>
  </conditionalFormatting>
  <conditionalFormatting sqref="H2">
    <cfRule type="top10" dxfId="315" priority="123" rank="1"/>
  </conditionalFormatting>
  <conditionalFormatting sqref="E2">
    <cfRule type="top10" dxfId="314" priority="126" rank="1"/>
  </conditionalFormatting>
  <conditionalFormatting sqref="I2">
    <cfRule type="top10" dxfId="313" priority="122" rank="1"/>
  </conditionalFormatting>
  <conditionalFormatting sqref="J2">
    <cfRule type="top10" dxfId="312" priority="121" rank="1"/>
  </conditionalFormatting>
  <conditionalFormatting sqref="E3">
    <cfRule type="top10" dxfId="311" priority="120" rank="1"/>
  </conditionalFormatting>
  <conditionalFormatting sqref="F3">
    <cfRule type="top10" dxfId="310" priority="119" rank="1"/>
  </conditionalFormatting>
  <conditionalFormatting sqref="G3">
    <cfRule type="top10" dxfId="309" priority="118" rank="1"/>
  </conditionalFormatting>
  <conditionalFormatting sqref="H3">
    <cfRule type="top10" dxfId="308" priority="117" rank="1"/>
  </conditionalFormatting>
  <conditionalFormatting sqref="I3">
    <cfRule type="top10" dxfId="307" priority="116" rank="1"/>
  </conditionalFormatting>
  <conditionalFormatting sqref="J3">
    <cfRule type="top10" dxfId="306" priority="115" rank="1"/>
  </conditionalFormatting>
  <conditionalFormatting sqref="E4">
    <cfRule type="top10" dxfId="305" priority="109" rank="1"/>
  </conditionalFormatting>
  <conditionalFormatting sqref="F4">
    <cfRule type="top10" dxfId="304" priority="110" rank="1"/>
  </conditionalFormatting>
  <conditionalFormatting sqref="G4">
    <cfRule type="top10" dxfId="303" priority="111" rank="1"/>
  </conditionalFormatting>
  <conditionalFormatting sqref="H4">
    <cfRule type="top10" dxfId="302" priority="112" rank="1"/>
  </conditionalFormatting>
  <conditionalFormatting sqref="I4">
    <cfRule type="top10" dxfId="301" priority="113" rank="1"/>
  </conditionalFormatting>
  <conditionalFormatting sqref="J4">
    <cfRule type="top10" dxfId="300" priority="114" rank="1"/>
  </conditionalFormatting>
  <conditionalFormatting sqref="E5">
    <cfRule type="top10" dxfId="299" priority="108" rank="1"/>
  </conditionalFormatting>
  <conditionalFormatting sqref="F5">
    <cfRule type="top10" dxfId="298" priority="107" rank="1"/>
  </conditionalFormatting>
  <conditionalFormatting sqref="G5">
    <cfRule type="top10" dxfId="297" priority="106" rank="1"/>
  </conditionalFormatting>
  <conditionalFormatting sqref="H5">
    <cfRule type="top10" dxfId="296" priority="105" rank="1"/>
  </conditionalFormatting>
  <conditionalFormatting sqref="I5">
    <cfRule type="top10" dxfId="295" priority="104" rank="1"/>
  </conditionalFormatting>
  <conditionalFormatting sqref="J5">
    <cfRule type="top10" dxfId="294" priority="103" rank="1"/>
  </conditionalFormatting>
  <conditionalFormatting sqref="E6">
    <cfRule type="top10" dxfId="293" priority="102" rank="1"/>
  </conditionalFormatting>
  <conditionalFormatting sqref="F6">
    <cfRule type="top10" dxfId="292" priority="101" rank="1"/>
  </conditionalFormatting>
  <conditionalFormatting sqref="G6">
    <cfRule type="top10" dxfId="291" priority="100" rank="1"/>
  </conditionalFormatting>
  <conditionalFormatting sqref="H6">
    <cfRule type="top10" dxfId="290" priority="99" rank="1"/>
  </conditionalFormatting>
  <conditionalFormatting sqref="I6">
    <cfRule type="top10" dxfId="289" priority="98" rank="1"/>
  </conditionalFormatting>
  <conditionalFormatting sqref="J6">
    <cfRule type="top10" dxfId="288" priority="97" rank="1"/>
  </conditionalFormatting>
  <conditionalFormatting sqref="E7">
    <cfRule type="top10" dxfId="287" priority="96" rank="1"/>
  </conditionalFormatting>
  <conditionalFormatting sqref="F7">
    <cfRule type="top10" dxfId="286" priority="95" rank="1"/>
  </conditionalFormatting>
  <conditionalFormatting sqref="G7">
    <cfRule type="top10" dxfId="285" priority="94" rank="1"/>
  </conditionalFormatting>
  <conditionalFormatting sqref="H7">
    <cfRule type="top10" dxfId="284" priority="93" rank="1"/>
  </conditionalFormatting>
  <conditionalFormatting sqref="I7">
    <cfRule type="top10" dxfId="283" priority="92" rank="1"/>
  </conditionalFormatting>
  <conditionalFormatting sqref="J7">
    <cfRule type="top10" dxfId="282" priority="91" rank="1"/>
  </conditionalFormatting>
  <conditionalFormatting sqref="E8">
    <cfRule type="top10" dxfId="281" priority="90" rank="1"/>
  </conditionalFormatting>
  <conditionalFormatting sqref="F8">
    <cfRule type="top10" dxfId="280" priority="89" rank="1"/>
  </conditionalFormatting>
  <conditionalFormatting sqref="G8">
    <cfRule type="top10" dxfId="279" priority="88" rank="1"/>
  </conditionalFormatting>
  <conditionalFormatting sqref="H8">
    <cfRule type="top10" dxfId="278" priority="87" rank="1"/>
  </conditionalFormatting>
  <conditionalFormatting sqref="I8">
    <cfRule type="top10" dxfId="277" priority="86" rank="1"/>
  </conditionalFormatting>
  <conditionalFormatting sqref="J8">
    <cfRule type="top10" dxfId="276" priority="85" rank="1"/>
  </conditionalFormatting>
  <conditionalFormatting sqref="E9">
    <cfRule type="top10" dxfId="275" priority="84" rank="1"/>
  </conditionalFormatting>
  <conditionalFormatting sqref="F9">
    <cfRule type="top10" dxfId="274" priority="83" rank="1"/>
  </conditionalFormatting>
  <conditionalFormatting sqref="G9">
    <cfRule type="top10" dxfId="273" priority="82" rank="1"/>
  </conditionalFormatting>
  <conditionalFormatting sqref="H9">
    <cfRule type="top10" dxfId="272" priority="81" rank="1"/>
  </conditionalFormatting>
  <conditionalFormatting sqref="I9">
    <cfRule type="top10" dxfId="271" priority="80" rank="1"/>
  </conditionalFormatting>
  <conditionalFormatting sqref="J9">
    <cfRule type="top10" dxfId="270" priority="79" rank="1"/>
  </conditionalFormatting>
  <conditionalFormatting sqref="E10">
    <cfRule type="top10" dxfId="269" priority="78" rank="1"/>
  </conditionalFormatting>
  <conditionalFormatting sqref="F10">
    <cfRule type="top10" dxfId="268" priority="77" rank="1"/>
  </conditionalFormatting>
  <conditionalFormatting sqref="G10">
    <cfRule type="top10" dxfId="267" priority="76" rank="1"/>
  </conditionalFormatting>
  <conditionalFormatting sqref="H10">
    <cfRule type="top10" dxfId="266" priority="75" rank="1"/>
  </conditionalFormatting>
  <conditionalFormatting sqref="I10">
    <cfRule type="top10" dxfId="265" priority="74" rank="1"/>
  </conditionalFormatting>
  <conditionalFormatting sqref="J10">
    <cfRule type="top10" dxfId="264" priority="73" rank="1"/>
  </conditionalFormatting>
  <conditionalFormatting sqref="E11">
    <cfRule type="top10" dxfId="263" priority="72" rank="1"/>
  </conditionalFormatting>
  <conditionalFormatting sqref="F11">
    <cfRule type="top10" dxfId="262" priority="71" rank="1"/>
  </conditionalFormatting>
  <conditionalFormatting sqref="G11">
    <cfRule type="top10" dxfId="261" priority="70" rank="1"/>
  </conditionalFormatting>
  <conditionalFormatting sqref="H11">
    <cfRule type="top10" dxfId="260" priority="69" rank="1"/>
  </conditionalFormatting>
  <conditionalFormatting sqref="I11">
    <cfRule type="top10" dxfId="259" priority="68" rank="1"/>
  </conditionalFormatting>
  <conditionalFormatting sqref="J11">
    <cfRule type="top10" dxfId="258" priority="67" rank="1"/>
  </conditionalFormatting>
  <conditionalFormatting sqref="E12">
    <cfRule type="top10" dxfId="257" priority="66" rank="1"/>
  </conditionalFormatting>
  <conditionalFormatting sqref="F12">
    <cfRule type="top10" dxfId="256" priority="65" rank="1"/>
  </conditionalFormatting>
  <conditionalFormatting sqref="G12">
    <cfRule type="top10" dxfId="255" priority="64" rank="1"/>
  </conditionalFormatting>
  <conditionalFormatting sqref="H12">
    <cfRule type="top10" dxfId="254" priority="63" rank="1"/>
  </conditionalFormatting>
  <conditionalFormatting sqref="I12">
    <cfRule type="top10" dxfId="253" priority="62" rank="1"/>
  </conditionalFormatting>
  <conditionalFormatting sqref="J12">
    <cfRule type="top10" dxfId="252" priority="61" rank="1"/>
  </conditionalFormatting>
  <conditionalFormatting sqref="E13">
    <cfRule type="top10" dxfId="251" priority="60" rank="1"/>
  </conditionalFormatting>
  <conditionalFormatting sqref="F13">
    <cfRule type="top10" dxfId="250" priority="59" rank="1"/>
  </conditionalFormatting>
  <conditionalFormatting sqref="G13">
    <cfRule type="top10" dxfId="249" priority="58" rank="1"/>
  </conditionalFormatting>
  <conditionalFormatting sqref="H13">
    <cfRule type="top10" dxfId="248" priority="57" rank="1"/>
  </conditionalFormatting>
  <conditionalFormatting sqref="I13">
    <cfRule type="top10" dxfId="247" priority="56" rank="1"/>
  </conditionalFormatting>
  <conditionalFormatting sqref="J13">
    <cfRule type="top10" dxfId="246" priority="55" rank="1"/>
  </conditionalFormatting>
  <conditionalFormatting sqref="F14">
    <cfRule type="top10" dxfId="245" priority="54" rank="1"/>
  </conditionalFormatting>
  <conditionalFormatting sqref="G14">
    <cfRule type="top10" dxfId="244" priority="53" rank="1"/>
  </conditionalFormatting>
  <conditionalFormatting sqref="H14">
    <cfRule type="top10" dxfId="243" priority="52" rank="1"/>
  </conditionalFormatting>
  <conditionalFormatting sqref="I14">
    <cfRule type="top10" dxfId="242" priority="51" rank="1"/>
  </conditionalFormatting>
  <conditionalFormatting sqref="J14">
    <cfRule type="top10" dxfId="241" priority="50" rank="1"/>
  </conditionalFormatting>
  <conditionalFormatting sqref="E14">
    <cfRule type="top10" dxfId="240" priority="49" rank="1"/>
  </conditionalFormatting>
  <conditionalFormatting sqref="E15">
    <cfRule type="top10" dxfId="239" priority="48" rank="1"/>
  </conditionalFormatting>
  <conditionalFormatting sqref="F15">
    <cfRule type="top10" dxfId="238" priority="47" rank="1"/>
  </conditionalFormatting>
  <conditionalFormatting sqref="G15">
    <cfRule type="top10" dxfId="237" priority="46" rank="1"/>
  </conditionalFormatting>
  <conditionalFormatting sqref="H15">
    <cfRule type="top10" dxfId="236" priority="45" rank="1"/>
  </conditionalFormatting>
  <conditionalFormatting sqref="I15">
    <cfRule type="top10" dxfId="235" priority="44" rank="1"/>
  </conditionalFormatting>
  <conditionalFormatting sqref="J15">
    <cfRule type="top10" dxfId="234" priority="43" rank="1"/>
  </conditionalFormatting>
  <conditionalFormatting sqref="F16">
    <cfRule type="top10" dxfId="233" priority="42" rank="1"/>
  </conditionalFormatting>
  <conditionalFormatting sqref="G16">
    <cfRule type="top10" dxfId="232" priority="41" rank="1"/>
  </conditionalFormatting>
  <conditionalFormatting sqref="H16">
    <cfRule type="top10" dxfId="231" priority="40" rank="1"/>
  </conditionalFormatting>
  <conditionalFormatting sqref="I16">
    <cfRule type="top10" dxfId="230" priority="39" rank="1"/>
  </conditionalFormatting>
  <conditionalFormatting sqref="J16">
    <cfRule type="top10" dxfId="229" priority="38" rank="1"/>
  </conditionalFormatting>
  <conditionalFormatting sqref="E16">
    <cfRule type="top10" dxfId="228" priority="37" rank="1"/>
  </conditionalFormatting>
  <conditionalFormatting sqref="F17">
    <cfRule type="top10" dxfId="227" priority="35" rank="1"/>
  </conditionalFormatting>
  <conditionalFormatting sqref="G17">
    <cfRule type="top10" dxfId="226" priority="34" rank="1"/>
  </conditionalFormatting>
  <conditionalFormatting sqref="H17">
    <cfRule type="top10" dxfId="225" priority="33" rank="1"/>
  </conditionalFormatting>
  <conditionalFormatting sqref="I17">
    <cfRule type="top10" dxfId="224" priority="32" rank="1"/>
  </conditionalFormatting>
  <conditionalFormatting sqref="J17">
    <cfRule type="top10" dxfId="223" priority="31" rank="1"/>
  </conditionalFormatting>
  <conditionalFormatting sqref="E17">
    <cfRule type="top10" dxfId="222" priority="36" rank="1"/>
  </conditionalFormatting>
  <conditionalFormatting sqref="E18">
    <cfRule type="top10" dxfId="221" priority="30" rank="1"/>
  </conditionalFormatting>
  <conditionalFormatting sqref="F18">
    <cfRule type="top10" dxfId="220" priority="29" rank="1"/>
  </conditionalFormatting>
  <conditionalFormatting sqref="G18">
    <cfRule type="top10" dxfId="219" priority="28" rank="1"/>
  </conditionalFormatting>
  <conditionalFormatting sqref="H18">
    <cfRule type="top10" dxfId="218" priority="27" rank="1"/>
  </conditionalFormatting>
  <conditionalFormatting sqref="I18">
    <cfRule type="top10" dxfId="217" priority="26" rank="1"/>
  </conditionalFormatting>
  <conditionalFormatting sqref="J18">
    <cfRule type="top10" dxfId="216" priority="25" rank="1"/>
  </conditionalFormatting>
  <conditionalFormatting sqref="E19">
    <cfRule type="top10" dxfId="215" priority="24" rank="1"/>
  </conditionalFormatting>
  <conditionalFormatting sqref="F19">
    <cfRule type="top10" dxfId="214" priority="23" rank="1"/>
  </conditionalFormatting>
  <conditionalFormatting sqref="G19">
    <cfRule type="top10" dxfId="213" priority="22" rank="1"/>
  </conditionalFormatting>
  <conditionalFormatting sqref="H19">
    <cfRule type="top10" dxfId="212" priority="21" rank="1"/>
  </conditionalFormatting>
  <conditionalFormatting sqref="I19">
    <cfRule type="top10" dxfId="211" priority="20" rank="1"/>
  </conditionalFormatting>
  <conditionalFormatting sqref="J19">
    <cfRule type="top10" dxfId="210" priority="19" rank="1"/>
  </conditionalFormatting>
  <conditionalFormatting sqref="E20">
    <cfRule type="top10" dxfId="209" priority="18" rank="1"/>
  </conditionalFormatting>
  <conditionalFormatting sqref="F20">
    <cfRule type="top10" dxfId="208" priority="17" rank="1"/>
  </conditionalFormatting>
  <conditionalFormatting sqref="G20">
    <cfRule type="top10" dxfId="207" priority="16" rank="1"/>
  </conditionalFormatting>
  <conditionalFormatting sqref="H20">
    <cfRule type="top10" dxfId="206" priority="15" rank="1"/>
  </conditionalFormatting>
  <conditionalFormatting sqref="I20">
    <cfRule type="top10" dxfId="205" priority="14" rank="1"/>
  </conditionalFormatting>
  <conditionalFormatting sqref="J20">
    <cfRule type="top10" dxfId="204" priority="13" rank="1"/>
  </conditionalFormatting>
  <conditionalFormatting sqref="E21">
    <cfRule type="top10" dxfId="203" priority="12" rank="1"/>
  </conditionalFormatting>
  <conditionalFormatting sqref="F21">
    <cfRule type="top10" dxfId="202" priority="11" rank="1"/>
  </conditionalFormatting>
  <conditionalFormatting sqref="G21">
    <cfRule type="top10" dxfId="201" priority="10" rank="1"/>
  </conditionalFormatting>
  <conditionalFormatting sqref="H21">
    <cfRule type="top10" dxfId="200" priority="9" rank="1"/>
  </conditionalFormatting>
  <conditionalFormatting sqref="I21">
    <cfRule type="top10" dxfId="199" priority="8" rank="1"/>
  </conditionalFormatting>
  <conditionalFormatting sqref="J21">
    <cfRule type="top10" dxfId="198" priority="7" rank="1"/>
  </conditionalFormatting>
  <conditionalFormatting sqref="E22">
    <cfRule type="top10" dxfId="197" priority="6" rank="1"/>
  </conditionalFormatting>
  <conditionalFormatting sqref="F22">
    <cfRule type="top10" dxfId="196" priority="5" rank="1"/>
  </conditionalFormatting>
  <conditionalFormatting sqref="G22">
    <cfRule type="top10" dxfId="195" priority="4" rank="1"/>
  </conditionalFormatting>
  <conditionalFormatting sqref="H22">
    <cfRule type="top10" dxfId="194" priority="3" rank="1"/>
  </conditionalFormatting>
  <conditionalFormatting sqref="I22">
    <cfRule type="top10" dxfId="193" priority="2" rank="1"/>
  </conditionalFormatting>
  <conditionalFormatting sqref="J22">
    <cfRule type="top10" dxfId="192" priority="1" rank="1"/>
  </conditionalFormatting>
  <hyperlinks>
    <hyperlink ref="Q1" location="'National Adult Rankings'!A1" display="Return to Rankings" xr:uid="{F285E323-FE61-4ABE-B4F6-C9A69FDF94E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6184D3B-C540-49AE-AF26-0C62BB8D0BA3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  <x14:dataValidation type="list" allowBlank="1" showInputMessage="1" showErrorMessage="1" xr:uid="{CE076BD4-E425-4BAD-B88F-FAB4F66224D1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228F0001-4FD7-4550-8324-A36DA362DEBA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FAB355D6-53B2-4F5D-8EA9-C1CE0C423F16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B3129-5B9C-4236-83DE-DB2384ADB735}">
  <sheetPr codeName="Sheet52"/>
  <dimension ref="A1:Q28"/>
  <sheetViews>
    <sheetView workbookViewId="0">
      <selection activeCell="A25" sqref="A25:O25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62</v>
      </c>
      <c r="C2" s="22">
        <v>43905</v>
      </c>
      <c r="D2" s="34" t="s">
        <v>60</v>
      </c>
      <c r="E2" s="24">
        <v>185</v>
      </c>
      <c r="F2" s="24">
        <v>192</v>
      </c>
      <c r="G2" s="24">
        <v>191</v>
      </c>
      <c r="H2" s="24">
        <v>193</v>
      </c>
      <c r="I2" s="24"/>
      <c r="J2" s="24"/>
      <c r="K2" s="25">
        <v>4</v>
      </c>
      <c r="L2" s="25">
        <v>761</v>
      </c>
      <c r="M2" s="26">
        <v>190.25</v>
      </c>
      <c r="N2" s="27">
        <v>3</v>
      </c>
      <c r="O2" s="28">
        <v>193.25</v>
      </c>
    </row>
    <row r="3" spans="1:17" x14ac:dyDescent="0.25">
      <c r="A3" s="20" t="s">
        <v>105</v>
      </c>
      <c r="B3" s="21" t="s">
        <v>62</v>
      </c>
      <c r="C3" s="22">
        <v>43968</v>
      </c>
      <c r="D3" s="23" t="s">
        <v>30</v>
      </c>
      <c r="E3" s="24">
        <v>183</v>
      </c>
      <c r="F3" s="24">
        <v>190</v>
      </c>
      <c r="G3" s="24">
        <v>176</v>
      </c>
      <c r="H3" s="24">
        <v>190</v>
      </c>
      <c r="I3" s="24">
        <v>193</v>
      </c>
      <c r="J3" s="24">
        <v>191</v>
      </c>
      <c r="K3" s="25">
        <v>6</v>
      </c>
      <c r="L3" s="25">
        <v>1123</v>
      </c>
      <c r="M3" s="26">
        <v>187.16666666666666</v>
      </c>
      <c r="N3" s="27">
        <v>8</v>
      </c>
      <c r="O3" s="28">
        <v>195.16666666666666</v>
      </c>
    </row>
    <row r="4" spans="1:17" x14ac:dyDescent="0.25">
      <c r="A4" s="20" t="s">
        <v>88</v>
      </c>
      <c r="B4" s="21" t="s">
        <v>62</v>
      </c>
      <c r="C4" s="22">
        <v>43981</v>
      </c>
      <c r="D4" s="23" t="s">
        <v>142</v>
      </c>
      <c r="E4" s="24">
        <v>190</v>
      </c>
      <c r="F4" s="24">
        <v>195</v>
      </c>
      <c r="G4" s="24">
        <v>197</v>
      </c>
      <c r="H4" s="24">
        <v>198</v>
      </c>
      <c r="I4" s="24"/>
      <c r="J4" s="24"/>
      <c r="K4" s="25">
        <v>4</v>
      </c>
      <c r="L4" s="25">
        <v>780</v>
      </c>
      <c r="M4" s="26">
        <v>195</v>
      </c>
      <c r="N4" s="27">
        <v>11</v>
      </c>
      <c r="O4" s="28">
        <v>206</v>
      </c>
    </row>
    <row r="5" spans="1:17" x14ac:dyDescent="0.25">
      <c r="A5" s="20" t="s">
        <v>88</v>
      </c>
      <c r="B5" s="21" t="s">
        <v>62</v>
      </c>
      <c r="C5" s="22">
        <v>43982</v>
      </c>
      <c r="D5" s="23" t="s">
        <v>142</v>
      </c>
      <c r="E5" s="24">
        <v>186</v>
      </c>
      <c r="F5" s="24">
        <v>184</v>
      </c>
      <c r="G5" s="24">
        <v>193</v>
      </c>
      <c r="H5" s="24">
        <v>193</v>
      </c>
      <c r="I5" s="24">
        <v>192</v>
      </c>
      <c r="J5" s="24">
        <v>192</v>
      </c>
      <c r="K5" s="25">
        <v>6</v>
      </c>
      <c r="L5" s="25">
        <v>1140</v>
      </c>
      <c r="M5" s="26">
        <v>190</v>
      </c>
      <c r="N5" s="27">
        <v>4</v>
      </c>
      <c r="O5" s="28">
        <v>194</v>
      </c>
    </row>
    <row r="6" spans="1:17" x14ac:dyDescent="0.25">
      <c r="A6" s="20" t="s">
        <v>88</v>
      </c>
      <c r="B6" s="21" t="s">
        <v>62</v>
      </c>
      <c r="C6" s="22">
        <v>43995</v>
      </c>
      <c r="D6" s="23" t="s">
        <v>142</v>
      </c>
      <c r="E6" s="24">
        <v>187</v>
      </c>
      <c r="F6" s="24">
        <v>191</v>
      </c>
      <c r="G6" s="24">
        <v>200</v>
      </c>
      <c r="H6" s="24">
        <v>194</v>
      </c>
      <c r="I6" s="24"/>
      <c r="J6" s="24"/>
      <c r="K6" s="25">
        <v>4</v>
      </c>
      <c r="L6" s="25">
        <v>772</v>
      </c>
      <c r="M6" s="26">
        <v>193</v>
      </c>
      <c r="N6" s="27">
        <v>11</v>
      </c>
      <c r="O6" s="28">
        <v>204</v>
      </c>
    </row>
    <row r="7" spans="1:17" x14ac:dyDescent="0.25">
      <c r="A7" s="20" t="s">
        <v>31</v>
      </c>
      <c r="B7" s="21" t="s">
        <v>62</v>
      </c>
      <c r="C7" s="22">
        <v>43996</v>
      </c>
      <c r="D7" s="23" t="s">
        <v>118</v>
      </c>
      <c r="E7" s="24">
        <v>197</v>
      </c>
      <c r="F7" s="24">
        <v>197</v>
      </c>
      <c r="G7" s="24">
        <v>196</v>
      </c>
      <c r="H7" s="24">
        <v>193</v>
      </c>
      <c r="I7" s="24"/>
      <c r="J7" s="24"/>
      <c r="K7" s="25">
        <v>4</v>
      </c>
      <c r="L7" s="25">
        <v>783</v>
      </c>
      <c r="M7" s="26">
        <v>195.75</v>
      </c>
      <c r="N7" s="27">
        <v>11</v>
      </c>
      <c r="O7" s="28">
        <v>206.75</v>
      </c>
    </row>
    <row r="8" spans="1:17" x14ac:dyDescent="0.25">
      <c r="A8" s="20" t="s">
        <v>88</v>
      </c>
      <c r="B8" s="21" t="s">
        <v>62</v>
      </c>
      <c r="C8" s="22">
        <v>44009</v>
      </c>
      <c r="D8" s="23" t="s">
        <v>142</v>
      </c>
      <c r="E8" s="24">
        <v>189</v>
      </c>
      <c r="F8" s="24">
        <v>195.001</v>
      </c>
      <c r="G8" s="24">
        <v>194</v>
      </c>
      <c r="H8" s="24">
        <v>188</v>
      </c>
      <c r="I8" s="24"/>
      <c r="J8" s="24"/>
      <c r="K8" s="25">
        <v>4</v>
      </c>
      <c r="L8" s="25">
        <v>766.00099999999998</v>
      </c>
      <c r="M8" s="26">
        <v>191.50024999999999</v>
      </c>
      <c r="N8" s="27">
        <v>8</v>
      </c>
      <c r="O8" s="28">
        <v>199.50024999999999</v>
      </c>
    </row>
    <row r="9" spans="1:17" x14ac:dyDescent="0.25">
      <c r="A9" s="20" t="s">
        <v>88</v>
      </c>
      <c r="B9" s="21" t="s">
        <v>62</v>
      </c>
      <c r="C9" s="22">
        <v>44029</v>
      </c>
      <c r="D9" s="23" t="s">
        <v>142</v>
      </c>
      <c r="E9" s="24">
        <v>187</v>
      </c>
      <c r="F9" s="24">
        <v>192</v>
      </c>
      <c r="G9" s="24"/>
      <c r="H9" s="24"/>
      <c r="I9" s="24"/>
      <c r="J9" s="24"/>
      <c r="K9" s="25">
        <v>2</v>
      </c>
      <c r="L9" s="25">
        <v>379</v>
      </c>
      <c r="M9" s="26">
        <v>189.5</v>
      </c>
      <c r="N9" s="27">
        <v>7</v>
      </c>
      <c r="O9" s="28">
        <v>196.5</v>
      </c>
    </row>
    <row r="10" spans="1:17" x14ac:dyDescent="0.25">
      <c r="A10" s="20" t="s">
        <v>88</v>
      </c>
      <c r="B10" s="21" t="s">
        <v>62</v>
      </c>
      <c r="C10" s="22">
        <v>44023</v>
      </c>
      <c r="D10" s="23" t="s">
        <v>142</v>
      </c>
      <c r="E10" s="24">
        <v>192.001</v>
      </c>
      <c r="F10" s="24">
        <v>187</v>
      </c>
      <c r="G10" s="24">
        <v>191</v>
      </c>
      <c r="H10" s="24">
        <v>184</v>
      </c>
      <c r="I10" s="24"/>
      <c r="J10" s="24"/>
      <c r="K10" s="25">
        <v>4</v>
      </c>
      <c r="L10" s="25">
        <v>754.00099999999998</v>
      </c>
      <c r="M10" s="26">
        <v>188.50024999999999</v>
      </c>
      <c r="N10" s="27">
        <v>6</v>
      </c>
      <c r="O10" s="28">
        <v>194.50024999999999</v>
      </c>
    </row>
    <row r="11" spans="1:17" x14ac:dyDescent="0.25">
      <c r="A11" s="20" t="s">
        <v>88</v>
      </c>
      <c r="B11" s="21" t="s">
        <v>62</v>
      </c>
      <c r="C11" s="22">
        <v>44037</v>
      </c>
      <c r="D11" s="23" t="s">
        <v>142</v>
      </c>
      <c r="E11" s="24">
        <v>189</v>
      </c>
      <c r="F11" s="24">
        <v>188</v>
      </c>
      <c r="G11" s="24">
        <v>185</v>
      </c>
      <c r="H11" s="24">
        <v>189</v>
      </c>
      <c r="I11" s="24"/>
      <c r="J11" s="24"/>
      <c r="K11" s="25">
        <v>4</v>
      </c>
      <c r="L11" s="25">
        <v>751</v>
      </c>
      <c r="M11" s="26">
        <v>187.75</v>
      </c>
      <c r="N11" s="27">
        <v>6</v>
      </c>
      <c r="O11" s="28">
        <v>193.75</v>
      </c>
    </row>
    <row r="12" spans="1:17" x14ac:dyDescent="0.25">
      <c r="A12" s="20" t="s">
        <v>88</v>
      </c>
      <c r="B12" s="21" t="s">
        <v>62</v>
      </c>
      <c r="C12" s="22">
        <v>44051</v>
      </c>
      <c r="D12" s="23" t="s">
        <v>142</v>
      </c>
      <c r="E12" s="24">
        <v>191</v>
      </c>
      <c r="F12" s="24">
        <v>190</v>
      </c>
      <c r="G12" s="24">
        <v>193</v>
      </c>
      <c r="H12" s="24">
        <v>195</v>
      </c>
      <c r="I12" s="24"/>
      <c r="J12" s="24"/>
      <c r="K12" s="25">
        <v>4</v>
      </c>
      <c r="L12" s="25">
        <v>769</v>
      </c>
      <c r="M12" s="26">
        <v>192.25</v>
      </c>
      <c r="N12" s="27">
        <v>13</v>
      </c>
      <c r="O12" s="28">
        <v>205.25</v>
      </c>
    </row>
    <row r="13" spans="1:17" x14ac:dyDescent="0.25">
      <c r="A13" s="20" t="s">
        <v>88</v>
      </c>
      <c r="B13" s="21" t="s">
        <v>62</v>
      </c>
      <c r="C13" s="22">
        <v>44065</v>
      </c>
      <c r="D13" s="23" t="s">
        <v>142</v>
      </c>
      <c r="E13" s="24">
        <v>193</v>
      </c>
      <c r="F13" s="24">
        <v>197</v>
      </c>
      <c r="G13" s="24">
        <v>193</v>
      </c>
      <c r="H13" s="24"/>
      <c r="I13" s="24"/>
      <c r="J13" s="24"/>
      <c r="K13" s="25">
        <v>3</v>
      </c>
      <c r="L13" s="25">
        <v>583</v>
      </c>
      <c r="M13" s="26">
        <v>194.33333333333334</v>
      </c>
      <c r="N13" s="27">
        <v>5</v>
      </c>
      <c r="O13" s="28">
        <v>199.33333333333334</v>
      </c>
    </row>
    <row r="14" spans="1:17" x14ac:dyDescent="0.25">
      <c r="A14" s="35" t="s">
        <v>88</v>
      </c>
      <c r="B14" s="36" t="s">
        <v>62</v>
      </c>
      <c r="C14" s="37">
        <v>44070</v>
      </c>
      <c r="D14" s="38" t="s">
        <v>142</v>
      </c>
      <c r="E14" s="39">
        <v>191</v>
      </c>
      <c r="F14" s="39">
        <v>198</v>
      </c>
      <c r="G14" s="39">
        <v>199</v>
      </c>
      <c r="H14" s="39"/>
      <c r="I14" s="39"/>
      <c r="J14" s="39"/>
      <c r="K14" s="40">
        <v>3</v>
      </c>
      <c r="L14" s="40">
        <v>588</v>
      </c>
      <c r="M14" s="41">
        <v>196</v>
      </c>
      <c r="N14" s="42">
        <v>9</v>
      </c>
      <c r="O14" s="43">
        <v>205</v>
      </c>
    </row>
    <row r="15" spans="1:17" x14ac:dyDescent="0.25">
      <c r="A15" s="20" t="s">
        <v>88</v>
      </c>
      <c r="B15" s="21" t="s">
        <v>228</v>
      </c>
      <c r="C15" s="22">
        <v>44079</v>
      </c>
      <c r="D15" s="23" t="s">
        <v>213</v>
      </c>
      <c r="E15" s="24">
        <v>193</v>
      </c>
      <c r="F15" s="24">
        <v>193</v>
      </c>
      <c r="G15" s="24">
        <v>194</v>
      </c>
      <c r="H15" s="24">
        <v>195</v>
      </c>
      <c r="I15" s="24">
        <v>191</v>
      </c>
      <c r="J15" s="24">
        <v>193</v>
      </c>
      <c r="K15" s="25">
        <v>6</v>
      </c>
      <c r="L15" s="25">
        <v>1159</v>
      </c>
      <c r="M15" s="26">
        <v>193.16666666666666</v>
      </c>
      <c r="N15" s="27">
        <v>4</v>
      </c>
      <c r="O15" s="28">
        <v>197.16666666666666</v>
      </c>
    </row>
    <row r="16" spans="1:17" x14ac:dyDescent="0.25">
      <c r="A16" s="20" t="s">
        <v>105</v>
      </c>
      <c r="B16" s="21" t="s">
        <v>62</v>
      </c>
      <c r="C16" s="22">
        <v>44094</v>
      </c>
      <c r="D16" s="23" t="s">
        <v>30</v>
      </c>
      <c r="E16" s="24">
        <v>189</v>
      </c>
      <c r="F16" s="24">
        <v>191</v>
      </c>
      <c r="G16" s="24">
        <v>193</v>
      </c>
      <c r="H16" s="24">
        <v>183</v>
      </c>
      <c r="I16" s="24">
        <v>189</v>
      </c>
      <c r="J16" s="24">
        <v>194</v>
      </c>
      <c r="K16" s="25">
        <v>6</v>
      </c>
      <c r="L16" s="25">
        <v>1139</v>
      </c>
      <c r="M16" s="26">
        <v>189.83333333333334</v>
      </c>
      <c r="N16" s="27">
        <v>10</v>
      </c>
      <c r="O16" s="28">
        <v>199.83333333333334</v>
      </c>
    </row>
    <row r="17" spans="1:15" x14ac:dyDescent="0.25">
      <c r="A17" s="20" t="s">
        <v>88</v>
      </c>
      <c r="B17" s="21" t="s">
        <v>62</v>
      </c>
      <c r="C17" s="22">
        <v>44100</v>
      </c>
      <c r="D17" s="23" t="s">
        <v>142</v>
      </c>
      <c r="E17" s="24">
        <v>191</v>
      </c>
      <c r="F17" s="24">
        <v>191</v>
      </c>
      <c r="G17" s="24">
        <v>190</v>
      </c>
      <c r="H17" s="24">
        <v>191</v>
      </c>
      <c r="I17" s="24">
        <v>192</v>
      </c>
      <c r="J17" s="24">
        <v>189</v>
      </c>
      <c r="K17" s="25">
        <v>6</v>
      </c>
      <c r="L17" s="25">
        <v>1144</v>
      </c>
      <c r="M17" s="26">
        <v>190.66666666666666</v>
      </c>
      <c r="N17" s="27">
        <v>4</v>
      </c>
      <c r="O17" s="28">
        <v>194.66666666666666</v>
      </c>
    </row>
    <row r="18" spans="1:15" x14ac:dyDescent="0.25">
      <c r="A18" s="20" t="s">
        <v>88</v>
      </c>
      <c r="B18" s="21" t="s">
        <v>62</v>
      </c>
      <c r="C18" s="22">
        <v>44104</v>
      </c>
      <c r="D18" s="23" t="s">
        <v>142</v>
      </c>
      <c r="E18" s="24">
        <v>195</v>
      </c>
      <c r="F18" s="24">
        <v>192.001</v>
      </c>
      <c r="G18" s="24">
        <v>191</v>
      </c>
      <c r="H18" s="24"/>
      <c r="I18" s="24"/>
      <c r="J18" s="24"/>
      <c r="K18" s="25">
        <v>3</v>
      </c>
      <c r="L18" s="25">
        <v>578.00099999999998</v>
      </c>
      <c r="M18" s="26">
        <v>192.667</v>
      </c>
      <c r="N18" s="27">
        <v>9</v>
      </c>
      <c r="O18" s="28">
        <v>201.667</v>
      </c>
    </row>
    <row r="19" spans="1:15" x14ac:dyDescent="0.25">
      <c r="A19" s="20" t="s">
        <v>31</v>
      </c>
      <c r="B19" s="21" t="s">
        <v>62</v>
      </c>
      <c r="C19" s="22">
        <v>44107</v>
      </c>
      <c r="D19" s="23" t="s">
        <v>118</v>
      </c>
      <c r="E19" s="24">
        <v>194</v>
      </c>
      <c r="F19" s="24">
        <v>193.001</v>
      </c>
      <c r="G19" s="24">
        <v>191</v>
      </c>
      <c r="H19" s="24">
        <v>190.001</v>
      </c>
      <c r="I19" s="24">
        <v>189.001</v>
      </c>
      <c r="J19" s="24">
        <v>188</v>
      </c>
      <c r="K19" s="25">
        <v>6</v>
      </c>
      <c r="L19" s="25">
        <v>1145.0029999999999</v>
      </c>
      <c r="M19" s="26">
        <v>190.83383333333333</v>
      </c>
      <c r="N19" s="27">
        <v>26</v>
      </c>
      <c r="O19" s="28">
        <v>216.83383333333333</v>
      </c>
    </row>
    <row r="20" spans="1:15" x14ac:dyDescent="0.25">
      <c r="A20" s="20" t="s">
        <v>88</v>
      </c>
      <c r="B20" s="21" t="s">
        <v>62</v>
      </c>
      <c r="C20" s="22">
        <v>44111</v>
      </c>
      <c r="D20" s="23" t="s">
        <v>142</v>
      </c>
      <c r="E20" s="24">
        <v>189</v>
      </c>
      <c r="F20" s="24">
        <v>186</v>
      </c>
      <c r="G20" s="24">
        <v>187</v>
      </c>
      <c r="H20" s="24">
        <v>186</v>
      </c>
      <c r="I20" s="24"/>
      <c r="J20" s="24"/>
      <c r="K20" s="25">
        <v>4</v>
      </c>
      <c r="L20" s="25">
        <v>748</v>
      </c>
      <c r="M20" s="26">
        <v>187</v>
      </c>
      <c r="N20" s="27">
        <v>5</v>
      </c>
      <c r="O20" s="28">
        <v>192</v>
      </c>
    </row>
    <row r="21" spans="1:15" x14ac:dyDescent="0.25">
      <c r="A21" s="20" t="s">
        <v>88</v>
      </c>
      <c r="B21" s="21" t="s">
        <v>62</v>
      </c>
      <c r="C21" s="22">
        <v>44114</v>
      </c>
      <c r="D21" s="23" t="s">
        <v>142</v>
      </c>
      <c r="E21" s="24">
        <v>196</v>
      </c>
      <c r="F21" s="24">
        <v>193</v>
      </c>
      <c r="G21" s="24">
        <v>192</v>
      </c>
      <c r="H21" s="24">
        <v>192</v>
      </c>
      <c r="I21" s="24"/>
      <c r="J21" s="24"/>
      <c r="K21" s="25">
        <v>4</v>
      </c>
      <c r="L21" s="25">
        <v>773</v>
      </c>
      <c r="M21" s="26">
        <v>193.25</v>
      </c>
      <c r="N21" s="27">
        <v>4</v>
      </c>
      <c r="O21" s="28">
        <v>197.25</v>
      </c>
    </row>
    <row r="22" spans="1:15" x14ac:dyDescent="0.25">
      <c r="A22" s="20" t="s">
        <v>105</v>
      </c>
      <c r="B22" s="21" t="s">
        <v>62</v>
      </c>
      <c r="C22" s="22">
        <v>44122</v>
      </c>
      <c r="D22" s="23" t="s">
        <v>30</v>
      </c>
      <c r="E22" s="24">
        <v>189</v>
      </c>
      <c r="F22" s="24">
        <v>188</v>
      </c>
      <c r="G22" s="24">
        <v>192</v>
      </c>
      <c r="H22" s="24">
        <v>191</v>
      </c>
      <c r="I22" s="24"/>
      <c r="J22" s="24"/>
      <c r="K22" s="25">
        <v>4</v>
      </c>
      <c r="L22" s="25">
        <v>760</v>
      </c>
      <c r="M22" s="26">
        <v>190</v>
      </c>
      <c r="N22" s="27">
        <v>4</v>
      </c>
      <c r="O22" s="28">
        <v>194</v>
      </c>
    </row>
    <row r="23" spans="1:15" x14ac:dyDescent="0.25">
      <c r="A23" s="20" t="s">
        <v>88</v>
      </c>
      <c r="B23" s="21" t="s">
        <v>62</v>
      </c>
      <c r="C23" s="22">
        <v>44128</v>
      </c>
      <c r="D23" s="23" t="s">
        <v>142</v>
      </c>
      <c r="E23" s="24">
        <v>193</v>
      </c>
      <c r="F23" s="24">
        <v>191</v>
      </c>
      <c r="G23" s="24">
        <v>193.001</v>
      </c>
      <c r="H23" s="24">
        <v>190</v>
      </c>
      <c r="I23" s="24"/>
      <c r="J23" s="24"/>
      <c r="K23" s="25">
        <v>4</v>
      </c>
      <c r="L23" s="25">
        <v>767.00099999999998</v>
      </c>
      <c r="M23" s="26">
        <v>191.75024999999999</v>
      </c>
      <c r="N23" s="27">
        <v>8</v>
      </c>
      <c r="O23" s="28">
        <v>199.75024999999999</v>
      </c>
    </row>
    <row r="24" spans="1:15" x14ac:dyDescent="0.25">
      <c r="A24" s="20" t="s">
        <v>88</v>
      </c>
      <c r="B24" s="21" t="s">
        <v>62</v>
      </c>
      <c r="C24" s="22">
        <v>44129</v>
      </c>
      <c r="D24" s="23" t="s">
        <v>142</v>
      </c>
      <c r="E24" s="24">
        <v>193</v>
      </c>
      <c r="F24" s="24">
        <v>191</v>
      </c>
      <c r="G24" s="24">
        <v>195</v>
      </c>
      <c r="H24" s="24">
        <v>194</v>
      </c>
      <c r="I24" s="24">
        <v>194</v>
      </c>
      <c r="J24" s="24"/>
      <c r="K24" s="25">
        <v>5</v>
      </c>
      <c r="L24" s="25">
        <v>967</v>
      </c>
      <c r="M24" s="26">
        <v>193.4</v>
      </c>
      <c r="N24" s="27">
        <v>4</v>
      </c>
      <c r="O24" s="28">
        <v>197.4</v>
      </c>
    </row>
    <row r="25" spans="1:15" x14ac:dyDescent="0.25">
      <c r="A25" s="20" t="s">
        <v>105</v>
      </c>
      <c r="B25" s="21" t="s">
        <v>62</v>
      </c>
      <c r="C25" s="22">
        <v>44150</v>
      </c>
      <c r="D25" s="23" t="s">
        <v>30</v>
      </c>
      <c r="E25" s="24">
        <v>189</v>
      </c>
      <c r="F25" s="24">
        <v>190</v>
      </c>
      <c r="G25" s="24">
        <v>193</v>
      </c>
      <c r="H25" s="24">
        <v>192</v>
      </c>
      <c r="I25" s="24"/>
      <c r="J25" s="24"/>
      <c r="K25" s="25">
        <v>4</v>
      </c>
      <c r="L25" s="25">
        <v>764</v>
      </c>
      <c r="M25" s="26">
        <v>191</v>
      </c>
      <c r="N25" s="27">
        <v>2</v>
      </c>
      <c r="O25" s="28">
        <v>193</v>
      </c>
    </row>
    <row r="28" spans="1:15" x14ac:dyDescent="0.25">
      <c r="K28" s="17">
        <f>SUM(K2:K27)</f>
        <v>104</v>
      </c>
      <c r="L28" s="17">
        <f>SUM(L2:L27)</f>
        <v>19893.007000000001</v>
      </c>
      <c r="M28" s="19">
        <f>SUM(L28/K28)</f>
        <v>191.27891346153848</v>
      </c>
      <c r="N28" s="17">
        <f>SUM(N2:N27)</f>
        <v>182</v>
      </c>
      <c r="O28" s="19">
        <f>SUM(M28+N28)</f>
        <v>373.27891346153848</v>
      </c>
    </row>
  </sheetData>
  <protectedRanges>
    <protectedRange algorithmName="SHA-512" hashValue="ON39YdpmFHfN9f47KpiRvqrKx0V9+erV1CNkpWzYhW/Qyc6aT8rEyCrvauWSYGZK2ia3o7vd3akF07acHAFpOA==" saltValue="yVW9XmDwTqEnmpSGai0KYg==" spinCount="100000" sqref="C2" name="Range1_1"/>
    <protectedRange algorithmName="SHA-512" hashValue="ON39YdpmFHfN9f47KpiRvqrKx0V9+erV1CNkpWzYhW/Qyc6aT8rEyCrvauWSYGZK2ia3o7vd3akF07acHAFpOA==" saltValue="yVW9XmDwTqEnmpSGai0KYg==" spinCount="100000" sqref="E2:J2 B2" name="Range1_4_1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7"/>
    <protectedRange algorithmName="SHA-512" hashValue="ON39YdpmFHfN9f47KpiRvqrKx0V9+erV1CNkpWzYhW/Qyc6aT8rEyCrvauWSYGZK2ia3o7vd3akF07acHAFpOA==" saltValue="yVW9XmDwTqEnmpSGai0KYg==" spinCount="100000" sqref="E4:J4 B4:C4" name="Range1_14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6:J6 B6:C6" name="Range1_2"/>
    <protectedRange algorithmName="SHA-512" hashValue="ON39YdpmFHfN9f47KpiRvqrKx0V9+erV1CNkpWzYhW/Qyc6aT8rEyCrvauWSYGZK2ia3o7vd3akF07acHAFpOA==" saltValue="yVW9XmDwTqEnmpSGai0KYg==" spinCount="100000" sqref="D6" name="Range1_1_1"/>
    <protectedRange algorithmName="SHA-512" hashValue="ON39YdpmFHfN9f47KpiRvqrKx0V9+erV1CNkpWzYhW/Qyc6aT8rEyCrvauWSYGZK2ia3o7vd3akF07acHAFpOA==" saltValue="yVW9XmDwTqEnmpSGai0KYg==" spinCount="100000" sqref="E7:J7 B7:C7" name="Range1_22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8:J8 B8:C8" name="Range1_8"/>
    <protectedRange algorithmName="SHA-512" hashValue="ON39YdpmFHfN9f47KpiRvqrKx0V9+erV1CNkpWzYhW/Qyc6aT8rEyCrvauWSYGZK2ia3o7vd3akF07acHAFpOA==" saltValue="yVW9XmDwTqEnmpSGai0KYg==" spinCount="100000" sqref="D8" name="Range1_1_4"/>
    <protectedRange algorithmName="SHA-512" hashValue="ON39YdpmFHfN9f47KpiRvqrKx0V9+erV1CNkpWzYhW/Qyc6aT8rEyCrvauWSYGZK2ia3o7vd3akF07acHAFpOA==" saltValue="yVW9XmDwTqEnmpSGai0KYg==" spinCount="100000" sqref="E9:J9 B9:C9" name="Range1_12"/>
    <protectedRange algorithmName="SHA-512" hashValue="ON39YdpmFHfN9f47KpiRvqrKx0V9+erV1CNkpWzYhW/Qyc6aT8rEyCrvauWSYGZK2ia3o7vd3akF07acHAFpOA==" saltValue="yVW9XmDwTqEnmpSGai0KYg==" spinCount="100000" sqref="D9" name="Range1_1_10_1"/>
    <protectedRange algorithmName="SHA-512" hashValue="ON39YdpmFHfN9f47KpiRvqrKx0V9+erV1CNkpWzYhW/Qyc6aT8rEyCrvauWSYGZK2ia3o7vd3akF07acHAFpOA==" saltValue="yVW9XmDwTqEnmpSGai0KYg==" spinCount="100000" sqref="C11" name="Range1_21"/>
    <protectedRange algorithmName="SHA-512" hashValue="ON39YdpmFHfN9f47KpiRvqrKx0V9+erV1CNkpWzYhW/Qyc6aT8rEyCrvauWSYGZK2ia3o7vd3akF07acHAFpOA==" saltValue="yVW9XmDwTqEnmpSGai0KYg==" spinCount="100000" sqref="D11" name="Range1_1_12"/>
    <protectedRange algorithmName="SHA-512" hashValue="ON39YdpmFHfN9f47KpiRvqrKx0V9+erV1CNkpWzYhW/Qyc6aT8rEyCrvauWSYGZK2ia3o7vd3akF07acHAFpOA==" saltValue="yVW9XmDwTqEnmpSGai0KYg==" spinCount="100000" sqref="E11:J11 B11" name="Range1_22_1"/>
    <protectedRange algorithmName="SHA-512" hashValue="ON39YdpmFHfN9f47KpiRvqrKx0V9+erV1CNkpWzYhW/Qyc6aT8rEyCrvauWSYGZK2ia3o7vd3akF07acHAFpOA==" saltValue="yVW9XmDwTqEnmpSGai0KYg==" spinCount="100000" sqref="E12:J12 B12:C12" name="Range1_26"/>
    <protectedRange algorithmName="SHA-512" hashValue="ON39YdpmFHfN9f47KpiRvqrKx0V9+erV1CNkpWzYhW/Qyc6aT8rEyCrvauWSYGZK2ia3o7vd3akF07acHAFpOA==" saltValue="yVW9XmDwTqEnmpSGai0KYg==" spinCount="100000" sqref="D12" name="Range1_1_14"/>
    <protectedRange algorithmName="SHA-512" hashValue="ON39YdpmFHfN9f47KpiRvqrKx0V9+erV1CNkpWzYhW/Qyc6aT8rEyCrvauWSYGZK2ia3o7vd3akF07acHAFpOA==" saltValue="yVW9XmDwTqEnmpSGai0KYg==" spinCount="100000" sqref="E13:J13 B13:C13" name="Range1_30"/>
    <protectedRange algorithmName="SHA-512" hashValue="ON39YdpmFHfN9f47KpiRvqrKx0V9+erV1CNkpWzYhW/Qyc6aT8rEyCrvauWSYGZK2ia3o7vd3akF07acHAFpOA==" saltValue="yVW9XmDwTqEnmpSGai0KYg==" spinCount="100000" sqref="D13" name="Range1_1_17"/>
    <protectedRange algorithmName="SHA-512" hashValue="ON39YdpmFHfN9f47KpiRvqrKx0V9+erV1CNkpWzYhW/Qyc6aT8rEyCrvauWSYGZK2ia3o7vd3akF07acHAFpOA==" saltValue="yVW9XmDwTqEnmpSGai0KYg==" spinCount="100000" sqref="E14:J14 B14:C14" name="Range1_38"/>
    <protectedRange algorithmName="SHA-512" hashValue="ON39YdpmFHfN9f47KpiRvqrKx0V9+erV1CNkpWzYhW/Qyc6aT8rEyCrvauWSYGZK2ia3o7vd3akF07acHAFpOA==" saltValue="yVW9XmDwTqEnmpSGai0KYg==" spinCount="100000" sqref="D14" name="Range1_1_23"/>
    <protectedRange algorithmName="SHA-512" hashValue="ON39YdpmFHfN9f47KpiRvqrKx0V9+erV1CNkpWzYhW/Qyc6aT8rEyCrvauWSYGZK2ia3o7vd3akF07acHAFpOA==" saltValue="yVW9XmDwTqEnmpSGai0KYg==" spinCount="100000" sqref="E15:J15 B15:C15" name="Range1_4"/>
    <protectedRange algorithmName="SHA-512" hashValue="ON39YdpmFHfN9f47KpiRvqrKx0V9+erV1CNkpWzYhW/Qyc6aT8rEyCrvauWSYGZK2ia3o7vd3akF07acHAFpOA==" saltValue="yVW9XmDwTqEnmpSGai0KYg==" spinCount="100000" sqref="D15" name="Range1_1_2"/>
    <protectedRange algorithmName="SHA-512" hashValue="ON39YdpmFHfN9f47KpiRvqrKx0V9+erV1CNkpWzYhW/Qyc6aT8rEyCrvauWSYGZK2ia3o7vd3akF07acHAFpOA==" saltValue="yVW9XmDwTqEnmpSGai0KYg==" spinCount="100000" sqref="B16:C16 E16:J16" name="Range1_4_1_1_1_13"/>
    <protectedRange algorithmName="SHA-512" hashValue="ON39YdpmFHfN9f47KpiRvqrKx0V9+erV1CNkpWzYhW/Qyc6aT8rEyCrvauWSYGZK2ia3o7vd3akF07acHAFpOA==" saltValue="yVW9XmDwTqEnmpSGai0KYg==" spinCount="100000" sqref="D16" name="Range1_1_4_1_1_7"/>
    <protectedRange algorithmName="SHA-512" hashValue="ON39YdpmFHfN9f47KpiRvqrKx0V9+erV1CNkpWzYhW/Qyc6aT8rEyCrvauWSYGZK2ia3o7vd3akF07acHAFpOA==" saltValue="yVW9XmDwTqEnmpSGai0KYg==" spinCount="100000" sqref="E17:J17 B17:C17" name="Range1_33"/>
    <protectedRange algorithmName="SHA-512" hashValue="ON39YdpmFHfN9f47KpiRvqrKx0V9+erV1CNkpWzYhW/Qyc6aT8rEyCrvauWSYGZK2ia3o7vd3akF07acHAFpOA==" saltValue="yVW9XmDwTqEnmpSGai0KYg==" spinCount="100000" sqref="D17" name="Range1_1_21"/>
    <protectedRange algorithmName="SHA-512" hashValue="ON39YdpmFHfN9f47KpiRvqrKx0V9+erV1CNkpWzYhW/Qyc6aT8rEyCrvauWSYGZK2ia3o7vd3akF07acHAFpOA==" saltValue="yVW9XmDwTqEnmpSGai0KYg==" spinCount="100000" sqref="E18:J18 B18:C18" name="Range1_42"/>
    <protectedRange algorithmName="SHA-512" hashValue="ON39YdpmFHfN9f47KpiRvqrKx0V9+erV1CNkpWzYhW/Qyc6aT8rEyCrvauWSYGZK2ia3o7vd3akF07acHAFpOA==" saltValue="yVW9XmDwTqEnmpSGai0KYg==" spinCount="100000" sqref="D18" name="Range1_1_27"/>
    <protectedRange algorithmName="SHA-512" hashValue="ON39YdpmFHfN9f47KpiRvqrKx0V9+erV1CNkpWzYhW/Qyc6aT8rEyCrvauWSYGZK2ia3o7vd3akF07acHAFpOA==" saltValue="yVW9XmDwTqEnmpSGai0KYg==" spinCount="100000" sqref="E19:J19 B19:C19" name="Range1_38_1"/>
    <protectedRange algorithmName="SHA-512" hashValue="ON39YdpmFHfN9f47KpiRvqrKx0V9+erV1CNkpWzYhW/Qyc6aT8rEyCrvauWSYGZK2ia3o7vd3akF07acHAFpOA==" saltValue="yVW9XmDwTqEnmpSGai0KYg==" spinCount="100000" sqref="D19" name="Range1_1_32"/>
    <protectedRange algorithmName="SHA-512" hashValue="ON39YdpmFHfN9f47KpiRvqrKx0V9+erV1CNkpWzYhW/Qyc6aT8rEyCrvauWSYGZK2ia3o7vd3akF07acHAFpOA==" saltValue="yVW9XmDwTqEnmpSGai0KYg==" spinCount="100000" sqref="E20:J20 B20:C20" name="Range1_46"/>
    <protectedRange algorithmName="SHA-512" hashValue="ON39YdpmFHfN9f47KpiRvqrKx0V9+erV1CNkpWzYhW/Qyc6aT8rEyCrvauWSYGZK2ia3o7vd3akF07acHAFpOA==" saltValue="yVW9XmDwTqEnmpSGai0KYg==" spinCount="100000" sqref="D20" name="Range1_1_30"/>
    <protectedRange algorithmName="SHA-512" hashValue="ON39YdpmFHfN9f47KpiRvqrKx0V9+erV1CNkpWzYhW/Qyc6aT8rEyCrvauWSYGZK2ia3o7vd3akF07acHAFpOA==" saltValue="yVW9XmDwTqEnmpSGai0KYg==" spinCount="100000" sqref="E21:J21 B21:C21" name="Range1_50"/>
    <protectedRange algorithmName="SHA-512" hashValue="ON39YdpmFHfN9f47KpiRvqrKx0V9+erV1CNkpWzYhW/Qyc6aT8rEyCrvauWSYGZK2ia3o7vd3akF07acHAFpOA==" saltValue="yVW9XmDwTqEnmpSGai0KYg==" spinCount="100000" sqref="D21" name="Range1_1_33"/>
    <protectedRange algorithmName="SHA-512" hashValue="ON39YdpmFHfN9f47KpiRvqrKx0V9+erV1CNkpWzYhW/Qyc6aT8rEyCrvauWSYGZK2ia3o7vd3akF07acHAFpOA==" saltValue="yVW9XmDwTqEnmpSGai0KYg==" spinCount="100000" sqref="B22:C22 E22:J22" name="Range1_4_1_1_1_19"/>
    <protectedRange algorithmName="SHA-512" hashValue="ON39YdpmFHfN9f47KpiRvqrKx0V9+erV1CNkpWzYhW/Qyc6aT8rEyCrvauWSYGZK2ia3o7vd3akF07acHAFpOA==" saltValue="yVW9XmDwTqEnmpSGai0KYg==" spinCount="100000" sqref="D22" name="Range1_1_4_1_1_10"/>
    <protectedRange algorithmName="SHA-512" hashValue="ON39YdpmFHfN9f47KpiRvqrKx0V9+erV1CNkpWzYhW/Qyc6aT8rEyCrvauWSYGZK2ia3o7vd3akF07acHAFpOA==" saltValue="yVW9XmDwTqEnmpSGai0KYg==" spinCount="100000" sqref="E23:J23 B23:C23" name="Range1_55"/>
    <protectedRange algorithmName="SHA-512" hashValue="ON39YdpmFHfN9f47KpiRvqrKx0V9+erV1CNkpWzYhW/Qyc6aT8rEyCrvauWSYGZK2ia3o7vd3akF07acHAFpOA==" saltValue="yVW9XmDwTqEnmpSGai0KYg==" spinCount="100000" sqref="D23" name="Range1_1_36"/>
    <protectedRange algorithmName="SHA-512" hashValue="ON39YdpmFHfN9f47KpiRvqrKx0V9+erV1CNkpWzYhW/Qyc6aT8rEyCrvauWSYGZK2ia3o7vd3akF07acHAFpOA==" saltValue="yVW9XmDwTqEnmpSGai0KYg==" spinCount="100000" sqref="E24:J24 B24:C24" name="Range1_61"/>
    <protectedRange algorithmName="SHA-512" hashValue="ON39YdpmFHfN9f47KpiRvqrKx0V9+erV1CNkpWzYhW/Qyc6aT8rEyCrvauWSYGZK2ia3o7vd3akF07acHAFpOA==" saltValue="yVW9XmDwTqEnmpSGai0KYg==" spinCount="100000" sqref="D24" name="Range1_1_40"/>
    <protectedRange algorithmName="SHA-512" hashValue="ON39YdpmFHfN9f47KpiRvqrKx0V9+erV1CNkpWzYhW/Qyc6aT8rEyCrvauWSYGZK2ia3o7vd3akF07acHAFpOA==" saltValue="yVW9XmDwTqEnmpSGai0KYg==" spinCount="100000" sqref="B25:C25 E25:J25" name="Range1_4_1_1_1_17"/>
    <protectedRange algorithmName="SHA-512" hashValue="ON39YdpmFHfN9f47KpiRvqrKx0V9+erV1CNkpWzYhW/Qyc6aT8rEyCrvauWSYGZK2ia3o7vd3akF07acHAFpOA==" saltValue="yVW9XmDwTqEnmpSGai0KYg==" spinCount="100000" sqref="D25" name="Range1_1_4_1_1_9"/>
  </protectedRanges>
  <conditionalFormatting sqref="E2">
    <cfRule type="top10" dxfId="191" priority="144" rank="1"/>
  </conditionalFormatting>
  <conditionalFormatting sqref="F2">
    <cfRule type="top10" dxfId="190" priority="143" rank="1"/>
  </conditionalFormatting>
  <conditionalFormatting sqref="G2">
    <cfRule type="top10" dxfId="189" priority="142" rank="1"/>
  </conditionalFormatting>
  <conditionalFormatting sqref="H2">
    <cfRule type="top10" dxfId="188" priority="141" rank="1"/>
  </conditionalFormatting>
  <conditionalFormatting sqref="I2">
    <cfRule type="top10" dxfId="187" priority="140" rank="1"/>
  </conditionalFormatting>
  <conditionalFormatting sqref="J2">
    <cfRule type="top10" dxfId="186" priority="139" rank="1"/>
  </conditionalFormatting>
  <conditionalFormatting sqref="E3">
    <cfRule type="top10" dxfId="185" priority="138" rank="1"/>
  </conditionalFormatting>
  <conditionalFormatting sqref="F3">
    <cfRule type="top10" dxfId="184" priority="137" rank="1"/>
  </conditionalFormatting>
  <conditionalFormatting sqref="G3">
    <cfRule type="top10" dxfId="183" priority="136" rank="1"/>
  </conditionalFormatting>
  <conditionalFormatting sqref="H3">
    <cfRule type="top10" dxfId="182" priority="135" rank="1"/>
  </conditionalFormatting>
  <conditionalFormatting sqref="I3">
    <cfRule type="top10" dxfId="181" priority="134" rank="1"/>
  </conditionalFormatting>
  <conditionalFormatting sqref="J3">
    <cfRule type="top10" dxfId="180" priority="133" rank="1"/>
  </conditionalFormatting>
  <conditionalFormatting sqref="F4">
    <cfRule type="top10" dxfId="179" priority="132" rank="1"/>
  </conditionalFormatting>
  <conditionalFormatting sqref="G4">
    <cfRule type="top10" dxfId="178" priority="131" rank="1"/>
  </conditionalFormatting>
  <conditionalFormatting sqref="H4">
    <cfRule type="top10" dxfId="177" priority="130" rank="1"/>
  </conditionalFormatting>
  <conditionalFormatting sqref="I4">
    <cfRule type="top10" dxfId="176" priority="129" rank="1"/>
  </conditionalFormatting>
  <conditionalFormatting sqref="J4">
    <cfRule type="top10" dxfId="175" priority="128" rank="1"/>
  </conditionalFormatting>
  <conditionalFormatting sqref="E4">
    <cfRule type="top10" dxfId="174" priority="127" rank="1"/>
  </conditionalFormatting>
  <conditionalFormatting sqref="F5">
    <cfRule type="top10" dxfId="173" priority="126" rank="1"/>
  </conditionalFormatting>
  <conditionalFormatting sqref="G5">
    <cfRule type="top10" dxfId="172" priority="125" rank="1"/>
  </conditionalFormatting>
  <conditionalFormatting sqref="H5">
    <cfRule type="top10" dxfId="171" priority="124" rank="1"/>
  </conditionalFormatting>
  <conditionalFormatting sqref="I5">
    <cfRule type="top10" dxfId="170" priority="123" rank="1"/>
  </conditionalFormatting>
  <conditionalFormatting sqref="J5">
    <cfRule type="top10" dxfId="169" priority="122" rank="1"/>
  </conditionalFormatting>
  <conditionalFormatting sqref="E5">
    <cfRule type="top10" dxfId="168" priority="121" rank="1"/>
  </conditionalFormatting>
  <conditionalFormatting sqref="F6">
    <cfRule type="top10" dxfId="167" priority="120" rank="1"/>
  </conditionalFormatting>
  <conditionalFormatting sqref="G6">
    <cfRule type="top10" dxfId="166" priority="119" rank="1"/>
  </conditionalFormatting>
  <conditionalFormatting sqref="H6">
    <cfRule type="top10" dxfId="165" priority="118" rank="1"/>
  </conditionalFormatting>
  <conditionalFormatting sqref="I6">
    <cfRule type="top10" dxfId="164" priority="117" rank="1"/>
  </conditionalFormatting>
  <conditionalFormatting sqref="J6">
    <cfRule type="top10" dxfId="163" priority="116" rank="1"/>
  </conditionalFormatting>
  <conditionalFormatting sqref="E6">
    <cfRule type="top10" dxfId="162" priority="115" rank="1"/>
  </conditionalFormatting>
  <conditionalFormatting sqref="E7">
    <cfRule type="top10" dxfId="161" priority="114" rank="1"/>
  </conditionalFormatting>
  <conditionalFormatting sqref="F7">
    <cfRule type="top10" dxfId="160" priority="113" rank="1"/>
  </conditionalFormatting>
  <conditionalFormatting sqref="G7">
    <cfRule type="top10" dxfId="159" priority="112" rank="1"/>
  </conditionalFormatting>
  <conditionalFormatting sqref="H7">
    <cfRule type="top10" dxfId="158" priority="111" rank="1"/>
  </conditionalFormatting>
  <conditionalFormatting sqref="I7">
    <cfRule type="top10" dxfId="157" priority="110" rank="1"/>
  </conditionalFormatting>
  <conditionalFormatting sqref="J7">
    <cfRule type="top10" dxfId="156" priority="109" rank="1"/>
  </conditionalFormatting>
  <conditionalFormatting sqref="F8">
    <cfRule type="top10" dxfId="155" priority="107" rank="1"/>
  </conditionalFormatting>
  <conditionalFormatting sqref="G8">
    <cfRule type="top10" dxfId="154" priority="106" rank="1"/>
  </conditionalFormatting>
  <conditionalFormatting sqref="H8">
    <cfRule type="top10" dxfId="153" priority="105" rank="1"/>
  </conditionalFormatting>
  <conditionalFormatting sqref="I8">
    <cfRule type="top10" dxfId="152" priority="104" rank="1"/>
  </conditionalFormatting>
  <conditionalFormatting sqref="J8">
    <cfRule type="top10" dxfId="151" priority="103" rank="1"/>
  </conditionalFormatting>
  <conditionalFormatting sqref="E8">
    <cfRule type="top10" dxfId="150" priority="108" rank="1"/>
  </conditionalFormatting>
  <conditionalFormatting sqref="F9">
    <cfRule type="top10" dxfId="149" priority="101" rank="1"/>
  </conditionalFormatting>
  <conditionalFormatting sqref="G9">
    <cfRule type="top10" dxfId="148" priority="100" rank="1"/>
  </conditionalFormatting>
  <conditionalFormatting sqref="H9">
    <cfRule type="top10" dxfId="147" priority="99" rank="1"/>
  </conditionalFormatting>
  <conditionalFormatting sqref="I9">
    <cfRule type="top10" dxfId="146" priority="98" rank="1"/>
  </conditionalFormatting>
  <conditionalFormatting sqref="J9">
    <cfRule type="top10" dxfId="145" priority="97" rank="1"/>
  </conditionalFormatting>
  <conditionalFormatting sqref="E9">
    <cfRule type="top10" dxfId="144" priority="102" rank="1"/>
  </conditionalFormatting>
  <conditionalFormatting sqref="F11">
    <cfRule type="top10" dxfId="143" priority="95" rank="1"/>
  </conditionalFormatting>
  <conditionalFormatting sqref="G11">
    <cfRule type="top10" dxfId="142" priority="94" rank="1"/>
  </conditionalFormatting>
  <conditionalFormatting sqref="H11">
    <cfRule type="top10" dxfId="141" priority="93" rank="1"/>
  </conditionalFormatting>
  <conditionalFormatting sqref="I11">
    <cfRule type="top10" dxfId="140" priority="92" rank="1"/>
  </conditionalFormatting>
  <conditionalFormatting sqref="J11">
    <cfRule type="top10" dxfId="139" priority="91" rank="1"/>
  </conditionalFormatting>
  <conditionalFormatting sqref="E11">
    <cfRule type="top10" dxfId="138" priority="96" rank="1"/>
  </conditionalFormatting>
  <conditionalFormatting sqref="F12">
    <cfRule type="top10" dxfId="137" priority="89" rank="1"/>
  </conditionalFormatting>
  <conditionalFormatting sqref="G12">
    <cfRule type="top10" dxfId="136" priority="88" rank="1"/>
  </conditionalFormatting>
  <conditionalFormatting sqref="H12">
    <cfRule type="top10" dxfId="135" priority="87" rank="1"/>
  </conditionalFormatting>
  <conditionalFormatting sqref="I12">
    <cfRule type="top10" dxfId="134" priority="86" rank="1"/>
  </conditionalFormatting>
  <conditionalFormatting sqref="J12">
    <cfRule type="top10" dxfId="133" priority="85" rank="1"/>
  </conditionalFormatting>
  <conditionalFormatting sqref="E12">
    <cfRule type="top10" dxfId="132" priority="90" rank="1"/>
  </conditionalFormatting>
  <conditionalFormatting sqref="F13">
    <cfRule type="top10" dxfId="131" priority="83" rank="1"/>
  </conditionalFormatting>
  <conditionalFormatting sqref="G13">
    <cfRule type="top10" dxfId="130" priority="82" rank="1"/>
  </conditionalFormatting>
  <conditionalFormatting sqref="H13">
    <cfRule type="top10" dxfId="129" priority="81" rank="1"/>
  </conditionalFormatting>
  <conditionalFormatting sqref="I13">
    <cfRule type="top10" dxfId="128" priority="80" rank="1"/>
  </conditionalFormatting>
  <conditionalFormatting sqref="J13">
    <cfRule type="top10" dxfId="127" priority="79" rank="1"/>
  </conditionalFormatting>
  <conditionalFormatting sqref="E13">
    <cfRule type="top10" dxfId="126" priority="84" rank="1"/>
  </conditionalFormatting>
  <conditionalFormatting sqref="F14">
    <cfRule type="top10" dxfId="125" priority="77" rank="1"/>
  </conditionalFormatting>
  <conditionalFormatting sqref="G14">
    <cfRule type="top10" dxfId="124" priority="76" rank="1"/>
  </conditionalFormatting>
  <conditionalFormatting sqref="H14">
    <cfRule type="top10" dxfId="123" priority="75" rank="1"/>
  </conditionalFormatting>
  <conditionalFormatting sqref="I14">
    <cfRule type="top10" dxfId="122" priority="74" rank="1"/>
  </conditionalFormatting>
  <conditionalFormatting sqref="J14">
    <cfRule type="top10" dxfId="121" priority="73" rank="1"/>
  </conditionalFormatting>
  <conditionalFormatting sqref="E14">
    <cfRule type="top10" dxfId="120" priority="78" rank="1"/>
  </conditionalFormatting>
  <conditionalFormatting sqref="F15">
    <cfRule type="top10" dxfId="119" priority="72" rank="1"/>
  </conditionalFormatting>
  <conditionalFormatting sqref="G15">
    <cfRule type="top10" dxfId="118" priority="71" rank="1"/>
  </conditionalFormatting>
  <conditionalFormatting sqref="H15">
    <cfRule type="top10" dxfId="117" priority="70" rank="1"/>
  </conditionalFormatting>
  <conditionalFormatting sqref="I15">
    <cfRule type="top10" dxfId="116" priority="69" rank="1"/>
  </conditionalFormatting>
  <conditionalFormatting sqref="J15">
    <cfRule type="top10" dxfId="115" priority="68" rank="1"/>
  </conditionalFormatting>
  <conditionalFormatting sqref="E15">
    <cfRule type="top10" dxfId="114" priority="67" rank="1"/>
  </conditionalFormatting>
  <conditionalFormatting sqref="E16">
    <cfRule type="top10" dxfId="113" priority="66" rank="1"/>
  </conditionalFormatting>
  <conditionalFormatting sqref="F16">
    <cfRule type="top10" dxfId="112" priority="65" rank="1"/>
  </conditionalFormatting>
  <conditionalFormatting sqref="G16">
    <cfRule type="top10" dxfId="111" priority="64" rank="1"/>
  </conditionalFormatting>
  <conditionalFormatting sqref="H16">
    <cfRule type="top10" dxfId="110" priority="63" rank="1"/>
  </conditionalFormatting>
  <conditionalFormatting sqref="I16">
    <cfRule type="top10" dxfId="109" priority="62" rank="1"/>
  </conditionalFormatting>
  <conditionalFormatting sqref="J16">
    <cfRule type="top10" dxfId="108" priority="61" rank="1"/>
  </conditionalFormatting>
  <conditionalFormatting sqref="F17">
    <cfRule type="top10" dxfId="107" priority="59" rank="1"/>
  </conditionalFormatting>
  <conditionalFormatting sqref="G17">
    <cfRule type="top10" dxfId="106" priority="58" rank="1"/>
  </conditionalFormatting>
  <conditionalFormatting sqref="H17">
    <cfRule type="top10" dxfId="105" priority="57" rank="1"/>
  </conditionalFormatting>
  <conditionalFormatting sqref="I17">
    <cfRule type="top10" dxfId="104" priority="56" rank="1"/>
  </conditionalFormatting>
  <conditionalFormatting sqref="J17">
    <cfRule type="top10" dxfId="103" priority="55" rank="1"/>
  </conditionalFormatting>
  <conditionalFormatting sqref="E17">
    <cfRule type="top10" dxfId="102" priority="60" rank="1"/>
  </conditionalFormatting>
  <conditionalFormatting sqref="F18">
    <cfRule type="top10" dxfId="101" priority="53" rank="1"/>
  </conditionalFormatting>
  <conditionalFormatting sqref="G18">
    <cfRule type="top10" dxfId="100" priority="52" rank="1"/>
  </conditionalFormatting>
  <conditionalFormatting sqref="H18">
    <cfRule type="top10" dxfId="99" priority="51" rank="1"/>
  </conditionalFormatting>
  <conditionalFormatting sqref="I18">
    <cfRule type="top10" dxfId="98" priority="50" rank="1"/>
  </conditionalFormatting>
  <conditionalFormatting sqref="J18">
    <cfRule type="top10" dxfId="97" priority="49" rank="1"/>
  </conditionalFormatting>
  <conditionalFormatting sqref="E18">
    <cfRule type="top10" dxfId="96" priority="54" rank="1"/>
  </conditionalFormatting>
  <conditionalFormatting sqref="E19">
    <cfRule type="top10" dxfId="95" priority="42" rank="1"/>
  </conditionalFormatting>
  <conditionalFormatting sqref="F19">
    <cfRule type="top10" dxfId="94" priority="41" rank="1"/>
  </conditionalFormatting>
  <conditionalFormatting sqref="G19">
    <cfRule type="top10" dxfId="93" priority="40" rank="1"/>
  </conditionalFormatting>
  <conditionalFormatting sqref="H19">
    <cfRule type="top10" dxfId="92" priority="39" rank="1"/>
  </conditionalFormatting>
  <conditionalFormatting sqref="I19">
    <cfRule type="top10" dxfId="91" priority="38" rank="1"/>
  </conditionalFormatting>
  <conditionalFormatting sqref="J19">
    <cfRule type="top10" dxfId="90" priority="37" rank="1"/>
  </conditionalFormatting>
  <conditionalFormatting sqref="F20">
    <cfRule type="top10" dxfId="89" priority="35" rank="1"/>
  </conditionalFormatting>
  <conditionalFormatting sqref="G20">
    <cfRule type="top10" dxfId="88" priority="34" rank="1"/>
  </conditionalFormatting>
  <conditionalFormatting sqref="H20">
    <cfRule type="top10" dxfId="87" priority="33" rank="1"/>
  </conditionalFormatting>
  <conditionalFormatting sqref="I20">
    <cfRule type="top10" dxfId="86" priority="32" rank="1"/>
  </conditionalFormatting>
  <conditionalFormatting sqref="J20">
    <cfRule type="top10" dxfId="85" priority="31" rank="1"/>
  </conditionalFormatting>
  <conditionalFormatting sqref="E20">
    <cfRule type="top10" dxfId="84" priority="36" rank="1"/>
  </conditionalFormatting>
  <conditionalFormatting sqref="F21">
    <cfRule type="top10" dxfId="83" priority="29" rank="1"/>
  </conditionalFormatting>
  <conditionalFormatting sqref="G21">
    <cfRule type="top10" dxfId="82" priority="28" rank="1"/>
  </conditionalFormatting>
  <conditionalFormatting sqref="H21">
    <cfRule type="top10" dxfId="81" priority="27" rank="1"/>
  </conditionalFormatting>
  <conditionalFormatting sqref="I21">
    <cfRule type="top10" dxfId="80" priority="26" rank="1"/>
  </conditionalFormatting>
  <conditionalFormatting sqref="J21">
    <cfRule type="top10" dxfId="79" priority="25" rank="1"/>
  </conditionalFormatting>
  <conditionalFormatting sqref="E21">
    <cfRule type="top10" dxfId="78" priority="30" rank="1"/>
  </conditionalFormatting>
  <conditionalFormatting sqref="E22">
    <cfRule type="top10" dxfId="77" priority="24" rank="1"/>
  </conditionalFormatting>
  <conditionalFormatting sqref="F22">
    <cfRule type="top10" dxfId="76" priority="23" rank="1"/>
  </conditionalFormatting>
  <conditionalFormatting sqref="G22">
    <cfRule type="top10" dxfId="75" priority="22" rank="1"/>
  </conditionalFormatting>
  <conditionalFormatting sqref="H22">
    <cfRule type="top10" dxfId="74" priority="21" rank="1"/>
  </conditionalFormatting>
  <conditionalFormatting sqref="I22">
    <cfRule type="top10" dxfId="73" priority="20" rank="1"/>
  </conditionalFormatting>
  <conditionalFormatting sqref="J22">
    <cfRule type="top10" dxfId="72" priority="19" rank="1"/>
  </conditionalFormatting>
  <conditionalFormatting sqref="F23">
    <cfRule type="top10" dxfId="71" priority="18" rank="1"/>
  </conditionalFormatting>
  <conditionalFormatting sqref="G23">
    <cfRule type="top10" dxfId="70" priority="17" rank="1"/>
  </conditionalFormatting>
  <conditionalFormatting sqref="H23">
    <cfRule type="top10" dxfId="69" priority="16" rank="1"/>
  </conditionalFormatting>
  <conditionalFormatting sqref="I23">
    <cfRule type="top10" dxfId="68" priority="15" rank="1"/>
  </conditionalFormatting>
  <conditionalFormatting sqref="J23">
    <cfRule type="top10" dxfId="67" priority="14" rank="1"/>
  </conditionalFormatting>
  <conditionalFormatting sqref="E23">
    <cfRule type="top10" dxfId="66" priority="13" rank="1"/>
  </conditionalFormatting>
  <conditionalFormatting sqref="F24">
    <cfRule type="top10" dxfId="65" priority="12" rank="1"/>
  </conditionalFormatting>
  <conditionalFormatting sqref="G24">
    <cfRule type="top10" dxfId="64" priority="11" rank="1"/>
  </conditionalFormatting>
  <conditionalFormatting sqref="H24">
    <cfRule type="top10" dxfId="63" priority="10" rank="1"/>
  </conditionalFormatting>
  <conditionalFormatting sqref="I24">
    <cfRule type="top10" dxfId="62" priority="9" rank="1"/>
  </conditionalFormatting>
  <conditionalFormatting sqref="J24">
    <cfRule type="top10" dxfId="61" priority="8" rank="1"/>
  </conditionalFormatting>
  <conditionalFormatting sqref="E24">
    <cfRule type="top10" dxfId="60" priority="7" rank="1"/>
  </conditionalFormatting>
  <conditionalFormatting sqref="E25">
    <cfRule type="top10" dxfId="59" priority="6" rank="1"/>
  </conditionalFormatting>
  <conditionalFormatting sqref="F25">
    <cfRule type="top10" dxfId="58" priority="5" rank="1"/>
  </conditionalFormatting>
  <conditionalFormatting sqref="G25">
    <cfRule type="top10" dxfId="57" priority="4" rank="1"/>
  </conditionalFormatting>
  <conditionalFormatting sqref="H25">
    <cfRule type="top10" dxfId="56" priority="3" rank="1"/>
  </conditionalFormatting>
  <conditionalFormatting sqref="I25">
    <cfRule type="top10" dxfId="55" priority="2" rank="1"/>
  </conditionalFormatting>
  <conditionalFormatting sqref="J25">
    <cfRule type="top10" dxfId="54" priority="1" rank="1"/>
  </conditionalFormatting>
  <hyperlinks>
    <hyperlink ref="Q1" location="'National Adult Rankings'!A1" display="Return to Rankings" xr:uid="{2F56599A-AEE5-4B04-B119-29BFACA8EF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F134FAA-6C21-477A-9838-CF4193488E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D2488F5-1160-4B47-9C46-C9023391A3D7}">
          <x14:formula1>
            <xm:f>'C:\Users\LChacon\AppData\Local\Packages\Microsoft.MicrosoftEdge_8wekyb3d8bbwe\TempState\Downloads\[ABRA GA CLUB MATCH 3152020 (1).xlsm]DATA'!#REF!</xm:f>
          </x14:formula1>
          <xm:sqref>B2</xm:sqref>
        </x14:dataValidation>
      </x14:dataValidations>
    </ext>
  </extLst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5061A5-BA50-4D7D-A226-B6156C467BE8}">
  <sheetPr codeName="Sheet37"/>
  <dimension ref="A1:O6"/>
  <sheetViews>
    <sheetView workbookViewId="0">
      <selection sqref="A1:XFD18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94</v>
      </c>
      <c r="B2" s="21" t="s">
        <v>51</v>
      </c>
      <c r="C2" s="22">
        <v>43981</v>
      </c>
      <c r="D2" s="23" t="s">
        <v>142</v>
      </c>
      <c r="E2" s="24">
        <v>177</v>
      </c>
      <c r="F2" s="24">
        <v>165</v>
      </c>
      <c r="G2" s="24">
        <v>169</v>
      </c>
      <c r="H2" s="24">
        <v>165</v>
      </c>
      <c r="I2" s="24"/>
      <c r="J2" s="24"/>
      <c r="K2" s="25">
        <v>4</v>
      </c>
      <c r="L2" s="25">
        <v>676</v>
      </c>
      <c r="M2" s="26">
        <v>169</v>
      </c>
      <c r="N2" s="27">
        <v>3</v>
      </c>
      <c r="O2" s="28">
        <v>172</v>
      </c>
    </row>
    <row r="3" spans="1:15" x14ac:dyDescent="0.25">
      <c r="A3" s="20" t="s">
        <v>94</v>
      </c>
      <c r="B3" s="21" t="s">
        <v>51</v>
      </c>
      <c r="C3" s="22">
        <v>43982</v>
      </c>
      <c r="D3" s="23" t="s">
        <v>142</v>
      </c>
      <c r="E3" s="24">
        <v>166</v>
      </c>
      <c r="F3" s="24">
        <v>168</v>
      </c>
      <c r="G3" s="24">
        <v>155</v>
      </c>
      <c r="H3" s="24">
        <v>160</v>
      </c>
      <c r="I3" s="24">
        <v>153</v>
      </c>
      <c r="J3" s="24">
        <v>150</v>
      </c>
      <c r="K3" s="25">
        <v>6</v>
      </c>
      <c r="L3" s="25">
        <v>952</v>
      </c>
      <c r="M3" s="26">
        <v>158.66666666666666</v>
      </c>
      <c r="N3" s="27">
        <v>6</v>
      </c>
      <c r="O3" s="28">
        <v>164.66666666666666</v>
      </c>
    </row>
    <row r="6" spans="1:15" x14ac:dyDescent="0.25">
      <c r="K6" s="17">
        <f>SUM(K2:K5)</f>
        <v>10</v>
      </c>
      <c r="L6" s="17">
        <f>SUM(L2:L5)</f>
        <v>1628</v>
      </c>
      <c r="M6" s="19">
        <f>SUM(L6/K6)</f>
        <v>162.80000000000001</v>
      </c>
      <c r="N6" s="17">
        <f>SUM(N2:N5)</f>
        <v>9</v>
      </c>
      <c r="O6" s="19">
        <f>SUM(M6+N6)</f>
        <v>171.8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5"/>
    <protectedRange algorithmName="SHA-512" hashValue="ON39YdpmFHfN9f47KpiRvqrKx0V9+erV1CNkpWzYhW/Qyc6aT8rEyCrvauWSYGZK2ia3o7vd3akF07acHAFpOA==" saltValue="yVW9XmDwTqEnmpSGai0KYg==" spinCount="100000" sqref="D2" name="Range1_1_8"/>
  </protectedRanges>
  <conditionalFormatting sqref="J2">
    <cfRule type="top10" dxfId="53" priority="25" rank="1"/>
  </conditionalFormatting>
  <conditionalFormatting sqref="I2">
    <cfRule type="top10" dxfId="52" priority="26" rank="1"/>
  </conditionalFormatting>
  <conditionalFormatting sqref="H2">
    <cfRule type="top10" dxfId="51" priority="27" rank="1"/>
  </conditionalFormatting>
  <conditionalFormatting sqref="G2">
    <cfRule type="top10" dxfId="50" priority="28" rank="1"/>
  </conditionalFormatting>
  <conditionalFormatting sqref="F2">
    <cfRule type="top10" dxfId="49" priority="29" rank="1"/>
  </conditionalFormatting>
  <conditionalFormatting sqref="E2">
    <cfRule type="top10" dxfId="48" priority="30" rank="1"/>
  </conditionalFormatting>
  <conditionalFormatting sqref="E3">
    <cfRule type="top10" dxfId="47" priority="24" rank="1"/>
  </conditionalFormatting>
  <conditionalFormatting sqref="F3">
    <cfRule type="top10" dxfId="46" priority="23" rank="1"/>
  </conditionalFormatting>
  <conditionalFormatting sqref="G3">
    <cfRule type="top10" dxfId="45" priority="22" rank="1"/>
  </conditionalFormatting>
  <conditionalFormatting sqref="H3">
    <cfRule type="top10" dxfId="44" priority="21" rank="1"/>
  </conditionalFormatting>
  <conditionalFormatting sqref="I3">
    <cfRule type="top10" dxfId="43" priority="20" rank="1"/>
  </conditionalFormatting>
  <conditionalFormatting sqref="J3">
    <cfRule type="top10" dxfId="42" priority="19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47D0E35-AB3D-49D5-8D7E-14F73C9F53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96D614A-BF36-43E0-8FD3-EE424A79EA53}">
          <x14:formula1>
            <xm:f>'C:\Users\abra2\AppData\Local\Packages\Microsoft.MicrosoftEdge_8wekyb3d8bbwe\TempState\Downloads\[ABRA GA CLUB MATCH 2162020 (3).xlsm]DATA'!#REF!</xm:f>
          </x14:formula1>
          <xm:sqref>D2 B2</xm:sqref>
        </x14:dataValidation>
      </x14:dataValidations>
    </ext>
  </extLst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0E098-33BC-4A15-B48E-4417C1CDCB47}">
  <sheetPr codeName="Sheet54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56</v>
      </c>
      <c r="C2" s="22">
        <f t="shared" ref="C2" si="0">$D$2</f>
        <v>176</v>
      </c>
      <c r="D2" s="23">
        <f t="shared" ref="D2" si="1">$E$2</f>
        <v>176</v>
      </c>
      <c r="E2" s="24">
        <v>176</v>
      </c>
      <c r="F2" s="24">
        <v>178</v>
      </c>
      <c r="G2" s="24">
        <v>181</v>
      </c>
      <c r="H2" s="24">
        <v>180</v>
      </c>
      <c r="I2" s="24"/>
      <c r="J2" s="24"/>
      <c r="K2" s="25">
        <v>4</v>
      </c>
      <c r="L2" s="25">
        <v>715</v>
      </c>
      <c r="M2" s="26">
        <v>178.75</v>
      </c>
      <c r="N2" s="27">
        <v>5</v>
      </c>
      <c r="O2" s="28">
        <v>183.75</v>
      </c>
    </row>
    <row r="5" spans="1:17" x14ac:dyDescent="0.25">
      <c r="K5" s="17">
        <f>SUM(K2:K4)</f>
        <v>4</v>
      </c>
      <c r="L5" s="17">
        <f>SUM(L2:L4)</f>
        <v>715</v>
      </c>
      <c r="M5" s="19">
        <f>SUM(L5/K5)</f>
        <v>178.75</v>
      </c>
      <c r="N5" s="17">
        <f>SUM(N2:N4)</f>
        <v>5</v>
      </c>
      <c r="O5" s="19">
        <f>SUM(M5+N5)</f>
        <v>183.75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_1"/>
    <protectedRange algorithmName="SHA-512" hashValue="ON39YdpmFHfN9f47KpiRvqrKx0V9+erV1CNkpWzYhW/Qyc6aT8rEyCrvauWSYGZK2ia3o7vd3akF07acHAFpOA==" saltValue="yVW9XmDwTqEnmpSGai0KYg==" spinCount="100000" sqref="D2" name="Range1_1_2_1"/>
  </protectedRanges>
  <conditionalFormatting sqref="E2">
    <cfRule type="top10" dxfId="41" priority="1" rank="1"/>
  </conditionalFormatting>
  <conditionalFormatting sqref="F2">
    <cfRule type="top10" dxfId="40" priority="2" rank="1"/>
  </conditionalFormatting>
  <conditionalFormatting sqref="G2">
    <cfRule type="top10" dxfId="39" priority="3" rank="1"/>
  </conditionalFormatting>
  <conditionalFormatting sqref="H2">
    <cfRule type="top10" dxfId="38" priority="4" rank="1"/>
  </conditionalFormatting>
  <conditionalFormatting sqref="I2">
    <cfRule type="top10" dxfId="37" priority="5" rank="1"/>
  </conditionalFormatting>
  <conditionalFormatting sqref="J2">
    <cfRule type="top10" dxfId="36" priority="6" rank="1"/>
  </conditionalFormatting>
  <hyperlinks>
    <hyperlink ref="Q1" location="'National Adult Rankings'!A1" display="Return to Rankings" xr:uid="{29D300A7-EB44-45AA-A250-254A56C91F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3DA95C-7295-4A5D-AC30-4A714A230FC5}">
          <x14:formula1>
            <xm:f>'C:\Users\abra2\AppData\Local\Packages\Microsoft.MicrosoftEdge_8wekyb3d8bbwe\TempState\Downloads\[ABRA Edinburg Tx  2-22-2020 (1).xlsm]DATA'!#REF!</xm:f>
          </x14:formula1>
          <xm:sqref>D2 B2</xm:sqref>
        </x14:dataValidation>
        <x14:dataValidation type="list" allowBlank="1" showInputMessage="1" showErrorMessage="1" xr:uid="{38B1DE69-C49D-4A0B-A9D1-ECE80B85E54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D717C-92FB-45FF-B10E-4D226ACDB77C}">
  <sheetPr codeName="Sheet57"/>
  <dimension ref="A1:Q10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65</v>
      </c>
      <c r="C2" s="22">
        <v>43907</v>
      </c>
      <c r="D2" s="23" t="s">
        <v>64</v>
      </c>
      <c r="E2" s="24">
        <v>192</v>
      </c>
      <c r="F2" s="24">
        <v>194</v>
      </c>
      <c r="G2" s="24">
        <v>193</v>
      </c>
      <c r="H2" s="24">
        <v>193</v>
      </c>
      <c r="I2" s="24"/>
      <c r="J2" s="24"/>
      <c r="K2" s="25">
        <v>4</v>
      </c>
      <c r="L2" s="25">
        <v>772</v>
      </c>
      <c r="M2" s="26">
        <v>193</v>
      </c>
      <c r="N2" s="27">
        <v>9</v>
      </c>
      <c r="O2" s="28">
        <v>202</v>
      </c>
    </row>
    <row r="3" spans="1:17" x14ac:dyDescent="0.25">
      <c r="A3" s="20" t="s">
        <v>31</v>
      </c>
      <c r="B3" s="21" t="s">
        <v>65</v>
      </c>
      <c r="C3" s="22">
        <v>43975</v>
      </c>
      <c r="D3" s="23" t="s">
        <v>64</v>
      </c>
      <c r="E3" s="24">
        <v>189</v>
      </c>
      <c r="F3" s="24">
        <v>193</v>
      </c>
      <c r="G3" s="24">
        <v>189</v>
      </c>
      <c r="H3" s="24">
        <v>189</v>
      </c>
      <c r="I3" s="24"/>
      <c r="J3" s="24"/>
      <c r="K3" s="25">
        <v>4</v>
      </c>
      <c r="L3" s="25">
        <v>760</v>
      </c>
      <c r="M3" s="26">
        <v>190</v>
      </c>
      <c r="N3" s="27">
        <v>2</v>
      </c>
      <c r="O3" s="28">
        <v>192</v>
      </c>
    </row>
    <row r="4" spans="1:17" x14ac:dyDescent="0.25">
      <c r="A4" s="20" t="s">
        <v>31</v>
      </c>
      <c r="B4" s="21" t="s">
        <v>65</v>
      </c>
      <c r="C4" s="22">
        <v>44009</v>
      </c>
      <c r="D4" s="23" t="s">
        <v>64</v>
      </c>
      <c r="E4" s="24">
        <v>194</v>
      </c>
      <c r="F4" s="24">
        <v>190</v>
      </c>
      <c r="G4" s="24">
        <v>196</v>
      </c>
      <c r="H4" s="24">
        <v>188</v>
      </c>
      <c r="I4" s="24"/>
      <c r="J4" s="24"/>
      <c r="K4" s="25">
        <v>4</v>
      </c>
      <c r="L4" s="25">
        <v>768</v>
      </c>
      <c r="M4" s="26">
        <v>192</v>
      </c>
      <c r="N4" s="27">
        <v>9</v>
      </c>
      <c r="O4" s="28">
        <v>201</v>
      </c>
    </row>
    <row r="5" spans="1:17" x14ac:dyDescent="0.25">
      <c r="A5" s="20" t="s">
        <v>31</v>
      </c>
      <c r="B5" s="21" t="s">
        <v>65</v>
      </c>
      <c r="C5" s="22">
        <v>44093</v>
      </c>
      <c r="D5" s="23" t="s">
        <v>64</v>
      </c>
      <c r="E5" s="24">
        <v>190</v>
      </c>
      <c r="F5" s="24">
        <v>193</v>
      </c>
      <c r="G5" s="24">
        <v>187</v>
      </c>
      <c r="H5" s="24">
        <v>189</v>
      </c>
      <c r="I5" s="24"/>
      <c r="J5" s="24"/>
      <c r="K5" s="25">
        <v>4</v>
      </c>
      <c r="L5" s="25">
        <v>759</v>
      </c>
      <c r="M5" s="26">
        <v>189.75</v>
      </c>
      <c r="N5" s="27">
        <v>3</v>
      </c>
      <c r="O5" s="28">
        <v>192.75</v>
      </c>
    </row>
    <row r="6" spans="1:17" x14ac:dyDescent="0.25">
      <c r="A6" s="20" t="s">
        <v>105</v>
      </c>
      <c r="B6" s="21" t="s">
        <v>65</v>
      </c>
      <c r="C6" s="22">
        <v>44121</v>
      </c>
      <c r="D6" s="23" t="s">
        <v>64</v>
      </c>
      <c r="E6" s="24">
        <v>191</v>
      </c>
      <c r="F6" s="24">
        <v>191</v>
      </c>
      <c r="G6" s="24">
        <v>193</v>
      </c>
      <c r="H6" s="24">
        <v>192</v>
      </c>
      <c r="I6" s="24">
        <v>189</v>
      </c>
      <c r="J6" s="24">
        <v>190</v>
      </c>
      <c r="K6" s="25">
        <v>6</v>
      </c>
      <c r="L6" s="25">
        <v>1146</v>
      </c>
      <c r="M6" s="26">
        <v>191</v>
      </c>
      <c r="N6" s="27">
        <v>4</v>
      </c>
      <c r="O6" s="28">
        <v>195</v>
      </c>
    </row>
    <row r="7" spans="1:17" x14ac:dyDescent="0.25">
      <c r="A7" s="20" t="s">
        <v>105</v>
      </c>
      <c r="B7" s="21" t="s">
        <v>65</v>
      </c>
      <c r="C7" s="22">
        <v>44122</v>
      </c>
      <c r="D7" s="23" t="s">
        <v>64</v>
      </c>
      <c r="E7" s="24">
        <v>189</v>
      </c>
      <c r="F7" s="24">
        <v>184</v>
      </c>
      <c r="G7" s="24">
        <v>188</v>
      </c>
      <c r="H7" s="24">
        <v>0</v>
      </c>
      <c r="I7" s="24">
        <v>0</v>
      </c>
      <c r="J7" s="24">
        <v>0</v>
      </c>
      <c r="K7" s="25">
        <v>6</v>
      </c>
      <c r="L7" s="25">
        <v>561</v>
      </c>
      <c r="M7" s="26">
        <v>93.5</v>
      </c>
      <c r="N7" s="27">
        <v>6</v>
      </c>
      <c r="O7" s="28">
        <v>99.5</v>
      </c>
    </row>
    <row r="10" spans="1:17" x14ac:dyDescent="0.25">
      <c r="K10" s="17">
        <f>SUM(K2:K9)</f>
        <v>28</v>
      </c>
      <c r="L10" s="17">
        <f>SUM(L2:L9)</f>
        <v>4766</v>
      </c>
      <c r="M10" s="19">
        <f>SUM(L10/K10)</f>
        <v>170.21428571428572</v>
      </c>
      <c r="N10" s="17">
        <f>SUM(N2:N9)</f>
        <v>33</v>
      </c>
      <c r="O10" s="19">
        <f>SUM(M10+N10)</f>
        <v>203.21428571428572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4_7"/>
    <protectedRange algorithmName="SHA-512" hashValue="ON39YdpmFHfN9f47KpiRvqrKx0V9+erV1CNkpWzYhW/Qyc6aT8rEyCrvauWSYGZK2ia3o7vd3akF07acHAFpOA==" saltValue="yVW9XmDwTqEnmpSGai0KYg==" spinCount="100000" sqref="D3" name="Range1_1_2_5"/>
    <protectedRange algorithmName="SHA-512" hashValue="ON39YdpmFHfN9f47KpiRvqrKx0V9+erV1CNkpWzYhW/Qyc6aT8rEyCrvauWSYGZK2ia3o7vd3akF07acHAFpOA==" saltValue="yVW9XmDwTqEnmpSGai0KYg==" spinCount="100000" sqref="E4:J4 B4:C4" name="Range1_8_4"/>
    <protectedRange algorithmName="SHA-512" hashValue="ON39YdpmFHfN9f47KpiRvqrKx0V9+erV1CNkpWzYhW/Qyc6aT8rEyCrvauWSYGZK2ia3o7vd3akF07acHAFpOA==" saltValue="yVW9XmDwTqEnmpSGai0KYg==" spinCount="100000" sqref="D4" name="Range1_1_6_3"/>
    <protectedRange algorithmName="SHA-512" hashValue="ON39YdpmFHfN9f47KpiRvqrKx0V9+erV1CNkpWzYhW/Qyc6aT8rEyCrvauWSYGZK2ia3o7vd3akF07acHAFpOA==" saltValue="yVW9XmDwTqEnmpSGai0KYg==" spinCount="100000" sqref="E5:J5 B5:C5" name="Range1_4_7_1"/>
    <protectedRange algorithmName="SHA-512" hashValue="ON39YdpmFHfN9f47KpiRvqrKx0V9+erV1CNkpWzYhW/Qyc6aT8rEyCrvauWSYGZK2ia3o7vd3akF07acHAFpOA==" saltValue="yVW9XmDwTqEnmpSGai0KYg==" spinCount="100000" sqref="D5" name="Range1_1_2_2"/>
    <protectedRange algorithmName="SHA-512" hashValue="ON39YdpmFHfN9f47KpiRvqrKx0V9+erV1CNkpWzYhW/Qyc6aT8rEyCrvauWSYGZK2ia3o7vd3akF07acHAFpOA==" saltValue="yVW9XmDwTqEnmpSGai0KYg==" spinCount="100000" sqref="E6:J6 C6" name="Range1_4_1_1_1"/>
    <protectedRange algorithmName="SHA-512" hashValue="ON39YdpmFHfN9f47KpiRvqrKx0V9+erV1CNkpWzYhW/Qyc6aT8rEyCrvauWSYGZK2ia3o7vd3akF07acHAFpOA==" saltValue="yVW9XmDwTqEnmpSGai0KYg==" spinCount="100000" sqref="D6" name="Range1_1_4_1_1"/>
    <protectedRange algorithmName="SHA-512" hashValue="ON39YdpmFHfN9f47KpiRvqrKx0V9+erV1CNkpWzYhW/Qyc6aT8rEyCrvauWSYGZK2ia3o7vd3akF07acHAFpOA==" saltValue="yVW9XmDwTqEnmpSGai0KYg==" spinCount="100000" sqref="B6" name="Range1_3_13"/>
    <protectedRange algorithmName="SHA-512" hashValue="ON39YdpmFHfN9f47KpiRvqrKx0V9+erV1CNkpWzYhW/Qyc6aT8rEyCrvauWSYGZK2ia3o7vd3akF07acHAFpOA==" saltValue="yVW9XmDwTqEnmpSGai0KYg==" spinCount="100000" sqref="E7:J7 C7" name="Range1_4_1_1_1_2"/>
    <protectedRange algorithmName="SHA-512" hashValue="ON39YdpmFHfN9f47KpiRvqrKx0V9+erV1CNkpWzYhW/Qyc6aT8rEyCrvauWSYGZK2ia3o7vd3akF07acHAFpOA==" saltValue="yVW9XmDwTqEnmpSGai0KYg==" spinCount="100000" sqref="D7" name="Range1_1_4_1_1_1"/>
    <protectedRange algorithmName="SHA-512" hashValue="ON39YdpmFHfN9f47KpiRvqrKx0V9+erV1CNkpWzYhW/Qyc6aT8rEyCrvauWSYGZK2ia3o7vd3akF07acHAFpOA==" saltValue="yVW9XmDwTqEnmpSGai0KYg==" spinCount="100000" sqref="B7" name="Range1_3_15"/>
  </protectedRanges>
  <conditionalFormatting sqref="E2">
    <cfRule type="top10" dxfId="35" priority="36" rank="1"/>
  </conditionalFormatting>
  <conditionalFormatting sqref="F2">
    <cfRule type="top10" dxfId="34" priority="35" rank="1"/>
  </conditionalFormatting>
  <conditionalFormatting sqref="G2">
    <cfRule type="top10" dxfId="33" priority="34" rank="1"/>
  </conditionalFormatting>
  <conditionalFormatting sqref="H2">
    <cfRule type="top10" dxfId="32" priority="33" rank="1"/>
  </conditionalFormatting>
  <conditionalFormatting sqref="I2">
    <cfRule type="top10" dxfId="31" priority="32" rank="1"/>
  </conditionalFormatting>
  <conditionalFormatting sqref="J2">
    <cfRule type="top10" dxfId="30" priority="31" rank="1"/>
  </conditionalFormatting>
  <conditionalFormatting sqref="E3">
    <cfRule type="top10" dxfId="29" priority="30" rank="1"/>
  </conditionalFormatting>
  <conditionalFormatting sqref="F3">
    <cfRule type="top10" dxfId="28" priority="29" rank="1"/>
  </conditionalFormatting>
  <conditionalFormatting sqref="G3">
    <cfRule type="top10" dxfId="27" priority="28" rank="1"/>
  </conditionalFormatting>
  <conditionalFormatting sqref="H3">
    <cfRule type="top10" dxfId="26" priority="27" rank="1"/>
  </conditionalFormatting>
  <conditionalFormatting sqref="I3">
    <cfRule type="top10" dxfId="25" priority="26" rank="1"/>
  </conditionalFormatting>
  <conditionalFormatting sqref="J3">
    <cfRule type="top10" dxfId="24" priority="25" rank="1"/>
  </conditionalFormatting>
  <conditionalFormatting sqref="E4">
    <cfRule type="top10" dxfId="23" priority="24" rank="1"/>
  </conditionalFormatting>
  <conditionalFormatting sqref="F4">
    <cfRule type="top10" dxfId="22" priority="23" rank="1"/>
  </conditionalFormatting>
  <conditionalFormatting sqref="G4">
    <cfRule type="top10" dxfId="21" priority="22" rank="1"/>
  </conditionalFormatting>
  <conditionalFormatting sqref="H4">
    <cfRule type="top10" dxfId="20" priority="21" rank="1"/>
  </conditionalFormatting>
  <conditionalFormatting sqref="I4">
    <cfRule type="top10" dxfId="19" priority="20" rank="1"/>
  </conditionalFormatting>
  <conditionalFormatting sqref="J4">
    <cfRule type="top10" dxfId="18" priority="19" rank="1"/>
  </conditionalFormatting>
  <conditionalFormatting sqref="E5">
    <cfRule type="top10" dxfId="17" priority="18" rank="1"/>
  </conditionalFormatting>
  <conditionalFormatting sqref="F5">
    <cfRule type="top10" dxfId="16" priority="17" rank="1"/>
  </conditionalFormatting>
  <conditionalFormatting sqref="G5">
    <cfRule type="top10" dxfId="15" priority="16" rank="1"/>
  </conditionalFormatting>
  <conditionalFormatting sqref="H5">
    <cfRule type="top10" dxfId="14" priority="15" rank="1"/>
  </conditionalFormatting>
  <conditionalFormatting sqref="I5">
    <cfRule type="top10" dxfId="13" priority="14" rank="1"/>
  </conditionalFormatting>
  <conditionalFormatting sqref="J5">
    <cfRule type="top10" dxfId="12" priority="13" rank="1"/>
  </conditionalFormatting>
  <conditionalFormatting sqref="E6">
    <cfRule type="top10" dxfId="11" priority="12" rank="1"/>
  </conditionalFormatting>
  <conditionalFormatting sqref="F6">
    <cfRule type="top10" dxfId="10" priority="11" rank="1"/>
  </conditionalFormatting>
  <conditionalFormatting sqref="G6">
    <cfRule type="top10" dxfId="9" priority="10" rank="1"/>
  </conditionalFormatting>
  <conditionalFormatting sqref="H6">
    <cfRule type="top10" dxfId="8" priority="9" rank="1"/>
  </conditionalFormatting>
  <conditionalFormatting sqref="I6">
    <cfRule type="top10" dxfId="7" priority="8" rank="1"/>
  </conditionalFormatting>
  <conditionalFormatting sqref="J6">
    <cfRule type="top10" dxfId="6" priority="7" rank="1"/>
  </conditionalFormatting>
  <conditionalFormatting sqref="E7">
    <cfRule type="top10" dxfId="5" priority="6" rank="1"/>
  </conditionalFormatting>
  <conditionalFormatting sqref="F7">
    <cfRule type="top10" dxfId="4" priority="5" rank="1"/>
  </conditionalFormatting>
  <conditionalFormatting sqref="G7">
    <cfRule type="top10" dxfId="3" priority="4" rank="1"/>
  </conditionalFormatting>
  <conditionalFormatting sqref="H7">
    <cfRule type="top10" dxfId="2" priority="3" rank="1"/>
  </conditionalFormatting>
  <conditionalFormatting sqref="I7">
    <cfRule type="top10" dxfId="1" priority="2" rank="1"/>
  </conditionalFormatting>
  <conditionalFormatting sqref="J7">
    <cfRule type="top10" dxfId="0" priority="1" rank="1"/>
  </conditionalFormatting>
  <hyperlinks>
    <hyperlink ref="Q1" location="'National Adult Rankings'!A1" display="Return to Rankings" xr:uid="{81953C81-27ED-4DF3-8C49-871D4BC7B8C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C394188-BE71-45EA-85CF-D04D1CF4D5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4CF0818A-852A-4822-B6BB-7FDFCC70F9DB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AD518-5E67-4DE0-8DD1-D43A8E80A3E9}">
  <dimension ref="A1:Q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196</v>
      </c>
      <c r="C2" s="22">
        <v>44031</v>
      </c>
      <c r="D2" s="23" t="s">
        <v>118</v>
      </c>
      <c r="E2" s="24">
        <v>179</v>
      </c>
      <c r="F2" s="24">
        <v>178</v>
      </c>
      <c r="G2" s="24">
        <v>180</v>
      </c>
      <c r="H2" s="24">
        <v>185</v>
      </c>
      <c r="I2" s="24"/>
      <c r="J2" s="24"/>
      <c r="K2" s="25">
        <v>4</v>
      </c>
      <c r="L2" s="25">
        <v>722</v>
      </c>
      <c r="M2" s="26">
        <v>180.5</v>
      </c>
      <c r="N2" s="27">
        <v>3</v>
      </c>
      <c r="O2" s="28">
        <v>183.5</v>
      </c>
    </row>
    <row r="3" spans="1:17" x14ac:dyDescent="0.25">
      <c r="A3" s="20" t="s">
        <v>31</v>
      </c>
      <c r="B3" s="21" t="s">
        <v>196</v>
      </c>
      <c r="C3" s="22">
        <v>44059</v>
      </c>
      <c r="D3" s="23" t="s">
        <v>118</v>
      </c>
      <c r="E3" s="24">
        <v>186</v>
      </c>
      <c r="F3" s="24">
        <v>186</v>
      </c>
      <c r="G3" s="24">
        <v>181</v>
      </c>
      <c r="H3" s="24">
        <v>188</v>
      </c>
      <c r="I3" s="24"/>
      <c r="J3" s="24"/>
      <c r="K3" s="25">
        <v>4</v>
      </c>
      <c r="L3" s="25">
        <f>SUM(E3:H3)</f>
        <v>741</v>
      </c>
      <c r="M3" s="26">
        <v>185.25</v>
      </c>
      <c r="N3" s="27">
        <v>4</v>
      </c>
      <c r="O3" s="28">
        <f t="shared" ref="O3" si="0">SUM(M3+N3)</f>
        <v>189.25</v>
      </c>
    </row>
    <row r="4" spans="1:17" x14ac:dyDescent="0.25">
      <c r="A4" s="35" t="s">
        <v>31</v>
      </c>
      <c r="B4" s="36" t="s">
        <v>196</v>
      </c>
      <c r="C4" s="37">
        <v>44094</v>
      </c>
      <c r="D4" s="38" t="s">
        <v>118</v>
      </c>
      <c r="E4" s="39">
        <v>185</v>
      </c>
      <c r="F4" s="39">
        <v>186</v>
      </c>
      <c r="G4" s="39">
        <v>180</v>
      </c>
      <c r="H4" s="39">
        <v>188</v>
      </c>
      <c r="I4" s="39"/>
      <c r="J4" s="39"/>
      <c r="K4" s="40">
        <v>4</v>
      </c>
      <c r="L4" s="40">
        <v>739</v>
      </c>
      <c r="M4" s="41">
        <v>184.75</v>
      </c>
      <c r="N4" s="42">
        <v>2</v>
      </c>
      <c r="O4" s="43">
        <v>186.75</v>
      </c>
    </row>
    <row r="7" spans="1:17" x14ac:dyDescent="0.25">
      <c r="K7" s="17">
        <f>SUM(K2:K6)</f>
        <v>12</v>
      </c>
      <c r="L7" s="17">
        <f>SUM(L2:L6)</f>
        <v>2202</v>
      </c>
      <c r="M7" s="19">
        <f>SUM(L7/K7)</f>
        <v>183.5</v>
      </c>
      <c r="N7" s="17">
        <f>SUM(N2:N6)</f>
        <v>9</v>
      </c>
      <c r="O7" s="19">
        <f>SUM(M7+N7)</f>
        <v>192.5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23_1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16"/>
  </protectedRanges>
  <conditionalFormatting sqref="E2">
    <cfRule type="top10" dxfId="3898" priority="24" rank="1"/>
  </conditionalFormatting>
  <conditionalFormatting sqref="F2">
    <cfRule type="top10" dxfId="3897" priority="23" rank="1"/>
  </conditionalFormatting>
  <conditionalFormatting sqref="G2">
    <cfRule type="top10" dxfId="3896" priority="22" rank="1"/>
  </conditionalFormatting>
  <conditionalFormatting sqref="H2">
    <cfRule type="top10" dxfId="3895" priority="21" rank="1"/>
  </conditionalFormatting>
  <conditionalFormatting sqref="I2">
    <cfRule type="top10" dxfId="3894" priority="20" rank="1"/>
  </conditionalFormatting>
  <conditionalFormatting sqref="J2">
    <cfRule type="top10" dxfId="3893" priority="19" rank="1"/>
  </conditionalFormatting>
  <conditionalFormatting sqref="E3">
    <cfRule type="top10" dxfId="3892" priority="12" rank="1"/>
  </conditionalFormatting>
  <conditionalFormatting sqref="F3">
    <cfRule type="top10" dxfId="3891" priority="11" rank="1"/>
  </conditionalFormatting>
  <conditionalFormatting sqref="G3">
    <cfRule type="top10" dxfId="3890" priority="10" rank="1"/>
  </conditionalFormatting>
  <conditionalFormatting sqref="H3">
    <cfRule type="top10" dxfId="3889" priority="9" rank="1"/>
  </conditionalFormatting>
  <conditionalFormatting sqref="I3">
    <cfRule type="top10" dxfId="3888" priority="8" rank="1"/>
  </conditionalFormatting>
  <conditionalFormatting sqref="J3">
    <cfRule type="top10" dxfId="3887" priority="7" rank="1"/>
  </conditionalFormatting>
  <conditionalFormatting sqref="E4">
    <cfRule type="top10" dxfId="3886" priority="6" rank="1"/>
  </conditionalFormatting>
  <conditionalFormatting sqref="F4">
    <cfRule type="top10" dxfId="3885" priority="5" rank="1"/>
  </conditionalFormatting>
  <conditionalFormatting sqref="G4">
    <cfRule type="top10" dxfId="3884" priority="4" rank="1"/>
  </conditionalFormatting>
  <conditionalFormatting sqref="H4">
    <cfRule type="top10" dxfId="3883" priority="3" rank="1"/>
  </conditionalFormatting>
  <conditionalFormatting sqref="I4">
    <cfRule type="top10" dxfId="3882" priority="2" rank="1"/>
  </conditionalFormatting>
  <conditionalFormatting sqref="J4">
    <cfRule type="top10" dxfId="3881" priority="1" rank="1"/>
  </conditionalFormatting>
  <hyperlinks>
    <hyperlink ref="Q1" location="'National Adult Rankings'!A1" display="Return to Rankings" xr:uid="{0F8B8006-61B7-4F76-9288-0ED519A0686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8FC287A-7766-4DE3-8CDF-D63878BC9CF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E66BA-48E8-4E19-8FA8-0FF411ABF1C0}">
  <dimension ref="A1:O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35" t="s">
        <v>31</v>
      </c>
      <c r="B2" s="36" t="s">
        <v>159</v>
      </c>
      <c r="C2" s="37">
        <v>43988</v>
      </c>
      <c r="D2" s="38" t="s">
        <v>157</v>
      </c>
      <c r="E2" s="39">
        <v>162</v>
      </c>
      <c r="F2" s="39">
        <v>173</v>
      </c>
      <c r="G2" s="39">
        <v>175</v>
      </c>
      <c r="H2" s="39">
        <v>181</v>
      </c>
      <c r="I2" s="39">
        <v>172</v>
      </c>
      <c r="J2" s="39">
        <v>172</v>
      </c>
      <c r="K2" s="40">
        <v>6</v>
      </c>
      <c r="L2" s="40">
        <v>1035</v>
      </c>
      <c r="M2" s="41">
        <v>172.5</v>
      </c>
      <c r="N2" s="42">
        <v>4</v>
      </c>
      <c r="O2" s="43">
        <v>176.5</v>
      </c>
    </row>
    <row r="3" spans="1:15" x14ac:dyDescent="0.25">
      <c r="A3" s="20" t="s">
        <v>31</v>
      </c>
      <c r="B3" s="21" t="s">
        <v>159</v>
      </c>
      <c r="C3" s="22">
        <v>44044</v>
      </c>
      <c r="D3" s="23" t="s">
        <v>157</v>
      </c>
      <c r="E3" s="24">
        <v>157</v>
      </c>
      <c r="F3" s="24">
        <v>166</v>
      </c>
      <c r="G3" s="24">
        <v>181</v>
      </c>
      <c r="H3" s="24">
        <v>163</v>
      </c>
      <c r="I3" s="24"/>
      <c r="J3" s="24"/>
      <c r="K3" s="25">
        <v>4</v>
      </c>
      <c r="L3" s="25">
        <v>667</v>
      </c>
      <c r="M3" s="26">
        <v>166.75</v>
      </c>
      <c r="N3" s="27">
        <v>5</v>
      </c>
      <c r="O3" s="28">
        <v>171.75</v>
      </c>
    </row>
    <row r="6" spans="1:15" x14ac:dyDescent="0.25">
      <c r="K6" s="17">
        <f>SUM(K2:K5)</f>
        <v>10</v>
      </c>
      <c r="L6" s="17">
        <f>SUM(L2:L5)</f>
        <v>1702</v>
      </c>
      <c r="M6" s="19">
        <f>SUM(L6/K6)</f>
        <v>170.2</v>
      </c>
      <c r="N6" s="17">
        <f>SUM(N2:N5)</f>
        <v>9</v>
      </c>
      <c r="O6" s="19">
        <f>SUM(M6+N6)</f>
        <v>179.2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1_1"/>
    <protectedRange algorithmName="SHA-512" hashValue="ON39YdpmFHfN9f47KpiRvqrKx0V9+erV1CNkpWzYhW/Qyc6aT8rEyCrvauWSYGZK2ia3o7vd3akF07acHAFpOA==" saltValue="yVW9XmDwTqEnmpSGai0KYg==" spinCount="100000" sqref="D2" name="Range1_1_9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J2">
    <cfRule type="top10" dxfId="3880" priority="31" rank="1"/>
  </conditionalFormatting>
  <conditionalFormatting sqref="I2">
    <cfRule type="top10" dxfId="3879" priority="32" rank="1"/>
  </conditionalFormatting>
  <conditionalFormatting sqref="H2">
    <cfRule type="top10" dxfId="3878" priority="33" rank="1"/>
  </conditionalFormatting>
  <conditionalFormatting sqref="G2">
    <cfRule type="top10" dxfId="3877" priority="34" rank="1"/>
  </conditionalFormatting>
  <conditionalFormatting sqref="F2">
    <cfRule type="top10" dxfId="3876" priority="35" rank="1"/>
  </conditionalFormatting>
  <conditionalFormatting sqref="E2">
    <cfRule type="top10" dxfId="3875" priority="36" rank="1"/>
  </conditionalFormatting>
  <conditionalFormatting sqref="E3">
    <cfRule type="top10" dxfId="3874" priority="18" rank="1"/>
  </conditionalFormatting>
  <conditionalFormatting sqref="F3">
    <cfRule type="top10" dxfId="3873" priority="17" rank="1"/>
  </conditionalFormatting>
  <conditionalFormatting sqref="G3">
    <cfRule type="top10" dxfId="3872" priority="16" rank="1"/>
  </conditionalFormatting>
  <conditionalFormatting sqref="H3">
    <cfRule type="top10" dxfId="3871" priority="15" rank="1"/>
  </conditionalFormatting>
  <conditionalFormatting sqref="I3">
    <cfRule type="top10" dxfId="3870" priority="14" rank="1"/>
  </conditionalFormatting>
  <conditionalFormatting sqref="J3">
    <cfRule type="top10" dxfId="3869" priority="13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2D377EB-CD2F-4AE1-BBF1-DCDE01F2013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0E229-9E7A-4AF8-BC1C-69692CE8F904}">
  <sheetPr codeName="Sheet65"/>
  <dimension ref="A1:O6"/>
  <sheetViews>
    <sheetView workbookViewId="0">
      <selection activeCell="B14" sqref="B1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73</v>
      </c>
      <c r="C2" s="22">
        <v>43939</v>
      </c>
      <c r="D2" s="23" t="s">
        <v>74</v>
      </c>
      <c r="E2" s="24">
        <v>181</v>
      </c>
      <c r="F2" s="24">
        <v>0</v>
      </c>
      <c r="G2" s="24">
        <v>190</v>
      </c>
      <c r="H2" s="24">
        <v>190</v>
      </c>
      <c r="I2" s="24"/>
      <c r="J2" s="24"/>
      <c r="K2" s="25">
        <f t="shared" ref="K2" si="0">COUNT(E2:J2)</f>
        <v>4</v>
      </c>
      <c r="L2" s="25">
        <f t="shared" ref="L2" si="1">SUM(E2:J2)</f>
        <v>561</v>
      </c>
      <c r="M2" s="26">
        <f t="shared" ref="M2" si="2">IFERROR(L2/K2,0)</f>
        <v>140.25</v>
      </c>
      <c r="N2" s="27">
        <v>4</v>
      </c>
      <c r="O2" s="28">
        <f t="shared" ref="O2" si="3">SUM(M2+N2)</f>
        <v>144.25</v>
      </c>
    </row>
    <row r="3" spans="1:15" x14ac:dyDescent="0.25">
      <c r="A3" s="20" t="s">
        <v>31</v>
      </c>
      <c r="B3" s="21" t="s">
        <v>73</v>
      </c>
      <c r="C3" s="22">
        <v>44142</v>
      </c>
      <c r="D3" s="23" t="s">
        <v>74</v>
      </c>
      <c r="E3" s="24">
        <v>190</v>
      </c>
      <c r="F3" s="24">
        <v>187</v>
      </c>
      <c r="G3" s="24">
        <v>181</v>
      </c>
      <c r="H3" s="24">
        <v>189</v>
      </c>
      <c r="I3" s="24">
        <v>190</v>
      </c>
      <c r="J3" s="24">
        <v>189</v>
      </c>
      <c r="K3" s="25">
        <v>6</v>
      </c>
      <c r="L3" s="25">
        <v>1126</v>
      </c>
      <c r="M3" s="26">
        <v>187.66666666666666</v>
      </c>
      <c r="N3" s="27">
        <v>10</v>
      </c>
      <c r="O3" s="28">
        <v>197.66666666666666</v>
      </c>
    </row>
    <row r="6" spans="1:15" x14ac:dyDescent="0.25">
      <c r="K6" s="17">
        <f>SUM(K2:K5)</f>
        <v>10</v>
      </c>
      <c r="L6" s="17">
        <f>SUM(L2:L5)</f>
        <v>1687</v>
      </c>
      <c r="M6" s="16">
        <f>SUM(L6/K6)</f>
        <v>168.7</v>
      </c>
      <c r="N6" s="17">
        <f>SUM(N2:N5)</f>
        <v>14</v>
      </c>
      <c r="O6" s="17">
        <f>SUM(M6+N6)</f>
        <v>182.7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" name="Range1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2:J2" name="Range1_5"/>
    <protectedRange algorithmName="SHA-512" hashValue="ON39YdpmFHfN9f47KpiRvqrKx0V9+erV1CNkpWzYhW/Qyc6aT8rEyCrvauWSYGZK2ia3o7vd3akF07acHAFpOA==" saltValue="yVW9XmDwTqEnmpSGai0KYg==" spinCount="100000" sqref="C3" name="Range1_1"/>
    <protectedRange algorithmName="SHA-512" hashValue="ON39YdpmFHfN9f47KpiRvqrKx0V9+erV1CNkpWzYhW/Qyc6aT8rEyCrvauWSYGZK2ia3o7vd3akF07acHAFpOA==" saltValue="yVW9XmDwTqEnmpSGai0KYg==" spinCount="100000" sqref="E3:J3 B3" name="Range1_9"/>
  </protectedRanges>
  <conditionalFormatting sqref="F2">
    <cfRule type="top10" dxfId="3868" priority="38" rank="1"/>
  </conditionalFormatting>
  <conditionalFormatting sqref="G2">
    <cfRule type="top10" dxfId="3867" priority="37" rank="1"/>
  </conditionalFormatting>
  <conditionalFormatting sqref="H2">
    <cfRule type="top10" dxfId="3866" priority="36" rank="1"/>
  </conditionalFormatting>
  <conditionalFormatting sqref="E2">
    <cfRule type="top10" dxfId="3865" priority="39" rank="1"/>
  </conditionalFormatting>
  <conditionalFormatting sqref="I2">
    <cfRule type="top10" dxfId="3864" priority="35" rank="1"/>
  </conditionalFormatting>
  <conditionalFormatting sqref="J2">
    <cfRule type="top10" dxfId="3863" priority="34" rank="1"/>
  </conditionalFormatting>
  <conditionalFormatting sqref="E3">
    <cfRule type="top10" dxfId="3862" priority="6" rank="1"/>
  </conditionalFormatting>
  <conditionalFormatting sqref="F3">
    <cfRule type="top10" dxfId="3861" priority="5" rank="1"/>
  </conditionalFormatting>
  <conditionalFormatting sqref="G3">
    <cfRule type="top10" dxfId="3860" priority="4" rank="1"/>
  </conditionalFormatting>
  <conditionalFormatting sqref="H3">
    <cfRule type="top10" dxfId="3859" priority="3" rank="1"/>
  </conditionalFormatting>
  <conditionalFormatting sqref="I3">
    <cfRule type="top10" dxfId="3858" priority="2" rank="1"/>
  </conditionalFormatting>
  <conditionalFormatting sqref="J3">
    <cfRule type="top10" dxfId="3857" priority="1" rank="1"/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5BEAB-5EB5-4C52-BDD7-1C99BD58B0A8}">
  <sheetPr codeName="Sheet102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120</v>
      </c>
      <c r="C2" s="22">
        <v>43967</v>
      </c>
      <c r="D2" s="23" t="s">
        <v>118</v>
      </c>
      <c r="E2" s="24">
        <v>181</v>
      </c>
      <c r="F2" s="24">
        <v>186</v>
      </c>
      <c r="G2" s="24">
        <v>187</v>
      </c>
      <c r="H2" s="24">
        <v>179</v>
      </c>
      <c r="I2" s="24">
        <v>184</v>
      </c>
      <c r="J2" s="24">
        <v>170</v>
      </c>
      <c r="K2" s="25">
        <v>6</v>
      </c>
      <c r="L2" s="25">
        <v>1087</v>
      </c>
      <c r="M2" s="26">
        <v>181.16666666666666</v>
      </c>
      <c r="N2" s="27">
        <v>10</v>
      </c>
      <c r="O2" s="28">
        <v>191.16666666666666</v>
      </c>
    </row>
    <row r="3" spans="1:17" x14ac:dyDescent="0.25">
      <c r="A3" s="20" t="s">
        <v>32</v>
      </c>
      <c r="B3" s="21" t="s">
        <v>120</v>
      </c>
      <c r="C3" s="22">
        <v>43996</v>
      </c>
      <c r="D3" s="23" t="s">
        <v>118</v>
      </c>
      <c r="E3" s="24">
        <v>184</v>
      </c>
      <c r="F3" s="24">
        <v>183.001</v>
      </c>
      <c r="G3" s="24">
        <v>178</v>
      </c>
      <c r="H3" s="24">
        <v>172</v>
      </c>
      <c r="I3" s="24"/>
      <c r="J3" s="24"/>
      <c r="K3" s="25">
        <v>4</v>
      </c>
      <c r="L3" s="25">
        <v>717</v>
      </c>
      <c r="M3" s="26">
        <v>179.25</v>
      </c>
      <c r="N3" s="27">
        <v>8</v>
      </c>
      <c r="O3" s="28">
        <v>187.25</v>
      </c>
    </row>
    <row r="4" spans="1:17" x14ac:dyDescent="0.25">
      <c r="A4" s="20" t="s">
        <v>32</v>
      </c>
      <c r="B4" s="21" t="s">
        <v>120</v>
      </c>
      <c r="C4" s="22">
        <v>44044</v>
      </c>
      <c r="D4" s="23" t="s">
        <v>118</v>
      </c>
      <c r="E4" s="24">
        <v>191</v>
      </c>
      <c r="F4" s="24">
        <v>184</v>
      </c>
      <c r="G4" s="24">
        <v>185</v>
      </c>
      <c r="H4" s="24">
        <v>179</v>
      </c>
      <c r="I4" s="24"/>
      <c r="J4" s="24"/>
      <c r="K4" s="25">
        <v>4</v>
      </c>
      <c r="L4" s="25">
        <v>739</v>
      </c>
      <c r="M4" s="26">
        <v>184.75</v>
      </c>
      <c r="N4" s="27">
        <v>5</v>
      </c>
      <c r="O4" s="28">
        <v>189.75</v>
      </c>
    </row>
    <row r="5" spans="1:17" x14ac:dyDescent="0.25">
      <c r="A5" s="20" t="s">
        <v>32</v>
      </c>
      <c r="B5" s="21" t="s">
        <v>120</v>
      </c>
      <c r="C5" s="22">
        <v>44059</v>
      </c>
      <c r="D5" s="23" t="s">
        <v>118</v>
      </c>
      <c r="E5" s="24">
        <v>176</v>
      </c>
      <c r="F5" s="24">
        <v>185</v>
      </c>
      <c r="G5" s="24">
        <v>183</v>
      </c>
      <c r="H5" s="24">
        <v>183</v>
      </c>
      <c r="I5" s="24"/>
      <c r="J5" s="24"/>
      <c r="K5" s="25">
        <v>4</v>
      </c>
      <c r="L5" s="25">
        <f>SUM(E5:H5)</f>
        <v>727</v>
      </c>
      <c r="M5" s="26">
        <v>181.75</v>
      </c>
      <c r="N5" s="27">
        <v>5</v>
      </c>
      <c r="O5" s="28">
        <f t="shared" ref="O5" si="0">SUM(M5+N5)</f>
        <v>186.75</v>
      </c>
    </row>
    <row r="6" spans="1:17" x14ac:dyDescent="0.25">
      <c r="A6" s="20" t="s">
        <v>94</v>
      </c>
      <c r="B6" s="21" t="s">
        <v>246</v>
      </c>
      <c r="C6" s="22">
        <v>44079</v>
      </c>
      <c r="D6" s="23" t="s">
        <v>213</v>
      </c>
      <c r="E6" s="24">
        <v>181</v>
      </c>
      <c r="F6" s="24">
        <v>179</v>
      </c>
      <c r="G6" s="24">
        <v>177</v>
      </c>
      <c r="H6" s="24">
        <v>180</v>
      </c>
      <c r="I6" s="24">
        <v>180</v>
      </c>
      <c r="J6" s="24">
        <v>186</v>
      </c>
      <c r="K6" s="25">
        <v>6</v>
      </c>
      <c r="L6" s="25">
        <v>1083</v>
      </c>
      <c r="M6" s="26">
        <v>180.5</v>
      </c>
      <c r="N6" s="27">
        <v>4</v>
      </c>
      <c r="O6" s="28">
        <v>184.5</v>
      </c>
    </row>
    <row r="7" spans="1:17" x14ac:dyDescent="0.25">
      <c r="A7" s="35" t="s">
        <v>32</v>
      </c>
      <c r="B7" s="36" t="s">
        <v>120</v>
      </c>
      <c r="C7" s="37">
        <v>44094</v>
      </c>
      <c r="D7" s="38" t="s">
        <v>118</v>
      </c>
      <c r="E7" s="39">
        <v>163</v>
      </c>
      <c r="F7" s="39">
        <v>179</v>
      </c>
      <c r="G7" s="39">
        <v>188</v>
      </c>
      <c r="H7" s="39">
        <v>176</v>
      </c>
      <c r="I7" s="39"/>
      <c r="J7" s="39"/>
      <c r="K7" s="40">
        <v>4</v>
      </c>
      <c r="L7" s="40">
        <v>706</v>
      </c>
      <c r="M7" s="41">
        <v>176.5</v>
      </c>
      <c r="N7" s="42">
        <v>12</v>
      </c>
      <c r="O7" s="43">
        <v>188.5</v>
      </c>
    </row>
    <row r="10" spans="1:17" x14ac:dyDescent="0.25">
      <c r="K10" s="17">
        <f>SUM(K2:K9)</f>
        <v>28</v>
      </c>
      <c r="L10" s="17">
        <f>SUM(L2:L9)</f>
        <v>5059</v>
      </c>
      <c r="M10" s="19">
        <f>SUM(L10/K10)</f>
        <v>180.67857142857142</v>
      </c>
      <c r="N10" s="17">
        <f>SUM(N2:N9)</f>
        <v>44</v>
      </c>
      <c r="O10" s="19">
        <f>SUM(M10+N10)</f>
        <v>224.67857142857142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23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4:J4 B4:C4" name="Range1_5_2_1"/>
    <protectedRange algorithmName="SHA-512" hashValue="ON39YdpmFHfN9f47KpiRvqrKx0V9+erV1CNkpWzYhW/Qyc6aT8rEyCrvauWSYGZK2ia3o7vd3akF07acHAFpOA==" saltValue="yVW9XmDwTqEnmpSGai0KYg==" spinCount="100000" sqref="D4" name="Range1_1_3_1_1"/>
    <protectedRange algorithmName="SHA-512" hashValue="ON39YdpmFHfN9f47KpiRvqrKx0V9+erV1CNkpWzYhW/Qyc6aT8rEyCrvauWSYGZK2ia3o7vd3akF07acHAFpOA==" saltValue="yVW9XmDwTqEnmpSGai0KYg==" spinCount="100000" sqref="E5:J5 B5:C5" name="Range1_24_1"/>
    <protectedRange algorithmName="SHA-512" hashValue="ON39YdpmFHfN9f47KpiRvqrKx0V9+erV1CNkpWzYhW/Qyc6aT8rEyCrvauWSYGZK2ia3o7vd3akF07acHAFpOA==" saltValue="yVW9XmDwTqEnmpSGai0KYg==" spinCount="100000" sqref="D5" name="Range1_1_14_1"/>
    <protectedRange algorithmName="SHA-512" hashValue="ON39YdpmFHfN9f47KpiRvqrKx0V9+erV1CNkpWzYhW/Qyc6aT8rEyCrvauWSYGZK2ia3o7vd3akF07acHAFpOA==" saltValue="yVW9XmDwTqEnmpSGai0KYg==" spinCount="100000" sqref="E6:J6 B6:C6" name="Range1_5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E7:J7 B7:C7" name="Range1_16"/>
    <protectedRange algorithmName="SHA-512" hashValue="ON39YdpmFHfN9f47KpiRvqrKx0V9+erV1CNkpWzYhW/Qyc6aT8rEyCrvauWSYGZK2ia3o7vd3akF07acHAFpOA==" saltValue="yVW9XmDwTqEnmpSGai0KYg==" spinCount="100000" sqref="D7" name="Range1_1_17"/>
  </protectedRanges>
  <conditionalFormatting sqref="I2">
    <cfRule type="top10" dxfId="3856" priority="48" rank="1"/>
  </conditionalFormatting>
  <conditionalFormatting sqref="H2">
    <cfRule type="top10" dxfId="3855" priority="44" rank="1"/>
  </conditionalFormatting>
  <conditionalFormatting sqref="J2">
    <cfRule type="top10" dxfId="3854" priority="45" rank="1"/>
  </conditionalFormatting>
  <conditionalFormatting sqref="G2">
    <cfRule type="top10" dxfId="3853" priority="47" rank="1"/>
  </conditionalFormatting>
  <conditionalFormatting sqref="F2">
    <cfRule type="top10" dxfId="3852" priority="46" rank="1"/>
  </conditionalFormatting>
  <conditionalFormatting sqref="E2">
    <cfRule type="top10" dxfId="3851" priority="43" rank="1"/>
  </conditionalFormatting>
  <conditionalFormatting sqref="I3">
    <cfRule type="top10" dxfId="3850" priority="42" rank="1"/>
  </conditionalFormatting>
  <conditionalFormatting sqref="H3">
    <cfRule type="top10" dxfId="3849" priority="38" rank="1"/>
  </conditionalFormatting>
  <conditionalFormatting sqref="J3">
    <cfRule type="top10" dxfId="3848" priority="39" rank="1"/>
  </conditionalFormatting>
  <conditionalFormatting sqref="G3">
    <cfRule type="top10" dxfId="3847" priority="41" rank="1"/>
  </conditionalFormatting>
  <conditionalFormatting sqref="F3">
    <cfRule type="top10" dxfId="3846" priority="40" rank="1"/>
  </conditionalFormatting>
  <conditionalFormatting sqref="E3">
    <cfRule type="top10" dxfId="3845" priority="37" rank="1"/>
  </conditionalFormatting>
  <conditionalFormatting sqref="I4">
    <cfRule type="top10" dxfId="3844" priority="36" rank="1"/>
  </conditionalFormatting>
  <conditionalFormatting sqref="H4">
    <cfRule type="top10" dxfId="3843" priority="32" rank="1"/>
  </conditionalFormatting>
  <conditionalFormatting sqref="J4">
    <cfRule type="top10" dxfId="3842" priority="33" rank="1"/>
  </conditionalFormatting>
  <conditionalFormatting sqref="G4">
    <cfRule type="top10" dxfId="3841" priority="35" rank="1"/>
  </conditionalFormatting>
  <conditionalFormatting sqref="F4">
    <cfRule type="top10" dxfId="3840" priority="34" rank="1"/>
  </conditionalFormatting>
  <conditionalFormatting sqref="E4">
    <cfRule type="top10" dxfId="3839" priority="31" rank="1"/>
  </conditionalFormatting>
  <conditionalFormatting sqref="I5">
    <cfRule type="top10" dxfId="3838" priority="18" rank="1"/>
  </conditionalFormatting>
  <conditionalFormatting sqref="H5">
    <cfRule type="top10" dxfId="3837" priority="14" rank="1"/>
  </conditionalFormatting>
  <conditionalFormatting sqref="J5">
    <cfRule type="top10" dxfId="3836" priority="15" rank="1"/>
  </conditionalFormatting>
  <conditionalFormatting sqref="G5">
    <cfRule type="top10" dxfId="3835" priority="17" rank="1"/>
  </conditionalFormatting>
  <conditionalFormatting sqref="F5">
    <cfRule type="top10" dxfId="3834" priority="16" rank="1"/>
  </conditionalFormatting>
  <conditionalFormatting sqref="E5">
    <cfRule type="top10" dxfId="3833" priority="13" rank="1"/>
  </conditionalFormatting>
  <conditionalFormatting sqref="E6">
    <cfRule type="top10" dxfId="3832" priority="12" rank="1"/>
  </conditionalFormatting>
  <conditionalFormatting sqref="F6">
    <cfRule type="top10" dxfId="3831" priority="11" rank="1"/>
  </conditionalFormatting>
  <conditionalFormatting sqref="G6">
    <cfRule type="top10" dxfId="3830" priority="10" rank="1"/>
  </conditionalFormatting>
  <conditionalFormatting sqref="H6">
    <cfRule type="top10" dxfId="3829" priority="9" rank="1"/>
  </conditionalFormatting>
  <conditionalFormatting sqref="I6">
    <cfRule type="top10" dxfId="3828" priority="8" rank="1"/>
  </conditionalFormatting>
  <conditionalFormatting sqref="J6">
    <cfRule type="top10" dxfId="3827" priority="7" rank="1"/>
  </conditionalFormatting>
  <conditionalFormatting sqref="I7">
    <cfRule type="top10" dxfId="3826" priority="6" rank="1"/>
  </conditionalFormatting>
  <conditionalFormatting sqref="H7">
    <cfRule type="top10" dxfId="3825" priority="2" rank="1"/>
  </conditionalFormatting>
  <conditionalFormatting sqref="J7">
    <cfRule type="top10" dxfId="3824" priority="3" rank="1"/>
  </conditionalFormatting>
  <conditionalFormatting sqref="G7">
    <cfRule type="top10" dxfId="3823" priority="5" rank="1"/>
  </conditionalFormatting>
  <conditionalFormatting sqref="F7">
    <cfRule type="top10" dxfId="3822" priority="4" rank="1"/>
  </conditionalFormatting>
  <conditionalFormatting sqref="E7">
    <cfRule type="top10" dxfId="3821" priority="1" rank="1"/>
  </conditionalFormatting>
  <hyperlinks>
    <hyperlink ref="Q1" location="'National Adult Rankings'!A1" display="Return to Rankings" xr:uid="{EA398B0D-8AB3-4722-B3CA-EA6C918FC59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F0ABF8D-047A-49A9-A809-63AF91EC1B3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1F87A91-937C-479F-A6D4-97B149E1688B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sheetPr codeName="Sheet1">
    <pageSetUpPr fitToPage="1"/>
  </sheetPr>
  <dimension ref="A1:XFD178"/>
  <sheetViews>
    <sheetView tabSelected="1" topLeftCell="A114" workbookViewId="0">
      <selection activeCell="I102" sqref="I1:P1048576"/>
    </sheetView>
  </sheetViews>
  <sheetFormatPr defaultColWidth="9.140625" defaultRowHeight="15" x14ac:dyDescent="0.25"/>
  <cols>
    <col min="1" max="1" width="9.140625" style="30" customWidth="1"/>
    <col min="2" max="2" width="13.42578125" style="30" customWidth="1"/>
    <col min="3" max="3" width="19.7109375" style="30" customWidth="1"/>
    <col min="4" max="4" width="15.7109375" style="30" customWidth="1"/>
    <col min="5" max="5" width="16.140625" style="31" customWidth="1"/>
    <col min="6" max="6" width="9.140625" style="62" customWidth="1"/>
    <col min="7" max="7" width="9.140625" style="30" customWidth="1"/>
    <col min="8" max="8" width="16.28515625" style="62" customWidth="1"/>
    <col min="9" max="9" width="3.7109375" style="30" hidden="1" customWidth="1"/>
    <col min="10" max="10" width="9.140625" style="30" hidden="1" customWidth="1"/>
    <col min="11" max="11" width="13.28515625" style="30" hidden="1" customWidth="1"/>
    <col min="12" max="12" width="18.28515625" style="30" hidden="1" customWidth="1"/>
    <col min="13" max="13" width="15.140625" style="31" hidden="1" customWidth="1"/>
    <col min="14" max="14" width="16.140625" style="30" hidden="1" customWidth="1"/>
    <col min="15" max="15" width="19.140625" style="62" hidden="1" customWidth="1"/>
    <col min="16" max="16" width="0" style="30" hidden="1" customWidth="1"/>
    <col min="17" max="16384" width="9.140625" style="30"/>
  </cols>
  <sheetData>
    <row r="1" spans="1:15" hidden="1" x14ac:dyDescent="0.25">
      <c r="A1" s="69"/>
      <c r="B1" s="69"/>
      <c r="C1" s="69"/>
      <c r="D1" s="69"/>
      <c r="E1" s="70"/>
      <c r="F1" s="71"/>
      <c r="G1" s="69"/>
      <c r="H1" s="71"/>
      <c r="J1" s="69"/>
      <c r="K1" s="69"/>
      <c r="L1" s="69"/>
      <c r="M1" s="70"/>
      <c r="N1" s="69"/>
      <c r="O1" s="71"/>
    </row>
    <row r="2" spans="1:15" ht="28.5" hidden="1" x14ac:dyDescent="0.45">
      <c r="A2" s="69"/>
      <c r="B2" s="78"/>
      <c r="C2" s="90" t="s">
        <v>33</v>
      </c>
      <c r="D2" s="78"/>
      <c r="E2" s="79"/>
      <c r="F2" s="80"/>
      <c r="G2" s="78"/>
      <c r="H2" s="80"/>
      <c r="I2" s="81"/>
      <c r="J2" s="78"/>
      <c r="K2" s="78"/>
      <c r="L2" s="87" t="s">
        <v>33</v>
      </c>
      <c r="M2" s="79"/>
      <c r="N2" s="78"/>
      <c r="O2" s="80"/>
    </row>
    <row r="3" spans="1:15" ht="18.75" hidden="1" x14ac:dyDescent="0.3">
      <c r="A3" s="69"/>
      <c r="B3" s="69"/>
      <c r="C3" s="69"/>
      <c r="D3" s="82" t="s">
        <v>35</v>
      </c>
      <c r="E3" s="70"/>
      <c r="F3" s="71"/>
      <c r="G3" s="69"/>
      <c r="H3" s="71"/>
      <c r="J3" s="69"/>
      <c r="K3" s="69"/>
      <c r="L3" s="69"/>
      <c r="M3" s="83" t="s">
        <v>36</v>
      </c>
      <c r="N3" s="69"/>
      <c r="O3" s="71"/>
    </row>
    <row r="4" spans="1:15" hidden="1" x14ac:dyDescent="0.25">
      <c r="A4" s="69"/>
      <c r="B4" s="69"/>
      <c r="C4" s="69"/>
      <c r="D4" s="69"/>
      <c r="E4" s="70"/>
      <c r="F4" s="71"/>
      <c r="G4" s="69"/>
      <c r="H4" s="71"/>
      <c r="J4" s="69"/>
      <c r="K4" s="69"/>
      <c r="L4" s="69"/>
      <c r="M4" s="70"/>
      <c r="N4" s="69"/>
      <c r="O4" s="71"/>
    </row>
    <row r="5" spans="1:15" hidden="1" x14ac:dyDescent="0.25">
      <c r="A5" s="69"/>
      <c r="B5" s="69"/>
      <c r="C5" s="69"/>
      <c r="D5" s="69"/>
      <c r="E5" s="70"/>
      <c r="F5" s="71"/>
      <c r="G5" s="69"/>
      <c r="H5" s="71"/>
      <c r="J5" s="69"/>
      <c r="K5" s="69"/>
      <c r="L5" s="69"/>
      <c r="M5" s="70"/>
      <c r="N5" s="69"/>
      <c r="O5" s="71"/>
    </row>
    <row r="6" spans="1:15" ht="18.75" hidden="1" x14ac:dyDescent="0.4">
      <c r="A6" s="72" t="s">
        <v>0</v>
      </c>
      <c r="B6" s="72" t="s">
        <v>1</v>
      </c>
      <c r="C6" s="72" t="s">
        <v>2</v>
      </c>
      <c r="D6" s="72" t="s">
        <v>11</v>
      </c>
      <c r="E6" s="73" t="s">
        <v>27</v>
      </c>
      <c r="F6" s="74" t="s">
        <v>28</v>
      </c>
      <c r="G6" s="72" t="s">
        <v>14</v>
      </c>
      <c r="H6" s="74" t="s">
        <v>29</v>
      </c>
      <c r="J6" s="72" t="s">
        <v>0</v>
      </c>
      <c r="K6" s="72" t="s">
        <v>1</v>
      </c>
      <c r="L6" s="72" t="s">
        <v>2</v>
      </c>
      <c r="M6" s="73" t="s">
        <v>11</v>
      </c>
      <c r="N6" s="72" t="s">
        <v>27</v>
      </c>
      <c r="O6" s="74" t="s">
        <v>28</v>
      </c>
    </row>
    <row r="7" spans="1:15" hidden="1" x14ac:dyDescent="0.25">
      <c r="A7" s="30">
        <v>1</v>
      </c>
      <c r="B7" s="30" t="s">
        <v>31</v>
      </c>
      <c r="C7" s="85" t="s">
        <v>16</v>
      </c>
      <c r="D7" s="31">
        <f>SUM('Ricky Haley'!K19)</f>
        <v>68</v>
      </c>
      <c r="E7" s="31">
        <f>SUM('Ricky Haley'!L19)</f>
        <v>13203.001</v>
      </c>
      <c r="F7" s="62">
        <f>SUM('Ricky Haley'!M19)</f>
        <v>194.16177941176471</v>
      </c>
      <c r="G7" s="31">
        <f>SUM('Ricky Haley'!N19)</f>
        <v>228</v>
      </c>
      <c r="H7" s="62">
        <f>SUM('Ricky Haley'!O19)</f>
        <v>422.16177941176471</v>
      </c>
      <c r="J7" s="30">
        <v>1</v>
      </c>
      <c r="K7" s="30" t="s">
        <v>31</v>
      </c>
      <c r="L7" s="85" t="s">
        <v>63</v>
      </c>
      <c r="M7" s="31">
        <f>SUM('Joe Chacon'!K9)</f>
        <v>22</v>
      </c>
      <c r="N7" s="31">
        <f>SUM('Joe Chacon'!L9)</f>
        <v>4287.0029999999997</v>
      </c>
      <c r="O7" s="62">
        <f>SUM('Joe Chacon'!M9)</f>
        <v>194.8637727272727</v>
      </c>
    </row>
    <row r="8" spans="1:15" hidden="1" x14ac:dyDescent="0.25">
      <c r="A8" s="30">
        <v>2</v>
      </c>
      <c r="B8" s="30" t="s">
        <v>31</v>
      </c>
      <c r="C8" s="85" t="s">
        <v>62</v>
      </c>
      <c r="D8" s="31">
        <f>SUM('Travis Davis'!K28)</f>
        <v>104</v>
      </c>
      <c r="E8" s="31">
        <f>SUM('Travis Davis'!L28)</f>
        <v>19893.007000000001</v>
      </c>
      <c r="F8" s="62">
        <f>SUM('Travis Davis'!M28)</f>
        <v>191.27891346153848</v>
      </c>
      <c r="G8" s="31">
        <f>SUM('Travis Davis'!N28)</f>
        <v>182</v>
      </c>
      <c r="H8" s="62">
        <f>SUM('Travis Davis'!O28)</f>
        <v>373.27891346153848</v>
      </c>
      <c r="J8" s="30">
        <v>2</v>
      </c>
      <c r="K8" s="30" t="s">
        <v>31</v>
      </c>
      <c r="L8" s="85" t="s">
        <v>77</v>
      </c>
      <c r="M8" s="31">
        <f>SUM('Evelio McDonald'!K9)</f>
        <v>26</v>
      </c>
      <c r="N8" s="31">
        <f>SUM('Evelio McDonald'!L9)</f>
        <v>5053.0010000000002</v>
      </c>
      <c r="O8" s="62">
        <f>SUM('Evelio McDonald'!M9)</f>
        <v>194.34619230769232</v>
      </c>
    </row>
    <row r="9" spans="1:15" hidden="1" x14ac:dyDescent="0.25">
      <c r="A9" s="30">
        <v>3</v>
      </c>
      <c r="B9" s="30" t="s">
        <v>31</v>
      </c>
      <c r="C9" s="85" t="s">
        <v>53</v>
      </c>
      <c r="D9" s="31">
        <f>SUM('Tony Greenway'!K25)</f>
        <v>89</v>
      </c>
      <c r="E9" s="31">
        <f>SUM('Tony Greenway'!L25)</f>
        <v>16689.002100000002</v>
      </c>
      <c r="F9" s="62">
        <f>SUM('Tony Greenway'!M25)</f>
        <v>187.51687752808991</v>
      </c>
      <c r="G9" s="31">
        <f>SUM('Tony Greenway'!N25)</f>
        <v>151</v>
      </c>
      <c r="H9" s="62">
        <f>SUM('Tony Greenway'!O25)</f>
        <v>338.51687752808994</v>
      </c>
      <c r="J9" s="30">
        <v>3</v>
      </c>
      <c r="K9" s="30" t="s">
        <v>31</v>
      </c>
      <c r="L9" s="85" t="s">
        <v>16</v>
      </c>
      <c r="M9" s="31">
        <f>SUM('Ricky Haley'!K19)</f>
        <v>68</v>
      </c>
      <c r="N9" s="31">
        <f>SUM('Ricky Haley'!L19)</f>
        <v>13203.001</v>
      </c>
      <c r="O9" s="62">
        <f>SUM('Ricky Haley'!M19)</f>
        <v>194.16177941176471</v>
      </c>
    </row>
    <row r="10" spans="1:15" hidden="1" x14ac:dyDescent="0.25">
      <c r="A10" s="30">
        <v>4</v>
      </c>
      <c r="B10" s="30" t="s">
        <v>31</v>
      </c>
      <c r="C10" s="85" t="s">
        <v>84</v>
      </c>
      <c r="D10" s="31">
        <f>SUM('Tom Tignor'!K17)</f>
        <v>64</v>
      </c>
      <c r="E10" s="31">
        <f>SUM('Tom Tignor'!L17)</f>
        <v>12239.003000000001</v>
      </c>
      <c r="F10" s="62">
        <f>SUM('Tom Tignor'!M17)</f>
        <v>191.23442187500001</v>
      </c>
      <c r="G10" s="31">
        <f>SUM('Tom Tignor'!N17)</f>
        <v>146</v>
      </c>
      <c r="H10" s="62">
        <f>SUM('Tom Tignor'!O17)</f>
        <v>337.23442187500001</v>
      </c>
      <c r="J10" s="30">
        <v>4</v>
      </c>
      <c r="K10" s="30" t="s">
        <v>31</v>
      </c>
      <c r="L10" s="85" t="s">
        <v>203</v>
      </c>
      <c r="M10" s="31">
        <f>SUM('Jeromy Viands'!K11)</f>
        <v>31</v>
      </c>
      <c r="N10" s="31">
        <f>SUM('Jeromy Viands'!L11)</f>
        <v>5951.0010999999995</v>
      </c>
      <c r="O10" s="62">
        <f>SUM('Jeromy Viands'!M11)</f>
        <v>191.96777741935483</v>
      </c>
    </row>
    <row r="11" spans="1:15" hidden="1" x14ac:dyDescent="0.25">
      <c r="A11" s="30">
        <v>5</v>
      </c>
      <c r="B11" s="30" t="s">
        <v>31</v>
      </c>
      <c r="C11" s="85" t="s">
        <v>156</v>
      </c>
      <c r="D11" s="31">
        <f>SUM('Jim Starr'!K14)</f>
        <v>50</v>
      </c>
      <c r="E11" s="31">
        <f>SUM('Jim Starr'!L14)</f>
        <v>9497.0010000000002</v>
      </c>
      <c r="F11" s="62">
        <f>SUM('Jim Starr'!M14)</f>
        <v>189.94002</v>
      </c>
      <c r="G11" s="31">
        <f>SUM('Jim Starr'!N14)</f>
        <v>145</v>
      </c>
      <c r="H11" s="62">
        <f>SUM('Jim Starr'!O14)</f>
        <v>334.94002</v>
      </c>
      <c r="J11" s="30">
        <v>5</v>
      </c>
      <c r="K11" s="30" t="s">
        <v>31</v>
      </c>
      <c r="L11" s="85" t="s">
        <v>173</v>
      </c>
      <c r="M11" s="31">
        <f>SUM('Keith Northcutt'!K12)</f>
        <v>38</v>
      </c>
      <c r="N11" s="31">
        <f>SUM('Keith Northcutt'!L12)</f>
        <v>7284.0020000000004</v>
      </c>
      <c r="O11" s="62">
        <f>SUM('Keith Northcutt'!M12)</f>
        <v>191.68426315789475</v>
      </c>
    </row>
    <row r="12" spans="1:15" hidden="1" x14ac:dyDescent="0.25">
      <c r="A12" s="30">
        <v>6</v>
      </c>
      <c r="B12" s="30" t="s">
        <v>31</v>
      </c>
      <c r="C12" s="85" t="s">
        <v>95</v>
      </c>
      <c r="D12" s="31">
        <f>SUM('Doug Depweg'!K16)</f>
        <v>58</v>
      </c>
      <c r="E12" s="31">
        <f>SUM('Doug Depweg'!L16)</f>
        <v>10867.004000000001</v>
      </c>
      <c r="F12" s="62">
        <f>SUM('Doug Depweg'!M16)</f>
        <v>187.36213793103451</v>
      </c>
      <c r="G12" s="31">
        <f>SUM('Doug Depweg'!N16)</f>
        <v>134</v>
      </c>
      <c r="H12" s="62">
        <f>SUM('Doug Depweg'!O16)</f>
        <v>321.36213793103451</v>
      </c>
      <c r="J12" s="30">
        <v>6</v>
      </c>
      <c r="K12" s="30" t="s">
        <v>31</v>
      </c>
      <c r="L12" s="85" t="s">
        <v>108</v>
      </c>
      <c r="M12" s="31">
        <f>SUM('Lukas Brooks'!K15)</f>
        <v>56</v>
      </c>
      <c r="N12" s="31">
        <f>SUM('Lukas Brooks'!L15)</f>
        <v>10714</v>
      </c>
      <c r="O12" s="62">
        <f>SUM('Lukas Brooks'!M15)</f>
        <v>191.32142857142858</v>
      </c>
    </row>
    <row r="13" spans="1:15" hidden="1" x14ac:dyDescent="0.25">
      <c r="A13" s="30">
        <v>7</v>
      </c>
      <c r="B13" s="30" t="s">
        <v>31</v>
      </c>
      <c r="C13" s="85" t="s">
        <v>108</v>
      </c>
      <c r="D13" s="31">
        <f>SUM('Lukas Brooks'!K15)</f>
        <v>56</v>
      </c>
      <c r="E13" s="31">
        <f>SUM('Lukas Brooks'!L15)</f>
        <v>10714</v>
      </c>
      <c r="F13" s="62">
        <f>SUM('Lukas Brooks'!M15)</f>
        <v>191.32142857142858</v>
      </c>
      <c r="G13" s="31">
        <f>SUM('Lukas Brooks'!N15)</f>
        <v>105</v>
      </c>
      <c r="H13" s="62">
        <f>SUM('Lukas Brooks'!O15)</f>
        <v>296.32142857142856</v>
      </c>
      <c r="J13" s="30">
        <v>7</v>
      </c>
      <c r="K13" s="30" t="s">
        <v>31</v>
      </c>
      <c r="L13" s="85" t="s">
        <v>62</v>
      </c>
      <c r="M13" s="31">
        <f>SUM('Travis Davis'!K28)</f>
        <v>104</v>
      </c>
      <c r="N13" s="31">
        <f>SUM('Travis Davis'!L28)</f>
        <v>19893.007000000001</v>
      </c>
      <c r="O13" s="62">
        <f>SUM('Travis Davis'!M28)</f>
        <v>191.27891346153848</v>
      </c>
    </row>
    <row r="14" spans="1:15" hidden="1" x14ac:dyDescent="0.25">
      <c r="A14" s="30">
        <v>8</v>
      </c>
      <c r="B14" s="30" t="s">
        <v>31</v>
      </c>
      <c r="C14" s="85" t="s">
        <v>173</v>
      </c>
      <c r="D14" s="31">
        <f>SUM('Keith Northcutt'!K12)</f>
        <v>38</v>
      </c>
      <c r="E14" s="31">
        <f>SUM('Keith Northcutt'!L12)</f>
        <v>7284.0020000000004</v>
      </c>
      <c r="F14" s="62">
        <f>SUM('Keith Northcutt'!M12)</f>
        <v>191.68426315789475</v>
      </c>
      <c r="G14" s="31">
        <f>SUM('Keith Northcutt'!N12)</f>
        <v>103</v>
      </c>
      <c r="H14" s="62">
        <f>SUM('Keith Northcutt'!O12)</f>
        <v>294.68426315789475</v>
      </c>
      <c r="J14" s="30">
        <v>8</v>
      </c>
      <c r="K14" s="30" t="s">
        <v>31</v>
      </c>
      <c r="L14" s="85" t="s">
        <v>84</v>
      </c>
      <c r="M14" s="31">
        <f>SUM('Tom Tignor'!K17)</f>
        <v>64</v>
      </c>
      <c r="N14" s="31">
        <f>SUM('Tom Tignor'!L17)</f>
        <v>12239.003000000001</v>
      </c>
      <c r="O14" s="62">
        <f>SUM('Tom Tignor'!M17)</f>
        <v>191.23442187500001</v>
      </c>
    </row>
    <row r="15" spans="1:15" hidden="1" x14ac:dyDescent="0.25">
      <c r="A15" s="30">
        <v>9</v>
      </c>
      <c r="B15" s="30" t="s">
        <v>31</v>
      </c>
      <c r="C15" s="85" t="s">
        <v>77</v>
      </c>
      <c r="D15" s="31">
        <f>SUM('Evelio McDonald'!K9)</f>
        <v>26</v>
      </c>
      <c r="E15" s="31">
        <f>SUM('Evelio McDonald'!L9)</f>
        <v>5053.0010000000002</v>
      </c>
      <c r="F15" s="62">
        <f>SUM('Evelio McDonald'!M9)</f>
        <v>194.34619230769232</v>
      </c>
      <c r="G15" s="31">
        <f>SUM('Evelio McDonald'!N9)</f>
        <v>98</v>
      </c>
      <c r="H15" s="62">
        <f>SUM('Evelio McDonald'!O9)</f>
        <v>292.34619230769232</v>
      </c>
      <c r="J15" s="30">
        <v>9</v>
      </c>
      <c r="K15" s="30" t="s">
        <v>31</v>
      </c>
      <c r="L15" s="85" t="s">
        <v>81</v>
      </c>
      <c r="M15" s="31">
        <f>SUM('Matthew Tignor'!K7)</f>
        <v>22</v>
      </c>
      <c r="N15" s="31">
        <f>SUM('Matthew Tignor'!L7)</f>
        <v>4202</v>
      </c>
      <c r="O15" s="62">
        <f>SUM('Matthew Tignor'!M7)</f>
        <v>191</v>
      </c>
    </row>
    <row r="16" spans="1:15" hidden="1" x14ac:dyDescent="0.25">
      <c r="A16" s="30">
        <v>10</v>
      </c>
      <c r="B16" s="30" t="s">
        <v>31</v>
      </c>
      <c r="C16" s="85" t="s">
        <v>136</v>
      </c>
      <c r="D16" s="31">
        <f>SUM('Mark Demarest'!K12)</f>
        <v>38</v>
      </c>
      <c r="E16" s="31">
        <f>SUM('Mark Demarest'!L12)</f>
        <v>7247.0010000000002</v>
      </c>
      <c r="F16" s="62">
        <f>SUM('Mark Demarest'!M12)</f>
        <v>190.71055263157896</v>
      </c>
      <c r="G16" s="31">
        <f>SUM('Mark Demarest'!N12)</f>
        <v>97</v>
      </c>
      <c r="H16" s="62">
        <f>SUM('Mark Demarest'!O12)</f>
        <v>287.71055263157893</v>
      </c>
      <c r="J16" s="30">
        <v>10</v>
      </c>
      <c r="K16" s="30" t="s">
        <v>31</v>
      </c>
      <c r="L16" s="85" t="s">
        <v>126</v>
      </c>
      <c r="M16" s="31">
        <f>SUM('Jake Radwanski'!K11)</f>
        <v>29</v>
      </c>
      <c r="N16" s="31">
        <f>SUM('Jake Radwanski'!L11)</f>
        <v>5537.01</v>
      </c>
      <c r="O16" s="62">
        <f>SUM('Jake Radwanski'!M11)</f>
        <v>190.93137931034482</v>
      </c>
    </row>
    <row r="17" spans="1:15" hidden="1" x14ac:dyDescent="0.25">
      <c r="A17" s="30">
        <v>11</v>
      </c>
      <c r="B17" s="30" t="s">
        <v>31</v>
      </c>
      <c r="C17" s="85" t="s">
        <v>126</v>
      </c>
      <c r="D17" s="31">
        <f>SUM('Jake Radwanski'!K11)</f>
        <v>29</v>
      </c>
      <c r="E17" s="31">
        <f>SUM('Jake Radwanski'!L11)</f>
        <v>5537.01</v>
      </c>
      <c r="F17" s="62">
        <f>SUM('Jake Radwanski'!M11)</f>
        <v>190.93137931034482</v>
      </c>
      <c r="G17" s="31">
        <f>SUM('Jake Radwanski'!N11)</f>
        <v>96</v>
      </c>
      <c r="H17" s="62">
        <f>SUM('Jake Radwanski'!O11)</f>
        <v>286.93137931034482</v>
      </c>
      <c r="J17" s="30">
        <v>11</v>
      </c>
      <c r="K17" s="30" t="s">
        <v>31</v>
      </c>
      <c r="L17" s="85" t="s">
        <v>66</v>
      </c>
      <c r="M17" s="31">
        <f>SUM('Lisa Chacon'!K14)</f>
        <v>44</v>
      </c>
      <c r="N17" s="31">
        <f>SUM('Lisa Chacon'!L14)</f>
        <v>8397.0010000000002</v>
      </c>
      <c r="O17" s="62">
        <f>SUM('Lisa Chacon'!M14)</f>
        <v>190.84093181818182</v>
      </c>
    </row>
    <row r="18" spans="1:15" hidden="1" x14ac:dyDescent="0.25">
      <c r="A18" s="30">
        <v>12</v>
      </c>
      <c r="B18" s="30" t="s">
        <v>31</v>
      </c>
      <c r="C18" s="85" t="s">
        <v>42</v>
      </c>
      <c r="D18" s="31">
        <f>SUM('Darren Krumweide'!K19)</f>
        <v>64</v>
      </c>
      <c r="E18" s="31">
        <f>SUM('Darren Krumweide'!L19)</f>
        <v>11732.003000000001</v>
      </c>
      <c r="F18" s="62">
        <f>SUM('Darren Krumweide'!M19)</f>
        <v>183.31254687500001</v>
      </c>
      <c r="G18" s="31">
        <f>SUM('Darren Krumweide'!N19)</f>
        <v>100</v>
      </c>
      <c r="H18" s="62">
        <f>SUM('Darren Krumweide'!O19)</f>
        <v>283.31254687500001</v>
      </c>
      <c r="J18" s="30">
        <v>12</v>
      </c>
      <c r="K18" s="30" t="s">
        <v>31</v>
      </c>
      <c r="L18" s="85" t="s">
        <v>136</v>
      </c>
      <c r="M18" s="31">
        <f>SUM('Mark Demarest'!K12)</f>
        <v>38</v>
      </c>
      <c r="N18" s="31">
        <f>SUM('Mark Demarest'!L12)</f>
        <v>7247.0010000000002</v>
      </c>
      <c r="O18" s="62">
        <f>SUM('Mark Demarest'!M12)</f>
        <v>190.71055263157896</v>
      </c>
    </row>
    <row r="19" spans="1:15" hidden="1" x14ac:dyDescent="0.25">
      <c r="A19" s="30">
        <v>13</v>
      </c>
      <c r="B19" s="30" t="s">
        <v>31</v>
      </c>
      <c r="C19" s="85" t="s">
        <v>106</v>
      </c>
      <c r="D19" s="31">
        <f>SUM('Benji Matoy'!K16)</f>
        <v>53</v>
      </c>
      <c r="E19" s="31">
        <f>SUM('Benji Matoy'!L16)</f>
        <v>10074</v>
      </c>
      <c r="F19" s="62">
        <f>SUM('Benji Matoy'!M16)</f>
        <v>190.0754716981132</v>
      </c>
      <c r="G19" s="31">
        <f>SUM('Benji Matoy'!N16)</f>
        <v>92</v>
      </c>
      <c r="H19" s="62">
        <f>SUM('Benji Matoy'!O16)</f>
        <v>282.07547169811323</v>
      </c>
      <c r="J19" s="30">
        <v>13</v>
      </c>
      <c r="K19" s="30" t="s">
        <v>31</v>
      </c>
      <c r="L19" s="85" t="s">
        <v>106</v>
      </c>
      <c r="M19" s="31">
        <f>SUM('Benji Matoy'!K16)</f>
        <v>53</v>
      </c>
      <c r="N19" s="31">
        <f>SUM('Benji Matoy'!L16)</f>
        <v>10074</v>
      </c>
      <c r="O19" s="62">
        <f>SUM('Benji Matoy'!M16)</f>
        <v>190.0754716981132</v>
      </c>
    </row>
    <row r="20" spans="1:15" hidden="1" x14ac:dyDescent="0.25">
      <c r="A20" s="30">
        <v>14</v>
      </c>
      <c r="B20" s="30" t="s">
        <v>31</v>
      </c>
      <c r="C20" s="85" t="s">
        <v>63</v>
      </c>
      <c r="D20" s="31">
        <f>SUM('Joe Chacon'!K9)</f>
        <v>22</v>
      </c>
      <c r="E20" s="31">
        <f>SUM('Joe Chacon'!L9)</f>
        <v>4287.0029999999997</v>
      </c>
      <c r="F20" s="62">
        <f>SUM('Joe Chacon'!M9)</f>
        <v>194.8637727272727</v>
      </c>
      <c r="G20" s="31">
        <f>SUM('Joe Chacon'!N9)</f>
        <v>62</v>
      </c>
      <c r="H20" s="62">
        <f>SUM('Joe Chacon'!O9)</f>
        <v>256.8637727272727</v>
      </c>
      <c r="J20" s="30">
        <v>14</v>
      </c>
      <c r="K20" s="30" t="s">
        <v>31</v>
      </c>
      <c r="L20" s="85" t="s">
        <v>156</v>
      </c>
      <c r="M20" s="31">
        <f>SUM('Jim Starr'!K14)</f>
        <v>50</v>
      </c>
      <c r="N20" s="31">
        <f>SUM('Jim Starr'!L14)</f>
        <v>9497.0010000000002</v>
      </c>
      <c r="O20" s="62">
        <f>SUM('Jim Starr'!M14)</f>
        <v>189.94002</v>
      </c>
    </row>
    <row r="21" spans="1:15" hidden="1" x14ac:dyDescent="0.25">
      <c r="A21" s="30">
        <v>15</v>
      </c>
      <c r="B21" s="30" t="s">
        <v>31</v>
      </c>
      <c r="C21" s="85" t="s">
        <v>203</v>
      </c>
      <c r="D21" s="31">
        <f>SUM('Jeromy Viands'!K11)</f>
        <v>31</v>
      </c>
      <c r="E21" s="31">
        <f>SUM('Jeromy Viands'!L11)</f>
        <v>5951.0010999999995</v>
      </c>
      <c r="F21" s="62">
        <f>SUM('Jeromy Viands'!M11)</f>
        <v>191.96777741935483</v>
      </c>
      <c r="G21" s="31">
        <f>SUM('Jeromy Viands'!N11)</f>
        <v>59</v>
      </c>
      <c r="H21" s="62">
        <f>SUM('Jeromy Viands'!O11)</f>
        <v>250.96777741935483</v>
      </c>
      <c r="J21" s="30">
        <v>15</v>
      </c>
      <c r="K21" s="30" t="s">
        <v>31</v>
      </c>
      <c r="L21" s="85" t="s">
        <v>113</v>
      </c>
      <c r="M21" s="31">
        <f>SUM('Robert Eaton'!K10)</f>
        <v>21</v>
      </c>
      <c r="N21" s="31">
        <f>SUM('Robert Eaton'!L10)</f>
        <v>3963.0010000000002</v>
      </c>
      <c r="O21" s="62">
        <f>SUM('Robert Eaton'!M10)</f>
        <v>188.71433333333334</v>
      </c>
    </row>
    <row r="22" spans="1:15" hidden="1" x14ac:dyDescent="0.25">
      <c r="A22" s="30">
        <v>16</v>
      </c>
      <c r="B22" s="30" t="s">
        <v>31</v>
      </c>
      <c r="C22" s="85" t="s">
        <v>66</v>
      </c>
      <c r="D22" s="31">
        <f>SUM('Lisa Chacon'!K14)</f>
        <v>44</v>
      </c>
      <c r="E22" s="31">
        <f>SUM('Lisa Chacon'!L14)</f>
        <v>8397.0010000000002</v>
      </c>
      <c r="F22" s="62">
        <f>SUM('Lisa Chacon'!M14)</f>
        <v>190.84093181818182</v>
      </c>
      <c r="G22" s="31">
        <f>SUM('Lisa Chacon'!N14)</f>
        <v>60</v>
      </c>
      <c r="H22" s="62">
        <f>SUM('Lisa Chacon'!O14)</f>
        <v>250.84093181818182</v>
      </c>
      <c r="J22" s="30">
        <v>16</v>
      </c>
      <c r="K22" s="30" t="s">
        <v>31</v>
      </c>
      <c r="L22" s="85" t="s">
        <v>83</v>
      </c>
      <c r="M22" s="31">
        <f>SUM('David Huff'!K14)</f>
        <v>48</v>
      </c>
      <c r="N22" s="31">
        <f>SUM('David Huff'!L14)</f>
        <v>9040</v>
      </c>
      <c r="O22" s="62">
        <f>SUM('David Huff'!M14)</f>
        <v>188.33333333333334</v>
      </c>
    </row>
    <row r="23" spans="1:15" hidden="1" x14ac:dyDescent="0.25">
      <c r="A23" s="30">
        <v>17</v>
      </c>
      <c r="B23" s="30" t="s">
        <v>31</v>
      </c>
      <c r="C23" s="85" t="s">
        <v>116</v>
      </c>
      <c r="D23" s="31">
        <f>SUM('Michael Blackard'!K13)</f>
        <v>38</v>
      </c>
      <c r="E23" s="31">
        <f>SUM('Michael Blackard'!L13)</f>
        <v>7094.0010000000002</v>
      </c>
      <c r="F23" s="62">
        <f>SUM('Michael Blackard'!M13)</f>
        <v>186.68423684210526</v>
      </c>
      <c r="G23" s="31">
        <f>SUM('Michael Blackard'!N13)</f>
        <v>62</v>
      </c>
      <c r="H23" s="62">
        <f>SUM('Michael Blackard'!O13)</f>
        <v>248.68423684210526</v>
      </c>
      <c r="J23" s="30">
        <v>17</v>
      </c>
      <c r="K23" s="30" t="s">
        <v>31</v>
      </c>
      <c r="L23" s="85" t="s">
        <v>127</v>
      </c>
      <c r="M23" s="31">
        <f>SUM('Doug Gates'!K11)</f>
        <v>29</v>
      </c>
      <c r="N23" s="31">
        <f>SUM('Doug Gates'!L11)</f>
        <v>5450.0010000000002</v>
      </c>
      <c r="O23" s="62">
        <f>SUM('Doug Gates'!M11)</f>
        <v>187.93106896551726</v>
      </c>
    </row>
    <row r="24" spans="1:15" hidden="1" x14ac:dyDescent="0.25">
      <c r="A24" s="30">
        <v>18</v>
      </c>
      <c r="B24" s="30" t="s">
        <v>31</v>
      </c>
      <c r="C24" s="85" t="s">
        <v>83</v>
      </c>
      <c r="D24" s="31">
        <f>SUM('David Huff'!K14)</f>
        <v>48</v>
      </c>
      <c r="E24" s="31">
        <f>SUM('David Huff'!L14)</f>
        <v>9040</v>
      </c>
      <c r="F24" s="62">
        <f>SUM('David Huff'!M14)</f>
        <v>188.33333333333334</v>
      </c>
      <c r="G24" s="31">
        <f>SUM('David Huff'!N14)</f>
        <v>60</v>
      </c>
      <c r="H24" s="62">
        <f>SUM('David Huff'!O14)</f>
        <v>248.33333333333334</v>
      </c>
      <c r="J24" s="30">
        <v>18</v>
      </c>
      <c r="K24" s="30" t="s">
        <v>31</v>
      </c>
      <c r="L24" s="85" t="s">
        <v>53</v>
      </c>
      <c r="M24" s="31">
        <f>SUM('Tony Greenway'!K25)</f>
        <v>89</v>
      </c>
      <c r="N24" s="31">
        <f>SUM('Tony Greenway'!L25)</f>
        <v>16689.002100000002</v>
      </c>
      <c r="O24" s="62">
        <f>SUM('Tony Greenway'!M25)</f>
        <v>187.51687752808991</v>
      </c>
    </row>
    <row r="25" spans="1:15" hidden="1" x14ac:dyDescent="0.25">
      <c r="A25" s="30">
        <v>19</v>
      </c>
      <c r="B25" s="30" t="s">
        <v>31</v>
      </c>
      <c r="C25" s="85" t="s">
        <v>113</v>
      </c>
      <c r="D25" s="31">
        <f>SUM('Robert Eaton'!K10)</f>
        <v>21</v>
      </c>
      <c r="E25" s="31">
        <f>SUM('Robert Eaton'!L10)</f>
        <v>3963.0010000000002</v>
      </c>
      <c r="F25" s="62">
        <f>SUM('Robert Eaton'!M10)</f>
        <v>188.71433333333334</v>
      </c>
      <c r="G25" s="31">
        <f>SUM('Robert Eaton'!N10)</f>
        <v>58</v>
      </c>
      <c r="H25" s="62">
        <f>SUM('Robert Eaton'!O10)</f>
        <v>246.71433333333334</v>
      </c>
      <c r="J25" s="30">
        <v>19</v>
      </c>
      <c r="K25" s="30" t="s">
        <v>31</v>
      </c>
      <c r="L25" s="85" t="s">
        <v>95</v>
      </c>
      <c r="M25" s="31">
        <f>SUM('Doug Depweg'!K16)</f>
        <v>58</v>
      </c>
      <c r="N25" s="31">
        <f>SUM('Doug Depweg'!L16)</f>
        <v>10867.004000000001</v>
      </c>
      <c r="O25" s="62">
        <f>SUM('Doug Depweg'!M16)</f>
        <v>187.36213793103451</v>
      </c>
    </row>
    <row r="26" spans="1:15" hidden="1" x14ac:dyDescent="0.25">
      <c r="A26" s="30">
        <v>20</v>
      </c>
      <c r="B26" s="30" t="s">
        <v>31</v>
      </c>
      <c r="C26" s="86" t="s">
        <v>86</v>
      </c>
      <c r="D26" s="31">
        <f>SUM('John Plummer'!K13)</f>
        <v>36</v>
      </c>
      <c r="E26" s="31">
        <f>SUM('John Plummer'!L13)</f>
        <v>6675</v>
      </c>
      <c r="F26" s="62">
        <f>SUM('John Plummer'!M13)</f>
        <v>185.41666666666666</v>
      </c>
      <c r="G26" s="31">
        <f>SUM('John Plummer'!N13)</f>
        <v>57</v>
      </c>
      <c r="H26" s="62">
        <f>SUM('John Plummer'!O13)</f>
        <v>242.41666666666666</v>
      </c>
      <c r="J26" s="30">
        <v>20</v>
      </c>
      <c r="K26" s="30" t="s">
        <v>31</v>
      </c>
      <c r="L26" s="85" t="s">
        <v>116</v>
      </c>
      <c r="M26" s="31">
        <f>SUM('Michael Blackard'!K13)</f>
        <v>38</v>
      </c>
      <c r="N26" s="31">
        <f>SUM('Michael Blackard'!L13)</f>
        <v>7094.0010000000002</v>
      </c>
      <c r="O26" s="62">
        <f>SUM('Michael Blackard'!M13)</f>
        <v>186.68423684210526</v>
      </c>
    </row>
    <row r="27" spans="1:15" hidden="1" x14ac:dyDescent="0.25">
      <c r="A27" s="30">
        <v>21</v>
      </c>
      <c r="B27" s="30" t="s">
        <v>31</v>
      </c>
      <c r="C27" s="85" t="s">
        <v>101</v>
      </c>
      <c r="D27" s="31">
        <f>SUM('Bill Poor'!K37)</f>
        <v>54</v>
      </c>
      <c r="E27" s="31">
        <f>SUM('Bill Poor'!L37)</f>
        <v>9891</v>
      </c>
      <c r="F27" s="62">
        <f>SUM('Bill Poor'!M37)</f>
        <v>183.16666666666666</v>
      </c>
      <c r="G27" s="31">
        <f>SUM('Bill Poor'!N37)</f>
        <v>46</v>
      </c>
      <c r="H27" s="62">
        <f>SUM('Bill Poor'!O37)</f>
        <v>229.16666666666666</v>
      </c>
      <c r="J27" s="30">
        <v>21</v>
      </c>
      <c r="K27" s="30" t="s">
        <v>31</v>
      </c>
      <c r="L27" s="85" t="s">
        <v>128</v>
      </c>
      <c r="M27" s="31">
        <f>SUM('James Marsh'!K11)</f>
        <v>29</v>
      </c>
      <c r="N27" s="31">
        <f>SUM('James Marsh'!L11)</f>
        <v>5391</v>
      </c>
      <c r="O27" s="62">
        <f>SUM('James Marsh'!M11)</f>
        <v>185.89655172413794</v>
      </c>
    </row>
    <row r="28" spans="1:15" hidden="1" x14ac:dyDescent="0.25">
      <c r="A28" s="30">
        <v>22</v>
      </c>
      <c r="B28" s="30" t="s">
        <v>31</v>
      </c>
      <c r="C28" s="85" t="s">
        <v>127</v>
      </c>
      <c r="D28" s="31">
        <f>SUM('Doug Gates'!K11)</f>
        <v>29</v>
      </c>
      <c r="E28" s="31">
        <f>SUM('Doug Gates'!L11)</f>
        <v>5450.0010000000002</v>
      </c>
      <c r="F28" s="62">
        <f>SUM('Doug Gates'!M11)</f>
        <v>187.93106896551726</v>
      </c>
      <c r="G28" s="31">
        <f>SUM('Doug Gates'!N11)</f>
        <v>38</v>
      </c>
      <c r="H28" s="62">
        <f>SUM('Doug Gates'!O11)</f>
        <v>225.93106896551726</v>
      </c>
      <c r="J28" s="30">
        <v>22</v>
      </c>
      <c r="K28" s="30" t="s">
        <v>31</v>
      </c>
      <c r="L28" s="86" t="s">
        <v>86</v>
      </c>
      <c r="M28" s="31">
        <f>SUM('John Plummer'!K13)</f>
        <v>36</v>
      </c>
      <c r="N28" s="31">
        <f>SUM('John Plummer'!L13)</f>
        <v>6675</v>
      </c>
      <c r="O28" s="62">
        <f>SUM('John Plummer'!M13)</f>
        <v>185.41666666666666</v>
      </c>
    </row>
    <row r="29" spans="1:15" hidden="1" x14ac:dyDescent="0.25">
      <c r="A29" s="30">
        <v>23</v>
      </c>
      <c r="B29" s="30" t="s">
        <v>31</v>
      </c>
      <c r="C29" s="85" t="s">
        <v>140</v>
      </c>
      <c r="D29" s="31">
        <f>SUM('Ann Tucker'!K11)</f>
        <v>30</v>
      </c>
      <c r="E29" s="31">
        <f>SUM('Ann Tucker'!L11)</f>
        <v>5466.0010000000002</v>
      </c>
      <c r="F29" s="62">
        <f>SUM('Ann Tucker'!M11)</f>
        <v>182.20003333333335</v>
      </c>
      <c r="G29" s="31">
        <f>SUM('Ann Tucker'!N11)</f>
        <v>38</v>
      </c>
      <c r="H29" s="62">
        <f>SUM('Ann Tucker'!O11)</f>
        <v>220.20003333333335</v>
      </c>
      <c r="J29" s="30">
        <v>23</v>
      </c>
      <c r="K29" s="30" t="s">
        <v>31</v>
      </c>
      <c r="L29" s="85" t="s">
        <v>114</v>
      </c>
      <c r="M29" s="31">
        <f>SUM('Rodney Eaton'!K10)</f>
        <v>21</v>
      </c>
      <c r="N29" s="31">
        <f>SUM('Rodney Eaton'!L10)</f>
        <v>3890.0010000000002</v>
      </c>
      <c r="O29" s="62">
        <f>SUM('Rodney Eaton'!M10)</f>
        <v>185.23814285714286</v>
      </c>
    </row>
    <row r="30" spans="1:15" hidden="1" x14ac:dyDescent="0.25">
      <c r="A30" s="30">
        <v>24</v>
      </c>
      <c r="B30" s="30" t="s">
        <v>31</v>
      </c>
      <c r="C30" s="86" t="s">
        <v>87</v>
      </c>
      <c r="D30" s="31">
        <f>SUM('Jill Ashlock'!K11)</f>
        <v>24</v>
      </c>
      <c r="E30" s="31">
        <f>SUM('Jill Ashlock'!L11)</f>
        <v>4383.0010000000002</v>
      </c>
      <c r="F30" s="62">
        <f>SUM('Jill Ashlock'!M11)</f>
        <v>182.62504166666668</v>
      </c>
      <c r="G30" s="31">
        <f>SUM('Jill Ashlock'!N11)</f>
        <v>37</v>
      </c>
      <c r="H30" s="62">
        <f>SUM('Jill Ashlock'!O11)</f>
        <v>219.62504166666668</v>
      </c>
      <c r="J30" s="30">
        <v>24</v>
      </c>
      <c r="K30" s="30" t="s">
        <v>31</v>
      </c>
      <c r="L30" s="85" t="s">
        <v>42</v>
      </c>
      <c r="M30" s="31">
        <f>SUM('Darren Krumweide'!K19)</f>
        <v>64</v>
      </c>
      <c r="N30" s="31">
        <f>SUM('Darren Krumweide'!L19)</f>
        <v>11732.003000000001</v>
      </c>
      <c r="O30" s="62">
        <f>SUM('Darren Krumweide'!M19)</f>
        <v>183.31254687500001</v>
      </c>
    </row>
    <row r="31" spans="1:15" hidden="1" x14ac:dyDescent="0.25">
      <c r="A31" s="30">
        <v>25</v>
      </c>
      <c r="B31" s="30" t="s">
        <v>31</v>
      </c>
      <c r="C31" s="85" t="s">
        <v>166</v>
      </c>
      <c r="D31" s="31">
        <f>SUM('Dana Waxler'!K12)</f>
        <v>38</v>
      </c>
      <c r="E31" s="31">
        <f>SUM('Dana Waxler'!L12)</f>
        <v>6926</v>
      </c>
      <c r="F31" s="62">
        <f>SUM('Dana Waxler'!M12)</f>
        <v>182.26315789473685</v>
      </c>
      <c r="G31" s="31">
        <f>SUM('Dana Waxler'!N12)</f>
        <v>37</v>
      </c>
      <c r="H31" s="62">
        <f>SUM('Dana Waxler'!O12)</f>
        <v>219.26315789473685</v>
      </c>
      <c r="J31" s="30">
        <v>25</v>
      </c>
      <c r="K31" s="30" t="s">
        <v>31</v>
      </c>
      <c r="L31" s="85" t="s">
        <v>101</v>
      </c>
      <c r="M31" s="31">
        <f>SUM('Bill Poor'!K37)</f>
        <v>54</v>
      </c>
      <c r="N31" s="31">
        <f>SUM('Bill Poor'!L37)</f>
        <v>9891</v>
      </c>
      <c r="O31" s="62">
        <f>SUM('Bill Poor'!M37)</f>
        <v>183.16666666666666</v>
      </c>
    </row>
    <row r="32" spans="1:15" hidden="1" x14ac:dyDescent="0.25">
      <c r="A32" s="30">
        <v>26</v>
      </c>
      <c r="B32" s="30" t="s">
        <v>31</v>
      </c>
      <c r="C32" s="85" t="s">
        <v>81</v>
      </c>
      <c r="D32" s="31">
        <f>SUM('Matthew Tignor'!K7)</f>
        <v>22</v>
      </c>
      <c r="E32" s="31">
        <f>SUM('Matthew Tignor'!L7)</f>
        <v>4202</v>
      </c>
      <c r="F32" s="62">
        <f>SUM('Matthew Tignor'!M7)</f>
        <v>191</v>
      </c>
      <c r="G32" s="31">
        <f>SUM('Matthew Tignor'!N7)</f>
        <v>27</v>
      </c>
      <c r="H32" s="62">
        <f>SUM('Matthew Tignor'!O7)</f>
        <v>218</v>
      </c>
      <c r="J32" s="30">
        <v>26</v>
      </c>
      <c r="K32" s="30" t="s">
        <v>31</v>
      </c>
      <c r="L32" s="86" t="s">
        <v>87</v>
      </c>
      <c r="M32" s="31">
        <f>SUM('Jill Ashlock'!K11)</f>
        <v>24</v>
      </c>
      <c r="N32" s="31">
        <f>SUM('Jill Ashlock'!L11)</f>
        <v>4383.0010000000002</v>
      </c>
      <c r="O32" s="62">
        <f>SUM('Jill Ashlock'!M11)</f>
        <v>182.62504166666668</v>
      </c>
    </row>
    <row r="33" spans="1:15 16384:16384" hidden="1" x14ac:dyDescent="0.25">
      <c r="A33" s="30">
        <v>27</v>
      </c>
      <c r="B33" s="30" t="s">
        <v>31</v>
      </c>
      <c r="C33" s="85" t="s">
        <v>114</v>
      </c>
      <c r="D33" s="31">
        <f>SUM('Rodney Eaton'!K10)</f>
        <v>21</v>
      </c>
      <c r="E33" s="31">
        <f>SUM('Rodney Eaton'!L10)</f>
        <v>3890.0010000000002</v>
      </c>
      <c r="F33" s="62">
        <f>SUM('Rodney Eaton'!M10)</f>
        <v>185.23814285714286</v>
      </c>
      <c r="G33" s="31">
        <f>SUM('Rodney Eaton'!N10)</f>
        <v>32</v>
      </c>
      <c r="H33" s="62">
        <f>SUM('Rodney Eaton'!O10)</f>
        <v>217.23814285714286</v>
      </c>
      <c r="J33" s="30">
        <v>27</v>
      </c>
      <c r="K33" s="30" t="s">
        <v>31</v>
      </c>
      <c r="L33" s="85" t="s">
        <v>166</v>
      </c>
      <c r="M33" s="31">
        <f>SUM('Dana Waxler'!K12)</f>
        <v>38</v>
      </c>
      <c r="N33" s="31">
        <f>SUM('Dana Waxler'!L12)</f>
        <v>6926</v>
      </c>
      <c r="O33" s="62">
        <f>SUM('Dana Waxler'!M12)</f>
        <v>182.26315789473685</v>
      </c>
    </row>
    <row r="34" spans="1:15 16384:16384" hidden="1" x14ac:dyDescent="0.25">
      <c r="A34" s="30">
        <v>28</v>
      </c>
      <c r="B34" s="30" t="s">
        <v>31</v>
      </c>
      <c r="C34" s="85" t="s">
        <v>59</v>
      </c>
      <c r="D34" s="31">
        <f>SUM('John Hovan'!K13)</f>
        <v>42</v>
      </c>
      <c r="E34" s="31">
        <f>SUM('John Hovan'!L13)</f>
        <v>7278</v>
      </c>
      <c r="F34" s="62">
        <f>SUM('John Hovan'!M13)</f>
        <v>173.28571428571428</v>
      </c>
      <c r="G34" s="31">
        <f>SUM('John Hovan'!N13)</f>
        <v>38</v>
      </c>
      <c r="H34" s="62">
        <f>SUM('John Hovan'!O13)</f>
        <v>211.28571428571428</v>
      </c>
      <c r="J34" s="30">
        <v>28</v>
      </c>
      <c r="K34" s="30" t="s">
        <v>31</v>
      </c>
      <c r="L34" s="85" t="s">
        <v>140</v>
      </c>
      <c r="M34" s="31">
        <f>SUM('Ann Tucker'!K11)</f>
        <v>30</v>
      </c>
      <c r="N34" s="31">
        <f>SUM('Ann Tucker'!L11)</f>
        <v>5466.0010000000002</v>
      </c>
      <c r="O34" s="62">
        <f>SUM('Ann Tucker'!M11)</f>
        <v>182.20003333333335</v>
      </c>
    </row>
    <row r="35" spans="1:15 16384:16384" hidden="1" x14ac:dyDescent="0.25">
      <c r="A35" s="30">
        <v>29</v>
      </c>
      <c r="B35" s="30" t="s">
        <v>31</v>
      </c>
      <c r="C35" s="85" t="s">
        <v>128</v>
      </c>
      <c r="D35" s="31">
        <f>SUM('James Marsh'!K11)</f>
        <v>29</v>
      </c>
      <c r="E35" s="31">
        <f>SUM('James Marsh'!L11)</f>
        <v>5391</v>
      </c>
      <c r="F35" s="62">
        <f>SUM('James Marsh'!M11)</f>
        <v>185.89655172413794</v>
      </c>
      <c r="G35" s="31">
        <f>SUM('James Marsh'!N11)</f>
        <v>25</v>
      </c>
      <c r="H35" s="62">
        <f>SUM('James Marsh'!O11)</f>
        <v>210.89655172413794</v>
      </c>
      <c r="J35" s="30">
        <v>29</v>
      </c>
      <c r="K35" s="30" t="s">
        <v>31</v>
      </c>
      <c r="L35" s="85" t="s">
        <v>59</v>
      </c>
      <c r="M35" s="31">
        <f>SUM('John Hovan'!K13)</f>
        <v>42</v>
      </c>
      <c r="N35" s="31">
        <f>SUM('John Hovan'!L13)</f>
        <v>7278</v>
      </c>
      <c r="O35" s="62">
        <f>SUM('John Hovan'!M13)</f>
        <v>173.28571428571428</v>
      </c>
    </row>
    <row r="36" spans="1:15 16384:16384" hidden="1" x14ac:dyDescent="0.25">
      <c r="A36" s="30">
        <v>30</v>
      </c>
      <c r="B36" s="30" t="s">
        <v>31</v>
      </c>
      <c r="C36" s="85" t="s">
        <v>65</v>
      </c>
      <c r="D36" s="31">
        <f>SUM('Wayne Argence'!K10)</f>
        <v>28</v>
      </c>
      <c r="E36" s="31">
        <f>SUM('Wayne Argence'!L10)</f>
        <v>4766</v>
      </c>
      <c r="F36" s="62">
        <f>SUM('Wayne Argence'!M10)</f>
        <v>170.21428571428572</v>
      </c>
      <c r="G36" s="31">
        <f>SUM('Wayne Argence'!N10)</f>
        <v>33</v>
      </c>
      <c r="H36" s="62">
        <f>SUM('Wayne Argence'!O10)</f>
        <v>203.21428571428572</v>
      </c>
      <c r="J36" s="30">
        <v>30</v>
      </c>
      <c r="K36" s="30" t="s">
        <v>31</v>
      </c>
      <c r="L36" s="85" t="s">
        <v>65</v>
      </c>
      <c r="M36" s="31">
        <f>SUM('Wayne Argence'!K10)</f>
        <v>28</v>
      </c>
      <c r="N36" s="31">
        <f>SUM('Wayne Argence'!L10)</f>
        <v>4766</v>
      </c>
      <c r="O36" s="62">
        <f>SUM('Wayne Argence'!M10)</f>
        <v>170.21428571428572</v>
      </c>
    </row>
    <row r="37" spans="1:15 16384:16384" hidden="1" x14ac:dyDescent="0.25">
      <c r="A37" s="30">
        <v>31</v>
      </c>
      <c r="B37" s="30" t="s">
        <v>31</v>
      </c>
      <c r="C37" s="85" t="s">
        <v>96</v>
      </c>
      <c r="D37" s="31">
        <f>SUM('Charles Umsted'!K9)</f>
        <v>22</v>
      </c>
      <c r="E37" s="31">
        <f>SUM('Charles Umsted'!L9)</f>
        <v>2739</v>
      </c>
      <c r="F37" s="62">
        <f>SUM('Charles Umsted'!M9)</f>
        <v>124.5</v>
      </c>
      <c r="G37" s="31">
        <f>SUM('Charles Umsted'!N9)</f>
        <v>14</v>
      </c>
      <c r="H37" s="62">
        <f>SUM('Charles Umsted'!O9)</f>
        <v>138.5</v>
      </c>
      <c r="J37" s="30">
        <v>31</v>
      </c>
      <c r="K37" s="30" t="s">
        <v>31</v>
      </c>
      <c r="L37" s="85" t="s">
        <v>96</v>
      </c>
      <c r="M37" s="31">
        <f>SUM('Charles Umsted'!K9)</f>
        <v>22</v>
      </c>
      <c r="N37" s="31">
        <f>SUM('Charles Umsted'!L9)</f>
        <v>2739</v>
      </c>
      <c r="O37" s="62">
        <f>SUM('Charles Umsted'!M9)</f>
        <v>124.5</v>
      </c>
    </row>
    <row r="38" spans="1:15 16384:16384" hidden="1" x14ac:dyDescent="0.25">
      <c r="A38" s="75"/>
      <c r="B38" s="75"/>
      <c r="C38" s="88"/>
      <c r="D38" s="76"/>
      <c r="E38" s="76"/>
      <c r="F38" s="77"/>
      <c r="G38" s="76"/>
      <c r="H38" s="77"/>
      <c r="J38" s="75"/>
      <c r="K38" s="75"/>
      <c r="L38" s="88"/>
      <c r="M38" s="76"/>
      <c r="N38" s="76"/>
      <c r="O38" s="77"/>
    </row>
    <row r="39" spans="1:15 16384:16384" hidden="1" x14ac:dyDescent="0.25">
      <c r="A39" s="30">
        <v>32</v>
      </c>
      <c r="B39" s="30" t="s">
        <v>31</v>
      </c>
      <c r="C39" s="84" t="s">
        <v>152</v>
      </c>
      <c r="D39" s="31">
        <f>SUM('Steve Nicholas'!K8)</f>
        <v>18</v>
      </c>
      <c r="E39" s="31">
        <f>SUM('Steve Nicholas'!L8)</f>
        <v>3338</v>
      </c>
      <c r="F39" s="62">
        <f>SUM('Steve Nicholas'!M8)</f>
        <v>185.44444444444446</v>
      </c>
      <c r="G39" s="31">
        <f>SUM('Steve Nicholas'!N8)</f>
        <v>46</v>
      </c>
      <c r="H39" s="62">
        <f>SUM('Steve Nicholas'!O8)</f>
        <v>231.44444444444446</v>
      </c>
      <c r="J39" s="30">
        <v>32</v>
      </c>
      <c r="K39" s="30" t="s">
        <v>31</v>
      </c>
      <c r="L39" s="85" t="s">
        <v>79</v>
      </c>
      <c r="M39" s="31">
        <f>SUM('Les Williams'!K8)</f>
        <v>16</v>
      </c>
      <c r="N39" s="31">
        <f>SUM('Les Williams'!L8)</f>
        <v>3099.0039999999999</v>
      </c>
      <c r="O39" s="62">
        <f>SUM('Les Williams'!M8)</f>
        <v>193.68774999999999</v>
      </c>
    </row>
    <row r="40" spans="1:15 16384:16384" hidden="1" x14ac:dyDescent="0.25">
      <c r="A40" s="30">
        <v>33</v>
      </c>
      <c r="B40" s="30" t="s">
        <v>31</v>
      </c>
      <c r="C40" s="85" t="s">
        <v>79</v>
      </c>
      <c r="D40" s="31">
        <f>SUM('Les Williams'!K8)</f>
        <v>16</v>
      </c>
      <c r="E40" s="31">
        <f>SUM('Les Williams'!L8)</f>
        <v>3099.0039999999999</v>
      </c>
      <c r="F40" s="62">
        <f>SUM('Les Williams'!M8)</f>
        <v>193.68774999999999</v>
      </c>
      <c r="G40" s="31">
        <f>SUM('Les Williams'!N8)</f>
        <v>36</v>
      </c>
      <c r="H40" s="62">
        <f>SUM('Les Williams'!O8)</f>
        <v>229.68774999999999</v>
      </c>
      <c r="J40" s="30">
        <v>33</v>
      </c>
      <c r="K40" s="30" t="s">
        <v>31</v>
      </c>
      <c r="L40" s="85" t="s">
        <v>231</v>
      </c>
      <c r="M40" s="31">
        <f>SUM('Gary Gallion'!K5)</f>
        <v>6</v>
      </c>
      <c r="N40" s="31">
        <f>SUM('Gary Gallion'!L5)</f>
        <v>1149</v>
      </c>
      <c r="O40" s="62">
        <f>SUM('Gary Gallion'!M5)</f>
        <v>191.5</v>
      </c>
    </row>
    <row r="41" spans="1:15 16384:16384" hidden="1" x14ac:dyDescent="0.25">
      <c r="A41" s="30">
        <v>34</v>
      </c>
      <c r="B41" s="30" t="s">
        <v>31</v>
      </c>
      <c r="C41" s="85" t="s">
        <v>111</v>
      </c>
      <c r="D41" s="31">
        <f>SUM('Eddie Robertson'!K6)</f>
        <v>9</v>
      </c>
      <c r="E41" s="31">
        <f>SUM('Eddie Robertson'!L6)</f>
        <v>1690</v>
      </c>
      <c r="F41" s="62">
        <f>SUM('Eddie Robertson'!M6)</f>
        <v>187.77777777777777</v>
      </c>
      <c r="G41" s="31">
        <f>SUM('Eddie Robertson'!N6)</f>
        <v>36</v>
      </c>
      <c r="H41" s="62">
        <f>SUM('Eddie Robertson'!O6)</f>
        <v>223.77777777777777</v>
      </c>
      <c r="J41" s="30">
        <v>34</v>
      </c>
      <c r="K41" s="30" t="s">
        <v>31</v>
      </c>
      <c r="L41" s="85" t="s">
        <v>233</v>
      </c>
      <c r="M41" s="31">
        <f>SUM('Judy Gallion'!K5)</f>
        <v>6</v>
      </c>
      <c r="N41" s="31">
        <f>SUM('Judy Gallion'!L5)</f>
        <v>1147</v>
      </c>
      <c r="O41" s="62">
        <f>SUM('Judy Gallion'!M5)</f>
        <v>191.16666666666666</v>
      </c>
      <c r="XFD41" s="31"/>
    </row>
    <row r="42" spans="1:15 16384:16384" hidden="1" x14ac:dyDescent="0.25">
      <c r="A42" s="30">
        <v>35</v>
      </c>
      <c r="B42" s="30" t="s">
        <v>31</v>
      </c>
      <c r="C42" s="84" t="s">
        <v>110</v>
      </c>
      <c r="D42" s="31">
        <f>SUM('Cody McBroon'!K33)</f>
        <v>18</v>
      </c>
      <c r="E42" s="31">
        <f>SUM('Cody McBroon'!L33)</f>
        <v>3226.0010000000002</v>
      </c>
      <c r="F42" s="62">
        <f>SUM('Cody McBroon'!M33)</f>
        <v>179.22227777777778</v>
      </c>
      <c r="G42" s="31">
        <f>SUM('Cody McBroon'!N33)</f>
        <v>39</v>
      </c>
      <c r="H42" s="62">
        <f>SUM('Cody McBroon'!O33)</f>
        <v>218.22227777777778</v>
      </c>
      <c r="J42" s="30">
        <v>35</v>
      </c>
      <c r="K42" s="30" t="s">
        <v>31</v>
      </c>
      <c r="L42" s="85" t="s">
        <v>235</v>
      </c>
      <c r="M42" s="31">
        <f>SUM('Jarvis Pennington'!K5)</f>
        <v>6</v>
      </c>
      <c r="N42" s="31">
        <f>SUM('Jarvis Pennington'!L5)</f>
        <v>1143</v>
      </c>
      <c r="O42" s="62">
        <f>SUM('Jarvis Pennington'!M5)</f>
        <v>190.5</v>
      </c>
    </row>
    <row r="43" spans="1:15 16384:16384" hidden="1" x14ac:dyDescent="0.25">
      <c r="A43" s="30">
        <v>36</v>
      </c>
      <c r="B43" s="30" t="s">
        <v>31</v>
      </c>
      <c r="C43" s="85" t="s">
        <v>139</v>
      </c>
      <c r="D43" s="31">
        <f>SUM('Art Shaffer'!K6)</f>
        <v>10</v>
      </c>
      <c r="E43" s="31">
        <f>SUM('Art Shaffer'!L6)</f>
        <v>1901.001</v>
      </c>
      <c r="F43" s="62">
        <f>SUM('Art Shaffer'!M6)</f>
        <v>190.1001</v>
      </c>
      <c r="G43" s="31">
        <f>SUM('Art Shaffer'!N6)</f>
        <v>27</v>
      </c>
      <c r="H43" s="62">
        <f>SUM('Art Shaffer'!O6)</f>
        <v>217.1001</v>
      </c>
      <c r="J43" s="30">
        <v>36</v>
      </c>
      <c r="K43" s="30" t="s">
        <v>31</v>
      </c>
      <c r="L43" s="85" t="s">
        <v>272</v>
      </c>
      <c r="M43" s="31">
        <f>SUM('Kimberly Duff'!K5)</f>
        <v>6</v>
      </c>
      <c r="N43" s="31">
        <f>SUM('Kimberly Duff'!L5)</f>
        <v>1143</v>
      </c>
      <c r="O43" s="62">
        <f>SUM('Kimberly Duff'!M5)</f>
        <v>190.5</v>
      </c>
    </row>
    <row r="44" spans="1:15 16384:16384" hidden="1" x14ac:dyDescent="0.25">
      <c r="A44" s="30">
        <v>37</v>
      </c>
      <c r="B44" s="30" t="s">
        <v>31</v>
      </c>
      <c r="C44" s="85" t="s">
        <v>61</v>
      </c>
      <c r="D44" s="31">
        <f>SUM('Bill Middlebrook'!K8)</f>
        <v>16</v>
      </c>
      <c r="E44" s="31">
        <f>SUM('Bill Middlebrook'!L8)</f>
        <v>2933</v>
      </c>
      <c r="F44" s="62">
        <f>SUM('Bill Middlebrook'!M8)</f>
        <v>183.3125</v>
      </c>
      <c r="G44" s="31">
        <f>SUM('Bill Middlebrook'!N8)</f>
        <v>33</v>
      </c>
      <c r="H44" s="62">
        <f>SUM('Bill Middlebrook'!O8)</f>
        <v>216.3125</v>
      </c>
      <c r="J44" s="30">
        <v>37</v>
      </c>
      <c r="K44" s="30" t="s">
        <v>31</v>
      </c>
      <c r="L44" s="85" t="s">
        <v>155</v>
      </c>
      <c r="M44" s="31">
        <f>SUM('Randy Robinson'!K5)</f>
        <v>4</v>
      </c>
      <c r="N44" s="31">
        <f>SUM('Randy Robinson'!L5)</f>
        <v>761</v>
      </c>
      <c r="O44" s="62">
        <f>SUM('Randy Robinson'!M5)</f>
        <v>190.25</v>
      </c>
    </row>
    <row r="45" spans="1:15 16384:16384" hidden="1" x14ac:dyDescent="0.25">
      <c r="A45" s="30">
        <v>38</v>
      </c>
      <c r="B45" s="30" t="s">
        <v>31</v>
      </c>
      <c r="C45" s="85" t="s">
        <v>204</v>
      </c>
      <c r="D45" s="31">
        <f>SUM('John Petteruti'!K7)</f>
        <v>14</v>
      </c>
      <c r="E45" s="31">
        <f>SUM('John Petteruti'!L7)</f>
        <v>2606.0010000000002</v>
      </c>
      <c r="F45" s="62">
        <f>SUM('John Petteruti'!M7)</f>
        <v>186.1429285714286</v>
      </c>
      <c r="G45" s="31">
        <f>SUM('John Petteruti'!N7)</f>
        <v>23</v>
      </c>
      <c r="H45" s="62">
        <f>SUM('John Petteruti'!O7)</f>
        <v>209.1429285714286</v>
      </c>
      <c r="J45" s="30">
        <v>38</v>
      </c>
      <c r="K45" s="30" t="s">
        <v>31</v>
      </c>
      <c r="L45" s="85" t="s">
        <v>139</v>
      </c>
      <c r="M45" s="31">
        <f>SUM('Art Shaffer'!K6)</f>
        <v>10</v>
      </c>
      <c r="N45" s="31">
        <f>SUM('Art Shaffer'!L6)</f>
        <v>1901.001</v>
      </c>
      <c r="O45" s="62">
        <f>SUM('Art Shaffer'!M6)</f>
        <v>190.1001</v>
      </c>
    </row>
    <row r="46" spans="1:15 16384:16384" hidden="1" x14ac:dyDescent="0.25">
      <c r="A46" s="30">
        <v>39</v>
      </c>
      <c r="B46" s="30" t="s">
        <v>31</v>
      </c>
      <c r="C46" s="85" t="s">
        <v>145</v>
      </c>
      <c r="D46" s="31">
        <f>SUM('Larry McGill'!K7)</f>
        <v>6</v>
      </c>
      <c r="E46" s="31">
        <f>SUM('Larry McGill'!L7)</f>
        <v>1121</v>
      </c>
      <c r="F46" s="62">
        <f>SUM('Larry McGill'!M7)</f>
        <v>186.83333333333334</v>
      </c>
      <c r="G46" s="31">
        <f>SUM('Larry McGill'!N7)</f>
        <v>20</v>
      </c>
      <c r="H46" s="62">
        <f>SUM('Larry McGill'!O7)</f>
        <v>206.83333333333334</v>
      </c>
      <c r="J46" s="30">
        <v>39</v>
      </c>
      <c r="K46" s="30" t="s">
        <v>31</v>
      </c>
      <c r="L46" s="86" t="s">
        <v>123</v>
      </c>
      <c r="M46" s="31">
        <f>SUM('Jim Peightal'!K6)</f>
        <v>6</v>
      </c>
      <c r="N46" s="31">
        <f>SUM('Jim Peightal'!L6)</f>
        <v>1135.01</v>
      </c>
      <c r="O46" s="62">
        <f>SUM('Jim Peightal'!M6)</f>
        <v>189.16833333333332</v>
      </c>
    </row>
    <row r="47" spans="1:15 16384:16384" hidden="1" x14ac:dyDescent="0.25">
      <c r="A47" s="30">
        <v>40</v>
      </c>
      <c r="B47" s="30" t="s">
        <v>31</v>
      </c>
      <c r="C47" s="85" t="s">
        <v>72</v>
      </c>
      <c r="D47" s="31">
        <f>SUM('George Toney'!K6)</f>
        <v>8</v>
      </c>
      <c r="E47" s="31">
        <f>SUM('George Toney'!L6)</f>
        <v>1506.001</v>
      </c>
      <c r="F47" s="62">
        <f>SUM('George Toney'!M6)</f>
        <v>188.250125</v>
      </c>
      <c r="G47" s="31">
        <f>SUM('George Toney'!N6)</f>
        <v>18</v>
      </c>
      <c r="H47" s="62">
        <f>SUM('George Toney'!O6)</f>
        <v>206.250125</v>
      </c>
      <c r="J47" s="30">
        <v>40</v>
      </c>
      <c r="K47" s="30" t="s">
        <v>31</v>
      </c>
      <c r="L47" s="85" t="s">
        <v>17</v>
      </c>
      <c r="M47" s="31">
        <f>SUM('Billy Hudson'!K5)</f>
        <v>6</v>
      </c>
      <c r="N47" s="31">
        <f>SUM('Billy Hudson'!L5)</f>
        <v>1135</v>
      </c>
      <c r="O47" s="62">
        <f>SUM('Billy Hudson'!M5)</f>
        <v>189.16666666666666</v>
      </c>
    </row>
    <row r="48" spans="1:15 16384:16384" hidden="1" x14ac:dyDescent="0.25">
      <c r="A48" s="30">
        <v>41</v>
      </c>
      <c r="B48" s="30" t="s">
        <v>31</v>
      </c>
      <c r="C48" s="85" t="s">
        <v>210</v>
      </c>
      <c r="D48" s="31">
        <f>SUM('Daniel Henry'!K7)</f>
        <v>14</v>
      </c>
      <c r="E48" s="31">
        <f>SUM('Daniel Henry'!L7)</f>
        <v>2557</v>
      </c>
      <c r="F48" s="62">
        <f>SUM('Daniel Henry'!M7)</f>
        <v>182.64285714285714</v>
      </c>
      <c r="G48" s="31">
        <f>SUM('Daniel Henry'!N7)</f>
        <v>22</v>
      </c>
      <c r="H48" s="62">
        <f>SUM('Daniel Henry'!O7)</f>
        <v>204.64285714285714</v>
      </c>
      <c r="J48" s="30">
        <v>41</v>
      </c>
      <c r="K48" s="30" t="s">
        <v>31</v>
      </c>
      <c r="L48" s="85" t="s">
        <v>170</v>
      </c>
      <c r="M48" s="31">
        <f>SUM('Ron Kunath'!K5)</f>
        <v>4</v>
      </c>
      <c r="N48" s="31">
        <f>SUM('Ron Kunath'!L5)</f>
        <v>756</v>
      </c>
      <c r="O48" s="62">
        <f>SUM('Ron Kunath'!M5)</f>
        <v>189</v>
      </c>
    </row>
    <row r="49" spans="1:15" hidden="1" x14ac:dyDescent="0.25">
      <c r="A49" s="30">
        <v>42</v>
      </c>
      <c r="B49" s="30" t="s">
        <v>31</v>
      </c>
      <c r="C49" s="85" t="s">
        <v>272</v>
      </c>
      <c r="D49" s="31">
        <f>SUM('Kimberly Duff'!K5)</f>
        <v>6</v>
      </c>
      <c r="E49" s="31">
        <f>SUM('Kimberly Duff'!L5)</f>
        <v>1143</v>
      </c>
      <c r="F49" s="62">
        <f>SUM('Kimberly Duff'!M5)</f>
        <v>190.5</v>
      </c>
      <c r="G49" s="31">
        <f>SUM('Kimberly Duff'!N5)</f>
        <v>12</v>
      </c>
      <c r="H49" s="62">
        <f>SUM('Kimberly Duff'!O5)</f>
        <v>202.5</v>
      </c>
      <c r="J49" s="30">
        <v>42</v>
      </c>
      <c r="K49" s="30" t="s">
        <v>31</v>
      </c>
      <c r="L49" s="85" t="s">
        <v>72</v>
      </c>
      <c r="M49" s="31">
        <f>SUM('George Toney'!K6)</f>
        <v>8</v>
      </c>
      <c r="N49" s="31">
        <f>SUM('George Toney'!L6)</f>
        <v>1506.001</v>
      </c>
      <c r="O49" s="62">
        <f>SUM('George Toney'!M6)</f>
        <v>188.250125</v>
      </c>
    </row>
    <row r="50" spans="1:15" hidden="1" x14ac:dyDescent="0.25">
      <c r="A50" s="30">
        <v>43</v>
      </c>
      <c r="B50" s="30" t="s">
        <v>31</v>
      </c>
      <c r="C50" s="86" t="s">
        <v>123</v>
      </c>
      <c r="D50" s="31">
        <f>SUM('Jim Peightal'!K6)</f>
        <v>6</v>
      </c>
      <c r="E50" s="31">
        <f>SUM('Jim Peightal'!L6)</f>
        <v>1135.01</v>
      </c>
      <c r="F50" s="62">
        <f>SUM('Jim Peightal'!M6)</f>
        <v>189.16833333333332</v>
      </c>
      <c r="G50" s="31">
        <f>SUM('Jim Peightal'!N6)</f>
        <v>13</v>
      </c>
      <c r="H50" s="62">
        <f>SUM('Jim Peightal'!O6)</f>
        <v>202.16833333333332</v>
      </c>
      <c r="J50" s="30">
        <v>43</v>
      </c>
      <c r="K50" s="30" t="s">
        <v>31</v>
      </c>
      <c r="L50" s="85" t="s">
        <v>111</v>
      </c>
      <c r="M50" s="31">
        <f>SUM('Eddie Robertson'!K6)</f>
        <v>9</v>
      </c>
      <c r="N50" s="31">
        <f>SUM('Eddie Robertson'!L6)</f>
        <v>1690</v>
      </c>
      <c r="O50" s="62">
        <f>SUM('Eddie Robertson'!M6)</f>
        <v>187.77777777777777</v>
      </c>
    </row>
    <row r="51" spans="1:15" hidden="1" x14ac:dyDescent="0.25">
      <c r="A51" s="30">
        <v>44</v>
      </c>
      <c r="B51" s="30" t="s">
        <v>31</v>
      </c>
      <c r="C51" s="85" t="s">
        <v>141</v>
      </c>
      <c r="D51" s="31">
        <f>SUM('Allen Taylor'!K6)</f>
        <v>8</v>
      </c>
      <c r="E51" s="31">
        <f>SUM('Allen Taylor'!L6)</f>
        <v>1477.001</v>
      </c>
      <c r="F51" s="62">
        <f>SUM('Allen Taylor'!M6)</f>
        <v>184.625125</v>
      </c>
      <c r="G51" s="31">
        <f>SUM('Allen Taylor'!N6)</f>
        <v>17</v>
      </c>
      <c r="H51" s="62">
        <f>SUM('Allen Taylor'!O6)</f>
        <v>201.625125</v>
      </c>
      <c r="J51" s="30">
        <v>44</v>
      </c>
      <c r="K51" s="30" t="s">
        <v>31</v>
      </c>
      <c r="L51" s="85" t="s">
        <v>145</v>
      </c>
      <c r="M51" s="31">
        <f>SUM('Larry McGill'!K7)</f>
        <v>6</v>
      </c>
      <c r="N51" s="31">
        <f>SUM('Larry McGill'!L7)</f>
        <v>1121</v>
      </c>
      <c r="O51" s="62">
        <f>SUM('Larry McGill'!M7)</f>
        <v>186.83333333333334</v>
      </c>
    </row>
    <row r="52" spans="1:15" hidden="1" x14ac:dyDescent="0.25">
      <c r="A52" s="30">
        <v>45</v>
      </c>
      <c r="B52" s="30" t="s">
        <v>31</v>
      </c>
      <c r="C52" s="85" t="s">
        <v>85</v>
      </c>
      <c r="D52" s="31">
        <f>SUM('Adam Plummer'!K7)</f>
        <v>12</v>
      </c>
      <c r="E52" s="31">
        <f>SUM('Adam Plummer'!L7)</f>
        <v>2129</v>
      </c>
      <c r="F52" s="62">
        <f>SUM('Adam Plummer'!M7)</f>
        <v>177.41666666666666</v>
      </c>
      <c r="G52" s="31">
        <f>SUM('Adam Plummer'!N7)</f>
        <v>20</v>
      </c>
      <c r="H52" s="62">
        <f>SUM('Adam Plummer'!O7)</f>
        <v>197.41666666666666</v>
      </c>
      <c r="J52" s="30">
        <v>45</v>
      </c>
      <c r="K52" s="30" t="s">
        <v>31</v>
      </c>
      <c r="L52" s="85" t="s">
        <v>204</v>
      </c>
      <c r="M52" s="31">
        <f>SUM('John Petteruti'!K7)</f>
        <v>14</v>
      </c>
      <c r="N52" s="31">
        <f>SUM('John Petteruti'!L7)</f>
        <v>2606.0010000000002</v>
      </c>
      <c r="O52" s="62">
        <f>SUM('John Petteruti'!M7)</f>
        <v>186.1429285714286</v>
      </c>
    </row>
    <row r="53" spans="1:15" hidden="1" x14ac:dyDescent="0.25">
      <c r="A53" s="30">
        <v>46</v>
      </c>
      <c r="B53" s="30" t="s">
        <v>31</v>
      </c>
      <c r="C53" s="85" t="s">
        <v>231</v>
      </c>
      <c r="D53" s="31">
        <f>SUM('Gary Gallion'!K5)</f>
        <v>6</v>
      </c>
      <c r="E53" s="31">
        <f>SUM('Gary Gallion'!L5)</f>
        <v>1149</v>
      </c>
      <c r="F53" s="62">
        <f>SUM('Gary Gallion'!M5)</f>
        <v>191.5</v>
      </c>
      <c r="G53" s="31">
        <f>SUM('Gary Gallion'!N5)</f>
        <v>4</v>
      </c>
      <c r="H53" s="62">
        <f>SUM('Gary Gallion'!O5)</f>
        <v>195.5</v>
      </c>
      <c r="J53" s="30">
        <v>46</v>
      </c>
      <c r="K53" s="30" t="s">
        <v>31</v>
      </c>
      <c r="L53" s="85" t="s">
        <v>137</v>
      </c>
      <c r="M53" s="31">
        <f>SUM('Jim Bob Hartlage'!K6)</f>
        <v>6</v>
      </c>
      <c r="N53" s="31">
        <f>SUM('Jim Bob Hartlage'!M6)</f>
        <v>178.83333333333334</v>
      </c>
      <c r="O53" s="62">
        <f>SUM('Jim Bob Hartlage'!O6)</f>
        <v>185.83333333333334</v>
      </c>
    </row>
    <row r="54" spans="1:15" hidden="1" x14ac:dyDescent="0.25">
      <c r="A54" s="30">
        <v>47</v>
      </c>
      <c r="B54" s="30" t="s">
        <v>31</v>
      </c>
      <c r="C54" s="85" t="s">
        <v>148</v>
      </c>
      <c r="D54" s="31">
        <f>SUM('Bob Bass'!K7)</f>
        <v>14</v>
      </c>
      <c r="E54" s="31">
        <f>SUM('Bob Bass'!L7)</f>
        <v>2456</v>
      </c>
      <c r="F54" s="62">
        <f>SUM('Bob Bass'!M7)</f>
        <v>175.42857142857142</v>
      </c>
      <c r="G54" s="31">
        <f>SUM('Bob Bass'!N7)</f>
        <v>20</v>
      </c>
      <c r="H54" s="62">
        <f>SUM('Bob Bass'!O7)</f>
        <v>195.42857142857142</v>
      </c>
      <c r="J54" s="30">
        <v>47</v>
      </c>
      <c r="K54" s="30" t="s">
        <v>31</v>
      </c>
      <c r="L54" s="85" t="s">
        <v>266</v>
      </c>
      <c r="M54" s="31">
        <f>SUM('Kenjo Brooks'!K5)</f>
        <v>4</v>
      </c>
      <c r="N54" s="31">
        <f>SUM('Kenjo Brooks'!L5)</f>
        <v>743</v>
      </c>
      <c r="O54" s="62">
        <f>SUM('Kenjo Brooks'!M5)</f>
        <v>185.75</v>
      </c>
    </row>
    <row r="55" spans="1:15" hidden="1" x14ac:dyDescent="0.25">
      <c r="A55" s="30">
        <v>48</v>
      </c>
      <c r="B55" s="30" t="s">
        <v>31</v>
      </c>
      <c r="C55" s="85" t="s">
        <v>233</v>
      </c>
      <c r="D55" s="31">
        <f>SUM('Judy Gallion'!K5)</f>
        <v>6</v>
      </c>
      <c r="E55" s="31">
        <f>SUM('Judy Gallion'!L5)</f>
        <v>1147</v>
      </c>
      <c r="F55" s="62">
        <f>SUM('Judy Gallion'!M5)</f>
        <v>191.16666666666666</v>
      </c>
      <c r="G55" s="31">
        <f>SUM('Judy Gallion'!N5)</f>
        <v>4</v>
      </c>
      <c r="H55" s="62">
        <f>SUM('Judy Gallion'!O5)</f>
        <v>195.16666666666666</v>
      </c>
      <c r="J55" s="30">
        <v>48</v>
      </c>
      <c r="K55" s="30" t="s">
        <v>31</v>
      </c>
      <c r="L55" s="84" t="s">
        <v>152</v>
      </c>
      <c r="M55" s="31">
        <f>SUM('Steve Nicholas'!K8)</f>
        <v>18</v>
      </c>
      <c r="N55" s="31">
        <f>SUM('Steve Nicholas'!L8)</f>
        <v>3338</v>
      </c>
      <c r="O55" s="62">
        <f>SUM('Steve Nicholas'!M8)</f>
        <v>185.44444444444446</v>
      </c>
    </row>
    <row r="56" spans="1:15" hidden="1" x14ac:dyDescent="0.25">
      <c r="A56" s="30">
        <v>49</v>
      </c>
      <c r="B56" s="30" t="s">
        <v>31</v>
      </c>
      <c r="C56" s="85" t="s">
        <v>37</v>
      </c>
      <c r="D56" s="31">
        <f>SUM('Joe David'!K7)</f>
        <v>4</v>
      </c>
      <c r="E56" s="31">
        <f>SUM('Joe David'!L7)</f>
        <v>735</v>
      </c>
      <c r="F56" s="62">
        <f>SUM('Joe David'!M7)</f>
        <v>183.75</v>
      </c>
      <c r="G56" s="31">
        <f>SUM('Joe David'!N7)</f>
        <v>11</v>
      </c>
      <c r="H56" s="62">
        <f>SUM('Joe David'!O7)</f>
        <v>194.75</v>
      </c>
      <c r="J56" s="30">
        <v>49</v>
      </c>
      <c r="K56" s="30" t="s">
        <v>31</v>
      </c>
      <c r="L56" s="86" t="s">
        <v>209</v>
      </c>
      <c r="M56" s="31">
        <f>SUM('Jan Marsh'!K5)</f>
        <v>3</v>
      </c>
      <c r="N56" s="31">
        <f>SUM('Jan Marsh'!L5)</f>
        <v>555</v>
      </c>
      <c r="O56" s="62">
        <f>SUM('Jan Marsh'!M5)</f>
        <v>185</v>
      </c>
    </row>
    <row r="57" spans="1:15" hidden="1" x14ac:dyDescent="0.25">
      <c r="A57" s="30">
        <v>50</v>
      </c>
      <c r="B57" s="30" t="s">
        <v>31</v>
      </c>
      <c r="C57" s="85" t="s">
        <v>235</v>
      </c>
      <c r="D57" s="31">
        <f>SUM('Jarvis Pennington'!K5)</f>
        <v>6</v>
      </c>
      <c r="E57" s="31">
        <f>SUM('Jarvis Pennington'!L5)</f>
        <v>1143</v>
      </c>
      <c r="F57" s="62">
        <f>SUM('Jarvis Pennington'!M5)</f>
        <v>190.5</v>
      </c>
      <c r="G57" s="31">
        <f>SUM('Jarvis Pennington'!N5)</f>
        <v>4</v>
      </c>
      <c r="H57" s="62">
        <f>SUM('Jarvis Pennington'!O5)</f>
        <v>194.5</v>
      </c>
      <c r="J57" s="30">
        <v>50</v>
      </c>
      <c r="K57" s="30" t="s">
        <v>31</v>
      </c>
      <c r="L57" s="85" t="s">
        <v>141</v>
      </c>
      <c r="M57" s="31">
        <f>SUM('Allen Taylor'!K6)</f>
        <v>8</v>
      </c>
      <c r="N57" s="31">
        <f>SUM('Allen Taylor'!L6)</f>
        <v>1477.001</v>
      </c>
      <c r="O57" s="62">
        <f>SUM('Allen Taylor'!M6)</f>
        <v>184.625125</v>
      </c>
    </row>
    <row r="58" spans="1:15" hidden="1" x14ac:dyDescent="0.25">
      <c r="A58" s="30">
        <v>51</v>
      </c>
      <c r="B58" s="30" t="s">
        <v>31</v>
      </c>
      <c r="C58" s="85" t="s">
        <v>155</v>
      </c>
      <c r="D58" s="31">
        <f>SUM('Randy Robinson'!K5)</f>
        <v>4</v>
      </c>
      <c r="E58" s="31">
        <f>SUM('Randy Robinson'!L5)</f>
        <v>761</v>
      </c>
      <c r="F58" s="62">
        <f>SUM('Randy Robinson'!M5)</f>
        <v>190.25</v>
      </c>
      <c r="G58" s="31">
        <f>SUM('Randy Robinson'!N5)</f>
        <v>4</v>
      </c>
      <c r="H58" s="62">
        <f>SUM('Randy Robinson'!O5)</f>
        <v>194.25</v>
      </c>
      <c r="J58" s="30">
        <v>51</v>
      </c>
      <c r="K58" s="30" t="s">
        <v>31</v>
      </c>
      <c r="L58" s="84" t="s">
        <v>182</v>
      </c>
      <c r="M58" s="31">
        <f>SUM('Sean McKay'!K6)</f>
        <v>6</v>
      </c>
      <c r="N58" s="31">
        <f>SUM('Sean McKay'!L6)</f>
        <v>1106</v>
      </c>
      <c r="O58" s="62">
        <f>SUM('Sean McKay'!M6)</f>
        <v>184.33333333333334</v>
      </c>
    </row>
    <row r="59" spans="1:15" hidden="1" x14ac:dyDescent="0.25">
      <c r="A59" s="30">
        <v>52</v>
      </c>
      <c r="B59" s="30" t="s">
        <v>31</v>
      </c>
      <c r="C59" s="85" t="s">
        <v>170</v>
      </c>
      <c r="D59" s="31">
        <f>SUM('Ron Kunath'!K5)</f>
        <v>4</v>
      </c>
      <c r="E59" s="31">
        <f>SUM('Ron Kunath'!L5)</f>
        <v>756</v>
      </c>
      <c r="F59" s="62">
        <f>SUM('Ron Kunath'!M5)</f>
        <v>189</v>
      </c>
      <c r="G59" s="31">
        <f>SUM('Ron Kunath'!N5)</f>
        <v>5</v>
      </c>
      <c r="H59" s="62">
        <f>SUM('Ron Kunath'!O5)</f>
        <v>194</v>
      </c>
      <c r="J59" s="30">
        <v>52</v>
      </c>
      <c r="K59" s="30" t="s">
        <v>31</v>
      </c>
      <c r="L59" s="85" t="s">
        <v>37</v>
      </c>
      <c r="M59" s="31">
        <f>SUM('Joe David'!K7)</f>
        <v>4</v>
      </c>
      <c r="N59" s="31">
        <f>SUM('Joe David'!L7)</f>
        <v>735</v>
      </c>
      <c r="O59" s="62">
        <f>SUM('Joe David'!M7)</f>
        <v>183.75</v>
      </c>
    </row>
    <row r="60" spans="1:15" hidden="1" x14ac:dyDescent="0.25">
      <c r="A60" s="30">
        <v>53</v>
      </c>
      <c r="B60" s="30" t="s">
        <v>31</v>
      </c>
      <c r="C60" s="85" t="s">
        <v>17</v>
      </c>
      <c r="D60" s="31">
        <f>SUM('Billy Hudson'!K5)</f>
        <v>6</v>
      </c>
      <c r="E60" s="31">
        <f>SUM('Billy Hudson'!L5)</f>
        <v>1135</v>
      </c>
      <c r="F60" s="62">
        <f>SUM('Billy Hudson'!M5)</f>
        <v>189.16666666666666</v>
      </c>
      <c r="G60" s="31">
        <f>SUM('Billy Hudson'!N5)</f>
        <v>4</v>
      </c>
      <c r="H60" s="62">
        <f>SUM('Billy Hudson'!O5)</f>
        <v>193.16666666666666</v>
      </c>
      <c r="J60" s="30">
        <v>53</v>
      </c>
      <c r="K60" s="30" t="s">
        <v>31</v>
      </c>
      <c r="L60" s="85" t="s">
        <v>129</v>
      </c>
      <c r="M60" s="31">
        <f>SUM('Dan Koot'!K5)</f>
        <v>3</v>
      </c>
      <c r="N60" s="31">
        <f>SUM('Dan Koot'!L5)</f>
        <v>551</v>
      </c>
      <c r="O60" s="62">
        <f>SUM('Dan Koot'!M5)</f>
        <v>183.66666666666666</v>
      </c>
    </row>
    <row r="61" spans="1:15" hidden="1" x14ac:dyDescent="0.25">
      <c r="A61" s="30">
        <v>54</v>
      </c>
      <c r="B61" s="30" t="s">
        <v>31</v>
      </c>
      <c r="C61" s="85" t="s">
        <v>196</v>
      </c>
      <c r="D61" s="31">
        <f>SUM('Bob Laausser'!K7)</f>
        <v>12</v>
      </c>
      <c r="E61" s="31">
        <f>SUM('Bob Laausser'!L7)</f>
        <v>2202</v>
      </c>
      <c r="F61" s="62">
        <f>SUM('Bob Laausser'!M7)</f>
        <v>183.5</v>
      </c>
      <c r="G61" s="31">
        <f>SUM('Bob Laausser'!N7)</f>
        <v>9</v>
      </c>
      <c r="H61" s="62">
        <f>SUM('Bob Laausser'!O7)</f>
        <v>192.5</v>
      </c>
      <c r="J61" s="30">
        <v>54</v>
      </c>
      <c r="K61" s="30" t="s">
        <v>31</v>
      </c>
      <c r="L61" s="85" t="s">
        <v>196</v>
      </c>
      <c r="M61" s="31">
        <f>SUM('Bob Laausser'!K7)</f>
        <v>12</v>
      </c>
      <c r="N61" s="31">
        <f>SUM('Bob Laausser'!L7)</f>
        <v>2202</v>
      </c>
      <c r="O61" s="62">
        <f>SUM('Bob Laausser'!M7)</f>
        <v>183.5</v>
      </c>
    </row>
    <row r="62" spans="1:15" hidden="1" x14ac:dyDescent="0.25">
      <c r="A62" s="30">
        <v>55</v>
      </c>
      <c r="B62" s="30" t="s">
        <v>31</v>
      </c>
      <c r="C62" s="84" t="s">
        <v>181</v>
      </c>
      <c r="D62" s="31">
        <f>SUM('Sean McKay'!K6)</f>
        <v>6</v>
      </c>
      <c r="E62" s="31">
        <f>SUM('Sean McKay'!L6)</f>
        <v>1106</v>
      </c>
      <c r="F62" s="62">
        <f>SUM('Sean McKay'!M6)</f>
        <v>184.33333333333334</v>
      </c>
      <c r="G62" s="31">
        <f>SUM('Sean McKay'!N6)</f>
        <v>6</v>
      </c>
      <c r="H62" s="62">
        <f>SUM('Sean McKay'!O6)</f>
        <v>190.33333333333334</v>
      </c>
      <c r="J62" s="30">
        <v>55</v>
      </c>
      <c r="K62" s="30" t="s">
        <v>31</v>
      </c>
      <c r="L62" s="85" t="s">
        <v>168</v>
      </c>
      <c r="M62" s="31">
        <f>SUM('Kasi Davis'!K5)</f>
        <v>4</v>
      </c>
      <c r="N62" s="31">
        <f>SUM('Kasi Davis'!L5)</f>
        <v>734</v>
      </c>
      <c r="O62" s="62">
        <f>SUM('Kasi Davis'!M5)</f>
        <v>183.5</v>
      </c>
    </row>
    <row r="63" spans="1:15" hidden="1" x14ac:dyDescent="0.25">
      <c r="A63" s="30">
        <v>56</v>
      </c>
      <c r="B63" s="30" t="s">
        <v>31</v>
      </c>
      <c r="C63" s="85" t="s">
        <v>266</v>
      </c>
      <c r="D63" s="31">
        <f>SUM('Kenjo Brooks'!K5)</f>
        <v>4</v>
      </c>
      <c r="E63" s="31">
        <f>SUM('Kenjo Brooks'!L5)</f>
        <v>743</v>
      </c>
      <c r="F63" s="62">
        <f>SUM('Kenjo Brooks'!M5)</f>
        <v>185.75</v>
      </c>
      <c r="G63" s="31">
        <f>SUM('Kenjo Brooks'!N5)</f>
        <v>3</v>
      </c>
      <c r="H63" s="62">
        <f>SUM('Kenjo Brooks'!O5)</f>
        <v>188.75</v>
      </c>
      <c r="J63" s="30">
        <v>56</v>
      </c>
      <c r="K63" s="30" t="s">
        <v>31</v>
      </c>
      <c r="L63" s="84" t="s">
        <v>187</v>
      </c>
      <c r="M63" s="31">
        <f>SUM('Steve Taylor'!K5)</f>
        <v>4</v>
      </c>
      <c r="N63" s="31">
        <f>SUM('Steve Taylor'!L5)</f>
        <v>734</v>
      </c>
      <c r="O63" s="62">
        <f>SUM('Steve Taylor'!M5)</f>
        <v>183.5</v>
      </c>
    </row>
    <row r="64" spans="1:15" ht="14.25" hidden="1" customHeight="1" x14ac:dyDescent="0.25">
      <c r="A64" s="30">
        <v>57</v>
      </c>
      <c r="B64" s="30" t="s">
        <v>31</v>
      </c>
      <c r="C64" s="85" t="s">
        <v>40</v>
      </c>
      <c r="D64" s="31">
        <f>SUM('Tom Cunningham'!K5)</f>
        <v>8</v>
      </c>
      <c r="E64" s="31">
        <f>SUM('Tom Cunningham'!L5)</f>
        <v>1442.001</v>
      </c>
      <c r="F64" s="62">
        <f>SUM('Tom Cunningham'!M5)</f>
        <v>180.250125</v>
      </c>
      <c r="G64" s="31">
        <f>SUM('Tom Cunningham'!N5)</f>
        <v>7</v>
      </c>
      <c r="H64" s="62">
        <f>SUM('Tom Cunningham'!O5)</f>
        <v>187.250125</v>
      </c>
      <c r="J64" s="30">
        <v>57</v>
      </c>
      <c r="K64" s="30" t="s">
        <v>31</v>
      </c>
      <c r="L64" s="85" t="s">
        <v>61</v>
      </c>
      <c r="M64" s="31">
        <f>SUM('Bill Middlebrook'!K8)</f>
        <v>16</v>
      </c>
      <c r="N64" s="31">
        <f>SUM('Bill Middlebrook'!L8)</f>
        <v>2933</v>
      </c>
      <c r="O64" s="62">
        <f>SUM('Bill Middlebrook'!M8)</f>
        <v>183.3125</v>
      </c>
    </row>
    <row r="65" spans="1:15" ht="14.25" hidden="1" customHeight="1" x14ac:dyDescent="0.25">
      <c r="A65" s="30">
        <v>58</v>
      </c>
      <c r="B65" s="30" t="s">
        <v>31</v>
      </c>
      <c r="C65" s="85" t="s">
        <v>151</v>
      </c>
      <c r="D65" s="31">
        <f>SUM('Keith Williquette'!K5)</f>
        <v>4</v>
      </c>
      <c r="E65" s="31">
        <f>SUM('Keith Williquette'!L5)</f>
        <v>725</v>
      </c>
      <c r="F65" s="62">
        <f>SUM('Keith Williquette'!M5)</f>
        <v>181.25</v>
      </c>
      <c r="G65" s="31">
        <f>SUM('Keith Williquette'!N5)</f>
        <v>6</v>
      </c>
      <c r="H65" s="62">
        <f>SUM('Keith Williquette'!O5)</f>
        <v>187.25</v>
      </c>
      <c r="J65" s="30">
        <v>58</v>
      </c>
      <c r="K65" s="30" t="s">
        <v>31</v>
      </c>
      <c r="L65" s="85" t="s">
        <v>210</v>
      </c>
      <c r="M65" s="31">
        <f>SUM('Daniel Henry'!K7)</f>
        <v>14</v>
      </c>
      <c r="N65" s="31">
        <f>SUM('Daniel Henry'!L7)</f>
        <v>2557</v>
      </c>
      <c r="O65" s="62">
        <f>SUM('Daniel Henry'!M7)</f>
        <v>182.64285714285714</v>
      </c>
    </row>
    <row r="66" spans="1:15" ht="14.25" hidden="1" customHeight="1" x14ac:dyDescent="0.25">
      <c r="A66" s="30">
        <v>59</v>
      </c>
      <c r="B66" s="30" t="s">
        <v>31</v>
      </c>
      <c r="C66" s="85" t="s">
        <v>22</v>
      </c>
      <c r="D66" s="31">
        <f>SUM('Dave Eisenschmied'!K7)</f>
        <v>12</v>
      </c>
      <c r="E66" s="31">
        <f>SUM('Dave Eisenschmied'!L7)</f>
        <v>2124</v>
      </c>
      <c r="F66" s="62">
        <f>SUM('Dave Eisenschmied'!M7)</f>
        <v>177</v>
      </c>
      <c r="G66" s="31">
        <f>SUM('Dave Eisenschmied'!N7)</f>
        <v>10</v>
      </c>
      <c r="H66" s="62">
        <f>SUM('Dave Eisenschmied'!O7)</f>
        <v>187</v>
      </c>
      <c r="J66" s="30">
        <v>59</v>
      </c>
      <c r="K66" s="30" t="s">
        <v>31</v>
      </c>
      <c r="L66" s="85" t="s">
        <v>252</v>
      </c>
      <c r="M66" s="31">
        <f>SUM('Patrick Kennedy'!K5)</f>
        <v>6</v>
      </c>
      <c r="N66" s="31">
        <f>SUM('Patrick Kennedy'!L5)</f>
        <v>1091</v>
      </c>
      <c r="O66" s="62">
        <f>SUM('Patrick Kennedy'!M5)</f>
        <v>181.83333333333334</v>
      </c>
    </row>
    <row r="67" spans="1:15" ht="14.25" hidden="1" customHeight="1" x14ac:dyDescent="0.25">
      <c r="A67" s="30">
        <v>60</v>
      </c>
      <c r="B67" s="30" t="s">
        <v>31</v>
      </c>
      <c r="C67" s="86" t="s">
        <v>209</v>
      </c>
      <c r="D67" s="31">
        <f>SUM('Jan Marsh'!K5)</f>
        <v>3</v>
      </c>
      <c r="E67" s="31">
        <f>SUM('Jan Marsh'!L5)</f>
        <v>555</v>
      </c>
      <c r="F67" s="62">
        <f>SUM('Jan Marsh'!M5)</f>
        <v>185</v>
      </c>
      <c r="G67" s="31">
        <f>SUM('Jan Marsh'!N5)</f>
        <v>2</v>
      </c>
      <c r="H67" s="62">
        <f>SUM('Jan Marsh'!O5)</f>
        <v>187</v>
      </c>
      <c r="J67" s="30">
        <v>60</v>
      </c>
      <c r="K67" s="30" t="s">
        <v>31</v>
      </c>
      <c r="L67" s="85" t="s">
        <v>151</v>
      </c>
      <c r="M67" s="31">
        <f>SUM('Keith Williquette'!K5)</f>
        <v>4</v>
      </c>
      <c r="N67" s="31">
        <f>SUM('Keith Williquette'!L5)</f>
        <v>725</v>
      </c>
      <c r="O67" s="62">
        <f>SUM('Keith Williquette'!M5)</f>
        <v>181.25</v>
      </c>
    </row>
    <row r="68" spans="1:15" ht="14.25" hidden="1" customHeight="1" x14ac:dyDescent="0.25">
      <c r="A68" s="30">
        <v>61</v>
      </c>
      <c r="B68" s="30" t="s">
        <v>31</v>
      </c>
      <c r="C68" s="85" t="s">
        <v>137</v>
      </c>
      <c r="D68" s="31">
        <f>SUM('Jim Bob Hartlage'!K6)</f>
        <v>6</v>
      </c>
      <c r="E68" s="31">
        <f>SUM('Jim Bob Hartlage'!L6)</f>
        <v>1073</v>
      </c>
      <c r="F68" s="62">
        <f>SUM('Jim Bob Hartlage'!M6)</f>
        <v>178.83333333333334</v>
      </c>
      <c r="G68" s="31">
        <f>SUM('Jim Bob Hartlage'!N6)</f>
        <v>7</v>
      </c>
      <c r="H68" s="62">
        <f>SUM('Jim Bob Hartlage'!O6)</f>
        <v>185.83333333333334</v>
      </c>
      <c r="J68" s="30">
        <v>61</v>
      </c>
      <c r="K68" s="30" t="s">
        <v>31</v>
      </c>
      <c r="L68" s="85" t="s">
        <v>199</v>
      </c>
      <c r="M68" s="31">
        <f>SUM('Dean Dixon'!K5)</f>
        <v>6</v>
      </c>
      <c r="N68" s="31">
        <f>SUM('Dean Dixon'!L5)</f>
        <v>1084</v>
      </c>
      <c r="O68" s="62">
        <f>SUM('Dean Dixon'!M5)</f>
        <v>180.66666666666666</v>
      </c>
    </row>
    <row r="69" spans="1:15" ht="14.25" hidden="1" customHeight="1" x14ac:dyDescent="0.25">
      <c r="A69" s="30">
        <v>62</v>
      </c>
      <c r="B69" s="30" t="s">
        <v>31</v>
      </c>
      <c r="C69" s="85" t="s">
        <v>252</v>
      </c>
      <c r="D69" s="31">
        <f>SUM('Patrick Kennedy'!K5)</f>
        <v>6</v>
      </c>
      <c r="E69" s="31">
        <f>SUM('Patrick Kennedy'!L5)</f>
        <v>1091</v>
      </c>
      <c r="F69" s="62">
        <f>SUM('Patrick Kennedy'!M5)</f>
        <v>181.83333333333334</v>
      </c>
      <c r="G69" s="31">
        <f>SUM('Patrick Kennedy'!N5)</f>
        <v>4</v>
      </c>
      <c r="H69" s="62">
        <f>SUM('Patrick Kennedy'!O5)</f>
        <v>185.83333333333334</v>
      </c>
      <c r="J69" s="30">
        <v>62</v>
      </c>
      <c r="K69" s="30" t="s">
        <v>31</v>
      </c>
      <c r="L69" s="85" t="s">
        <v>154</v>
      </c>
      <c r="M69" s="31">
        <f>SUM('Claude Pennington'!K5)</f>
        <v>6</v>
      </c>
      <c r="N69" s="31">
        <f>SUM('Claude Pennington'!L5)</f>
        <v>1084</v>
      </c>
      <c r="O69" s="62">
        <f>SUM('Claude Pennington'!M5)</f>
        <v>180.66666666666666</v>
      </c>
    </row>
    <row r="70" spans="1:15" ht="14.25" hidden="1" customHeight="1" x14ac:dyDescent="0.25">
      <c r="A70" s="30">
        <v>63</v>
      </c>
      <c r="B70" s="30" t="s">
        <v>31</v>
      </c>
      <c r="C70" s="85" t="s">
        <v>129</v>
      </c>
      <c r="D70" s="31">
        <f>SUM('Dan Koot'!K5)</f>
        <v>3</v>
      </c>
      <c r="E70" s="31">
        <f>SUM('Dan Koot'!L5)</f>
        <v>551</v>
      </c>
      <c r="F70" s="62">
        <f>SUM('Dan Koot'!M5)</f>
        <v>183.66666666666666</v>
      </c>
      <c r="G70" s="31">
        <f>SUM('Dan Koot'!N5)</f>
        <v>2</v>
      </c>
      <c r="H70" s="62">
        <f>SUM('Dan Koot'!O5)</f>
        <v>185.66666666666666</v>
      </c>
      <c r="J70" s="30">
        <v>63</v>
      </c>
      <c r="K70" s="30" t="s">
        <v>31</v>
      </c>
      <c r="L70" s="85" t="s">
        <v>40</v>
      </c>
      <c r="M70" s="31">
        <f>SUM('Tom Cunningham'!K5)</f>
        <v>8</v>
      </c>
      <c r="N70" s="31">
        <f>SUM('Tom Cunningham'!L5)</f>
        <v>1442.001</v>
      </c>
      <c r="O70" s="62">
        <f>SUM('Tom Cunningham'!M5)</f>
        <v>180.250125</v>
      </c>
    </row>
    <row r="71" spans="1:15" ht="14.25" hidden="1" customHeight="1" x14ac:dyDescent="0.25">
      <c r="A71" s="30">
        <v>64</v>
      </c>
      <c r="B71" s="30" t="s">
        <v>31</v>
      </c>
      <c r="C71" s="85" t="s">
        <v>265</v>
      </c>
      <c r="D71" s="31">
        <f>SUM('Carl King'!K6)</f>
        <v>8</v>
      </c>
      <c r="E71" s="31">
        <f>SUM('Carl King'!L6)</f>
        <v>1429</v>
      </c>
      <c r="F71" s="62">
        <f>SUM('Carl King'!M6)</f>
        <v>178.625</v>
      </c>
      <c r="G71" s="31">
        <f>SUM('Carl King'!N6)</f>
        <v>7</v>
      </c>
      <c r="H71" s="62">
        <f>SUM('Carl King'!O6)</f>
        <v>185.625</v>
      </c>
      <c r="J71" s="30">
        <v>64</v>
      </c>
      <c r="K71" s="30" t="s">
        <v>31</v>
      </c>
      <c r="L71" s="85" t="s">
        <v>267</v>
      </c>
      <c r="M71" s="31">
        <f>SUM('Dennis Young'!K5)</f>
        <v>4</v>
      </c>
      <c r="N71" s="31">
        <f>SUM('Dennis Young'!L5)</f>
        <v>720</v>
      </c>
      <c r="O71" s="62">
        <f>SUM('Dennis Young'!M5)</f>
        <v>180</v>
      </c>
    </row>
    <row r="72" spans="1:15" ht="14.25" hidden="1" customHeight="1" x14ac:dyDescent="0.25">
      <c r="A72" s="30">
        <v>65</v>
      </c>
      <c r="B72" s="30" t="s">
        <v>31</v>
      </c>
      <c r="C72" s="85" t="s">
        <v>168</v>
      </c>
      <c r="D72" s="31">
        <f>SUM('Kasi Davis'!K5)</f>
        <v>4</v>
      </c>
      <c r="E72" s="31">
        <f>SUM('Kasi Davis'!L5)</f>
        <v>734</v>
      </c>
      <c r="F72" s="62">
        <f>SUM('Kasi Davis'!M5)</f>
        <v>183.5</v>
      </c>
      <c r="G72" s="31">
        <f>SUM('Kasi Davis'!N5)</f>
        <v>2</v>
      </c>
      <c r="H72" s="62">
        <f>SUM('Kasi Davis'!O5)</f>
        <v>185.5</v>
      </c>
      <c r="J72" s="30">
        <v>65</v>
      </c>
      <c r="K72" s="30" t="s">
        <v>31</v>
      </c>
      <c r="L72" s="85" t="s">
        <v>251</v>
      </c>
      <c r="M72" s="31">
        <f>SUM('Chris Ruoff'!K5)</f>
        <v>4</v>
      </c>
      <c r="N72" s="31">
        <f>SUM('Chris Ruoff'!L5)</f>
        <v>717</v>
      </c>
      <c r="O72" s="62">
        <f>SUM('Chris Ruoff'!M5)</f>
        <v>179.25</v>
      </c>
    </row>
    <row r="73" spans="1:15" ht="14.25" hidden="1" customHeight="1" x14ac:dyDescent="0.25">
      <c r="A73" s="30">
        <v>66</v>
      </c>
      <c r="B73" s="30" t="s">
        <v>31</v>
      </c>
      <c r="C73" s="84" t="s">
        <v>187</v>
      </c>
      <c r="D73" s="31">
        <f>SUM('Steve Taylor'!K5)</f>
        <v>4</v>
      </c>
      <c r="E73" s="31">
        <f>SUM('Steve Taylor'!L5)</f>
        <v>734</v>
      </c>
      <c r="F73" s="62">
        <f>SUM('Steve Taylor'!M5)</f>
        <v>183.5</v>
      </c>
      <c r="G73" s="31">
        <f>SUM('Steve Taylor'!N5)</f>
        <v>2</v>
      </c>
      <c r="H73" s="62">
        <f>SUM('Steve Taylor'!O5)</f>
        <v>185.5</v>
      </c>
      <c r="J73" s="30">
        <v>66</v>
      </c>
      <c r="K73" s="30" t="s">
        <v>31</v>
      </c>
      <c r="L73" s="84" t="s">
        <v>110</v>
      </c>
      <c r="M73" s="31">
        <f>SUM('Cody McBroon'!K33)</f>
        <v>18</v>
      </c>
      <c r="N73" s="31">
        <f>SUM('Cody McBroon'!L33)</f>
        <v>3226.0010000000002</v>
      </c>
      <c r="O73" s="62">
        <f>SUM('Cody McBroon'!M33)</f>
        <v>179.22227777777778</v>
      </c>
    </row>
    <row r="74" spans="1:15" ht="14.25" hidden="1" customHeight="1" x14ac:dyDescent="0.25">
      <c r="A74" s="30">
        <v>67</v>
      </c>
      <c r="B74" s="30" t="s">
        <v>31</v>
      </c>
      <c r="C74" s="85" t="s">
        <v>199</v>
      </c>
      <c r="D74" s="31">
        <f>SUM('Dean Dixon'!K5)</f>
        <v>6</v>
      </c>
      <c r="E74" s="31">
        <f>SUM('Dean Dixon'!L5)</f>
        <v>1084</v>
      </c>
      <c r="F74" s="62">
        <f>SUM('Dean Dixon'!M5)</f>
        <v>180.66666666666666</v>
      </c>
      <c r="G74" s="31">
        <f>SUM('Dean Dixon'!N5)</f>
        <v>4</v>
      </c>
      <c r="H74" s="62">
        <f>SUM('Dean Dixon'!O5)</f>
        <v>184.66666666666666</v>
      </c>
      <c r="J74" s="30">
        <v>67</v>
      </c>
      <c r="K74" s="30" t="s">
        <v>31</v>
      </c>
      <c r="L74" s="85" t="s">
        <v>56</v>
      </c>
      <c r="M74" s="31">
        <f>SUM('Wanda Lantrip'!K5)</f>
        <v>4</v>
      </c>
      <c r="N74" s="31">
        <f>SUM('Wanda Lantrip'!L5)</f>
        <v>715</v>
      </c>
      <c r="O74" s="62">
        <f>SUM('Wanda Lantrip'!M5)</f>
        <v>178.75</v>
      </c>
    </row>
    <row r="75" spans="1:15" ht="14.25" hidden="1" customHeight="1" x14ac:dyDescent="0.25">
      <c r="A75" s="30">
        <v>68</v>
      </c>
      <c r="B75" s="30" t="s">
        <v>31</v>
      </c>
      <c r="C75" s="85" t="s">
        <v>154</v>
      </c>
      <c r="D75" s="31">
        <f>SUM('Claude Pennington'!K5)</f>
        <v>6</v>
      </c>
      <c r="E75" s="31">
        <f>SUM('Claude Pennington'!L5)</f>
        <v>1084</v>
      </c>
      <c r="F75" s="62">
        <f>SUM('Claude Pennington'!M5)</f>
        <v>180.66666666666666</v>
      </c>
      <c r="G75" s="31">
        <f>SUM('Claude Pennington'!N5)</f>
        <v>4</v>
      </c>
      <c r="H75" s="62">
        <f>SUM('Claude Pennington'!O5)</f>
        <v>184.66666666666666</v>
      </c>
      <c r="J75" s="30">
        <v>68</v>
      </c>
      <c r="K75" s="30" t="s">
        <v>31</v>
      </c>
      <c r="L75" s="85" t="s">
        <v>265</v>
      </c>
      <c r="M75" s="31">
        <f>SUM('Carl King'!K6)</f>
        <v>8</v>
      </c>
      <c r="N75" s="31">
        <f>SUM('Carl King'!L6)</f>
        <v>1429</v>
      </c>
      <c r="O75" s="62">
        <f>SUM('Carl King'!M6)</f>
        <v>178.625</v>
      </c>
    </row>
    <row r="76" spans="1:15" ht="14.25" hidden="1" customHeight="1" x14ac:dyDescent="0.25">
      <c r="A76" s="30">
        <v>69</v>
      </c>
      <c r="B76" s="30" t="s">
        <v>31</v>
      </c>
      <c r="C76" s="85" t="s">
        <v>56</v>
      </c>
      <c r="D76" s="31">
        <f>SUM('Wanda Lantrip'!K5)</f>
        <v>4</v>
      </c>
      <c r="E76" s="31">
        <f>SUM('Wanda Lantrip'!L5)</f>
        <v>715</v>
      </c>
      <c r="F76" s="62">
        <f>SUM('Wanda Lantrip'!M5)</f>
        <v>178.75</v>
      </c>
      <c r="G76" s="31">
        <f>SUM('Wanda Lantrip'!N5)</f>
        <v>5</v>
      </c>
      <c r="H76" s="62">
        <f>SUM('Wanda Lantrip'!O5)</f>
        <v>183.75</v>
      </c>
      <c r="J76" s="30">
        <v>69</v>
      </c>
      <c r="K76" s="30" t="s">
        <v>31</v>
      </c>
      <c r="L76" s="85" t="s">
        <v>218</v>
      </c>
      <c r="M76" s="31">
        <f>SUM('John Vinblad'!K5)</f>
        <v>6</v>
      </c>
      <c r="N76" s="31">
        <f>SUM('John Vinblad'!L5)</f>
        <v>1066</v>
      </c>
      <c r="O76" s="62">
        <f>SUM('John Vinblad'!M5)</f>
        <v>177.66666666666666</v>
      </c>
    </row>
    <row r="77" spans="1:15" ht="14.25" hidden="1" customHeight="1" x14ac:dyDescent="0.25">
      <c r="A77" s="30">
        <v>70</v>
      </c>
      <c r="B77" s="30" t="s">
        <v>31</v>
      </c>
      <c r="C77" s="85" t="s">
        <v>267</v>
      </c>
      <c r="D77" s="31">
        <f>SUM('Dennis Young'!K5)</f>
        <v>4</v>
      </c>
      <c r="E77" s="31">
        <f>SUM('Dennis Young'!L5)</f>
        <v>720</v>
      </c>
      <c r="F77" s="62">
        <f>SUM('Dennis Young'!M5)</f>
        <v>180</v>
      </c>
      <c r="G77" s="31">
        <f>SUM('Dennis Young'!N5)</f>
        <v>3</v>
      </c>
      <c r="H77" s="62">
        <f>SUM('Dennis Young'!O5)</f>
        <v>183</v>
      </c>
      <c r="J77" s="30">
        <v>70</v>
      </c>
      <c r="K77" s="30" t="s">
        <v>31</v>
      </c>
      <c r="L77" s="85" t="s">
        <v>275</v>
      </c>
      <c r="M77" s="31">
        <f>SUM('Roger Krouslop'!K5)</f>
        <v>4</v>
      </c>
      <c r="N77" s="31">
        <f>SUM('Roger Krouslop'!L5)</f>
        <v>710</v>
      </c>
      <c r="O77" s="62">
        <f>SUM('Roger Krouslop'!M5)</f>
        <v>177.5</v>
      </c>
    </row>
    <row r="78" spans="1:15" ht="14.25" hidden="1" customHeight="1" x14ac:dyDescent="0.25">
      <c r="A78" s="30">
        <v>71</v>
      </c>
      <c r="B78" s="30" t="s">
        <v>31</v>
      </c>
      <c r="C78" s="85" t="s">
        <v>73</v>
      </c>
      <c r="D78" s="31">
        <f>SUM('Brian Collins'!K6)</f>
        <v>10</v>
      </c>
      <c r="E78" s="31">
        <f>SUM('Brian Collins'!L6)</f>
        <v>1687</v>
      </c>
      <c r="F78" s="62">
        <f>SUM('Brian Collins'!M6)</f>
        <v>168.7</v>
      </c>
      <c r="G78" s="31">
        <f>SUM('Brian Collins'!N6)</f>
        <v>14</v>
      </c>
      <c r="H78" s="62">
        <f>SUM('Brian Collins'!O6)</f>
        <v>182.7</v>
      </c>
      <c r="J78" s="30">
        <v>71</v>
      </c>
      <c r="K78" s="30" t="s">
        <v>31</v>
      </c>
      <c r="L78" s="85" t="s">
        <v>85</v>
      </c>
      <c r="M78" s="31">
        <f>SUM('Adam Plummer'!K7)</f>
        <v>12</v>
      </c>
      <c r="N78" s="31">
        <f>SUM('Adam Plummer'!L7)</f>
        <v>2129</v>
      </c>
      <c r="O78" s="62">
        <f>SUM('Adam Plummer'!M7)</f>
        <v>177.41666666666666</v>
      </c>
    </row>
    <row r="79" spans="1:15" ht="14.25" hidden="1" customHeight="1" x14ac:dyDescent="0.25">
      <c r="A79" s="30">
        <v>72</v>
      </c>
      <c r="B79" s="30" t="s">
        <v>31</v>
      </c>
      <c r="C79" s="85" t="s">
        <v>251</v>
      </c>
      <c r="D79" s="31">
        <f>SUM('Chris Ruoff'!K5)</f>
        <v>4</v>
      </c>
      <c r="E79" s="31">
        <f>SUM('Chris Ruoff'!L5)</f>
        <v>717</v>
      </c>
      <c r="F79" s="62">
        <f>SUM('Chris Ruoff'!M5)</f>
        <v>179.25</v>
      </c>
      <c r="G79" s="31">
        <f>SUM('Chris Ruoff'!N5)</f>
        <v>3</v>
      </c>
      <c r="H79" s="62">
        <f>SUM('Chris Ruoff'!O5)</f>
        <v>182.25</v>
      </c>
      <c r="J79" s="30">
        <v>72</v>
      </c>
      <c r="K79" s="30" t="s">
        <v>31</v>
      </c>
      <c r="L79" s="85" t="s">
        <v>124</v>
      </c>
      <c r="M79" s="31">
        <f>SUM('Theodore Farkas'!K5)</f>
        <v>3</v>
      </c>
      <c r="N79" s="31">
        <f>SUM('Theodore Farkas'!L5)</f>
        <v>532</v>
      </c>
      <c r="O79" s="62">
        <f>SUM('Theodore Farkas'!M5)</f>
        <v>177.33333333333334</v>
      </c>
    </row>
    <row r="80" spans="1:15" ht="14.25" hidden="1" customHeight="1" x14ac:dyDescent="0.25">
      <c r="A80" s="30">
        <v>73</v>
      </c>
      <c r="B80" s="30" t="s">
        <v>31</v>
      </c>
      <c r="C80" s="85" t="s">
        <v>218</v>
      </c>
      <c r="D80" s="31">
        <f>SUM('John Vinblad'!K5)</f>
        <v>6</v>
      </c>
      <c r="E80" s="31">
        <f>SUM('John Vinblad'!L5)</f>
        <v>1066</v>
      </c>
      <c r="F80" s="62">
        <f>SUM('John Vinblad'!M5)</f>
        <v>177.66666666666666</v>
      </c>
      <c r="G80" s="31">
        <f>SUM('John Vinblad'!N5)</f>
        <v>4</v>
      </c>
      <c r="H80" s="62">
        <f>SUM('John Vinblad'!O5)</f>
        <v>181.66666666666666</v>
      </c>
      <c r="J80" s="30">
        <v>73</v>
      </c>
      <c r="K80" s="30" t="s">
        <v>31</v>
      </c>
      <c r="L80" s="85" t="s">
        <v>22</v>
      </c>
      <c r="M80" s="31">
        <f>SUM('Dave Eisenschmied'!K7)</f>
        <v>12</v>
      </c>
      <c r="N80" s="31">
        <f>SUM('Dave Eisenschmied'!L7)</f>
        <v>2124</v>
      </c>
      <c r="O80" s="62">
        <f>SUM('Dave Eisenschmied'!M7)</f>
        <v>177</v>
      </c>
    </row>
    <row r="81" spans="1:15" ht="14.25" hidden="1" customHeight="1" x14ac:dyDescent="0.25">
      <c r="A81" s="30">
        <v>74</v>
      </c>
      <c r="B81" s="30" t="s">
        <v>31</v>
      </c>
      <c r="C81" s="85" t="s">
        <v>130</v>
      </c>
      <c r="D81" s="31">
        <f>SUM('Rick Blasic'!K6)</f>
        <v>5</v>
      </c>
      <c r="E81" s="31">
        <f>SUM('Rick Blasic'!L6)</f>
        <v>881</v>
      </c>
      <c r="F81" s="62">
        <f>SUM('Rick Blasic'!M6)</f>
        <v>176.2</v>
      </c>
      <c r="G81" s="31">
        <f>SUM('Rick Blasic'!N6)</f>
        <v>4</v>
      </c>
      <c r="H81" s="62">
        <f>SUM('Rick Blasic'!O6)</f>
        <v>180.2</v>
      </c>
      <c r="J81" s="30">
        <v>74</v>
      </c>
      <c r="K81" s="30" t="s">
        <v>31</v>
      </c>
      <c r="L81" s="84" t="s">
        <v>188</v>
      </c>
      <c r="M81" s="31">
        <f>SUM('Jim Fortmon'!K5)</f>
        <v>4</v>
      </c>
      <c r="N81" s="31">
        <f>SUM('Jim Fortmon'!L5)</f>
        <v>705</v>
      </c>
      <c r="O81" s="62">
        <f>SUM('Jim Fortmon'!M5)</f>
        <v>176.25</v>
      </c>
    </row>
    <row r="82" spans="1:15" ht="14.25" hidden="1" customHeight="1" x14ac:dyDescent="0.25">
      <c r="A82" s="30">
        <v>75</v>
      </c>
      <c r="B82" s="30" t="s">
        <v>31</v>
      </c>
      <c r="C82" s="85" t="s">
        <v>275</v>
      </c>
      <c r="D82" s="31">
        <f>SUM('Roger Krouslop'!K5)</f>
        <v>4</v>
      </c>
      <c r="E82" s="31">
        <f>SUM('Roger Krouslop'!L5)</f>
        <v>710</v>
      </c>
      <c r="F82" s="62">
        <f>SUM('Roger Krouslop'!M5)</f>
        <v>177.5</v>
      </c>
      <c r="G82" s="31">
        <f>SUM('Roger Krouslop'!N5)</f>
        <v>2</v>
      </c>
      <c r="H82" s="62">
        <f>SUM('Roger Krouslop'!O5)</f>
        <v>179.5</v>
      </c>
      <c r="J82" s="30">
        <v>75</v>
      </c>
      <c r="K82" s="30" t="s">
        <v>31</v>
      </c>
      <c r="L82" s="85" t="s">
        <v>130</v>
      </c>
      <c r="M82" s="31">
        <f>SUM('Rick Blasic'!K6)</f>
        <v>5</v>
      </c>
      <c r="N82" s="31">
        <f>SUM('Rick Blasic'!L6)</f>
        <v>881</v>
      </c>
      <c r="O82" s="62">
        <f>SUM('Rick Blasic'!M6)</f>
        <v>176.2</v>
      </c>
    </row>
    <row r="83" spans="1:15" ht="14.25" hidden="1" customHeight="1" x14ac:dyDescent="0.25">
      <c r="A83" s="30">
        <v>76</v>
      </c>
      <c r="B83" s="30" t="s">
        <v>31</v>
      </c>
      <c r="C83" s="85" t="s">
        <v>124</v>
      </c>
      <c r="D83" s="31">
        <f>SUM('Theodore Farkas'!K5)</f>
        <v>3</v>
      </c>
      <c r="E83" s="31">
        <f>SUM('Theodore Farkas'!L5)</f>
        <v>532</v>
      </c>
      <c r="F83" s="62">
        <f>SUM('Theodore Farkas'!M5)</f>
        <v>177.33333333333334</v>
      </c>
      <c r="G83" s="31">
        <f>SUM('Theodore Farkas'!N5)</f>
        <v>2</v>
      </c>
      <c r="H83" s="62">
        <f>SUM('Theodore Farkas'!O5)</f>
        <v>179.33333333333334</v>
      </c>
      <c r="J83" s="30">
        <v>76</v>
      </c>
      <c r="K83" s="30" t="s">
        <v>31</v>
      </c>
      <c r="L83" s="85" t="s">
        <v>148</v>
      </c>
      <c r="M83" s="31">
        <f>SUM('Bob Bass'!K7)</f>
        <v>14</v>
      </c>
      <c r="N83" s="31">
        <f>SUM('Bob Bass'!L7)</f>
        <v>2456</v>
      </c>
      <c r="O83" s="62">
        <f>SUM('Bob Bass'!M7)</f>
        <v>175.42857142857142</v>
      </c>
    </row>
    <row r="84" spans="1:15" ht="14.25" hidden="1" customHeight="1" x14ac:dyDescent="0.25">
      <c r="A84" s="30">
        <v>77</v>
      </c>
      <c r="B84" s="30" t="s">
        <v>31</v>
      </c>
      <c r="C84" s="85" t="s">
        <v>159</v>
      </c>
      <c r="D84" s="31">
        <f>SUM('Bob Leier'!K6)</f>
        <v>10</v>
      </c>
      <c r="E84" s="31">
        <f>SUM('Bob Leier'!L6)</f>
        <v>1702</v>
      </c>
      <c r="F84" s="62">
        <f>SUM('Bob Leier'!M6)</f>
        <v>170.2</v>
      </c>
      <c r="G84" s="31">
        <f>SUM('Bob Leier'!N6)</f>
        <v>9</v>
      </c>
      <c r="H84" s="62">
        <f>SUM('Bob Leier'!O6)</f>
        <v>179.2</v>
      </c>
      <c r="J84" s="30">
        <v>77</v>
      </c>
      <c r="K84" s="30" t="s">
        <v>31</v>
      </c>
      <c r="L84" s="85" t="s">
        <v>43</v>
      </c>
      <c r="M84" s="31">
        <f>SUM('Ian Holland'!K5)</f>
        <v>4</v>
      </c>
      <c r="N84" s="31">
        <f>SUM('Ian Holland'!L5)</f>
        <v>694</v>
      </c>
      <c r="O84" s="62">
        <f>SUM('Ian Holland'!M5)</f>
        <v>173.5</v>
      </c>
    </row>
    <row r="85" spans="1:15" ht="14.25" hidden="1" customHeight="1" x14ac:dyDescent="0.25">
      <c r="A85" s="30">
        <v>78</v>
      </c>
      <c r="B85" s="30" t="s">
        <v>31</v>
      </c>
      <c r="C85" s="85" t="s">
        <v>67</v>
      </c>
      <c r="D85" s="31">
        <f>SUM('James Clarke'!K6)</f>
        <v>8</v>
      </c>
      <c r="E85" s="31">
        <f>SUM('James Clarke'!L6)</f>
        <v>1371</v>
      </c>
      <c r="F85" s="62">
        <f>SUM('James Clarke'!M6)</f>
        <v>171.375</v>
      </c>
      <c r="G85" s="31">
        <f>SUM('James Clarke'!N6)</f>
        <v>7</v>
      </c>
      <c r="H85" s="62">
        <f>SUM('James Clarke'!O6)</f>
        <v>178.375</v>
      </c>
      <c r="J85" s="30">
        <v>78</v>
      </c>
      <c r="K85" s="30" t="s">
        <v>31</v>
      </c>
      <c r="L85" s="85" t="s">
        <v>119</v>
      </c>
      <c r="M85" s="31">
        <f>SUM('Mike Rorer'!K5)</f>
        <v>6</v>
      </c>
      <c r="N85" s="31">
        <f>SUM('Mike Rorer'!L5)</f>
        <v>1037</v>
      </c>
      <c r="O85" s="62">
        <f>SUM('Mike Rorer'!M5)</f>
        <v>172.83333333333334</v>
      </c>
    </row>
    <row r="86" spans="1:15" ht="14.25" hidden="1" customHeight="1" x14ac:dyDescent="0.25">
      <c r="A86" s="30">
        <v>79</v>
      </c>
      <c r="B86" s="30" t="s">
        <v>31</v>
      </c>
      <c r="C86" s="84" t="s">
        <v>188</v>
      </c>
      <c r="D86" s="31">
        <f>SUM('Jim Fortmon'!K5)</f>
        <v>4</v>
      </c>
      <c r="E86" s="31">
        <f>SUM('Jim Fortmon'!L5)</f>
        <v>705</v>
      </c>
      <c r="F86" s="62">
        <f>SUM('Jim Fortmon'!M5)</f>
        <v>176.25</v>
      </c>
      <c r="G86" s="31">
        <f>SUM('Jim Fortmon'!N5)</f>
        <v>2</v>
      </c>
      <c r="H86" s="62">
        <f>SUM('Jim Fortmon'!O5)</f>
        <v>178.25</v>
      </c>
      <c r="J86" s="30">
        <v>79</v>
      </c>
      <c r="K86" s="30" t="s">
        <v>31</v>
      </c>
      <c r="L86" s="84" t="s">
        <v>189</v>
      </c>
      <c r="M86" s="31">
        <f>SUM('Dan Taylor'!K5)</f>
        <v>4</v>
      </c>
      <c r="N86" s="31">
        <f>SUM('Dan Taylor'!L5)</f>
        <v>688</v>
      </c>
      <c r="O86" s="62">
        <f>SUM('Dan Taylor'!M5)</f>
        <v>172</v>
      </c>
    </row>
    <row r="87" spans="1:15" ht="14.25" hidden="1" customHeight="1" x14ac:dyDescent="0.25">
      <c r="A87" s="30">
        <v>80</v>
      </c>
      <c r="B87" s="30" t="s">
        <v>31</v>
      </c>
      <c r="C87" s="85" t="s">
        <v>43</v>
      </c>
      <c r="D87" s="31">
        <f>SUM('Ian Holland'!K5)</f>
        <v>4</v>
      </c>
      <c r="E87" s="31">
        <f>SUM('Ian Holland'!L5)</f>
        <v>694</v>
      </c>
      <c r="F87" s="62">
        <f>SUM('Ian Holland'!M5)</f>
        <v>173.5</v>
      </c>
      <c r="G87" s="31">
        <f>SUM('Ian Holland'!N5)</f>
        <v>4</v>
      </c>
      <c r="H87" s="62">
        <f>SUM('Ian Holland'!O5)</f>
        <v>177.5</v>
      </c>
      <c r="J87" s="30">
        <v>80</v>
      </c>
      <c r="K87" s="30" t="s">
        <v>31</v>
      </c>
      <c r="L87" s="85" t="s">
        <v>68</v>
      </c>
      <c r="M87" s="31">
        <f>SUM('Rene Melendez'!K5)</f>
        <v>4</v>
      </c>
      <c r="N87" s="31">
        <f>SUM('Rene Melendez'!L5)</f>
        <v>687</v>
      </c>
      <c r="O87" s="62">
        <f>SUM('Rene Melendez'!M5)</f>
        <v>171.75</v>
      </c>
    </row>
    <row r="88" spans="1:15" ht="14.25" hidden="1" customHeight="1" x14ac:dyDescent="0.25">
      <c r="A88" s="30">
        <v>81</v>
      </c>
      <c r="B88" s="30" t="s">
        <v>31</v>
      </c>
      <c r="C88" s="85" t="s">
        <v>119</v>
      </c>
      <c r="D88" s="31">
        <f>SUM('Mike Rorer'!K5)</f>
        <v>6</v>
      </c>
      <c r="E88" s="31">
        <f>SUM('Mike Rorer'!L5)</f>
        <v>1037</v>
      </c>
      <c r="F88" s="62">
        <f>SUM('Mike Rorer'!M5)</f>
        <v>172.83333333333334</v>
      </c>
      <c r="G88" s="31">
        <f>SUM('Mike Rorer'!N5)</f>
        <v>4</v>
      </c>
      <c r="H88" s="62">
        <f>SUM('Mike Rorer'!O5)</f>
        <v>176.83333333333334</v>
      </c>
      <c r="J88" s="30">
        <v>81</v>
      </c>
      <c r="K88" s="30" t="s">
        <v>31</v>
      </c>
      <c r="L88" s="85" t="s">
        <v>67</v>
      </c>
      <c r="M88" s="31">
        <f>SUM('James Clarke'!K6)</f>
        <v>8</v>
      </c>
      <c r="N88" s="31">
        <f>SUM('James Clarke'!L6)</f>
        <v>1371</v>
      </c>
      <c r="O88" s="62">
        <f>SUM('James Clarke'!M6)</f>
        <v>171.375</v>
      </c>
    </row>
    <row r="89" spans="1:15" ht="14.25" hidden="1" customHeight="1" x14ac:dyDescent="0.25">
      <c r="A89" s="30">
        <v>82</v>
      </c>
      <c r="B89" s="30" t="s">
        <v>31</v>
      </c>
      <c r="C89" s="85" t="s">
        <v>68</v>
      </c>
      <c r="D89" s="31">
        <f>SUM('Rene Melendez'!K5)</f>
        <v>4</v>
      </c>
      <c r="E89" s="31">
        <f>SUM('Rene Melendez'!L5)</f>
        <v>687</v>
      </c>
      <c r="F89" s="62">
        <f>SUM('Rene Melendez'!M5)</f>
        <v>171.75</v>
      </c>
      <c r="G89" s="31">
        <f>SUM('Rene Melendez'!N5)</f>
        <v>3</v>
      </c>
      <c r="H89" s="62">
        <f>SUM('Rene Melendez'!O5)</f>
        <v>174.75</v>
      </c>
      <c r="J89" s="30">
        <v>82</v>
      </c>
      <c r="K89" s="30" t="s">
        <v>31</v>
      </c>
      <c r="L89" s="85" t="s">
        <v>159</v>
      </c>
      <c r="M89" s="31">
        <f>SUM('Bob Leier'!K6)</f>
        <v>10</v>
      </c>
      <c r="N89" s="31">
        <f>SUM('Bob Leier'!L6)</f>
        <v>1702</v>
      </c>
      <c r="O89" s="62">
        <f>SUM('Bob Leier'!M6)</f>
        <v>170.2</v>
      </c>
    </row>
    <row r="90" spans="1:15" ht="14.25" hidden="1" customHeight="1" x14ac:dyDescent="0.25">
      <c r="A90" s="30">
        <v>83</v>
      </c>
      <c r="B90" s="30" t="s">
        <v>31</v>
      </c>
      <c r="C90" s="84" t="s">
        <v>189</v>
      </c>
      <c r="D90" s="31">
        <f>SUM('Dan Taylor'!K5)</f>
        <v>4</v>
      </c>
      <c r="E90" s="31">
        <f>SUM('Dan Taylor'!L5)</f>
        <v>688</v>
      </c>
      <c r="F90" s="62">
        <f>SUM('Dan Taylor'!M5)</f>
        <v>172</v>
      </c>
      <c r="G90" s="31">
        <f>SUM('Dan Taylor'!N5)</f>
        <v>2</v>
      </c>
      <c r="H90" s="62">
        <f>SUM('Dan Taylor'!O5)</f>
        <v>174</v>
      </c>
      <c r="J90" s="30">
        <v>83</v>
      </c>
      <c r="K90" s="30" t="s">
        <v>31</v>
      </c>
      <c r="L90" s="85" t="s">
        <v>131</v>
      </c>
      <c r="M90" s="31">
        <f>SUM('Matthew Koot'!K5)</f>
        <v>3</v>
      </c>
      <c r="N90" s="31">
        <f>SUM('Matthew Koot'!L5)</f>
        <v>509</v>
      </c>
      <c r="O90" s="62">
        <f>SUM('Matthew Koot'!M5)</f>
        <v>169.66666666666666</v>
      </c>
    </row>
    <row r="91" spans="1:15" ht="14.25" hidden="1" customHeight="1" x14ac:dyDescent="0.25">
      <c r="A91" s="30">
        <v>84</v>
      </c>
      <c r="B91" s="30" t="s">
        <v>31</v>
      </c>
      <c r="C91" s="85" t="s">
        <v>131</v>
      </c>
      <c r="D91" s="31">
        <f>SUM('Matthew Koot'!K5)</f>
        <v>3</v>
      </c>
      <c r="E91" s="31">
        <f>SUM('Matthew Koot'!L5)</f>
        <v>509</v>
      </c>
      <c r="F91" s="62">
        <f>SUM('Matthew Koot'!M5)</f>
        <v>169.66666666666666</v>
      </c>
      <c r="G91" s="31">
        <f>SUM('Matthew Koot'!N5)</f>
        <v>2</v>
      </c>
      <c r="H91" s="62">
        <f>SUM('Matthew Koot'!O5)</f>
        <v>171.66666666666666</v>
      </c>
      <c r="J91" s="30">
        <v>84</v>
      </c>
      <c r="K91" s="30" t="s">
        <v>31</v>
      </c>
      <c r="L91" s="85" t="s">
        <v>73</v>
      </c>
      <c r="M91" s="31">
        <f>SUM('Brian Collins'!K6)</f>
        <v>10</v>
      </c>
      <c r="N91" s="31">
        <f>SUM('Brian Collins'!L6)</f>
        <v>1687</v>
      </c>
      <c r="O91" s="62">
        <f>SUM('Brian Collins'!M6)</f>
        <v>168.7</v>
      </c>
    </row>
    <row r="92" spans="1:15" ht="14.25" hidden="1" customHeight="1" x14ac:dyDescent="0.25">
      <c r="A92" s="30">
        <v>85</v>
      </c>
      <c r="B92" s="30" t="s">
        <v>31</v>
      </c>
      <c r="C92" s="85" t="s">
        <v>149</v>
      </c>
      <c r="D92" s="31">
        <f>SUM('Larry Arnold'!K5)</f>
        <v>4</v>
      </c>
      <c r="E92" s="31">
        <f>SUM('Larry Arnold'!L5)</f>
        <v>657</v>
      </c>
      <c r="F92" s="62">
        <f>SUM('Larry Arnold'!M5)</f>
        <v>164.25</v>
      </c>
      <c r="G92" s="31">
        <f>SUM('Larry Arnold'!N5)</f>
        <v>6</v>
      </c>
      <c r="H92" s="62">
        <f>SUM('Larry Arnold'!O5)</f>
        <v>170.25</v>
      </c>
      <c r="J92" s="30">
        <v>85</v>
      </c>
      <c r="K92" s="30" t="s">
        <v>31</v>
      </c>
      <c r="L92" s="85" t="s">
        <v>194</v>
      </c>
      <c r="M92" s="31">
        <f>SUM('Janice Engleman'!K5)</f>
        <v>4</v>
      </c>
      <c r="N92" s="31">
        <f>SUM('Janice Engleman'!L5)</f>
        <v>672</v>
      </c>
      <c r="O92" s="62">
        <f>SUM('Janice Engleman'!M5)</f>
        <v>168</v>
      </c>
    </row>
    <row r="93" spans="1:15" ht="14.25" hidden="1" customHeight="1" x14ac:dyDescent="0.25">
      <c r="A93" s="30">
        <v>86</v>
      </c>
      <c r="B93" s="30" t="s">
        <v>31</v>
      </c>
      <c r="C93" s="85" t="s">
        <v>194</v>
      </c>
      <c r="D93" s="31">
        <f>SUM('Janice Engleman'!K5)</f>
        <v>4</v>
      </c>
      <c r="E93" s="31">
        <f>SUM('Janice Engleman'!L5)</f>
        <v>672</v>
      </c>
      <c r="F93" s="62">
        <f>SUM('Janice Engleman'!M5)</f>
        <v>168</v>
      </c>
      <c r="G93" s="31">
        <f>SUM('Janice Engleman'!N5)</f>
        <v>2</v>
      </c>
      <c r="H93" s="62">
        <f>SUM('Janice Engleman'!O5)</f>
        <v>170</v>
      </c>
      <c r="J93" s="30">
        <v>86</v>
      </c>
      <c r="K93" s="30" t="s">
        <v>31</v>
      </c>
      <c r="L93" s="85" t="s">
        <v>149</v>
      </c>
      <c r="M93" s="31">
        <f>SUM('Larry Arnold'!K5)</f>
        <v>4</v>
      </c>
      <c r="N93" s="31">
        <f>SUM('Larry Arnold'!L5)</f>
        <v>657</v>
      </c>
      <c r="O93" s="62">
        <f>SUM('Larry Arnold'!M5)</f>
        <v>164.25</v>
      </c>
    </row>
    <row r="94" spans="1:15" ht="14.25" hidden="1" customHeight="1" x14ac:dyDescent="0.25">
      <c r="A94" s="30">
        <v>87</v>
      </c>
      <c r="B94" s="30" t="s">
        <v>31</v>
      </c>
      <c r="C94" s="85" t="s">
        <v>262</v>
      </c>
      <c r="D94" s="31">
        <f>SUM('Bobby Splawn'!K6)</f>
        <v>8</v>
      </c>
      <c r="E94" s="31">
        <f>SUM('Bobby Splawn'!L6)</f>
        <v>1290</v>
      </c>
      <c r="F94" s="62">
        <f>SUM('Bobby Splawn'!M6)</f>
        <v>161.25</v>
      </c>
      <c r="G94" s="31">
        <f>SUM('Bobby Splawn'!N6)</f>
        <v>5</v>
      </c>
      <c r="H94" s="62">
        <f>SUM('Bobby Splawn'!O6)</f>
        <v>166.25</v>
      </c>
      <c r="J94" s="30">
        <v>87</v>
      </c>
      <c r="K94" s="30" t="s">
        <v>31</v>
      </c>
      <c r="L94" s="85" t="s">
        <v>150</v>
      </c>
      <c r="M94" s="31">
        <f>SUM('Tyler Dreaden'!K5)</f>
        <v>4</v>
      </c>
      <c r="N94" s="31">
        <f>SUM('Tyler Dreaden'!L5)</f>
        <v>648</v>
      </c>
      <c r="O94" s="62">
        <f>SUM('Tyler Dreaden'!M5)</f>
        <v>162</v>
      </c>
    </row>
    <row r="95" spans="1:15" ht="14.25" hidden="1" customHeight="1" x14ac:dyDescent="0.25">
      <c r="A95" s="30">
        <v>88</v>
      </c>
      <c r="B95" s="30" t="s">
        <v>31</v>
      </c>
      <c r="C95" s="85" t="s">
        <v>150</v>
      </c>
      <c r="D95" s="31">
        <f>SUM('Tyler Dreaden'!K5)</f>
        <v>4</v>
      </c>
      <c r="E95" s="31">
        <f>SUM('Tyler Dreaden'!L5)</f>
        <v>648</v>
      </c>
      <c r="F95" s="62">
        <f>SUM('Tyler Dreaden'!M5)</f>
        <v>162</v>
      </c>
      <c r="G95" s="31">
        <f>SUM('Tyler Dreaden'!N5)</f>
        <v>3</v>
      </c>
      <c r="H95" s="62">
        <f>SUM('Tyler Dreaden'!O5)</f>
        <v>165</v>
      </c>
      <c r="J95" s="30">
        <v>88</v>
      </c>
      <c r="K95" s="30" t="s">
        <v>31</v>
      </c>
      <c r="L95" s="85" t="s">
        <v>262</v>
      </c>
      <c r="M95" s="31">
        <f>SUM('Bobby Splawn'!K6)</f>
        <v>8</v>
      </c>
      <c r="N95" s="31">
        <f>SUM('Bobby Splawn'!L6)</f>
        <v>1290</v>
      </c>
      <c r="O95" s="62">
        <f>SUM('Bobby Splawn'!M6)</f>
        <v>161.25</v>
      </c>
    </row>
    <row r="96" spans="1:15" ht="14.25" hidden="1" customHeight="1" x14ac:dyDescent="0.25">
      <c r="A96" s="30">
        <v>89</v>
      </c>
      <c r="B96" s="30" t="s">
        <v>31</v>
      </c>
      <c r="C96" s="84" t="s">
        <v>190</v>
      </c>
      <c r="D96" s="31">
        <f>SUM('Patty Burkheimer'!K6)</f>
        <v>10</v>
      </c>
      <c r="E96" s="31">
        <f>SUM('Patty Burkheimer'!L6)</f>
        <v>1563</v>
      </c>
      <c r="F96" s="62">
        <f>SUM('Patty Burkheimer'!M6)</f>
        <v>156.30000000000001</v>
      </c>
      <c r="G96" s="31">
        <f>SUM('Patty Burkheimer'!N6)</f>
        <v>6</v>
      </c>
      <c r="H96" s="62">
        <f>SUM('Patty Burkheimer'!O6)</f>
        <v>162.30000000000001</v>
      </c>
      <c r="J96" s="30">
        <v>89</v>
      </c>
      <c r="K96" s="30" t="s">
        <v>31</v>
      </c>
      <c r="L96" s="84" t="s">
        <v>190</v>
      </c>
      <c r="M96" s="31">
        <f>SUM('Patty Burkheimer'!K6)</f>
        <v>10</v>
      </c>
      <c r="N96" s="31">
        <f>SUM('Patty Burkheimer'!L6)</f>
        <v>1563</v>
      </c>
      <c r="O96" s="62">
        <f>SUM('Patty Burkheimer'!M6)</f>
        <v>156.30000000000001</v>
      </c>
    </row>
    <row r="97" spans="1:15 16384:16384" ht="14.25" hidden="1" customHeight="1" x14ac:dyDescent="0.25">
      <c r="A97" s="30">
        <v>90</v>
      </c>
      <c r="B97" s="30" t="s">
        <v>31</v>
      </c>
      <c r="C97" s="85" t="s">
        <v>44</v>
      </c>
      <c r="D97" s="31">
        <f>SUM('Kenneth Sledge'!K5)</f>
        <v>4</v>
      </c>
      <c r="E97" s="31">
        <f>SUM('Kenneth Sledge'!L5)</f>
        <v>617</v>
      </c>
      <c r="F97" s="62">
        <f>SUM('Kenneth Sledge'!M5)</f>
        <v>154.25</v>
      </c>
      <c r="G97" s="31">
        <f>SUM('Kenneth Sledge'!N5)</f>
        <v>3</v>
      </c>
      <c r="H97" s="62">
        <f>SUM('Kenneth Sledge'!O5)</f>
        <v>157.25</v>
      </c>
      <c r="J97" s="30">
        <v>90</v>
      </c>
      <c r="K97" s="30" t="s">
        <v>31</v>
      </c>
      <c r="L97" s="85" t="s">
        <v>44</v>
      </c>
      <c r="M97" s="31">
        <f>SUM('Kenneth Sledge'!K5)</f>
        <v>4</v>
      </c>
      <c r="N97" s="31">
        <f>SUM('Kenneth Sledge'!L5)</f>
        <v>617</v>
      </c>
      <c r="O97" s="62">
        <f>SUM('Kenneth Sledge'!M5)</f>
        <v>154.25</v>
      </c>
      <c r="XFD97" s="31"/>
    </row>
    <row r="98" spans="1:15 16384:16384" ht="14.25" hidden="1" customHeight="1" x14ac:dyDescent="0.25">
      <c r="A98" s="30">
        <v>91</v>
      </c>
      <c r="B98" s="30" t="s">
        <v>31</v>
      </c>
      <c r="C98" s="84" t="s">
        <v>258</v>
      </c>
      <c r="D98" s="31">
        <f>SUM('Matt McEachran'!K5)</f>
        <v>6</v>
      </c>
      <c r="E98" s="31">
        <f>SUM('Matt McEachran'!L5)</f>
        <v>878</v>
      </c>
      <c r="F98" s="62">
        <f>SUM('Matt McEachran'!M5)</f>
        <v>146.33333333333334</v>
      </c>
      <c r="G98" s="31">
        <f>SUM('Matt McEachran'!N5)</f>
        <v>4</v>
      </c>
      <c r="H98" s="62">
        <f>SUM('Matt McEachran'!O5)</f>
        <v>150.33333333333334</v>
      </c>
      <c r="J98" s="30">
        <v>91</v>
      </c>
      <c r="K98" s="30" t="s">
        <v>31</v>
      </c>
      <c r="L98" s="84" t="s">
        <v>258</v>
      </c>
      <c r="M98" s="31">
        <f>SUM('Matt McEachran'!K5)</f>
        <v>6</v>
      </c>
      <c r="N98" s="31">
        <f>SUM('Matt McEachran'!L5)</f>
        <v>878</v>
      </c>
      <c r="O98" s="62">
        <f>SUM('Matt McEachran'!M5)</f>
        <v>146.33333333333334</v>
      </c>
      <c r="XFD98" s="31"/>
    </row>
    <row r="99" spans="1:15 16384:16384" ht="14.25" hidden="1" customHeight="1" x14ac:dyDescent="0.25">
      <c r="A99" s="30">
        <v>92</v>
      </c>
      <c r="B99" s="30" t="s">
        <v>31</v>
      </c>
      <c r="C99" s="85" t="s">
        <v>222</v>
      </c>
      <c r="D99" s="31">
        <f>SUM('Ken Mix'!K5)</f>
        <v>6</v>
      </c>
      <c r="E99" s="31">
        <f>SUM('Ken Mix'!L5)</f>
        <v>539</v>
      </c>
      <c r="F99" s="62">
        <f>SUM('Ken Mix'!M5)</f>
        <v>89.833333333333329</v>
      </c>
      <c r="G99" s="31">
        <f>SUM('Ken Mix'!N5)</f>
        <v>4</v>
      </c>
      <c r="H99" s="62">
        <f>SUM('Ken Mix'!O5)</f>
        <v>93.833333333333329</v>
      </c>
      <c r="J99" s="30">
        <v>92</v>
      </c>
      <c r="K99" s="30" t="s">
        <v>31</v>
      </c>
      <c r="L99" s="85" t="s">
        <v>143</v>
      </c>
      <c r="M99" s="31">
        <f>SUM('Danny Payne'!K5)</f>
        <v>4</v>
      </c>
      <c r="N99" s="31">
        <f>SUM('Danny Payne'!L5)</f>
        <v>362</v>
      </c>
      <c r="O99" s="62">
        <f>SUM('Danny Payne'!M5)</f>
        <v>90.5</v>
      </c>
      <c r="XFD99" s="31"/>
    </row>
    <row r="100" spans="1:15 16384:16384" ht="14.25" hidden="1" customHeight="1" x14ac:dyDescent="0.25">
      <c r="A100" s="30">
        <v>93</v>
      </c>
      <c r="B100" s="30" t="s">
        <v>31</v>
      </c>
      <c r="C100" s="85" t="s">
        <v>143</v>
      </c>
      <c r="D100" s="31">
        <f>SUM('Danny Payne'!K5)</f>
        <v>4</v>
      </c>
      <c r="E100" s="31">
        <f>SUM('Danny Payne'!L5)</f>
        <v>362</v>
      </c>
      <c r="F100" s="62">
        <f>SUM('Danny Payne'!M5)</f>
        <v>90.5</v>
      </c>
      <c r="G100" s="31">
        <f>SUM('Danny Payne'!N5)</f>
        <v>2</v>
      </c>
      <c r="H100" s="62">
        <f>SUM('Danny Payne'!O5)</f>
        <v>92.5</v>
      </c>
      <c r="J100" s="30">
        <v>93</v>
      </c>
      <c r="K100" s="30" t="s">
        <v>31</v>
      </c>
      <c r="L100" s="85" t="s">
        <v>222</v>
      </c>
      <c r="M100" s="31">
        <f>SUM('Ken Mix'!K5)</f>
        <v>6</v>
      </c>
      <c r="N100" s="31">
        <f>SUM('Ken Mix'!L5)</f>
        <v>539</v>
      </c>
      <c r="O100" s="62">
        <f>SUM('Ken Mix'!M5)</f>
        <v>89.833333333333329</v>
      </c>
      <c r="XFD100" s="31"/>
    </row>
    <row r="101" spans="1:15 16384:16384" ht="14.25" hidden="1" customHeight="1" x14ac:dyDescent="0.25">
      <c r="C101" s="85"/>
      <c r="D101" s="31"/>
      <c r="G101" s="31"/>
      <c r="L101" s="85"/>
      <c r="N101" s="31"/>
    </row>
    <row r="102" spans="1:15 16384:16384" x14ac:dyDescent="0.25">
      <c r="A102" s="69"/>
      <c r="B102" s="69"/>
      <c r="C102" s="69"/>
      <c r="D102" s="69"/>
      <c r="E102" s="70"/>
      <c r="F102" s="71"/>
      <c r="G102" s="69"/>
      <c r="H102" s="71"/>
      <c r="J102" s="69"/>
      <c r="K102" s="69"/>
      <c r="L102" s="69"/>
      <c r="M102" s="70"/>
      <c r="N102" s="69"/>
      <c r="O102" s="71"/>
    </row>
    <row r="103" spans="1:15 16384:16384" ht="28.5" x14ac:dyDescent="0.45">
      <c r="A103" s="69"/>
      <c r="B103" s="78"/>
      <c r="C103" s="87" t="s">
        <v>34</v>
      </c>
      <c r="D103" s="78"/>
      <c r="E103" s="79"/>
      <c r="F103" s="80"/>
      <c r="G103" s="78"/>
      <c r="H103" s="80"/>
      <c r="I103" s="81"/>
      <c r="J103" s="78"/>
      <c r="K103" s="78"/>
      <c r="L103" s="87" t="s">
        <v>34</v>
      </c>
      <c r="M103" s="79"/>
      <c r="N103" s="78"/>
      <c r="O103" s="71"/>
    </row>
    <row r="104" spans="1:15 16384:16384" ht="18.75" x14ac:dyDescent="0.3">
      <c r="A104" s="69"/>
      <c r="B104" s="69"/>
      <c r="C104" s="69"/>
      <c r="D104" s="82" t="s">
        <v>35</v>
      </c>
      <c r="E104" s="70"/>
      <c r="F104" s="71"/>
      <c r="G104" s="69"/>
      <c r="H104" s="71"/>
      <c r="J104" s="69"/>
      <c r="K104" s="69"/>
      <c r="L104" s="69"/>
      <c r="M104" s="83" t="s">
        <v>36</v>
      </c>
      <c r="N104" s="69"/>
      <c r="O104" s="71"/>
    </row>
    <row r="105" spans="1:15 16384:16384" x14ac:dyDescent="0.25">
      <c r="A105" s="69"/>
      <c r="B105" s="69"/>
      <c r="C105" s="69"/>
      <c r="D105" s="69"/>
      <c r="E105" s="70"/>
      <c r="F105" s="71"/>
      <c r="G105" s="69"/>
      <c r="H105" s="71"/>
      <c r="J105" s="69"/>
      <c r="K105" s="69"/>
      <c r="L105" s="69"/>
      <c r="M105" s="70"/>
      <c r="N105" s="69"/>
      <c r="O105" s="71"/>
    </row>
    <row r="106" spans="1:15 16384:16384" x14ac:dyDescent="0.25">
      <c r="A106" s="69"/>
      <c r="B106" s="69"/>
      <c r="C106" s="69"/>
      <c r="D106" s="69"/>
      <c r="E106" s="70"/>
      <c r="F106" s="71"/>
      <c r="G106" s="69"/>
      <c r="H106" s="71"/>
      <c r="J106" s="69"/>
      <c r="K106" s="69"/>
      <c r="L106" s="69"/>
      <c r="M106" s="70"/>
      <c r="N106" s="69"/>
      <c r="O106" s="71"/>
    </row>
    <row r="107" spans="1:15 16384:16384" ht="18.75" x14ac:dyDescent="0.4">
      <c r="A107" s="72" t="s">
        <v>0</v>
      </c>
      <c r="B107" s="72" t="s">
        <v>1</v>
      </c>
      <c r="C107" s="72" t="s">
        <v>2</v>
      </c>
      <c r="D107" s="72" t="s">
        <v>11</v>
      </c>
      <c r="E107" s="73" t="s">
        <v>27</v>
      </c>
      <c r="F107" s="74" t="s">
        <v>28</v>
      </c>
      <c r="G107" s="72" t="s">
        <v>14</v>
      </c>
      <c r="H107" s="74" t="s">
        <v>29</v>
      </c>
      <c r="J107" s="72" t="s">
        <v>0</v>
      </c>
      <c r="K107" s="72" t="s">
        <v>1</v>
      </c>
      <c r="L107" s="72" t="s">
        <v>2</v>
      </c>
      <c r="M107" s="73" t="s">
        <v>11</v>
      </c>
      <c r="N107" s="72" t="s">
        <v>27</v>
      </c>
      <c r="O107" s="74" t="s">
        <v>28</v>
      </c>
    </row>
    <row r="108" spans="1:15 16384:16384" x14ac:dyDescent="0.25">
      <c r="A108" s="30">
        <v>1</v>
      </c>
      <c r="B108" s="30" t="s">
        <v>32</v>
      </c>
      <c r="C108" s="84" t="s">
        <v>110</v>
      </c>
      <c r="D108" s="31">
        <f>SUM('Cody McBroon'!K23)</f>
        <v>83</v>
      </c>
      <c r="E108" s="31">
        <f>SUM('Cody McBroon'!L23)</f>
        <v>15249.004000000001</v>
      </c>
      <c r="F108" s="62">
        <f>SUM('Cody McBroon'!M23)</f>
        <v>183.72293975903617</v>
      </c>
      <c r="G108" s="31">
        <f>SUM('Cody McBroon'!N23)</f>
        <v>289</v>
      </c>
      <c r="H108" s="62">
        <f>SUM('Cody McBroon'!O23)</f>
        <v>472.72293975903619</v>
      </c>
      <c r="J108" s="30">
        <v>1</v>
      </c>
      <c r="K108" s="30" t="s">
        <v>32</v>
      </c>
      <c r="L108" s="84" t="s">
        <v>127</v>
      </c>
      <c r="M108" s="31">
        <f>SUM('Doug Gates'!K29)</f>
        <v>33</v>
      </c>
      <c r="N108" s="31">
        <f>SUM('Doug Gates'!L29)</f>
        <v>6169</v>
      </c>
      <c r="O108" s="62">
        <f>SUM('Doug Gates'!M29)</f>
        <v>186.93939393939394</v>
      </c>
    </row>
    <row r="109" spans="1:15 16384:16384" x14ac:dyDescent="0.25">
      <c r="A109" s="30">
        <v>2</v>
      </c>
      <c r="B109" s="30" t="s">
        <v>32</v>
      </c>
      <c r="C109" s="85" t="s">
        <v>52</v>
      </c>
      <c r="D109" s="31">
        <f>SUM('Justin Fortson'!K27)</f>
        <v>101</v>
      </c>
      <c r="E109" s="31">
        <f>SUM('Justin Fortson'!L27)</f>
        <v>18539.004000000001</v>
      </c>
      <c r="F109" s="62">
        <f>SUM('Justin Fortson'!M27)</f>
        <v>183.55449504950496</v>
      </c>
      <c r="G109" s="31">
        <f>SUM('Justin Fortson'!N27)</f>
        <v>250</v>
      </c>
      <c r="H109" s="62">
        <f>SUM('Justin Fortson'!O27)</f>
        <v>433.55449504950496</v>
      </c>
      <c r="J109" s="30">
        <v>5</v>
      </c>
      <c r="K109" s="30" t="s">
        <v>32</v>
      </c>
      <c r="L109" s="84" t="s">
        <v>70</v>
      </c>
      <c r="M109" s="31">
        <f>SUM('Brian Vincent'!K10)</f>
        <v>30</v>
      </c>
      <c r="N109" s="31">
        <f>SUM('Brian Vincent'!L10)</f>
        <v>5534</v>
      </c>
      <c r="O109" s="62">
        <f>SUM('Brian Vincent'!M10)</f>
        <v>184.46666666666667</v>
      </c>
    </row>
    <row r="110" spans="1:15 16384:16384" x14ac:dyDescent="0.25">
      <c r="A110" s="30">
        <v>3</v>
      </c>
      <c r="B110" s="30" t="s">
        <v>32</v>
      </c>
      <c r="C110" s="85" t="s">
        <v>47</v>
      </c>
      <c r="D110" s="31">
        <f>SUM('Jerry Willeford'!K25)</f>
        <v>92</v>
      </c>
      <c r="E110" s="31">
        <f>SUM('Jerry Willeford'!L25)</f>
        <v>16192.009000000002</v>
      </c>
      <c r="F110" s="62">
        <f>SUM('Jerry Willeford'!M25)</f>
        <v>176.00009782608697</v>
      </c>
      <c r="G110" s="31">
        <f>SUM('Jerry Willeford'!N25)</f>
        <v>218</v>
      </c>
      <c r="H110" s="62">
        <f>SUM('Jerry Willeford'!O25)</f>
        <v>394.00009782608697</v>
      </c>
      <c r="J110" s="30">
        <v>2</v>
      </c>
      <c r="K110" s="30" t="s">
        <v>32</v>
      </c>
      <c r="L110" s="84" t="s">
        <v>110</v>
      </c>
      <c r="M110" s="31">
        <f>SUM('Cody McBroon'!K23)</f>
        <v>83</v>
      </c>
      <c r="N110" s="31">
        <f>SUM('Cody McBroon'!L23)</f>
        <v>15249.004000000001</v>
      </c>
      <c r="O110" s="62">
        <f>SUM('Cody McBroon'!M23)</f>
        <v>183.72293975903617</v>
      </c>
    </row>
    <row r="111" spans="1:15 16384:16384" x14ac:dyDescent="0.25">
      <c r="A111" s="30">
        <v>4</v>
      </c>
      <c r="B111" s="30" t="s">
        <v>32</v>
      </c>
      <c r="C111" s="86" t="s">
        <v>91</v>
      </c>
      <c r="D111" s="31">
        <f>SUM('Kyle Ashlock'!K14)</f>
        <v>36</v>
      </c>
      <c r="E111" s="31">
        <f>SUM('Kyle Ashlock'!L14)</f>
        <v>6499.0010000000002</v>
      </c>
      <c r="F111" s="62">
        <f>SUM('Kyle Ashlock'!M14)</f>
        <v>180.52780555555557</v>
      </c>
      <c r="G111" s="31">
        <f>SUM('Kyle Ashlock'!N14)</f>
        <v>130</v>
      </c>
      <c r="H111" s="62">
        <f>SUM('Kyle Ashlock'!O14)</f>
        <v>310.52780555555557</v>
      </c>
      <c r="J111" s="30">
        <v>3</v>
      </c>
      <c r="K111" s="30" t="s">
        <v>32</v>
      </c>
      <c r="L111" s="85" t="s">
        <v>52</v>
      </c>
      <c r="M111" s="31">
        <f>SUM('Justin Fortson'!K27)</f>
        <v>101</v>
      </c>
      <c r="N111" s="31">
        <f>SUM('Justin Fortson'!L27)</f>
        <v>18539.004000000001</v>
      </c>
      <c r="O111" s="62">
        <f>SUM('Justin Fortson'!M27)</f>
        <v>183.55449504950496</v>
      </c>
    </row>
    <row r="112" spans="1:15 16384:16384" x14ac:dyDescent="0.25">
      <c r="A112" s="30">
        <v>5</v>
      </c>
      <c r="B112" s="30" t="s">
        <v>32</v>
      </c>
      <c r="C112" s="85" t="s">
        <v>45</v>
      </c>
      <c r="D112" s="31">
        <f>SUM('Tony Carruth'!K20)</f>
        <v>68</v>
      </c>
      <c r="E112" s="31">
        <f>SUM('Tony Carruth'!L20)</f>
        <v>11770.007000000001</v>
      </c>
      <c r="F112" s="62">
        <f>SUM('Tony Carruth'!M20)</f>
        <v>173.08833823529415</v>
      </c>
      <c r="G112" s="31">
        <f>SUM('Tony Carruth'!N20)</f>
        <v>128</v>
      </c>
      <c r="H112" s="62">
        <f>SUM('Tony Carruth'!O20)</f>
        <v>301.08833823529415</v>
      </c>
      <c r="J112" s="30">
        <v>4</v>
      </c>
      <c r="K112" s="30" t="s">
        <v>32</v>
      </c>
      <c r="L112" s="84" t="s">
        <v>133</v>
      </c>
      <c r="M112" s="31">
        <f>SUM('Pam Gates'!K10)</f>
        <v>26</v>
      </c>
      <c r="N112" s="31">
        <f>SUM('Pam Gates'!L10)</f>
        <v>4764</v>
      </c>
      <c r="O112" s="62">
        <f>SUM('Pam Gates'!M10)</f>
        <v>183.23076923076923</v>
      </c>
    </row>
    <row r="113" spans="1:15" x14ac:dyDescent="0.25">
      <c r="A113" s="30">
        <v>6</v>
      </c>
      <c r="B113" s="30" t="s">
        <v>32</v>
      </c>
      <c r="C113" s="84" t="s">
        <v>127</v>
      </c>
      <c r="D113" s="31">
        <f>SUM('Doug Gates'!K29)</f>
        <v>33</v>
      </c>
      <c r="E113" s="31">
        <f>SUM('Doug Gates'!L29)</f>
        <v>6169</v>
      </c>
      <c r="F113" s="62">
        <f>SUM('Doug Gates'!M29)</f>
        <v>186.93939393939394</v>
      </c>
      <c r="G113" s="31">
        <f>SUM('Doug Gates'!N29)</f>
        <v>111</v>
      </c>
      <c r="H113" s="62">
        <f>SUM('Doug Gates'!O29)</f>
        <v>297.93939393939394</v>
      </c>
      <c r="J113" s="30">
        <v>6</v>
      </c>
      <c r="K113" s="30" t="s">
        <v>32</v>
      </c>
      <c r="L113" s="85" t="s">
        <v>95</v>
      </c>
      <c r="M113" s="31">
        <f>SUM('Doug Depweg'!K37)</f>
        <v>46</v>
      </c>
      <c r="N113" s="31">
        <f>SUM('Doug Depweg'!L37)</f>
        <v>8361</v>
      </c>
      <c r="O113" s="62">
        <f>SUM('Doug Depweg'!M37)</f>
        <v>181.7608695652174</v>
      </c>
    </row>
    <row r="114" spans="1:15" x14ac:dyDescent="0.25">
      <c r="A114" s="30">
        <v>7</v>
      </c>
      <c r="B114" s="30" t="s">
        <v>32</v>
      </c>
      <c r="C114" s="85" t="s">
        <v>95</v>
      </c>
      <c r="D114" s="31">
        <f>SUM('Doug Depweg'!K37)</f>
        <v>46</v>
      </c>
      <c r="E114" s="31">
        <f>SUM('Doug Depweg'!L37)</f>
        <v>8361</v>
      </c>
      <c r="F114" s="62">
        <f>SUM('Doug Depweg'!M37)</f>
        <v>181.7608695652174</v>
      </c>
      <c r="G114" s="31">
        <f>SUM('Doug Depweg'!N37)</f>
        <v>97</v>
      </c>
      <c r="H114" s="62">
        <f>SUM('Doug Depweg'!O37)</f>
        <v>278.76086956521738</v>
      </c>
      <c r="J114" s="30">
        <v>7</v>
      </c>
      <c r="K114" s="30" t="s">
        <v>32</v>
      </c>
      <c r="L114" s="84" t="s">
        <v>165</v>
      </c>
      <c r="M114" s="31">
        <f>SUM('Dana Waxler'!K30)</f>
        <v>30</v>
      </c>
      <c r="N114" s="31">
        <f>SUM('Dana Waxler'!L30)</f>
        <v>5447.0020000000004</v>
      </c>
      <c r="O114" s="62">
        <f>SUM('Dana Waxler'!M30)</f>
        <v>181.56673333333336</v>
      </c>
    </row>
    <row r="115" spans="1:15" x14ac:dyDescent="0.25">
      <c r="A115" s="30">
        <v>8</v>
      </c>
      <c r="B115" s="30" t="s">
        <v>32</v>
      </c>
      <c r="C115" s="84" t="s">
        <v>70</v>
      </c>
      <c r="D115" s="31">
        <f>SUM('Brian Vincent'!K10)</f>
        <v>30</v>
      </c>
      <c r="E115" s="31">
        <f>SUM('Brian Vincent'!L10)</f>
        <v>5534</v>
      </c>
      <c r="F115" s="62">
        <f>SUM('Brian Vincent'!M10)</f>
        <v>184.46666666666667</v>
      </c>
      <c r="G115" s="31">
        <f>SUM('Brian Vincent'!N10)</f>
        <v>92</v>
      </c>
      <c r="H115" s="62">
        <f>SUM('Brian Vincent'!O10)</f>
        <v>276.4666666666667</v>
      </c>
      <c r="J115" s="30">
        <v>8</v>
      </c>
      <c r="K115" s="30" t="s">
        <v>32</v>
      </c>
      <c r="L115" s="84" t="s">
        <v>120</v>
      </c>
      <c r="M115" s="31">
        <f>SUM('Brian Edmonds'!K10)</f>
        <v>28</v>
      </c>
      <c r="N115" s="31">
        <f>SUM('Brian Edmonds'!L10)</f>
        <v>5059</v>
      </c>
      <c r="O115" s="62">
        <f>SUM('Brian Edmonds'!M10)</f>
        <v>180.67857142857142</v>
      </c>
    </row>
    <row r="116" spans="1:15" x14ac:dyDescent="0.25">
      <c r="A116" s="30">
        <v>9</v>
      </c>
      <c r="B116" s="30" t="s">
        <v>32</v>
      </c>
      <c r="C116" s="86" t="s">
        <v>90</v>
      </c>
      <c r="D116" s="31">
        <f>SUM('Jerry Kendall'!K12)</f>
        <v>30</v>
      </c>
      <c r="E116" s="31">
        <f>SUM('Jerry Kendall'!L12)</f>
        <v>5323.0020000000004</v>
      </c>
      <c r="F116" s="62">
        <f>SUM('Jerry Kendall'!M12)</f>
        <v>177.43340000000001</v>
      </c>
      <c r="G116" s="31">
        <f>SUM('Jerry Kendall'!N12)</f>
        <v>92</v>
      </c>
      <c r="H116" s="62">
        <f>SUM('Jerry Kendall'!O12)</f>
        <v>269.43340000000001</v>
      </c>
      <c r="J116" s="30">
        <v>9</v>
      </c>
      <c r="K116" s="30" t="s">
        <v>32</v>
      </c>
      <c r="L116" s="86" t="s">
        <v>91</v>
      </c>
      <c r="M116" s="31">
        <f>SUM('Kyle Ashlock'!K14)</f>
        <v>36</v>
      </c>
      <c r="N116" s="31">
        <f>SUM('Kyle Ashlock'!L14)</f>
        <v>6499.0010000000002</v>
      </c>
      <c r="O116" s="62">
        <f>SUM('Kyle Ashlock'!M14)</f>
        <v>180.52780555555557</v>
      </c>
    </row>
    <row r="117" spans="1:15" x14ac:dyDescent="0.25">
      <c r="A117" s="30">
        <v>10</v>
      </c>
      <c r="B117" s="30" t="s">
        <v>32</v>
      </c>
      <c r="C117" s="84" t="s">
        <v>158</v>
      </c>
      <c r="D117" s="31">
        <f>SUM('Bill Meyer'!K14)</f>
        <v>52</v>
      </c>
      <c r="E117" s="31">
        <f>SUM('Bill Meyer'!L14)</f>
        <v>9217</v>
      </c>
      <c r="F117" s="62">
        <f>SUM('Bill Meyer'!M14)</f>
        <v>177.25</v>
      </c>
      <c r="G117" s="31">
        <f>SUM('Bill Meyer'!N14)</f>
        <v>78</v>
      </c>
      <c r="H117" s="62">
        <f>SUM('Bill Meyer'!O14)</f>
        <v>255.25</v>
      </c>
      <c r="J117" s="30">
        <v>10</v>
      </c>
      <c r="K117" s="30" t="s">
        <v>32</v>
      </c>
      <c r="L117" s="85" t="s">
        <v>25</v>
      </c>
      <c r="M117" s="31">
        <f>SUM('Ken Danals'!K14)</f>
        <v>39</v>
      </c>
      <c r="N117" s="31">
        <f>SUM('Ken Danals'!L14)</f>
        <v>7029.0020000000004</v>
      </c>
      <c r="O117" s="62">
        <f>SUM('Ken Danals'!M14)</f>
        <v>180.23082051282051</v>
      </c>
    </row>
    <row r="118" spans="1:15" x14ac:dyDescent="0.25">
      <c r="A118" s="30">
        <v>11</v>
      </c>
      <c r="B118" s="30" t="s">
        <v>32</v>
      </c>
      <c r="C118" s="85" t="s">
        <v>25</v>
      </c>
      <c r="D118" s="31">
        <f>SUM('Ken Danals'!K14)</f>
        <v>39</v>
      </c>
      <c r="E118" s="31">
        <f>SUM('Ken Danals'!L14)</f>
        <v>7029.0020000000004</v>
      </c>
      <c r="F118" s="62">
        <f>SUM('Ken Danals'!M14)</f>
        <v>180.23082051282051</v>
      </c>
      <c r="G118" s="31">
        <f>SUM('Ken Danals'!N14)</f>
        <v>68</v>
      </c>
      <c r="H118" s="62">
        <f>SUM('Ken Danals'!O14)</f>
        <v>248.23082051282051</v>
      </c>
      <c r="J118" s="30">
        <v>11</v>
      </c>
      <c r="K118" s="30" t="s">
        <v>32</v>
      </c>
      <c r="L118" s="84" t="s">
        <v>153</v>
      </c>
      <c r="M118" s="31">
        <f>SUM('Ernie Converse'!K9)</f>
        <v>22</v>
      </c>
      <c r="N118" s="31">
        <f>SUM('Ernie Converse'!L9)</f>
        <v>3965</v>
      </c>
      <c r="O118" s="62">
        <f>SUM('Ernie Converse'!M9)</f>
        <v>180.22727272727272</v>
      </c>
    </row>
    <row r="119" spans="1:15" x14ac:dyDescent="0.25">
      <c r="A119" s="30">
        <v>12</v>
      </c>
      <c r="B119" s="30" t="s">
        <v>32</v>
      </c>
      <c r="C119" s="84" t="s">
        <v>101</v>
      </c>
      <c r="D119" s="31">
        <f>SUM('Bill Poor'!K16)</f>
        <v>58</v>
      </c>
      <c r="E119" s="31">
        <f>SUM('Bill Poor'!L16)</f>
        <v>10294.001</v>
      </c>
      <c r="F119" s="62">
        <f>SUM('Bill Poor'!M16)</f>
        <v>177.48277586206896</v>
      </c>
      <c r="G119" s="31">
        <f>SUM('Bill Poor'!N16)</f>
        <v>60</v>
      </c>
      <c r="H119" s="62">
        <f>SUM('Bill Poor'!O16)</f>
        <v>237.48277586206896</v>
      </c>
      <c r="J119" s="30">
        <v>12</v>
      </c>
      <c r="K119" s="30" t="s">
        <v>32</v>
      </c>
      <c r="L119" s="84" t="s">
        <v>99</v>
      </c>
      <c r="M119" s="31">
        <f>SUM('John Joseph'!K11)</f>
        <v>32</v>
      </c>
      <c r="N119" s="31">
        <f>SUM('John Joseph'!L11)</f>
        <v>5748</v>
      </c>
      <c r="O119" s="62">
        <f>SUM('John Joseph'!M11)</f>
        <v>179.625</v>
      </c>
    </row>
    <row r="120" spans="1:15" x14ac:dyDescent="0.25">
      <c r="A120" s="30">
        <v>13</v>
      </c>
      <c r="B120" s="30" t="s">
        <v>32</v>
      </c>
      <c r="C120" s="84" t="s">
        <v>153</v>
      </c>
      <c r="D120" s="31">
        <f>SUM('Ernie Converse'!K9)</f>
        <v>22</v>
      </c>
      <c r="E120" s="31">
        <f>SUM('Ernie Converse'!L9)</f>
        <v>3965</v>
      </c>
      <c r="F120" s="62">
        <f>SUM('Ernie Converse'!M9)</f>
        <v>180.22727272727272</v>
      </c>
      <c r="G120" s="31">
        <f>SUM('Ernie Converse'!N9)</f>
        <v>55</v>
      </c>
      <c r="H120" s="62">
        <f>SUM('Ernie Converse'!O9)</f>
        <v>235.22727272727272</v>
      </c>
      <c r="J120" s="30">
        <v>13</v>
      </c>
      <c r="K120" s="30" t="s">
        <v>32</v>
      </c>
      <c r="L120" s="84" t="s">
        <v>101</v>
      </c>
      <c r="M120" s="31">
        <f>SUM('Bill Poor'!K16)</f>
        <v>58</v>
      </c>
      <c r="N120" s="31">
        <f>SUM('Bill Poor'!L16)</f>
        <v>10294.001</v>
      </c>
      <c r="O120" s="62">
        <f>SUM('Bill Poor'!M16)</f>
        <v>177.48277586206896</v>
      </c>
    </row>
    <row r="121" spans="1:15" x14ac:dyDescent="0.25">
      <c r="A121" s="30">
        <v>14</v>
      </c>
      <c r="B121" s="30" t="s">
        <v>32</v>
      </c>
      <c r="C121" s="84" t="s">
        <v>99</v>
      </c>
      <c r="D121" s="31">
        <f>SUM('John Joseph'!K11)</f>
        <v>32</v>
      </c>
      <c r="E121" s="31">
        <f>SUM('John Joseph'!L11)</f>
        <v>5748</v>
      </c>
      <c r="F121" s="62">
        <f>SUM('John Joseph'!M11)</f>
        <v>179.625</v>
      </c>
      <c r="G121" s="31">
        <f>SUM('John Joseph'!N11)</f>
        <v>46</v>
      </c>
      <c r="H121" s="62">
        <f>SUM('John Joseph'!O11)</f>
        <v>225.625</v>
      </c>
      <c r="J121" s="30">
        <v>14</v>
      </c>
      <c r="K121" s="30" t="s">
        <v>32</v>
      </c>
      <c r="L121" s="84" t="s">
        <v>100</v>
      </c>
      <c r="M121" s="31">
        <f>SUM('Frank Baird'!K10)</f>
        <v>28</v>
      </c>
      <c r="N121" s="31">
        <f>SUM('Frank Baird'!L10)</f>
        <v>4969</v>
      </c>
      <c r="O121" s="62">
        <f>SUM('Frank Baird'!M10)</f>
        <v>177.46428571428572</v>
      </c>
    </row>
    <row r="122" spans="1:15" x14ac:dyDescent="0.25">
      <c r="A122" s="30">
        <v>15</v>
      </c>
      <c r="B122" s="30" t="s">
        <v>32</v>
      </c>
      <c r="C122" s="84" t="s">
        <v>120</v>
      </c>
      <c r="D122" s="31">
        <f>SUM('Brian Edmonds'!K10)</f>
        <v>28</v>
      </c>
      <c r="E122" s="31">
        <f>SUM('Brian Edmonds'!L10)</f>
        <v>5059</v>
      </c>
      <c r="F122" s="62">
        <f>SUM('Brian Edmonds'!M10)</f>
        <v>180.67857142857142</v>
      </c>
      <c r="G122" s="31">
        <f>SUM('Brian Edmonds'!N10)</f>
        <v>44</v>
      </c>
      <c r="H122" s="62">
        <f>SUM('Brian Edmonds'!O10)</f>
        <v>224.67857142857142</v>
      </c>
      <c r="J122" s="30">
        <v>15</v>
      </c>
      <c r="K122" s="30" t="s">
        <v>32</v>
      </c>
      <c r="L122" s="86" t="s">
        <v>90</v>
      </c>
      <c r="M122" s="31">
        <f>SUM('Jerry Kendall'!K12)</f>
        <v>30</v>
      </c>
      <c r="N122" s="31">
        <f>SUM('Jerry Kendall'!L12)</f>
        <v>5323.0020000000004</v>
      </c>
      <c r="O122" s="62">
        <f>SUM('Jerry Kendall'!M12)</f>
        <v>177.43340000000001</v>
      </c>
    </row>
    <row r="123" spans="1:15" x14ac:dyDescent="0.25">
      <c r="A123" s="30">
        <v>16</v>
      </c>
      <c r="B123" s="30" t="s">
        <v>32</v>
      </c>
      <c r="C123" s="84" t="s">
        <v>133</v>
      </c>
      <c r="D123" s="31">
        <f>SUM('Pam Gates'!K10)</f>
        <v>26</v>
      </c>
      <c r="E123" s="31">
        <f>SUM('Pam Gates'!L10)</f>
        <v>4764</v>
      </c>
      <c r="F123" s="62">
        <f>SUM('Pam Gates'!M10)</f>
        <v>183.23076923076923</v>
      </c>
      <c r="G123" s="31">
        <f>SUM('Pam Gates'!N10)</f>
        <v>41</v>
      </c>
      <c r="H123" s="62">
        <f>SUM('Pam Gates'!O10)</f>
        <v>224.23076923076923</v>
      </c>
      <c r="J123" s="30">
        <v>16</v>
      </c>
      <c r="K123" s="30" t="s">
        <v>32</v>
      </c>
      <c r="L123" s="84" t="s">
        <v>158</v>
      </c>
      <c r="M123" s="31">
        <f>SUM('Bill Meyer'!K14)</f>
        <v>52</v>
      </c>
      <c r="N123" s="31">
        <f>SUM('Bill Meyer'!L14)</f>
        <v>9217</v>
      </c>
      <c r="O123" s="62">
        <f>SUM('Bill Meyer'!M14)</f>
        <v>177.25</v>
      </c>
    </row>
    <row r="124" spans="1:15" x14ac:dyDescent="0.25">
      <c r="A124" s="30">
        <v>17</v>
      </c>
      <c r="B124" s="30" t="s">
        <v>32</v>
      </c>
      <c r="C124" s="84" t="s">
        <v>165</v>
      </c>
      <c r="D124" s="31">
        <f>SUM('Dana Waxler'!K30)</f>
        <v>30</v>
      </c>
      <c r="E124" s="31">
        <f>SUM('Dana Waxler'!L30)</f>
        <v>5447.0020000000004</v>
      </c>
      <c r="F124" s="62">
        <f>SUM('Dana Waxler'!M30)</f>
        <v>181.56673333333336</v>
      </c>
      <c r="G124" s="31">
        <f>SUM('Dana Waxler'!N30)</f>
        <v>39</v>
      </c>
      <c r="H124" s="62">
        <f>SUM('Dana Waxler'!O30)</f>
        <v>220.56673333333336</v>
      </c>
      <c r="J124" s="30">
        <v>17</v>
      </c>
      <c r="K124" s="30" t="s">
        <v>32</v>
      </c>
      <c r="L124" s="85" t="s">
        <v>47</v>
      </c>
      <c r="M124" s="31">
        <f>SUM('Jerry Willeford'!K25)</f>
        <v>92</v>
      </c>
      <c r="N124" s="31">
        <f>SUM('Jerry Willeford'!L25)</f>
        <v>16192.009000000002</v>
      </c>
      <c r="O124" s="62">
        <f>SUM('Jerry Willeford'!M25)</f>
        <v>176.00009782608697</v>
      </c>
    </row>
    <row r="125" spans="1:15" x14ac:dyDescent="0.25">
      <c r="A125" s="30">
        <v>18</v>
      </c>
      <c r="B125" s="30" t="s">
        <v>32</v>
      </c>
      <c r="C125" s="84" t="s">
        <v>117</v>
      </c>
      <c r="D125" s="31">
        <f>SUM('Katherine Blackard'!K12)</f>
        <v>34</v>
      </c>
      <c r="E125" s="31">
        <f>SUM('Katherine Blackard'!L12)</f>
        <v>5671</v>
      </c>
      <c r="F125" s="62">
        <f>SUM('Katherine Blackard'!M12)</f>
        <v>166.79411764705881</v>
      </c>
      <c r="G125" s="31">
        <f>SUM('Katherine Blackard'!N12)</f>
        <v>52</v>
      </c>
      <c r="H125" s="62">
        <f>SUM('Katherine Blackard'!O12)</f>
        <v>218.79411764705881</v>
      </c>
      <c r="J125" s="30">
        <v>18</v>
      </c>
      <c r="K125" s="30" t="s">
        <v>32</v>
      </c>
      <c r="L125" s="85" t="s">
        <v>45</v>
      </c>
      <c r="M125" s="31">
        <f>SUM('Tony Carruth'!K20)</f>
        <v>68</v>
      </c>
      <c r="N125" s="31">
        <f>SUM('Tony Carruth'!L20)</f>
        <v>11770.007000000001</v>
      </c>
      <c r="O125" s="62">
        <f>SUM('Tony Carruth'!M20)</f>
        <v>173.08833823529415</v>
      </c>
    </row>
    <row r="126" spans="1:15" x14ac:dyDescent="0.25">
      <c r="A126" s="30">
        <v>19</v>
      </c>
      <c r="B126" s="30" t="s">
        <v>32</v>
      </c>
      <c r="C126" s="85" t="s">
        <v>22</v>
      </c>
      <c r="D126" s="31">
        <f>SUM('Dave Eisenschmied'!K28)</f>
        <v>36</v>
      </c>
      <c r="E126" s="31">
        <f>SUM('Dave Eisenschmied'!L28)</f>
        <v>6122</v>
      </c>
      <c r="F126" s="62">
        <f>SUM('Dave Eisenschmied'!M28)</f>
        <v>170.05555555555554</v>
      </c>
      <c r="G126" s="31">
        <f>SUM('Dave Eisenschmied'!N28)</f>
        <v>38</v>
      </c>
      <c r="H126" s="62">
        <f>SUM('Dave Eisenschmied'!O28)</f>
        <v>208.05555555555554</v>
      </c>
      <c r="J126" s="30">
        <v>19</v>
      </c>
      <c r="K126" s="30" t="s">
        <v>32</v>
      </c>
      <c r="L126" s="84" t="s">
        <v>144</v>
      </c>
      <c r="M126" s="31">
        <f>SUM('Chris Carter'!K10)</f>
        <v>25</v>
      </c>
      <c r="N126" s="31">
        <f>SUM('Chris Carter'!L10)</f>
        <v>4327</v>
      </c>
      <c r="O126" s="62">
        <f>SUM('Chris Carter'!M10)</f>
        <v>173.08</v>
      </c>
    </row>
    <row r="127" spans="1:15" x14ac:dyDescent="0.25">
      <c r="A127" s="30">
        <v>20</v>
      </c>
      <c r="B127" s="30" t="s">
        <v>32</v>
      </c>
      <c r="C127" s="84" t="s">
        <v>67</v>
      </c>
      <c r="D127" s="31">
        <f>SUM('James Clarke'!K26)</f>
        <v>24</v>
      </c>
      <c r="E127" s="31">
        <f>SUM('James Clarke'!L26)</f>
        <v>4122</v>
      </c>
      <c r="F127" s="62">
        <f>SUM('James Clarke'!M26)</f>
        <v>171.75</v>
      </c>
      <c r="G127" s="31">
        <f>SUM('James Clarke'!N26)</f>
        <v>33</v>
      </c>
      <c r="H127" s="62">
        <f>SUM('James Clarke'!O26)</f>
        <v>204.75</v>
      </c>
      <c r="J127" s="30">
        <v>20</v>
      </c>
      <c r="K127" s="30" t="s">
        <v>32</v>
      </c>
      <c r="L127" s="84" t="s">
        <v>67</v>
      </c>
      <c r="M127" s="31">
        <f>SUM('James Clarke'!K26)</f>
        <v>24</v>
      </c>
      <c r="N127" s="31">
        <f>SUM('James Clarke'!L26)</f>
        <v>4122</v>
      </c>
      <c r="O127" s="62">
        <f>SUM('James Clarke'!M26)</f>
        <v>171.75</v>
      </c>
    </row>
    <row r="128" spans="1:15" x14ac:dyDescent="0.25">
      <c r="A128" s="30">
        <v>21</v>
      </c>
      <c r="B128" s="30" t="s">
        <v>32</v>
      </c>
      <c r="C128" s="84" t="s">
        <v>144</v>
      </c>
      <c r="D128" s="31">
        <f>SUM('Chris Carter'!K10)</f>
        <v>25</v>
      </c>
      <c r="E128" s="31">
        <f>SUM('Chris Carter'!L10)</f>
        <v>4327</v>
      </c>
      <c r="F128" s="62">
        <f>SUM('Chris Carter'!M10)</f>
        <v>173.08</v>
      </c>
      <c r="G128" s="31">
        <f>SUM('Chris Carter'!N10)</f>
        <v>30</v>
      </c>
      <c r="H128" s="62">
        <f>SUM('Chris Carter'!O10)</f>
        <v>203.08</v>
      </c>
      <c r="J128" s="30">
        <v>21</v>
      </c>
      <c r="K128" s="30" t="s">
        <v>32</v>
      </c>
      <c r="L128" s="85" t="s">
        <v>46</v>
      </c>
      <c r="M128" s="31">
        <f>SUM('Howard Wilson'!K10)</f>
        <v>24</v>
      </c>
      <c r="N128" s="31">
        <f>SUM('Howard Wilson'!L10)</f>
        <v>4111</v>
      </c>
      <c r="O128" s="62">
        <f>SUM('Howard Wilson'!M10)</f>
        <v>171.29166666666666</v>
      </c>
    </row>
    <row r="129" spans="1:15" x14ac:dyDescent="0.25">
      <c r="A129" s="30">
        <v>22</v>
      </c>
      <c r="B129" s="30" t="s">
        <v>32</v>
      </c>
      <c r="C129" s="85" t="s">
        <v>46</v>
      </c>
      <c r="D129" s="31">
        <f>SUM('Howard Wilson'!K10)</f>
        <v>24</v>
      </c>
      <c r="E129" s="31">
        <f>SUM('Howard Wilson'!L10)</f>
        <v>4111</v>
      </c>
      <c r="F129" s="62">
        <f>SUM('Howard Wilson'!M10)</f>
        <v>171.29166666666666</v>
      </c>
      <c r="G129" s="31">
        <f>SUM('Howard Wilson'!N10)</f>
        <v>31</v>
      </c>
      <c r="H129" s="62">
        <f>SUM('Howard Wilson'!O10)</f>
        <v>202.29166666666666</v>
      </c>
      <c r="J129" s="30">
        <v>22</v>
      </c>
      <c r="K129" s="30" t="s">
        <v>32</v>
      </c>
      <c r="L129" s="85" t="s">
        <v>22</v>
      </c>
      <c r="M129" s="31">
        <f>SUM('Dave Eisenschmied'!K28)</f>
        <v>36</v>
      </c>
      <c r="N129" s="31">
        <f>SUM('Dave Eisenschmied'!L28)</f>
        <v>6122</v>
      </c>
      <c r="O129" s="62">
        <f>SUM('Dave Eisenschmied'!M28)</f>
        <v>170.05555555555554</v>
      </c>
    </row>
    <row r="130" spans="1:15" x14ac:dyDescent="0.25">
      <c r="A130" s="30">
        <v>23</v>
      </c>
      <c r="B130" s="30" t="s">
        <v>32</v>
      </c>
      <c r="C130" s="84" t="s">
        <v>100</v>
      </c>
      <c r="D130" s="31">
        <f>SUM('Frank Baird'!K10)</f>
        <v>28</v>
      </c>
      <c r="E130" s="31">
        <f>SUM('Frank Baird'!L10)</f>
        <v>4969</v>
      </c>
      <c r="F130" s="62">
        <f>SUM('Frank Baird'!M10)</f>
        <v>177.46428571428572</v>
      </c>
      <c r="G130" s="31">
        <f>SUM('Frank Baird'!N10)</f>
        <v>22</v>
      </c>
      <c r="H130" s="62">
        <f>SUM('Frank Baird'!O10)</f>
        <v>199.46428571428572</v>
      </c>
      <c r="J130" s="30">
        <v>23</v>
      </c>
      <c r="K130" s="30" t="s">
        <v>32</v>
      </c>
      <c r="L130" s="84" t="s">
        <v>117</v>
      </c>
      <c r="M130" s="31">
        <f>SUM('Katherine Blackard'!K12)</f>
        <v>34</v>
      </c>
      <c r="N130" s="31">
        <f>SUM('Katherine Blackard'!L12)</f>
        <v>5671</v>
      </c>
      <c r="O130" s="62">
        <f>SUM('Katherine Blackard'!M12)</f>
        <v>166.79411764705881</v>
      </c>
    </row>
    <row r="131" spans="1:15" x14ac:dyDescent="0.25">
      <c r="A131" s="30">
        <v>24</v>
      </c>
      <c r="B131" s="30" t="s">
        <v>32</v>
      </c>
      <c r="C131" s="84" t="s">
        <v>169</v>
      </c>
      <c r="D131" s="31">
        <f>SUM('Kandace Matoy'!K12)</f>
        <v>29</v>
      </c>
      <c r="E131" s="31">
        <f>SUM('Kandace Matoy'!L12)</f>
        <v>4744</v>
      </c>
      <c r="F131" s="62">
        <f>SUM('Kandace Matoy'!M12)</f>
        <v>163.58620689655172</v>
      </c>
      <c r="G131" s="31">
        <f>SUM('Kandace Matoy'!N12)</f>
        <v>33</v>
      </c>
      <c r="H131" s="62">
        <f>SUM('Kandace Matoy'!O12)</f>
        <v>196.58620689655172</v>
      </c>
      <c r="J131" s="30">
        <v>24</v>
      </c>
      <c r="K131" s="30" t="s">
        <v>32</v>
      </c>
      <c r="L131" s="84" t="s">
        <v>169</v>
      </c>
      <c r="M131" s="31">
        <f>SUM('Kandace Matoy'!K12)</f>
        <v>29</v>
      </c>
      <c r="N131" s="31">
        <f>SUM('Kandace Matoy'!L12)</f>
        <v>4744</v>
      </c>
      <c r="O131" s="62">
        <f>SUM('Kandace Matoy'!M12)</f>
        <v>163.58620689655172</v>
      </c>
    </row>
    <row r="132" spans="1:15" x14ac:dyDescent="0.25">
      <c r="A132" s="30">
        <v>25</v>
      </c>
      <c r="B132" s="30" t="s">
        <v>32</v>
      </c>
      <c r="C132" s="85" t="s">
        <v>49</v>
      </c>
      <c r="D132" s="31">
        <f>SUM('Harry Trainer'!K12)</f>
        <v>32</v>
      </c>
      <c r="E132" s="31">
        <f>SUM('Harry Trainer'!L12)</f>
        <v>5161</v>
      </c>
      <c r="F132" s="62">
        <f>SUM('Harry Trainer'!M12)</f>
        <v>161.28125</v>
      </c>
      <c r="G132" s="31">
        <f>SUM('Harry Trainer'!N12)</f>
        <v>31</v>
      </c>
      <c r="H132" s="62">
        <f>SUM('Harry Trainer'!O12)</f>
        <v>192.28125</v>
      </c>
      <c r="J132" s="30">
        <v>25</v>
      </c>
      <c r="K132" s="30" t="s">
        <v>32</v>
      </c>
      <c r="L132" s="85" t="s">
        <v>49</v>
      </c>
      <c r="M132" s="31">
        <f>SUM('Harry Trainer'!K12)</f>
        <v>32</v>
      </c>
      <c r="N132" s="31">
        <f>SUM('Harry Trainer'!L12)</f>
        <v>5161</v>
      </c>
      <c r="O132" s="62">
        <f>SUM('Harry Trainer'!M12)</f>
        <v>161.28125</v>
      </c>
    </row>
    <row r="133" spans="1:15" x14ac:dyDescent="0.25">
      <c r="A133" s="30">
        <v>26</v>
      </c>
      <c r="B133" s="30" t="s">
        <v>32</v>
      </c>
      <c r="C133" s="86" t="s">
        <v>92</v>
      </c>
      <c r="D133" s="31">
        <f>SUM('Joey Kimbrell'!K16)</f>
        <v>42</v>
      </c>
      <c r="E133" s="31">
        <f>SUM('Joey Kimbrell'!L16)</f>
        <v>5908</v>
      </c>
      <c r="F133" s="62">
        <f>SUM('Joey Kimbrell'!M16)</f>
        <v>140.66666666666666</v>
      </c>
      <c r="G133" s="31">
        <f>SUM('Joey Kimbrell'!N16)</f>
        <v>42</v>
      </c>
      <c r="H133" s="62">
        <f>SUM('Joey Kimbrell'!O16)</f>
        <v>182.66666666666666</v>
      </c>
      <c r="J133" s="30">
        <v>26</v>
      </c>
      <c r="K133" s="30" t="s">
        <v>32</v>
      </c>
      <c r="L133" s="84" t="s">
        <v>191</v>
      </c>
      <c r="M133" s="31">
        <f>SUM('Annette McClure'!K9)</f>
        <v>24</v>
      </c>
      <c r="N133" s="31">
        <f>SUM('Annette McClure'!L9)</f>
        <v>3751</v>
      </c>
      <c r="O133" s="62">
        <f>SUM('Annette McClure'!M9)</f>
        <v>156.29166666666666</v>
      </c>
    </row>
    <row r="134" spans="1:15" x14ac:dyDescent="0.25">
      <c r="A134" s="30">
        <v>27</v>
      </c>
      <c r="B134" s="30" t="s">
        <v>32</v>
      </c>
      <c r="C134" s="84" t="s">
        <v>57</v>
      </c>
      <c r="D134" s="31">
        <f>SUM('Pat Stewart'!K9)</f>
        <v>24</v>
      </c>
      <c r="E134" s="31">
        <f>SUM('Pat Stewart'!L9)</f>
        <v>3555</v>
      </c>
      <c r="F134" s="62">
        <f>SUM('Pat Stewart'!M9)</f>
        <v>148.125</v>
      </c>
      <c r="G134" s="31">
        <f>SUM('Pat Stewart'!N9)</f>
        <v>25</v>
      </c>
      <c r="H134" s="62">
        <f>SUM('Pat Stewart'!O9)</f>
        <v>173.125</v>
      </c>
      <c r="J134" s="30">
        <v>27</v>
      </c>
      <c r="K134" s="30" t="s">
        <v>32</v>
      </c>
      <c r="L134" s="84" t="s">
        <v>57</v>
      </c>
      <c r="M134" s="31">
        <f>SUM('Pat Stewart'!K9)</f>
        <v>24</v>
      </c>
      <c r="N134" s="31">
        <f>SUM('Pat Stewart'!L9)</f>
        <v>3555</v>
      </c>
      <c r="O134" s="62">
        <f>SUM('Pat Stewart'!M9)</f>
        <v>148.125</v>
      </c>
    </row>
    <row r="135" spans="1:15" x14ac:dyDescent="0.25">
      <c r="A135" s="30">
        <v>28</v>
      </c>
      <c r="B135" s="30" t="s">
        <v>32</v>
      </c>
      <c r="C135" s="84" t="s">
        <v>191</v>
      </c>
      <c r="D135" s="31">
        <f>SUM('Annette McClure'!K9)</f>
        <v>24</v>
      </c>
      <c r="E135" s="31">
        <f>SUM('Annette McClure'!L9)</f>
        <v>3751</v>
      </c>
      <c r="F135" s="62">
        <f>SUM('Annette McClure'!M9)</f>
        <v>156.29166666666666</v>
      </c>
      <c r="G135" s="31">
        <f>SUM('Annette McClure'!N9)</f>
        <v>16</v>
      </c>
      <c r="H135" s="62">
        <f>SUM('Annette McClure'!O9)</f>
        <v>172.29166666666666</v>
      </c>
      <c r="J135" s="30">
        <v>28</v>
      </c>
      <c r="K135" s="30" t="s">
        <v>32</v>
      </c>
      <c r="L135" s="86" t="s">
        <v>93</v>
      </c>
      <c r="M135" s="31">
        <f>SUM('Randy Kimbrell'!K11)</f>
        <v>24</v>
      </c>
      <c r="N135" s="31">
        <f>SUM('Randy Kimbrell'!L11)</f>
        <v>3462</v>
      </c>
      <c r="O135" s="62">
        <f>SUM('Randy Kimbrell'!M11)</f>
        <v>144.25</v>
      </c>
    </row>
    <row r="136" spans="1:15" x14ac:dyDescent="0.25">
      <c r="A136" s="30">
        <v>29</v>
      </c>
      <c r="B136" s="30" t="s">
        <v>32</v>
      </c>
      <c r="C136" s="86" t="s">
        <v>93</v>
      </c>
      <c r="D136" s="31">
        <f>SUM('Randy Kimbrell'!K11)</f>
        <v>24</v>
      </c>
      <c r="E136" s="31">
        <f>SUM('Randy Kimbrell'!L11)</f>
        <v>3462</v>
      </c>
      <c r="F136" s="62">
        <f>SUM('Randy Kimbrell'!M11)</f>
        <v>144.25</v>
      </c>
      <c r="G136" s="31">
        <f>SUM('Randy Kimbrell'!N11)</f>
        <v>27</v>
      </c>
      <c r="H136" s="62">
        <f>SUM('Randy Kimbrell'!O11)</f>
        <v>171.25</v>
      </c>
      <c r="J136" s="30">
        <v>29</v>
      </c>
      <c r="K136" s="30" t="s">
        <v>32</v>
      </c>
      <c r="L136" s="86" t="s">
        <v>92</v>
      </c>
      <c r="M136" s="31">
        <f>SUM('Joey Kimbrell'!K16)</f>
        <v>42</v>
      </c>
      <c r="N136" s="31">
        <f>SUM('Joey Kimbrell'!L16)</f>
        <v>5908</v>
      </c>
      <c r="O136" s="62">
        <f>SUM('Joey Kimbrell'!M16)</f>
        <v>140.66666666666666</v>
      </c>
    </row>
    <row r="137" spans="1:15" x14ac:dyDescent="0.25">
      <c r="A137" s="30">
        <v>30</v>
      </c>
      <c r="B137" s="30" t="s">
        <v>32</v>
      </c>
      <c r="C137" s="84" t="s">
        <v>167</v>
      </c>
      <c r="D137" s="31">
        <f>SUM('Shelly Moormon'!K10)</f>
        <v>28</v>
      </c>
      <c r="E137" s="31">
        <f>SUM('Shelly Moormon'!L10)</f>
        <v>3745</v>
      </c>
      <c r="F137" s="62">
        <f>SUM('Shelly Moormon'!M10)</f>
        <v>133.75</v>
      </c>
      <c r="G137" s="31">
        <f>SUM('Shelly Moormon'!N10)</f>
        <v>16</v>
      </c>
      <c r="H137" s="62">
        <f>SUM('Shelly Moormon'!O10)</f>
        <v>149.75</v>
      </c>
      <c r="J137" s="30">
        <v>30</v>
      </c>
      <c r="K137" s="30" t="s">
        <v>32</v>
      </c>
      <c r="L137" s="84" t="s">
        <v>167</v>
      </c>
      <c r="M137" s="31">
        <f>SUM('Shelly Moormon'!K10)</f>
        <v>28</v>
      </c>
      <c r="N137" s="31">
        <f>SUM('Shelly Moormon'!L10)</f>
        <v>3745</v>
      </c>
      <c r="O137" s="62">
        <f>SUM('Shelly Moormon'!M10)</f>
        <v>133.75</v>
      </c>
    </row>
    <row r="138" spans="1:15" x14ac:dyDescent="0.25">
      <c r="A138" s="75"/>
      <c r="B138" s="75"/>
      <c r="C138" s="88"/>
      <c r="D138" s="76"/>
      <c r="E138" s="76"/>
      <c r="F138" s="77"/>
      <c r="G138" s="76"/>
      <c r="H138" s="77"/>
      <c r="J138" s="75"/>
      <c r="K138" s="75"/>
      <c r="L138" s="88"/>
      <c r="M138" s="76"/>
      <c r="N138" s="76"/>
      <c r="O138" s="77"/>
    </row>
    <row r="139" spans="1:15" x14ac:dyDescent="0.25">
      <c r="A139" s="30">
        <v>31</v>
      </c>
      <c r="B139" s="30" t="s">
        <v>32</v>
      </c>
      <c r="C139" s="84" t="s">
        <v>132</v>
      </c>
      <c r="D139" s="31">
        <f>SUM('Ronald Blasko'!K8)</f>
        <v>14</v>
      </c>
      <c r="E139" s="31">
        <f>SUM('Ronald Blasko'!L8)</f>
        <v>2619.0029999999997</v>
      </c>
      <c r="F139" s="62">
        <f>SUM('Ronald Blasko'!M8)</f>
        <v>187.07164285714285</v>
      </c>
      <c r="G139" s="31">
        <f>SUM('Ronald Blasko'!N8)</f>
        <v>46</v>
      </c>
      <c r="H139" s="62">
        <f>SUM('Ronald Blasko'!O8)</f>
        <v>233.07164285714285</v>
      </c>
      <c r="J139" s="30">
        <v>31</v>
      </c>
      <c r="K139" s="30" t="s">
        <v>32</v>
      </c>
      <c r="L139" s="84" t="s">
        <v>132</v>
      </c>
      <c r="M139" s="31">
        <f>SUM('Ronald Blasko'!K8)</f>
        <v>14</v>
      </c>
      <c r="N139" s="31">
        <f>SUM('Ronald Blasko'!L8)</f>
        <v>2619.0029999999997</v>
      </c>
      <c r="O139" s="62">
        <f>SUM('Ronald Blasko'!M8)</f>
        <v>187.07164285714285</v>
      </c>
    </row>
    <row r="140" spans="1:15" x14ac:dyDescent="0.25">
      <c r="A140" s="30">
        <v>32</v>
      </c>
      <c r="B140" s="30" t="s">
        <v>32</v>
      </c>
      <c r="C140" s="84" t="s">
        <v>180</v>
      </c>
      <c r="D140" s="31">
        <f>SUM('Steve Kiemele'!K8)</f>
        <v>19</v>
      </c>
      <c r="E140" s="31">
        <f>SUM('Steve Kiemele'!L8)</f>
        <v>3441</v>
      </c>
      <c r="F140" s="62">
        <f>SUM('Steve Kiemele'!M8)</f>
        <v>181.10526315789474</v>
      </c>
      <c r="G140" s="31">
        <f>SUM('Steve Kiemele'!N8)</f>
        <v>37</v>
      </c>
      <c r="H140" s="62">
        <f>SUM('Steve Kiemele'!O8)</f>
        <v>218.10526315789474</v>
      </c>
      <c r="J140" s="30">
        <v>32</v>
      </c>
      <c r="K140" s="30" t="s">
        <v>32</v>
      </c>
      <c r="L140" s="84" t="s">
        <v>271</v>
      </c>
      <c r="M140" s="31">
        <f>SUM('Dwayne Kearns'!K5)</f>
        <v>4</v>
      </c>
      <c r="N140" s="31">
        <f>SUM('Dwayne Kearns'!L5)</f>
        <v>744</v>
      </c>
      <c r="O140" s="62">
        <f>SUM('Dwayne Kearns'!M5)</f>
        <v>186</v>
      </c>
    </row>
    <row r="141" spans="1:15" x14ac:dyDescent="0.25">
      <c r="A141" s="30">
        <v>33</v>
      </c>
      <c r="B141" s="30" t="s">
        <v>32</v>
      </c>
      <c r="C141" s="84" t="s">
        <v>18</v>
      </c>
      <c r="D141" s="31">
        <f>SUM('Jim Haley'!K7)</f>
        <v>13</v>
      </c>
      <c r="E141" s="31">
        <f>SUM('Jim Haley'!L7)</f>
        <v>2402</v>
      </c>
      <c r="F141" s="62">
        <f>SUM('Jim Haley'!M7)</f>
        <v>184.76923076923077</v>
      </c>
      <c r="G141" s="31">
        <f>SUM('Jim Haley'!N7)</f>
        <v>21</v>
      </c>
      <c r="H141" s="62">
        <f>SUM('Jim Haley'!O7)</f>
        <v>205.76923076923077</v>
      </c>
      <c r="J141" s="30">
        <v>33</v>
      </c>
      <c r="K141" s="30" t="s">
        <v>32</v>
      </c>
      <c r="L141" s="84" t="s">
        <v>18</v>
      </c>
      <c r="M141" s="31">
        <f>SUM('Jim Haley'!K7)</f>
        <v>13</v>
      </c>
      <c r="N141" s="31">
        <f>SUM('Jim Haley'!L7)</f>
        <v>2402</v>
      </c>
      <c r="O141" s="62">
        <f>SUM('Jim Haley'!M7)</f>
        <v>184.76923076923077</v>
      </c>
    </row>
    <row r="142" spans="1:15" x14ac:dyDescent="0.25">
      <c r="A142" s="30">
        <v>34</v>
      </c>
      <c r="B142" s="30" t="s">
        <v>32</v>
      </c>
      <c r="C142" s="84" t="s">
        <v>80</v>
      </c>
      <c r="D142" s="31">
        <f>SUM('David Russell'!K8)</f>
        <v>18</v>
      </c>
      <c r="E142" s="31">
        <f>SUM('David Russell'!L8)</f>
        <v>3162</v>
      </c>
      <c r="F142" s="62">
        <f>SUM('David Russell'!M8)</f>
        <v>175.66666666666666</v>
      </c>
      <c r="G142" s="31">
        <f>SUM('David Russell'!N8)</f>
        <v>26</v>
      </c>
      <c r="H142" s="62">
        <f>SUM('David Russell'!O8)</f>
        <v>201.66666666666666</v>
      </c>
      <c r="J142" s="30">
        <v>34</v>
      </c>
      <c r="K142" s="30" t="s">
        <v>32</v>
      </c>
      <c r="L142" s="84" t="s">
        <v>147</v>
      </c>
      <c r="M142" s="31">
        <f>SUM('John Laseter'!K5)</f>
        <v>6</v>
      </c>
      <c r="N142" s="31">
        <f>SUM('John Laseter'!L5)</f>
        <v>1102</v>
      </c>
      <c r="O142" s="62">
        <f>SUM('John Laseter'!M5)</f>
        <v>183.66666666666666</v>
      </c>
    </row>
    <row r="143" spans="1:15" x14ac:dyDescent="0.25">
      <c r="A143" s="30">
        <v>35</v>
      </c>
      <c r="B143" s="30" t="s">
        <v>32</v>
      </c>
      <c r="C143" s="84" t="s">
        <v>19</v>
      </c>
      <c r="D143" s="31">
        <f>SUM('Robby King'!K7)</f>
        <v>14</v>
      </c>
      <c r="E143" s="31">
        <f>SUM('Robby King'!L7)</f>
        <v>2512.0010000000002</v>
      </c>
      <c r="F143" s="62">
        <f>SUM('Robby King'!M7)</f>
        <v>179.42864285714288</v>
      </c>
      <c r="G143" s="31">
        <f>SUM('Robby King'!N7)</f>
        <v>22</v>
      </c>
      <c r="H143" s="62">
        <f>SUM('Robby King'!O7)</f>
        <v>201.42864285714288</v>
      </c>
      <c r="J143" s="30">
        <v>35</v>
      </c>
      <c r="K143" s="30" t="s">
        <v>32</v>
      </c>
      <c r="L143" s="89" t="s">
        <v>277</v>
      </c>
      <c r="M143" s="31">
        <f>SUM('Julie Mekolites'!K5)</f>
        <v>4</v>
      </c>
      <c r="N143" s="31">
        <f>SUM('Julie Mekolites'!L5)</f>
        <v>729</v>
      </c>
      <c r="O143" s="62">
        <f>SUM('Julie Mekolites'!M5)</f>
        <v>182.25</v>
      </c>
    </row>
    <row r="144" spans="1:15" x14ac:dyDescent="0.25">
      <c r="A144" s="30">
        <v>36</v>
      </c>
      <c r="B144" s="30" t="s">
        <v>32</v>
      </c>
      <c r="C144" s="84" t="s">
        <v>197</v>
      </c>
      <c r="D144" s="31">
        <f>SUM('Tom Kindig'!K6)</f>
        <v>10</v>
      </c>
      <c r="E144" s="31">
        <f>SUM('Tom Kindig'!L6)</f>
        <v>1769</v>
      </c>
      <c r="F144" s="62">
        <f>SUM('Tom Kindig'!M6)</f>
        <v>176.9</v>
      </c>
      <c r="G144" s="31">
        <f>SUM('Tom Kindig'!N6)</f>
        <v>19</v>
      </c>
      <c r="H144" s="62">
        <f>SUM('Tom Kindig'!O6)</f>
        <v>195.9</v>
      </c>
      <c r="J144" s="30">
        <v>36</v>
      </c>
      <c r="K144" s="30" t="s">
        <v>32</v>
      </c>
      <c r="L144" s="84" t="s">
        <v>180</v>
      </c>
      <c r="M144" s="31">
        <f>SUM('Steve Kiemele'!K8)</f>
        <v>19</v>
      </c>
      <c r="N144" s="31">
        <f>SUM('Steve Kiemele'!L8)</f>
        <v>3441</v>
      </c>
      <c r="O144" s="62">
        <f>SUM('Steve Kiemele'!M8)</f>
        <v>181.10526315789474</v>
      </c>
    </row>
    <row r="145" spans="1:15 16384:16384" x14ac:dyDescent="0.25">
      <c r="A145" s="30">
        <v>37</v>
      </c>
      <c r="B145" s="30" t="s">
        <v>32</v>
      </c>
      <c r="C145" s="84" t="s">
        <v>271</v>
      </c>
      <c r="D145" s="31">
        <f>SUM('Dwayne Kearns'!K5)</f>
        <v>4</v>
      </c>
      <c r="E145" s="31">
        <f>SUM('Dwayne Kearns'!L5)</f>
        <v>744</v>
      </c>
      <c r="F145" s="62">
        <f>SUM('Dwayne Kearns'!M5)</f>
        <v>186</v>
      </c>
      <c r="G145" s="31">
        <f>SUM('Dwayne Kearns'!N5)</f>
        <v>9</v>
      </c>
      <c r="H145" s="62">
        <f>SUM('Dwayne Kearns'!O5)</f>
        <v>195</v>
      </c>
      <c r="J145" s="30">
        <v>37</v>
      </c>
      <c r="K145" s="30" t="s">
        <v>32</v>
      </c>
      <c r="L145" s="84" t="s">
        <v>174</v>
      </c>
      <c r="M145" s="31">
        <f>SUM('Freddy Taylor'!K5)</f>
        <v>4</v>
      </c>
      <c r="N145" s="31">
        <f>SUM('Freddy Taylor'!L5)</f>
        <v>722</v>
      </c>
      <c r="O145" s="62">
        <f>SUM('Freddy Taylor'!M5)</f>
        <v>180.5</v>
      </c>
    </row>
    <row r="146" spans="1:15 16384:16384" x14ac:dyDescent="0.25">
      <c r="A146" s="30">
        <v>38</v>
      </c>
      <c r="B146" s="30" t="s">
        <v>32</v>
      </c>
      <c r="C146" s="84" t="s">
        <v>148</v>
      </c>
      <c r="D146" s="31">
        <f>SUM('Bob Bass'!K14)</f>
        <v>6</v>
      </c>
      <c r="E146" s="31">
        <f>SUM('Bob Bass'!L14)</f>
        <v>1045</v>
      </c>
      <c r="F146" s="62">
        <f>SUM('Bob Bass'!M14)</f>
        <v>174.16666666666666</v>
      </c>
      <c r="G146" s="31">
        <f>SUM('Bob Bass'!N14)</f>
        <v>20</v>
      </c>
      <c r="H146" s="62">
        <f>SUM('Bob Bass'!O14)</f>
        <v>194.16666666666666</v>
      </c>
      <c r="J146" s="30">
        <v>38</v>
      </c>
      <c r="K146" s="30" t="s">
        <v>32</v>
      </c>
      <c r="L146" s="84" t="s">
        <v>19</v>
      </c>
      <c r="M146" s="31">
        <f>SUM('Robby King'!K7)</f>
        <v>14</v>
      </c>
      <c r="N146" s="31">
        <f>SUM('Robby King'!L7)</f>
        <v>2512.0010000000002</v>
      </c>
      <c r="O146" s="62">
        <f>SUM('Robby King'!M7)</f>
        <v>179.42864285714288</v>
      </c>
      <c r="XFD146" s="31"/>
    </row>
    <row r="147" spans="1:15 16384:16384" x14ac:dyDescent="0.25">
      <c r="A147" s="30">
        <v>39</v>
      </c>
      <c r="B147" s="30" t="s">
        <v>32</v>
      </c>
      <c r="C147" s="84" t="s">
        <v>174</v>
      </c>
      <c r="D147" s="31">
        <f>SUM('Freddy Taylor'!K5)</f>
        <v>4</v>
      </c>
      <c r="E147" s="31">
        <f>SUM('Freddy Taylor'!L5)</f>
        <v>722</v>
      </c>
      <c r="F147" s="62">
        <f>SUM('Freddy Taylor'!M5)</f>
        <v>180.5</v>
      </c>
      <c r="G147" s="31">
        <f>SUM('Freddy Taylor'!N5)</f>
        <v>11</v>
      </c>
      <c r="H147" s="62">
        <f>SUM('Freddy Taylor'!O5)</f>
        <v>191.5</v>
      </c>
      <c r="J147" s="30">
        <v>39</v>
      </c>
      <c r="K147" s="30" t="s">
        <v>32</v>
      </c>
      <c r="L147" s="84" t="s">
        <v>128</v>
      </c>
      <c r="M147" s="31">
        <f>SUM('James Marsh'!K19)</f>
        <v>3</v>
      </c>
      <c r="N147" s="31">
        <f>SUM('James Marsh'!L19)</f>
        <v>532</v>
      </c>
      <c r="O147" s="62">
        <f>SUM('James Marsh'!M19)</f>
        <v>177.33333333333334</v>
      </c>
    </row>
    <row r="148" spans="1:15 16384:16384" x14ac:dyDescent="0.25">
      <c r="A148" s="30">
        <v>40</v>
      </c>
      <c r="B148" s="30" t="s">
        <v>32</v>
      </c>
      <c r="C148" s="84" t="s">
        <v>71</v>
      </c>
      <c r="D148" s="31">
        <f>SUM('Fred Jamison'!K7)</f>
        <v>14</v>
      </c>
      <c r="E148" s="31">
        <f>SUM('Fred Jamison'!L7)</f>
        <v>2471</v>
      </c>
      <c r="F148" s="62">
        <f>SUM('Fred Jamison'!M7)</f>
        <v>176.5</v>
      </c>
      <c r="G148" s="31">
        <f>SUM('Fred Jamison'!N7)</f>
        <v>14</v>
      </c>
      <c r="H148" s="62">
        <f>SUM('Fred Jamison'!O7)</f>
        <v>190.5</v>
      </c>
      <c r="J148" s="30">
        <v>40</v>
      </c>
      <c r="K148" s="30" t="s">
        <v>32</v>
      </c>
      <c r="L148" s="84" t="s">
        <v>197</v>
      </c>
      <c r="M148" s="31">
        <f>SUM('Tom Kindig'!K6)</f>
        <v>10</v>
      </c>
      <c r="N148" s="31">
        <f>SUM('Tom Kindig'!L6)</f>
        <v>1769</v>
      </c>
      <c r="O148" s="62">
        <f>SUM('Tom Kindig'!M6)</f>
        <v>176.9</v>
      </c>
    </row>
    <row r="149" spans="1:15 16384:16384" x14ac:dyDescent="0.25">
      <c r="A149" s="30">
        <v>41</v>
      </c>
      <c r="B149" s="30" t="s">
        <v>32</v>
      </c>
      <c r="C149" s="84" t="s">
        <v>147</v>
      </c>
      <c r="D149" s="31">
        <f>SUM('John Laseter'!K5)</f>
        <v>6</v>
      </c>
      <c r="E149" s="31">
        <f>SUM('John Laseter'!L5)</f>
        <v>1102</v>
      </c>
      <c r="F149" s="62">
        <f>SUM('John Laseter'!M5)</f>
        <v>183.66666666666666</v>
      </c>
      <c r="G149" s="31">
        <f>SUM('John Laseter'!N5)</f>
        <v>4</v>
      </c>
      <c r="H149" s="62">
        <f>SUM('John Laseter'!O5)</f>
        <v>187.66666666666666</v>
      </c>
      <c r="J149" s="30">
        <v>41</v>
      </c>
      <c r="K149" s="30" t="s">
        <v>32</v>
      </c>
      <c r="L149" s="84" t="s">
        <v>41</v>
      </c>
      <c r="M149" s="31">
        <f>SUM('David Strother'!K6)</f>
        <v>4</v>
      </c>
      <c r="N149" s="31">
        <f>SUM('David Strother'!L6)</f>
        <v>707</v>
      </c>
      <c r="O149" s="62">
        <f>SUM('David Strother'!M6)</f>
        <v>176.75</v>
      </c>
    </row>
    <row r="150" spans="1:15 16384:16384" x14ac:dyDescent="0.25">
      <c r="A150" s="30">
        <v>42</v>
      </c>
      <c r="B150" s="30" t="s">
        <v>32</v>
      </c>
      <c r="C150" s="89" t="s">
        <v>277</v>
      </c>
      <c r="D150" s="31">
        <f>SUM('Julie Mekolites'!K5)</f>
        <v>4</v>
      </c>
      <c r="E150" s="31">
        <f>SUM('Julie Mekolites'!L5)</f>
        <v>729</v>
      </c>
      <c r="F150" s="62">
        <f>SUM('Julie Mekolites'!M5)</f>
        <v>182.25</v>
      </c>
      <c r="G150" s="31">
        <f>SUM('Julie Mekolites'!N5)</f>
        <v>3</v>
      </c>
      <c r="H150" s="62">
        <f>SUM('Julie Mekolites'!O5)</f>
        <v>185.25</v>
      </c>
      <c r="J150" s="30">
        <v>42</v>
      </c>
      <c r="K150" s="30" t="s">
        <v>32</v>
      </c>
      <c r="L150" s="84" t="s">
        <v>71</v>
      </c>
      <c r="M150" s="31">
        <f>SUM('Fred Jamison'!K7)</f>
        <v>14</v>
      </c>
      <c r="N150" s="31">
        <f>SUM('Fred Jamison'!L7)</f>
        <v>2471</v>
      </c>
      <c r="O150" s="62">
        <f>SUM('Fred Jamison'!M7)</f>
        <v>176.5</v>
      </c>
    </row>
    <row r="151" spans="1:15 16384:16384" x14ac:dyDescent="0.25">
      <c r="A151" s="30">
        <v>43</v>
      </c>
      <c r="B151" s="30" t="s">
        <v>32</v>
      </c>
      <c r="C151" s="84" t="s">
        <v>41</v>
      </c>
      <c r="D151" s="31">
        <f>SUM('David Strother'!K6)</f>
        <v>4</v>
      </c>
      <c r="E151" s="31">
        <f>SUM('David Strother'!L6)</f>
        <v>707</v>
      </c>
      <c r="F151" s="62">
        <f>SUM('David Strother'!M6)</f>
        <v>176.75</v>
      </c>
      <c r="G151" s="31">
        <f>SUM('David Strother'!N6)</f>
        <v>8</v>
      </c>
      <c r="H151" s="62">
        <f>SUM('David Strother'!O6)</f>
        <v>184.75</v>
      </c>
      <c r="J151" s="30">
        <v>43</v>
      </c>
      <c r="K151" s="30" t="s">
        <v>32</v>
      </c>
      <c r="L151" s="84" t="s">
        <v>80</v>
      </c>
      <c r="M151" s="31">
        <f>SUM('David Russell'!K8)</f>
        <v>18</v>
      </c>
      <c r="N151" s="31">
        <f>SUM('David Russell'!L8)</f>
        <v>3162</v>
      </c>
      <c r="O151" s="62">
        <f>SUM('David Russell'!M8)</f>
        <v>175.66666666666666</v>
      </c>
    </row>
    <row r="152" spans="1:15 16384:16384" x14ac:dyDescent="0.25">
      <c r="A152" s="30">
        <v>44</v>
      </c>
      <c r="B152" s="30" t="s">
        <v>32</v>
      </c>
      <c r="C152" s="84" t="s">
        <v>248</v>
      </c>
      <c r="D152" s="31">
        <f>SUM('Margaret MCCauley '!K5)</f>
        <v>6</v>
      </c>
      <c r="E152" s="31">
        <f>SUM('Margaret MCCauley '!L5)</f>
        <v>1054</v>
      </c>
      <c r="F152" s="62">
        <f>SUM('Margaret MCCauley '!M5)</f>
        <v>175.66666666666666</v>
      </c>
      <c r="G152" s="31">
        <f>SUM('Margaret MCCauley '!N5)</f>
        <v>4</v>
      </c>
      <c r="H152" s="62">
        <f>SUM('Margaret MCCauley '!O5)</f>
        <v>179.66666666666666</v>
      </c>
      <c r="J152" s="30">
        <v>44</v>
      </c>
      <c r="K152" s="30" t="s">
        <v>32</v>
      </c>
      <c r="L152" s="84" t="s">
        <v>248</v>
      </c>
      <c r="M152" s="31">
        <f>SUM('Margaret MCCauley '!K5)</f>
        <v>6</v>
      </c>
      <c r="N152" s="31">
        <f>SUM('Margaret MCCauley '!L5)</f>
        <v>1054</v>
      </c>
      <c r="O152" s="62">
        <f>SUM('Margaret MCCauley '!M5)</f>
        <v>175.66666666666666</v>
      </c>
    </row>
    <row r="153" spans="1:15 16384:16384" x14ac:dyDescent="0.25">
      <c r="A153" s="30">
        <v>45</v>
      </c>
      <c r="B153" s="30" t="s">
        <v>32</v>
      </c>
      <c r="C153" s="84" t="s">
        <v>128</v>
      </c>
      <c r="D153" s="31">
        <f>SUM('James Marsh'!K19)</f>
        <v>3</v>
      </c>
      <c r="E153" s="31">
        <f>SUM('James Marsh'!L19)</f>
        <v>532</v>
      </c>
      <c r="F153" s="62">
        <f>SUM('James Marsh'!M19)</f>
        <v>177.33333333333334</v>
      </c>
      <c r="G153" s="31">
        <f>SUM('James Marsh'!N19)</f>
        <v>2</v>
      </c>
      <c r="H153" s="62">
        <f>SUM('James Marsh'!O19)</f>
        <v>179.33333333333334</v>
      </c>
      <c r="J153" s="30">
        <v>45</v>
      </c>
      <c r="K153" s="30" t="s">
        <v>32</v>
      </c>
      <c r="L153" s="84" t="s">
        <v>148</v>
      </c>
      <c r="M153" s="31">
        <f>SUM('Bob Bass'!K14)</f>
        <v>6</v>
      </c>
      <c r="N153" s="31">
        <f>SUM('Bob Bass'!L14)</f>
        <v>1045</v>
      </c>
      <c r="O153" s="62">
        <f>SUM('Bob Bass'!M14)</f>
        <v>174.16666666666666</v>
      </c>
    </row>
    <row r="154" spans="1:15 16384:16384" x14ac:dyDescent="0.25">
      <c r="A154" s="30">
        <v>46</v>
      </c>
      <c r="B154" s="30" t="s">
        <v>32</v>
      </c>
      <c r="C154" s="84" t="s">
        <v>124</v>
      </c>
      <c r="D154" s="31">
        <f>SUM('Theodore Farkas'!K16)</f>
        <v>2</v>
      </c>
      <c r="E154" s="31">
        <f>SUM('Theodore Farkas'!L16)</f>
        <v>348</v>
      </c>
      <c r="F154" s="62">
        <f>SUM('Theodore Farkas'!M16)</f>
        <v>174</v>
      </c>
      <c r="G154" s="31">
        <f>SUM('Theodore Farkas'!N16)</f>
        <v>3</v>
      </c>
      <c r="H154" s="62">
        <f>SUM('Theodore Farkas'!O16)</f>
        <v>177</v>
      </c>
      <c r="J154" s="30">
        <v>46</v>
      </c>
      <c r="K154" s="30" t="s">
        <v>32</v>
      </c>
      <c r="L154" s="84" t="s">
        <v>124</v>
      </c>
      <c r="M154" s="31">
        <f>SUM('Theodore Farkas'!K16)</f>
        <v>2</v>
      </c>
      <c r="N154" s="31">
        <f>SUM('Theodore Farkas'!L16)</f>
        <v>348</v>
      </c>
      <c r="O154" s="62">
        <f>SUM('Theodore Farkas'!M16)</f>
        <v>174</v>
      </c>
    </row>
    <row r="155" spans="1:15 16384:16384" x14ac:dyDescent="0.25">
      <c r="A155" s="30">
        <v>47</v>
      </c>
      <c r="B155" s="30" t="s">
        <v>32</v>
      </c>
      <c r="C155" s="84" t="s">
        <v>187</v>
      </c>
      <c r="D155" s="31">
        <f>SUM('Steve Taylor'!K15)</f>
        <v>6</v>
      </c>
      <c r="E155" s="31">
        <f>SUM('Steve Taylor'!L15)</f>
        <v>1036</v>
      </c>
      <c r="F155" s="62">
        <f>SUM('Steve Taylor'!M15)</f>
        <v>172.66666666666666</v>
      </c>
      <c r="G155" s="31">
        <f>SUM('Steve Taylor'!N15)</f>
        <v>4</v>
      </c>
      <c r="H155" s="62">
        <f>SUM('Steve Taylor'!O15)</f>
        <v>176.66666666666666</v>
      </c>
      <c r="J155" s="30">
        <v>47</v>
      </c>
      <c r="K155" s="30" t="s">
        <v>32</v>
      </c>
      <c r="L155" s="85" t="s">
        <v>26</v>
      </c>
      <c r="M155" s="31">
        <f>SUM('Cody King'!K5)</f>
        <v>4</v>
      </c>
      <c r="N155" s="31">
        <f>SUM('Cody King'!L5)</f>
        <v>693</v>
      </c>
      <c r="O155" s="62">
        <f>SUM('Cody King'!M5)</f>
        <v>173.25</v>
      </c>
      <c r="XFD155" s="31"/>
    </row>
    <row r="156" spans="1:15 16384:16384" x14ac:dyDescent="0.25">
      <c r="A156" s="30">
        <v>48</v>
      </c>
      <c r="B156" s="30" t="s">
        <v>32</v>
      </c>
      <c r="C156" s="85" t="s">
        <v>26</v>
      </c>
      <c r="D156" s="31">
        <f>SUM('Cody King'!K5)</f>
        <v>4</v>
      </c>
      <c r="E156" s="31">
        <f>SUM('Cody King'!L5)</f>
        <v>693</v>
      </c>
      <c r="F156" s="62">
        <f>SUM('Cody King'!M5)</f>
        <v>173.25</v>
      </c>
      <c r="G156" s="31">
        <f>SUM('Cody King'!N5)</f>
        <v>2</v>
      </c>
      <c r="H156" s="62">
        <f>SUM('Cody King'!O5)</f>
        <v>175.25</v>
      </c>
      <c r="J156" s="30">
        <v>48</v>
      </c>
      <c r="K156" s="30" t="s">
        <v>32</v>
      </c>
      <c r="L156" s="84" t="s">
        <v>187</v>
      </c>
      <c r="M156" s="31">
        <f>SUM('Steve Taylor'!K15)</f>
        <v>6</v>
      </c>
      <c r="N156" s="31">
        <f>SUM('Steve Taylor'!L15)</f>
        <v>1036</v>
      </c>
      <c r="O156" s="62">
        <f>SUM('Steve Taylor'!M15)</f>
        <v>172.66666666666666</v>
      </c>
    </row>
    <row r="157" spans="1:15 16384:16384" x14ac:dyDescent="0.25">
      <c r="A157" s="30">
        <v>49</v>
      </c>
      <c r="B157" s="30" t="s">
        <v>32</v>
      </c>
      <c r="C157" s="84" t="s">
        <v>259</v>
      </c>
      <c r="D157" s="31">
        <f>SUM('Duane Mettert'!K5)</f>
        <v>6</v>
      </c>
      <c r="E157" s="31">
        <f>SUM('Duane Mettert'!L5)</f>
        <v>1020</v>
      </c>
      <c r="F157" s="62">
        <f>SUM('Duane Mettert'!M5)</f>
        <v>170</v>
      </c>
      <c r="G157" s="31">
        <f>SUM('Duane Mettert'!N5)</f>
        <v>4</v>
      </c>
      <c r="H157" s="62">
        <f>SUM('Duane Mettert'!O5)</f>
        <v>174</v>
      </c>
      <c r="J157" s="30">
        <v>49</v>
      </c>
      <c r="K157" s="30" t="s">
        <v>32</v>
      </c>
      <c r="L157" s="89" t="s">
        <v>279</v>
      </c>
      <c r="M157" s="31">
        <f>SUM('Heather Johns'!K5)</f>
        <v>4</v>
      </c>
      <c r="N157" s="31">
        <f>SUM('Heather Johns'!L5)</f>
        <v>687</v>
      </c>
      <c r="O157" s="62">
        <f>SUM('Heather Johns'!M5)</f>
        <v>171.75</v>
      </c>
    </row>
    <row r="158" spans="1:15 16384:16384" x14ac:dyDescent="0.25">
      <c r="A158" s="30">
        <v>50</v>
      </c>
      <c r="B158" s="30" t="s">
        <v>32</v>
      </c>
      <c r="C158" s="89" t="s">
        <v>279</v>
      </c>
      <c r="D158" s="31">
        <f>SUM('Heather Johns'!K5)</f>
        <v>4</v>
      </c>
      <c r="E158" s="31">
        <f>SUM('Heather Johns'!L5)</f>
        <v>687</v>
      </c>
      <c r="F158" s="62">
        <f>SUM('Heather Johns'!M5)</f>
        <v>171.75</v>
      </c>
      <c r="G158" s="31">
        <f>SUM('Heather Johns'!N5)</f>
        <v>2</v>
      </c>
      <c r="H158" s="62">
        <f>SUM('Heather Johns'!O5)</f>
        <v>173.75</v>
      </c>
      <c r="J158" s="30">
        <v>50</v>
      </c>
      <c r="K158" s="30" t="s">
        <v>32</v>
      </c>
      <c r="L158" s="84" t="s">
        <v>259</v>
      </c>
      <c r="M158" s="31">
        <f>SUM('Duane Mettert'!K5)</f>
        <v>6</v>
      </c>
      <c r="N158" s="31">
        <f>SUM('Duane Mettert'!L5)</f>
        <v>1020</v>
      </c>
      <c r="O158" s="62">
        <f>SUM('Duane Mettert'!M5)</f>
        <v>170</v>
      </c>
    </row>
    <row r="159" spans="1:15 16384:16384" x14ac:dyDescent="0.25">
      <c r="A159" s="30">
        <v>51</v>
      </c>
      <c r="B159" s="30" t="s">
        <v>32</v>
      </c>
      <c r="C159" s="84" t="s">
        <v>51</v>
      </c>
      <c r="D159" s="31">
        <f>SUM('Wade Haley'!K6)</f>
        <v>10</v>
      </c>
      <c r="E159" s="31">
        <f>SUM('Wade Haley'!L6)</f>
        <v>1628</v>
      </c>
      <c r="F159" s="62">
        <f>SUM('Wade Haley'!M6)</f>
        <v>162.80000000000001</v>
      </c>
      <c r="G159" s="31">
        <f>SUM('Wade Haley'!N6)</f>
        <v>9</v>
      </c>
      <c r="H159" s="62">
        <f>SUM('Wade Haley'!O6)</f>
        <v>171.8</v>
      </c>
      <c r="J159" s="30">
        <v>51</v>
      </c>
      <c r="K159" s="30" t="s">
        <v>32</v>
      </c>
      <c r="L159" s="84" t="s">
        <v>160</v>
      </c>
      <c r="M159" s="31">
        <f>SUM('John Pormann'!K5)</f>
        <v>4</v>
      </c>
      <c r="N159" s="31">
        <f>SUM('John Pormann'!L5)</f>
        <v>671</v>
      </c>
      <c r="O159" s="62">
        <f>SUM('John Pormann'!M5)</f>
        <v>167.75</v>
      </c>
    </row>
    <row r="160" spans="1:15 16384:16384" x14ac:dyDescent="0.25">
      <c r="A160" s="30">
        <v>52</v>
      </c>
      <c r="B160" s="30" t="s">
        <v>32</v>
      </c>
      <c r="C160" s="84" t="s">
        <v>160</v>
      </c>
      <c r="D160" s="31">
        <f>SUM('John Pormann'!K5)</f>
        <v>4</v>
      </c>
      <c r="E160" s="31">
        <f>SUM('John Pormann'!L5)</f>
        <v>671</v>
      </c>
      <c r="F160" s="62">
        <f>SUM('John Pormann'!M5)</f>
        <v>167.75</v>
      </c>
      <c r="G160" s="31">
        <f>SUM('John Pormann'!N5)</f>
        <v>2</v>
      </c>
      <c r="H160" s="62">
        <f>SUM('John Pormann'!O5)</f>
        <v>169.75</v>
      </c>
      <c r="J160" s="30">
        <v>52</v>
      </c>
      <c r="K160" s="30" t="s">
        <v>32</v>
      </c>
      <c r="L160" s="84" t="s">
        <v>202</v>
      </c>
      <c r="M160" s="31">
        <f>SUM('Carolyn Wilson'!K5)</f>
        <v>4</v>
      </c>
      <c r="N160" s="31">
        <f>SUM('Carolyn Wilson'!L5)</f>
        <v>668</v>
      </c>
      <c r="O160" s="62">
        <f>SUM('Carolyn Wilson'!M5)</f>
        <v>167</v>
      </c>
    </row>
    <row r="161" spans="1:15" x14ac:dyDescent="0.25">
      <c r="A161" s="30">
        <v>53</v>
      </c>
      <c r="B161" s="30" t="s">
        <v>32</v>
      </c>
      <c r="C161" s="84" t="s">
        <v>202</v>
      </c>
      <c r="D161" s="31">
        <f>SUM('Carolyn Wilson'!K5)</f>
        <v>4</v>
      </c>
      <c r="E161" s="31">
        <f>SUM('Carolyn Wilson'!L5)</f>
        <v>668</v>
      </c>
      <c r="F161" s="62">
        <f>SUM('Carolyn Wilson'!M5)</f>
        <v>167</v>
      </c>
      <c r="G161" s="31">
        <f>SUM('Carolyn Wilson'!N5)</f>
        <v>2</v>
      </c>
      <c r="H161" s="62">
        <f>SUM('Carolyn Wilson'!O5)</f>
        <v>169</v>
      </c>
      <c r="J161" s="30">
        <v>53</v>
      </c>
      <c r="K161" s="30" t="s">
        <v>32</v>
      </c>
      <c r="L161" s="84" t="s">
        <v>51</v>
      </c>
      <c r="M161" s="31">
        <f>SUM('Wade Haley'!K6)</f>
        <v>10</v>
      </c>
      <c r="N161" s="31">
        <f>SUM('Wade Haley'!L6)</f>
        <v>1628</v>
      </c>
      <c r="O161" s="62">
        <f>SUM('Wade Haley'!M6)</f>
        <v>162.80000000000001</v>
      </c>
    </row>
    <row r="162" spans="1:15" x14ac:dyDescent="0.25">
      <c r="A162" s="30">
        <v>54</v>
      </c>
      <c r="B162" s="30" t="s">
        <v>32</v>
      </c>
      <c r="C162" s="84" t="s">
        <v>135</v>
      </c>
      <c r="D162" s="31">
        <f>SUM('Jay Griffin'!K5)</f>
        <v>10</v>
      </c>
      <c r="E162" s="31">
        <f>SUM('Jay Griffin'!L5)</f>
        <v>1578</v>
      </c>
      <c r="F162" s="62">
        <f>SUM('Jay Griffin'!M5)</f>
        <v>157.80000000000001</v>
      </c>
      <c r="G162" s="31">
        <f>SUM('Jay Griffin'!N5)</f>
        <v>8</v>
      </c>
      <c r="H162" s="62">
        <f>SUM('Jay Griffin'!O5)</f>
        <v>165.8</v>
      </c>
      <c r="J162" s="30">
        <v>54</v>
      </c>
      <c r="K162" s="30" t="s">
        <v>32</v>
      </c>
      <c r="L162" s="85" t="s">
        <v>48</v>
      </c>
      <c r="M162" s="31">
        <f>SUM('Audrey Holland'!K5)</f>
        <v>4</v>
      </c>
      <c r="N162" s="31">
        <f>SUM('Audrey Holland'!L5)</f>
        <v>646</v>
      </c>
      <c r="O162" s="62">
        <f>SUM('Audrey Holland'!M5)</f>
        <v>161.5</v>
      </c>
    </row>
    <row r="163" spans="1:15" x14ac:dyDescent="0.25">
      <c r="A163" s="30">
        <v>55</v>
      </c>
      <c r="B163" s="30" t="s">
        <v>32</v>
      </c>
      <c r="C163" s="85" t="s">
        <v>48</v>
      </c>
      <c r="D163" s="31">
        <f>SUM('Audrey Holland'!K5)</f>
        <v>4</v>
      </c>
      <c r="E163" s="31">
        <f>SUM('Audrey Holland'!L5)</f>
        <v>646</v>
      </c>
      <c r="F163" s="62">
        <f>SUM('Audrey Holland'!M5)</f>
        <v>161.5</v>
      </c>
      <c r="G163" s="31">
        <f>SUM('Audrey Holland'!N5)</f>
        <v>2</v>
      </c>
      <c r="H163" s="62">
        <f>SUM('Audrey Holland'!O5)</f>
        <v>163.5</v>
      </c>
      <c r="J163" s="30">
        <v>55</v>
      </c>
      <c r="K163" s="30" t="s">
        <v>32</v>
      </c>
      <c r="L163" s="84" t="s">
        <v>198</v>
      </c>
      <c r="M163" s="31">
        <f>SUM('Mark Caldwell'!K5)</f>
        <v>4</v>
      </c>
      <c r="N163" s="31">
        <f>SUM('Mark Caldwell'!L5)</f>
        <v>641</v>
      </c>
      <c r="O163" s="62">
        <f>SUM('Mark Caldwell'!M5)</f>
        <v>160.25</v>
      </c>
    </row>
    <row r="164" spans="1:15" x14ac:dyDescent="0.25">
      <c r="A164" s="30">
        <v>56</v>
      </c>
      <c r="B164" s="30" t="s">
        <v>32</v>
      </c>
      <c r="C164" s="84" t="s">
        <v>104</v>
      </c>
      <c r="D164" s="31">
        <f>SUM('Stephen Howell'!K5)</f>
        <v>4</v>
      </c>
      <c r="E164" s="31">
        <f>SUM('Stephen Howell'!L5)</f>
        <v>633</v>
      </c>
      <c r="F164" s="62">
        <f>SUM('Stephen Howell'!M5)</f>
        <v>158.25</v>
      </c>
      <c r="G164" s="31">
        <f>SUM('Stephen Howell'!N5)</f>
        <v>5</v>
      </c>
      <c r="H164" s="62">
        <f>SUM('Stephen Howell'!O5)</f>
        <v>163.25</v>
      </c>
      <c r="J164" s="30">
        <v>56</v>
      </c>
      <c r="K164" s="30" t="s">
        <v>32</v>
      </c>
      <c r="L164" s="84" t="s">
        <v>104</v>
      </c>
      <c r="M164" s="31">
        <f>SUM('Stephen Howell'!K5)</f>
        <v>4</v>
      </c>
      <c r="N164" s="31">
        <f>SUM('Stephen Howell'!L5)</f>
        <v>633</v>
      </c>
      <c r="O164" s="62">
        <f>SUM('Stephen Howell'!M5)</f>
        <v>158.25</v>
      </c>
    </row>
    <row r="165" spans="1:15" x14ac:dyDescent="0.25">
      <c r="A165" s="30">
        <v>57</v>
      </c>
      <c r="B165" s="30" t="s">
        <v>32</v>
      </c>
      <c r="C165" s="84" t="s">
        <v>198</v>
      </c>
      <c r="D165" s="31">
        <f>SUM('Mark Caldwell'!K5)</f>
        <v>4</v>
      </c>
      <c r="E165" s="31">
        <f>SUM('Mark Caldwell'!L5)</f>
        <v>641</v>
      </c>
      <c r="F165" s="62">
        <f>SUM('Mark Caldwell'!M5)</f>
        <v>160.25</v>
      </c>
      <c r="G165" s="31">
        <f>SUM('Mark Caldwell'!N5)</f>
        <v>2</v>
      </c>
      <c r="H165" s="62">
        <f>SUM('Mark Caldwell'!O5)</f>
        <v>162.25</v>
      </c>
      <c r="J165" s="30">
        <v>57</v>
      </c>
      <c r="K165" s="30" t="s">
        <v>32</v>
      </c>
      <c r="L165" s="84" t="s">
        <v>135</v>
      </c>
      <c r="M165" s="31">
        <f>SUM('Jay Griffin'!K5)</f>
        <v>10</v>
      </c>
      <c r="N165" s="31">
        <f>SUM('Jay Griffin'!L5)</f>
        <v>1578</v>
      </c>
      <c r="O165" s="62">
        <f>SUM('Jay Griffin'!M5)</f>
        <v>157.80000000000001</v>
      </c>
    </row>
    <row r="166" spans="1:15" x14ac:dyDescent="0.25">
      <c r="A166" s="30">
        <v>58</v>
      </c>
      <c r="B166" s="30" t="s">
        <v>32</v>
      </c>
      <c r="C166" s="84" t="s">
        <v>270</v>
      </c>
      <c r="D166" s="31">
        <f>SUM('Rob Johns'!K6)</f>
        <v>8</v>
      </c>
      <c r="E166" s="31">
        <f>SUM('Rob Johns'!L6)</f>
        <v>1262</v>
      </c>
      <c r="F166" s="62">
        <f>SUM('Rob Johns'!M6)</f>
        <v>157.75</v>
      </c>
      <c r="G166" s="31">
        <f>SUM('Rob Johns'!N6)</f>
        <v>4</v>
      </c>
      <c r="H166" s="62">
        <f>SUM('Rob Johns'!O6)</f>
        <v>161.75</v>
      </c>
      <c r="J166" s="30">
        <v>58</v>
      </c>
      <c r="K166" s="30" t="s">
        <v>32</v>
      </c>
      <c r="L166" s="84" t="s">
        <v>270</v>
      </c>
      <c r="M166" s="31">
        <f>SUM('Rob Johns'!K6)</f>
        <v>8</v>
      </c>
      <c r="N166" s="31">
        <f>SUM('Rob Johns'!L6)</f>
        <v>1262</v>
      </c>
      <c r="O166" s="62">
        <f>SUM('Rob Johns'!M6)</f>
        <v>157.75</v>
      </c>
    </row>
    <row r="167" spans="1:15" x14ac:dyDescent="0.25">
      <c r="A167" s="30">
        <v>59</v>
      </c>
      <c r="B167" s="30" t="s">
        <v>32</v>
      </c>
      <c r="C167" s="84" t="s">
        <v>179</v>
      </c>
      <c r="D167" s="31">
        <f>SUM('Herman Matoy'!K5)</f>
        <v>4</v>
      </c>
      <c r="E167" s="31">
        <f>SUM('Herman Matoy'!L5)</f>
        <v>628</v>
      </c>
      <c r="F167" s="62">
        <f>SUM('Herman Matoy'!M5)</f>
        <v>157</v>
      </c>
      <c r="G167" s="31">
        <f>SUM('Herman Matoy'!N5)</f>
        <v>3</v>
      </c>
      <c r="H167" s="62">
        <f>SUM('Herman Matoy'!O5)</f>
        <v>160</v>
      </c>
      <c r="J167" s="30">
        <v>59</v>
      </c>
      <c r="K167" s="30" t="s">
        <v>32</v>
      </c>
      <c r="L167" s="84" t="s">
        <v>269</v>
      </c>
      <c r="M167" s="31">
        <f>SUM('Joe Mekolites'!K5)</f>
        <v>4</v>
      </c>
      <c r="N167" s="31">
        <f>SUM('Joe Mekolites'!L5)</f>
        <v>631</v>
      </c>
      <c r="O167" s="62">
        <f>SUM('Joe Mekolites'!M5)</f>
        <v>157.75</v>
      </c>
    </row>
    <row r="168" spans="1:15" x14ac:dyDescent="0.25">
      <c r="A168" s="30">
        <v>60</v>
      </c>
      <c r="B168" s="30" t="s">
        <v>32</v>
      </c>
      <c r="C168" s="84" t="s">
        <v>269</v>
      </c>
      <c r="D168" s="31">
        <f>SUM('Joe Mekolites'!K5)</f>
        <v>4</v>
      </c>
      <c r="E168" s="31">
        <f>SUM('Joe Mekolites'!L5)</f>
        <v>631</v>
      </c>
      <c r="F168" s="62">
        <f>SUM('Joe Mekolites'!M5)</f>
        <v>157.75</v>
      </c>
      <c r="G168" s="31">
        <f>SUM('Joe Mekolites'!N5)</f>
        <v>2</v>
      </c>
      <c r="H168" s="62">
        <f>SUM('Joe Mekolites'!O5)</f>
        <v>159.75</v>
      </c>
      <c r="J168" s="30">
        <v>60</v>
      </c>
      <c r="K168" s="30" t="s">
        <v>32</v>
      </c>
      <c r="L168" s="84" t="s">
        <v>179</v>
      </c>
      <c r="M168" s="31">
        <f>SUM('Herman Matoy'!K5)</f>
        <v>4</v>
      </c>
      <c r="N168" s="31">
        <f>SUM('Herman Matoy'!L5)</f>
        <v>628</v>
      </c>
      <c r="O168" s="62">
        <f>SUM('Herman Matoy'!M5)</f>
        <v>157</v>
      </c>
    </row>
    <row r="169" spans="1:15" x14ac:dyDescent="0.25">
      <c r="A169" s="30">
        <v>61</v>
      </c>
      <c r="B169" s="30" t="s">
        <v>32</v>
      </c>
      <c r="C169" s="84" t="s">
        <v>260</v>
      </c>
      <c r="D169" s="31">
        <f>SUM('Jason Griffiths'!K5)</f>
        <v>6</v>
      </c>
      <c r="E169" s="31">
        <f>SUM('Jason Griffiths'!L5)</f>
        <v>854</v>
      </c>
      <c r="F169" s="62">
        <f>SUM('Jason Griffiths'!M5)</f>
        <v>142.33333333333334</v>
      </c>
      <c r="G169" s="31">
        <f>SUM('Jason Griffiths'!N5)</f>
        <v>4</v>
      </c>
      <c r="H169" s="62">
        <f>SUM('Jason Griffiths'!O5)</f>
        <v>146.33333333333334</v>
      </c>
      <c r="J169" s="30">
        <v>61</v>
      </c>
      <c r="K169" s="30" t="s">
        <v>32</v>
      </c>
      <c r="L169" s="84" t="s">
        <v>175</v>
      </c>
      <c r="M169" s="31">
        <f>SUM('John Goodin'!K5)</f>
        <v>4</v>
      </c>
      <c r="N169" s="31">
        <f>SUM('John Goodin'!L5)</f>
        <v>573</v>
      </c>
      <c r="O169" s="62">
        <f>SUM('John Goodin'!M5)</f>
        <v>143.25</v>
      </c>
    </row>
    <row r="170" spans="1:15" x14ac:dyDescent="0.25">
      <c r="A170" s="30">
        <v>62</v>
      </c>
      <c r="B170" s="30" t="s">
        <v>32</v>
      </c>
      <c r="C170" s="84" t="s">
        <v>175</v>
      </c>
      <c r="D170" s="31">
        <f>SUM('John Goodin'!K5)</f>
        <v>4</v>
      </c>
      <c r="E170" s="31">
        <f>SUM('John Goodin'!L5)</f>
        <v>573</v>
      </c>
      <c r="F170" s="62">
        <f>SUM('John Goodin'!M5)</f>
        <v>143.25</v>
      </c>
      <c r="G170" s="31">
        <f>SUM('John Goodin'!N5)</f>
        <v>3</v>
      </c>
      <c r="H170" s="62">
        <f>SUM('John Goodin'!O5)</f>
        <v>146.25</v>
      </c>
      <c r="J170" s="30">
        <v>62</v>
      </c>
      <c r="K170" s="30" t="s">
        <v>32</v>
      </c>
      <c r="L170" s="84" t="s">
        <v>260</v>
      </c>
      <c r="M170" s="31">
        <f>SUM('Jason Griffiths'!K5)</f>
        <v>6</v>
      </c>
      <c r="N170" s="31">
        <f>SUM('Jason Griffiths'!L5)</f>
        <v>854</v>
      </c>
      <c r="O170" s="62">
        <f>SUM('Jason Griffiths'!M5)</f>
        <v>142.33333333333334</v>
      </c>
    </row>
    <row r="171" spans="1:15" x14ac:dyDescent="0.25">
      <c r="A171" s="30">
        <v>63</v>
      </c>
      <c r="B171" s="30" t="s">
        <v>32</v>
      </c>
      <c r="C171" s="84" t="s">
        <v>256</v>
      </c>
      <c r="D171" s="31">
        <f>SUM('Kaeli Makolites'!K7)</f>
        <v>14</v>
      </c>
      <c r="E171" s="31">
        <f>SUM('Kaeli Makolites'!L7)</f>
        <v>1825</v>
      </c>
      <c r="F171" s="62">
        <f>SUM('Kaeli Makolites'!M7)</f>
        <v>130.35714285714286</v>
      </c>
      <c r="G171" s="31">
        <f>SUM('Kaeli Makolites'!N7)</f>
        <v>10</v>
      </c>
      <c r="H171" s="62">
        <f>SUM('Kaeli Makolites'!O7)</f>
        <v>140.35714285714286</v>
      </c>
      <c r="J171" s="30">
        <v>63</v>
      </c>
      <c r="K171" s="30" t="s">
        <v>32</v>
      </c>
      <c r="L171" s="84" t="s">
        <v>261</v>
      </c>
      <c r="M171" s="31">
        <f>SUM('Chris Bahash'!K6)</f>
        <v>6</v>
      </c>
      <c r="N171" s="31">
        <f>SUM('Chris Bahash'!L6)</f>
        <v>816</v>
      </c>
      <c r="O171" s="62">
        <f>SUM('Chris Bahash'!M6)</f>
        <v>136</v>
      </c>
    </row>
    <row r="172" spans="1:15" x14ac:dyDescent="0.25">
      <c r="A172" s="30">
        <v>64</v>
      </c>
      <c r="B172" s="30" t="s">
        <v>32</v>
      </c>
      <c r="C172" s="84" t="s">
        <v>261</v>
      </c>
      <c r="D172" s="31">
        <f>SUM('Chris Bahash'!K6)</f>
        <v>6</v>
      </c>
      <c r="E172" s="31">
        <f>SUM('Chris Bahash'!L6)</f>
        <v>816</v>
      </c>
      <c r="F172" s="62">
        <f>SUM('Chris Bahash'!M6)</f>
        <v>136</v>
      </c>
      <c r="G172" s="31">
        <f>SUM('Chris Bahash'!N6)</f>
        <v>4</v>
      </c>
      <c r="H172" s="62">
        <f>SUM('Chris Bahash'!O6)</f>
        <v>140</v>
      </c>
      <c r="J172" s="30">
        <v>64</v>
      </c>
      <c r="K172" s="30" t="s">
        <v>32</v>
      </c>
      <c r="L172" s="84" t="s">
        <v>211</v>
      </c>
      <c r="M172" s="31">
        <f>SUM('Mike Hanley'!K6)</f>
        <v>10</v>
      </c>
      <c r="N172" s="31">
        <f>SUM('Mike Hanley'!L6)</f>
        <v>1314</v>
      </c>
      <c r="O172" s="62">
        <f>SUM('Mike Hanley'!M6)</f>
        <v>131.4</v>
      </c>
    </row>
    <row r="173" spans="1:15" x14ac:dyDescent="0.25">
      <c r="A173" s="30">
        <v>65</v>
      </c>
      <c r="B173" s="30" t="s">
        <v>32</v>
      </c>
      <c r="C173" s="84" t="s">
        <v>211</v>
      </c>
      <c r="D173" s="31">
        <f>SUM('Mike Hanley'!K6)</f>
        <v>10</v>
      </c>
      <c r="E173" s="31">
        <f>SUM('Mike Hanley'!L6)</f>
        <v>1314</v>
      </c>
      <c r="F173" s="62">
        <f>SUM('Mike Hanley'!M6)</f>
        <v>131.4</v>
      </c>
      <c r="G173" s="31">
        <f>SUM('Mike Hanley'!N6)</f>
        <v>6</v>
      </c>
      <c r="H173" s="62">
        <f>SUM('Mike Hanley'!O6)</f>
        <v>137.4</v>
      </c>
      <c r="J173" s="30">
        <v>65</v>
      </c>
      <c r="K173" s="30" t="s">
        <v>32</v>
      </c>
      <c r="L173" s="84" t="s">
        <v>256</v>
      </c>
      <c r="M173" s="31">
        <f>SUM('Kaeli Makolites'!K7)</f>
        <v>14</v>
      </c>
      <c r="N173" s="31">
        <f>SUM('Kaeli Makolites'!L7)</f>
        <v>1825</v>
      </c>
      <c r="O173" s="62">
        <f>SUM('Kaeli Makolites'!M7)</f>
        <v>130.35714285714286</v>
      </c>
    </row>
    <row r="174" spans="1:15" x14ac:dyDescent="0.25">
      <c r="A174" s="30">
        <v>66</v>
      </c>
      <c r="B174" s="30" t="s">
        <v>32</v>
      </c>
      <c r="C174" s="84" t="s">
        <v>258</v>
      </c>
      <c r="D174" s="31">
        <f>SUM('Matt McEachran'!K20)</f>
        <v>6</v>
      </c>
      <c r="E174" s="31">
        <f>SUM('Matt McEachran'!L20)</f>
        <v>647</v>
      </c>
      <c r="F174" s="62">
        <f>SUM('Matt McEachran'!M20)</f>
        <v>107.83333333333333</v>
      </c>
      <c r="G174" s="31">
        <f>SUM('Matt McEachran'!N20)</f>
        <v>12</v>
      </c>
      <c r="H174" s="62">
        <f>SUM('Matt McEachran'!O20)</f>
        <v>119.83333333333333</v>
      </c>
      <c r="J174" s="30">
        <v>66</v>
      </c>
      <c r="K174" s="30" t="s">
        <v>32</v>
      </c>
      <c r="L174" s="84" t="s">
        <v>258</v>
      </c>
      <c r="M174" s="31">
        <f>SUM('Matt McEachran'!K20)</f>
        <v>6</v>
      </c>
      <c r="N174" s="31">
        <f>SUM('Matt McEachran'!L20)</f>
        <v>647</v>
      </c>
      <c r="O174" s="62">
        <f>SUM('Matt McEachran'!M20)</f>
        <v>107.83333333333333</v>
      </c>
    </row>
    <row r="175" spans="1:15" x14ac:dyDescent="0.25">
      <c r="A175" s="30">
        <v>67</v>
      </c>
      <c r="B175" s="30" t="s">
        <v>32</v>
      </c>
      <c r="C175" s="84" t="s">
        <v>250</v>
      </c>
      <c r="D175" s="31">
        <f>SUM('Mike Rorer'!K16)</f>
        <v>6</v>
      </c>
      <c r="E175" s="31">
        <f>SUM('Mike Rorer'!L16)</f>
        <v>497</v>
      </c>
      <c r="F175" s="62">
        <f>SUM('Mike Rorer'!M16)</f>
        <v>82.833333333333329</v>
      </c>
      <c r="G175" s="31">
        <f>SUM('Mike Rorer'!N16)</f>
        <v>4</v>
      </c>
      <c r="H175" s="62">
        <f>SUM('Mike Rorer'!O16)</f>
        <v>86.833333333333329</v>
      </c>
      <c r="J175" s="30">
        <v>67</v>
      </c>
      <c r="K175" s="30" t="s">
        <v>32</v>
      </c>
      <c r="L175" s="84" t="s">
        <v>250</v>
      </c>
      <c r="M175" s="31">
        <f>SUM('Mike Rorer'!K16)</f>
        <v>6</v>
      </c>
      <c r="N175" s="31">
        <f>SUM('Mike Rorer'!L16)</f>
        <v>497</v>
      </c>
      <c r="O175" s="62">
        <f>SUM('Mike Rorer'!M16)</f>
        <v>82.833333333333329</v>
      </c>
    </row>
    <row r="176" spans="1:15" x14ac:dyDescent="0.25">
      <c r="A176" s="30">
        <v>68</v>
      </c>
      <c r="B176" s="30" t="s">
        <v>32</v>
      </c>
      <c r="C176" s="84" t="s">
        <v>208</v>
      </c>
      <c r="D176" s="31">
        <f>SUM('Scott McClure'!K5)</f>
        <v>6</v>
      </c>
      <c r="E176" s="31">
        <f>SUM('Scott McClure'!L5)</f>
        <v>451</v>
      </c>
      <c r="F176" s="62">
        <f>SUM('Scott McClure'!M5)</f>
        <v>75.166666666666671</v>
      </c>
      <c r="G176" s="31">
        <f>SUM('Scott McClure'!N5)</f>
        <v>4</v>
      </c>
      <c r="H176" s="62">
        <f>SUM('Scott McClure'!O5)</f>
        <v>79.166666666666671</v>
      </c>
      <c r="J176" s="30">
        <v>68</v>
      </c>
      <c r="K176" s="30" t="s">
        <v>32</v>
      </c>
      <c r="L176" s="84" t="s">
        <v>208</v>
      </c>
      <c r="M176" s="31">
        <f>SUM('Scott McClure'!K5)</f>
        <v>6</v>
      </c>
      <c r="N176" s="31">
        <f>SUM('Scott McClure'!L5)</f>
        <v>451</v>
      </c>
      <c r="O176" s="62">
        <f>SUM('Scott McClure'!M5)</f>
        <v>75.166666666666671</v>
      </c>
    </row>
    <row r="177" spans="1:15" x14ac:dyDescent="0.25">
      <c r="A177" s="30">
        <v>59</v>
      </c>
      <c r="B177" s="30" t="s">
        <v>32</v>
      </c>
      <c r="C177" s="84" t="s">
        <v>176</v>
      </c>
      <c r="D177" s="31">
        <f>SUM('Steve Bogart'!K5)</f>
        <v>4</v>
      </c>
      <c r="E177" s="31">
        <f>SUM('Steve Bogart'!L5)</f>
        <v>290</v>
      </c>
      <c r="F177" s="62">
        <f>SUM('Steve Bogart'!M5)</f>
        <v>72.5</v>
      </c>
      <c r="G177" s="31">
        <f>SUM('Steve Bogart'!N5)</f>
        <v>2</v>
      </c>
      <c r="H177" s="62">
        <f>SUM('Steve Bogart'!O5)</f>
        <v>74.5</v>
      </c>
      <c r="J177" s="30">
        <v>69</v>
      </c>
      <c r="K177" s="30" t="s">
        <v>32</v>
      </c>
      <c r="L177" s="84" t="s">
        <v>176</v>
      </c>
      <c r="M177" s="31">
        <f>SUM('Steve Bogart'!K5)</f>
        <v>4</v>
      </c>
      <c r="N177" s="31">
        <f>SUM('Steve Bogart'!L5)</f>
        <v>290</v>
      </c>
      <c r="O177" s="62">
        <f>SUM('Steve Bogart'!M5)</f>
        <v>72.5</v>
      </c>
    </row>
    <row r="178" spans="1:15" x14ac:dyDescent="0.25">
      <c r="A178" s="30">
        <v>60</v>
      </c>
      <c r="B178" s="30" t="s">
        <v>32</v>
      </c>
      <c r="C178" s="84" t="s">
        <v>177</v>
      </c>
      <c r="D178" s="31">
        <f>SUM('Elizabeth Bogart'!K5)</f>
        <v>4</v>
      </c>
      <c r="E178" s="31">
        <f>SUM('Elizabeth Bogart'!L5)</f>
        <v>154</v>
      </c>
      <c r="F178" s="62">
        <f>SUM('Elizabeth Bogart'!M5)</f>
        <v>38.5</v>
      </c>
      <c r="G178" s="31">
        <f>SUM('Elizabeth Bogart'!N5)</f>
        <v>2</v>
      </c>
      <c r="H178" s="62">
        <f>SUM('Elizabeth Bogart'!O5)</f>
        <v>40.5</v>
      </c>
      <c r="J178" s="30">
        <v>70</v>
      </c>
      <c r="K178" s="30" t="s">
        <v>32</v>
      </c>
      <c r="L178" s="84" t="s">
        <v>177</v>
      </c>
      <c r="M178" s="31">
        <f>SUM('Elizabeth Bogart'!K5)</f>
        <v>4</v>
      </c>
      <c r="N178" s="31">
        <f>SUM('Elizabeth Bogart'!L5)</f>
        <v>154</v>
      </c>
      <c r="O178" s="62">
        <f>SUM('Elizabeth Bogart'!M5)</f>
        <v>38.5</v>
      </c>
    </row>
  </sheetData>
  <protectedRanges>
    <protectedRange algorithmName="SHA-512" hashValue="ON39YdpmFHfN9f47KpiRvqrKx0V9+erV1CNkpWzYhW/Qyc6aT8rEyCrvauWSYGZK2ia3o7vd3akF07acHAFpOA==" saltValue="yVW9XmDwTqEnmpSGai0KYg==" spinCount="100000" sqref="C57:C64 L57:L64" name="Range1"/>
    <protectedRange algorithmName="SHA-512" hashValue="ON39YdpmFHfN9f47KpiRvqrKx0V9+erV1CNkpWzYhW/Qyc6aT8rEyCrvauWSYGZK2ia3o7vd3akF07acHAFpOA==" saltValue="yVW9XmDwTqEnmpSGai0KYg==" spinCount="100000" sqref="C101 L101 C144 L144 C26:C56 L26:L56" name="Range1_3"/>
    <protectedRange algorithmName="SHA-512" hashValue="ON39YdpmFHfN9f47KpiRvqrKx0V9+erV1CNkpWzYhW/Qyc6aT8rEyCrvauWSYGZK2ia3o7vd3akF07acHAFpOA==" saltValue="yVW9XmDwTqEnmpSGai0KYg==" spinCount="100000" sqref="C122:C125 C20 L14 L122:L125 C86:C90 L86:L90" name="Range1_2_1"/>
    <protectedRange algorithmName="SHA-512" hashValue="ON39YdpmFHfN9f47KpiRvqrKx0V9+erV1CNkpWzYhW/Qyc6aT8rEyCrvauWSYGZK2ia3o7vd3akF07acHAFpOA==" saltValue="yVW9XmDwTqEnmpSGai0KYg==" spinCount="100000" sqref="C78:C85 L78:L85" name="Range1_11"/>
  </protectedRanges>
  <sortState xmlns:xlrd2="http://schemas.microsoft.com/office/spreadsheetml/2017/richdata2" ref="L139:O178">
    <sortCondition descending="1" ref="O108:O178"/>
  </sortState>
  <hyperlinks>
    <hyperlink ref="C7" location="'Ricky Haley'!A1" display="Ricky Haley" xr:uid="{D10B0D1E-0488-48F1-9305-E33AA687B371}"/>
    <hyperlink ref="C18" location="'Darren Krumweide'!A1" display="Darren Krumweide" xr:uid="{55497CF6-526E-49C9-8836-8CDE420F2E55}"/>
    <hyperlink ref="C9" location="'Tony Greenway'!A1" display="Tony  Greenway" xr:uid="{7ED63E4F-6B25-40D3-813B-0CFD91889B26}"/>
    <hyperlink ref="C66" location="'Dave Eisenschmied'!A1" display="Dave Eisenschmied" xr:uid="{F8A9404D-BA59-4694-8C83-92A7CA91C4F7}"/>
    <hyperlink ref="C87" location="'Ian Holland'!A1" display="Ian Holland" xr:uid="{97DE85E8-3924-4469-A0CE-E2D0494C7B77}"/>
    <hyperlink ref="C97" location="'Kenneth Sledge'!A1" display="Kenneth Sledge" xr:uid="{C4567BBD-952B-44DA-9683-937DEB4F540F}"/>
    <hyperlink ref="L9" location="'Ricky Haley'!A1" display="Ricky Haley" xr:uid="{2605DEAD-8C37-4E13-8A0E-C9FE1DBB9268}"/>
    <hyperlink ref="L30" location="'Darren Krumweide'!A1" display="Darren Krumweide" xr:uid="{9B99F645-E9BA-494B-9EDB-BB924D919122}"/>
    <hyperlink ref="L24" location="'Tony Greenway'!A1" display="Tony  Greenway" xr:uid="{D24BC6A1-3645-4B93-AF7A-281FA8AE4C9F}"/>
    <hyperlink ref="L80" location="'Dave Eisenschmied'!A1" display="Dave Eisenschmied" xr:uid="{CA55B2CF-110B-4AE7-BDB2-0C0C38399463}"/>
    <hyperlink ref="L84" location="'Ian Holland'!A1" display="Ian Holland" xr:uid="{64F78866-B002-48B1-BF57-1A511332A321}"/>
    <hyperlink ref="L97" location="'Kenneth Sledge'!A1" display="Kenneth Sledge" xr:uid="{F23ECE93-552A-4C3C-A305-CB5B2289342B}"/>
    <hyperlink ref="C109" location="'Justin Fortson'!A1" display="Justin Fortson" xr:uid="{75921717-C794-4E8C-97EC-9B728A010ACF}"/>
    <hyperlink ref="C112" location="'Tony Carruth'!A1" display="Tony Carruth" xr:uid="{E9F16F91-339C-4B1F-B909-1C758D3D315D}"/>
    <hyperlink ref="C126" location="'Dave Eisenschmied'!A1" display="Dave Eisenschmied" xr:uid="{7A154D94-E385-4DA2-BFFA-6E408F759FFC}"/>
    <hyperlink ref="C118" location="'Ken Danals'!A1" display="Ken Danals" xr:uid="{A4C0EB4B-954D-4BF3-B31E-A72F031A5099}"/>
    <hyperlink ref="C156" location="'Cody King'!A1" display="Cody King" xr:uid="{6473A72D-B3B7-4D86-AF68-A58C9A4CFFA0}"/>
    <hyperlink ref="C129" location="'Howard Wilson'!A1" display="Howard Wilson" xr:uid="{BCCBC58C-2FD6-400E-B64D-B3370530E69B}"/>
    <hyperlink ref="C110" location="'Jerry Willeford'!A1" display="Jerry Willeford" xr:uid="{C28473D6-BA6F-484B-8E9E-230B57861F4B}"/>
    <hyperlink ref="C163" location="'Audrey Holland'!A1" display="Audrey Holland" xr:uid="{523D8D45-38BE-4E3A-8B72-217398297B7C}"/>
    <hyperlink ref="C132" location="'Harry Trainer'!A1" display="Harry Trainer" xr:uid="{E96C0640-FD49-4858-9454-29FBF8747326}"/>
    <hyperlink ref="C143" location="'Robby King'!A1" display="Robby King" xr:uid="{0D762796-25B6-4637-BF22-CCF4697DA9EE}"/>
    <hyperlink ref="L111" location="'Justin Fortson'!A1" display="Justin Fortson" xr:uid="{54AF2C12-9DDC-4E6D-91E6-43D44508D22E}"/>
    <hyperlink ref="L125" location="'Tony Carruth'!A1" display="Tony Carruth" xr:uid="{5EDA06E3-073D-4795-984A-03B7A6643B54}"/>
    <hyperlink ref="L129" location="'Dave Eisenschmied'!A1" display="Dave Eisenschmied" xr:uid="{0B3E1DD3-5A46-40AC-9AD7-10B0B9DA9E36}"/>
    <hyperlink ref="L117" location="'Ken Danals'!A1" display="Ken Danals" xr:uid="{90834828-2EF6-4129-84A5-8FBDA8B67675}"/>
    <hyperlink ref="L155" location="'Cody King'!A1" display="Cody King" xr:uid="{BC02041C-1CE3-49B3-B36B-54D9C04DF985}"/>
    <hyperlink ref="L128" location="'Howard Wilson'!A1" display="Howard Wilson" xr:uid="{49EFDED3-B6EE-438D-94F3-753486112948}"/>
    <hyperlink ref="L124" location="'Jerry Willeford'!A1" display="Jerry Willeford" xr:uid="{51F10452-604E-4AD4-9A90-2CC6F68B204C}"/>
    <hyperlink ref="L162" location="'Audrey Holland'!A1" display="Audrey Holland" xr:uid="{4F210CA0-3FB1-47FF-82C2-7941995E3478}"/>
    <hyperlink ref="L132" location="'Harry Trainer'!A1" display="Harry Trainer" xr:uid="{BD047A9C-0C4E-46DB-BA8E-E8794DC268DF}"/>
    <hyperlink ref="L146" location="'Robby King'!A1" display="Robby King" xr:uid="{5CA8E984-927B-406D-8E58-F1718D0E8F7D}"/>
    <hyperlink ref="C76" location="'Wanda Lantrip'!A1" display="Wanda Lantrip" xr:uid="{B06D27AB-B38D-401E-80B0-430D784D53B6}"/>
    <hyperlink ref="L74" location="'Wanda Lantrip'!A1" display="Wanda Lantrip" xr:uid="{77D5DB36-5590-4818-90F7-74C1E0C23674}"/>
    <hyperlink ref="C134" location="'Pat Stewart'!A1" display="Pat Stewart" xr:uid="{6D7B0C23-FEFB-4AC6-9D8A-2E88A22160C3}"/>
    <hyperlink ref="L134" location="'Pat Stewart'!A1" display="Pat Stewart" xr:uid="{461111EF-B0BC-4A96-8C8F-9DEF3661E043}"/>
    <hyperlink ref="C34" location="'John Hovan'!A1" display="John Hovan" xr:uid="{49FE1B01-C760-44D7-A242-E2DD94CE6977}"/>
    <hyperlink ref="L35" location="'John Hovan'!A1" display="John Hovan" xr:uid="{E2800666-66C4-4E69-A2BC-32E40A3F278D}"/>
    <hyperlink ref="C8" location="'Travis Davis'!A1" display="Travis Davis" xr:uid="{3820F35B-238E-44EC-A4AA-B36AD1B6155E}"/>
    <hyperlink ref="L13" location="'Travis Davis'!A1" display="Travis Davis" xr:uid="{9BC6585A-8B79-49E9-ADFA-56557A560086}"/>
    <hyperlink ref="C36" location="'Wayne Argence'!A1" display="Wayne Argence" xr:uid="{6A42C137-478B-4901-AF51-7E42AC440606}"/>
    <hyperlink ref="C22" location="'Lisa Chacon'!A1" display="Lisa Chacon" xr:uid="{E6BB3F89-19BB-47B4-8C85-B320409CFB22}"/>
    <hyperlink ref="C85" location="'James Clarke'!A1" display="James Clarke" xr:uid="{910126EC-9D93-4695-94A1-C3E513D06563}"/>
    <hyperlink ref="C89" location="'Rene Melendez'!A1" display="Rene Melendez" xr:uid="{F78CC9DA-4233-4EE9-9C0B-08AC295816E0}"/>
    <hyperlink ref="L36" location="'Wayne Argence'!A1" display="Wayne Argence" xr:uid="{D6F0FA72-8555-4AA4-B7B2-FE5EA5DABC2A}"/>
    <hyperlink ref="L17" location="'Lisa Chacon'!A1" display="Lisa Chacon" xr:uid="{766D9136-F455-4D36-83A7-11BD298A6CE8}"/>
    <hyperlink ref="L88" location="'James Clarke'!A1" display="James Clarke" xr:uid="{526FB974-001C-4262-BACF-8A9977581CE7}"/>
    <hyperlink ref="L87" location="'Rene Melendez'!A1" display="Rene Melendez" xr:uid="{4E28C798-BB01-45A8-8CC8-EAC39DA2A08E}"/>
    <hyperlink ref="C115" location="'Brian Vincent'!A1" display="Brian Vincent" xr:uid="{E6A95A05-0235-4665-A486-A622CE3EC497}"/>
    <hyperlink ref="C148" location="'Fred Jamison'!A1" display="Fred Jamison" xr:uid="{53E75BF9-8D94-4207-8654-30306A8CE1D2}"/>
    <hyperlink ref="L109" location="'Brian Vincent'!A1" display="Brian Vincent" xr:uid="{7CEB4975-7F44-4592-8F06-FD0CB43943C9}"/>
    <hyperlink ref="L150" location="'Fred Jamison'!A1" display="Fred Jamison" xr:uid="{CC81F3EB-2885-4172-8668-840990217202}"/>
    <hyperlink ref="C78" location="'Brian Collins'!A1" display="Brian Collins" xr:uid="{437A5C89-589B-4E19-B6EF-681C7B8681F7}"/>
    <hyperlink ref="C47" location="'George Toney'!A1" display="George Toney" xr:uid="{C5AFE622-F7E1-4368-89FE-D112C124C931}"/>
    <hyperlink ref="L49" location="'George Toney'!A1" display="George Toney" xr:uid="{A0D7A66B-D892-498C-954A-DA546B6899C9}"/>
    <hyperlink ref="L91" location="'Brian Collins'!A1" display="Brian Collins" xr:uid="{115EFFD1-998D-48A0-BB48-8E4B4DA7B3DC}"/>
    <hyperlink ref="C15" location="'Evelio McDonald'!A1" display="Evelio McDonald" xr:uid="{DD9C1637-9E06-4D1C-94C7-A24B1B6E5A1B}"/>
    <hyperlink ref="L8" location="'Evelio McDonald'!A1" display="Evelio McDonald" xr:uid="{E5825F3E-8387-4A09-866B-93CF1CE41F10}"/>
    <hyperlink ref="C40" location="'Les Williams'!A1" display="Les Williams" xr:uid="{421B58BC-3273-48B8-BFFD-B0FC3EA0D339}"/>
    <hyperlink ref="L39" location="'Les Williams'!A1" display="Les Williams" xr:uid="{2856857E-EAE3-45B3-96E1-69D3E24CB0E8}"/>
    <hyperlink ref="C142" location="'David Russell'!A1" display="David Russell" xr:uid="{9DFFB1AD-3702-424B-99F0-D6607C9202E5}"/>
    <hyperlink ref="L151" location="'David Russell'!A1" display="David Russell" xr:uid="{13C2F67E-EAE2-43DA-A366-871DADDDF6EE}"/>
    <hyperlink ref="C24" location="'David Huff'!A1" display="David Huff" xr:uid="{3F146F8B-3EC6-4881-9BAF-EC7902DD76D2}"/>
    <hyperlink ref="L22" location="'David Huff'!A1" display="David Huff" xr:uid="{48AA13BC-C1FD-4686-BC2B-6F0D2CA06E49}"/>
    <hyperlink ref="C26" location="'John Plummer'!A1" display="John Plummer" xr:uid="{B3BFAED8-05AB-490E-832F-58892335C852}"/>
    <hyperlink ref="C30" location="'Jill Ashlock'!A1" display="Jill Ashlock" xr:uid="{98679F7F-2CC7-47DB-88F8-98F1724BDD41}"/>
    <hyperlink ref="L28" location="'John Plummer'!A1" display="John Plummer" xr:uid="{09B086A0-EE8B-463E-B48D-63869B80CA57}"/>
    <hyperlink ref="L32" location="'Jill Ashlock'!A1" display="Jill Ashlock" xr:uid="{1C6A2FC0-4552-4B7E-9FDA-192B0FE00242}"/>
    <hyperlink ref="C116" location="'Jerry Kendall'!A1" display="Jerry Kendall" xr:uid="{D0366380-D205-4A87-B5EE-1C176598ECC6}"/>
    <hyperlink ref="L122" location="'Jerry Kendall'!A1" display="Jerry Kendall" xr:uid="{4D091B5C-B89C-4417-B9D0-DA466B6426EA}"/>
    <hyperlink ref="C111" location="'Kyle Ashlock'!A1" display="Kyle Ashlock" xr:uid="{AFA92288-BFD6-4FF5-A2B5-2F12677DFE60}"/>
    <hyperlink ref="L116" location="'Kyle Ashlock'!A1" display="Kyle Ashlock" xr:uid="{EEA70773-EE82-4484-81FA-4293EB3A075C}"/>
    <hyperlink ref="C133" location="'Joey Kimbrell'!A1" display="Joey Kimbrell" xr:uid="{50E3FCD7-A554-4E6D-82C1-CD3887294C77}"/>
    <hyperlink ref="L136" location="'Joey Kimbrell'!A1" display="Joey Kimbrell" xr:uid="{922C52EF-124E-40E1-A727-27F8B0A0ED81}"/>
    <hyperlink ref="C136" location="'Randy Kimbrell'!A1" display="Randy Kimbrell" xr:uid="{C6F5ABA3-2CE0-41E5-90CD-519735D510A4}"/>
    <hyperlink ref="L135" location="'Randy Kimbrell'!A1" display="Randy Kimbrell" xr:uid="{410A87A0-3E1E-4F68-B13D-CE8F10B24558}"/>
    <hyperlink ref="C12" location="'Doug Depweg'!A1" display="Doug Depweg" xr:uid="{4704DB58-FBF2-43B7-A34D-87264A4BAD72}"/>
    <hyperlink ref="L25" location="'Doug Depweg'!A1" display="Doug Depweg" xr:uid="{24021376-F7FA-461B-BED5-CC1A973D0197}"/>
    <hyperlink ref="C37" location="'Charles Umsted'!A1" display="Charles Umsted" xr:uid="{FB2A05FE-C8AC-4DD5-93D6-624D13D88E0C}"/>
    <hyperlink ref="L37" location="'Charles Umsted'!A1" display="Charles Umsted" xr:uid="{3E6C07C6-E418-4D81-B2F7-12CE5547F33A}"/>
    <hyperlink ref="C121" location="'John Joseph'!A1" display="John Joseph" xr:uid="{5A7A31B5-AE51-4940-86C1-1C4461084070}"/>
    <hyperlink ref="C130" location="'Frank Baird'!A1" display="Frank Baird" xr:uid="{51E257AB-B0F4-42D5-BE45-6C22D64918C0}"/>
    <hyperlink ref="C119" location="'Bill Poor'!A1" display="Bill Poor" xr:uid="{EBC72D94-D215-487A-A094-C95ED1351D30}"/>
    <hyperlink ref="L119" location="'John Joseph'!A1" display="John Joseph" xr:uid="{EC03B258-8722-4D21-8078-F98CBCEC9C41}"/>
    <hyperlink ref="L121" location="'Frank Baird'!A1" display="Frank Baird" xr:uid="{96D0C067-8A79-40F3-9C6A-56487905A4D7}"/>
    <hyperlink ref="L120" location="'Bill Poor'!A1" display="Bill Poor" xr:uid="{96E36827-73DF-4859-9C1D-D3819BDE18E2}"/>
    <hyperlink ref="C164" location="'Stephen Howell'!A1" display="Stephen Howell" xr:uid="{16FDC819-D36E-477E-A1E6-CF20878CDE88}"/>
    <hyperlink ref="L164" location="'Stephen Howell'!A1" display="Stephen Howell" xr:uid="{2B95ADF9-7A22-4B8A-99A8-13D1B0D81784}"/>
    <hyperlink ref="C19" location="'Benji Matoy'!A1" display="Benji Matoy" xr:uid="{C3833BE8-4A3D-4642-BADF-F2B9B03C7727}"/>
    <hyperlink ref="L19" location="'Benji Matoy'!A1" display="Benji Matoy" xr:uid="{12120E69-5203-4451-BC2C-279898BD51D6}"/>
    <hyperlink ref="C108" location="'Cody McBroon'!A1" display="Cody McBroon" xr:uid="{3065BE54-561F-4F9B-A27F-1ED653B21A1E}"/>
    <hyperlink ref="L110" location="'Cody McBroon'!A1" display="Cody McBroon" xr:uid="{527DA0C4-43E0-4DD2-91E5-097541BE6F33}"/>
    <hyperlink ref="C25" location="'Robert Eaton'!A1" display="Robert Eaton" xr:uid="{4CA00040-0B7D-48C0-AE88-650876F2B652}"/>
    <hyperlink ref="L21" location="'Robert Eaton'!A1" display="Robert Eaton" xr:uid="{AF2D9D93-12F8-4D4A-AEAA-60284BB5FA6F}"/>
    <hyperlink ref="C33" location="'Rodney Eaton'!A1" display="Rodney Eaton" xr:uid="{91376C66-C0CD-4142-A693-B2831ACC43DC}"/>
    <hyperlink ref="L29" location="'Rodney Eaton'!A1" display="Rodney Eaton" xr:uid="{25F40518-7BF4-43CF-A31C-48D0CCE41714}"/>
    <hyperlink ref="C23" location="'Michael Blackard'!A1" display="Michael Blackard" xr:uid="{A3CDC3D4-5F99-458E-B96B-CA273216EB16}"/>
    <hyperlink ref="L26" location="'Michael Blackard'!A1" display="Michael Blackard" xr:uid="{901EBD4D-0D41-4F8D-B823-B93D48407FD7}"/>
    <hyperlink ref="C125" location="'Katherine Blackard'!A1" display="Katherine Blackard" xr:uid="{B96760F9-2FD0-49DF-91C7-05BF3EAD30DD}"/>
    <hyperlink ref="L130" location="'Katherine Blackard'!A1" display="Katherine Blackard" xr:uid="{1DAC2859-E89F-4826-862C-EA4010A3A77A}"/>
    <hyperlink ref="C127" location="'James Clarke'!A1" display="James Clarke" xr:uid="{381C57B1-5110-4CF3-BE37-7F99EBE67496}"/>
    <hyperlink ref="L127" location="'James Clarke'!A1" display="James Clarke" xr:uid="{334BB3E8-0D8B-481F-93A7-2543D80D8A39}"/>
    <hyperlink ref="C10" location="'Tom Tignor'!A1" display="Tom Tignor" xr:uid="{70B39688-4C6F-49BA-AE27-243E0006C068}"/>
    <hyperlink ref="C88" location="'Mike Rorer'!A1" display="Mike Rorer" xr:uid="{1AC6D6EE-7A66-4733-A573-93BB4E395793}"/>
    <hyperlink ref="L85" location="'Mike Rorer'!A1" display="Mike Rorer" xr:uid="{47AE78DC-BCA8-497A-9B31-B65BD72EE27B}"/>
    <hyperlink ref="L115" location="'Brian Edmonds'!A1" display="Brian Edmonds" xr:uid="{242AF5C2-FCC1-497B-8330-DC13301BE86E}"/>
    <hyperlink ref="C122" location="'Brian Edmonds'!A1" display="Brian Edmonds" xr:uid="{39D5D42F-C0B0-40DC-AA2D-3917018A69D4}"/>
    <hyperlink ref="C17" location="'Jake Radwanski'!A1" display="Jake Radwanski" xr:uid="{C2BF2604-AC96-44A8-A3F9-FC4586FDE5AA}"/>
    <hyperlink ref="L16" location="'Jake Radwanski'!A1" display="Jake Radwanski" xr:uid="{546F7B16-FC29-41CE-B962-C2BADD751B3B}"/>
    <hyperlink ref="C28" location="'Doug Gates'!A1" display="Doug Gates" xr:uid="{F4C18584-0B69-4CE4-AD4F-AF5AA63266E5}"/>
    <hyperlink ref="L23" location="'Doug Gates'!A1" display="Doug Gates" xr:uid="{EC93558E-B46E-40A2-9EC0-4C99A96C8CAA}"/>
    <hyperlink ref="C35" location="'James Marsh'!A1" display="James Marsh" xr:uid="{DC2A5FB7-05DF-4E5C-96D7-97FFD88FB60C}"/>
    <hyperlink ref="L27" location="'James Marsh'!A1" display="James Marsh" xr:uid="{37636C05-A312-4CCF-A29C-A655A3239859}"/>
    <hyperlink ref="C70" location="'Dan Koot'!A1" display="Dan Koot" xr:uid="{3E85E5C8-1258-4A05-8135-48D0AE963C75}"/>
    <hyperlink ref="L60" location="'Dan Koot'!A1" display="Dan Koot" xr:uid="{307F1BC0-F654-474F-9B11-B31FAF62D49C}"/>
    <hyperlink ref="C83" location="'Theodore Farkas'!A1" display="Theodore Farkas" xr:uid="{2633B748-2840-4C95-9E31-05496E6EAFC8}"/>
    <hyperlink ref="L79" location="'Theodore Farkas'!A1" display="Theodore Farkas" xr:uid="{9CE3E04C-D268-4B15-89C0-EDA11C1D7C16}"/>
    <hyperlink ref="C81" location="'Rick Blasic'!A1" display="Rick Blasic" xr:uid="{8C825E50-B222-44E9-A543-2BFB0CDB30C0}"/>
    <hyperlink ref="L82" location="'Rick Blasic'!A1" display="Rick Blasic" xr:uid="{04056021-0D65-4631-8AF2-088F62CDD9B5}"/>
    <hyperlink ref="C91" location="'Matthew Koot'!A1" display="Matthew Koot" xr:uid="{B2CDA1BE-CB9C-435F-B342-C51582507FC9}"/>
    <hyperlink ref="L90" location="'Matthew Koot'!A1" display="Matthew Koot" xr:uid="{08522FC6-2B22-45BD-BF64-7BDAA7800D88}"/>
    <hyperlink ref="C139" location="'Ronald Blasko'!A1" display="Ronald Blasco" xr:uid="{1F1EB2FA-93E0-4465-9722-15EDE1ABB796}"/>
    <hyperlink ref="L139" location="'Ronald Blasko'!A1" display="Ronald Blasco" xr:uid="{12C5B3B4-8595-45A8-AD23-7227BCDD0D2E}"/>
    <hyperlink ref="C123" location="'Pam Gates'!A1" display="Pam Gates" xr:uid="{ADB044BA-FFCF-41E3-A74D-DAEC6D305DE3}"/>
    <hyperlink ref="L112" location="'Pam Gates'!A1" display="Pam Gates" xr:uid="{1983AEB0-4653-46CE-A2AC-04D52842CE3B}"/>
    <hyperlink ref="C113" location="'Doug Gates'!A1" display="Doug Gates" xr:uid="{A6C9E8FB-22F9-4C74-AA2D-80A70DB5BEF5}"/>
    <hyperlink ref="L108" location="'Doug Gates'!A1" display="Doug Gates" xr:uid="{A5635CB2-7A22-46F1-937E-058AD2DCCDAD}"/>
    <hyperlink ref="C153" location="'James Marsh'!A1" display="James Marsh" xr:uid="{0CD13F47-D1E2-45EB-963D-86FFBCA69B22}"/>
    <hyperlink ref="L147" location="'James Marsh'!A1" display="James Marsh" xr:uid="{4140953F-8B17-46E8-976D-4D1AAAAF15FF}"/>
    <hyperlink ref="C154" location="'Theodore Farkas'!A1" display="Theodore Farkas" xr:uid="{532B5BAD-677C-4F6B-8B5C-0B1F21F3D0B0}"/>
    <hyperlink ref="L154" location="'Theodore Farkas'!A1" display="Theodore Farkas" xr:uid="{0BD1AB18-AF08-457D-B7C4-E324C68BA791}"/>
    <hyperlink ref="C162" location="'Jay Griffin'!A1" display="Jay Griffin" xr:uid="{8F525678-91DC-4BE7-BFC8-3A5B9BABBECF}"/>
    <hyperlink ref="L165" location="'Jay Griffin'!A1" display="Jay Griffin" xr:uid="{70CAABB7-DDB1-4459-BA31-16B747D0913E}"/>
    <hyperlink ref="C20" location="'Joe Chacon'!A1" display="Joe Chacon" xr:uid="{CC204D4C-84F8-494A-AB06-C827DD3F965B}"/>
    <hyperlink ref="L7" location="'Joe Chacon'!A1" display="Joe Chacon" xr:uid="{1722B826-3C8E-4086-860C-523CF3D31887}"/>
    <hyperlink ref="C16" location="'Mark Demarest'!A1" display="Mark Demarest" xr:uid="{C51BE6AA-FB19-4567-9DB5-2D82DBFEFF97}"/>
    <hyperlink ref="L18" location="'Mark Demarest'!A1" display="Mark Demarest" xr:uid="{20BD7762-EA64-4132-ADA1-94CAF72E36A6}"/>
    <hyperlink ref="C68" location="'Jim Bob Hartlage'!A1" display="Jim Bob Hartlage" xr:uid="{F9E63C85-132A-473B-8C3E-01E827C69F41}"/>
    <hyperlink ref="L53" location="'Jim Bob Hartlage'!A1" display="Jim Bob Hartlage" xr:uid="{063BA22A-B30A-4383-8026-2198EC50615E}"/>
    <hyperlink ref="C29" location="'Ann Tucker'!A1" display="Ann Tucker" xr:uid="{71BA17CD-3BE8-4380-8615-5324E457C5F0}"/>
    <hyperlink ref="L34" location="'Ann Tucker'!A1" display="Ann Tucker" xr:uid="{29955B51-AE6E-466D-BA9B-1903F02477C0}"/>
    <hyperlink ref="C51" location="'Allen Taylor'!A1" display="Allen Taylor" xr:uid="{51167F88-A593-4DC5-AED8-A206BF731203}"/>
    <hyperlink ref="L57" location="'Allen Taylor'!A1" display="Allen Taylor" xr:uid="{00BB67BD-4C96-41EE-9548-4DFBC787F34C}"/>
    <hyperlink ref="C100" location="'Danny Payne'!A1" display="Danny Payne" xr:uid="{E81DB0B3-FEB9-4973-A861-092072813157}"/>
    <hyperlink ref="L99" location="'Danny Payne'!A1" display="Danny Payne" xr:uid="{4A8B1380-D908-44C4-B5E8-CAD24421184E}"/>
    <hyperlink ref="C128" location="'Chris Carter'!A1" display="Chris Carter" xr:uid="{25338A41-7856-4159-BDF9-FACA2C7D0441}"/>
    <hyperlink ref="L126" location="'Chris Carter'!A1" display="Chris Carter" xr:uid="{C188E56B-DF0F-4986-AD92-ABDCEE576271}"/>
    <hyperlink ref="C159" location="'Wade Haley'!A1" display="Wade Haley" xr:uid="{64C5E036-369A-46A9-90DA-CDCFA4769EEE}"/>
    <hyperlink ref="L161" location="'Wade Haley'!A1" display="Wade Haley" xr:uid="{F3C235D0-096C-42F9-8771-968D94832C71}"/>
    <hyperlink ref="C54" location="'Bob Bass'!A1" display="Bob Bass" xr:uid="{6998E92B-73E9-47A0-A6E6-47AF790B873F}"/>
    <hyperlink ref="C92" location="'Larry Arnold'!A1" display="Larry Arnold" xr:uid="{EA8E16EC-0582-46AA-9BFA-63D3775D5799}"/>
    <hyperlink ref="L83" location="'Bob Bass'!A1" display="Bob Bass" xr:uid="{D09EC26D-6CA5-41B3-9634-D050AE9F4540}"/>
    <hyperlink ref="L93" location="'Larry Arnold'!A1" display="Larry Arnold" xr:uid="{0FB5DBC4-B520-4344-81FD-CAE19E893423}"/>
    <hyperlink ref="C95" location="'Tyler Dreaden'!A1" display="Tyler Dreaden" xr:uid="{86D748EA-0DD0-4062-8579-96CFC5EB59CC}"/>
    <hyperlink ref="L94" location="'Tyler Dreaden'!A1" display="Tyler Dreaden" xr:uid="{0345A4A5-C19B-4261-8421-E669A143DFD5}"/>
    <hyperlink ref="C56" location="'Joe David'!A1" display="Joe David" xr:uid="{896BD90A-DB83-4862-99FA-85152E37D37C}"/>
    <hyperlink ref="L59" location="'Joe David'!A1" display="Joe David" xr:uid="{855E8C37-AAC9-4871-B796-8AB50D18B298}"/>
    <hyperlink ref="C65" location="'Keith Williquette'!A1" display="Keith Williquette" xr:uid="{62D68710-F902-4556-BFF2-1D3207399D8B}"/>
    <hyperlink ref="L67" location="'Keith Williquette'!A1" display="Keith Williquette" xr:uid="{010ED15F-A568-4189-943C-DBBA107BD58B}"/>
    <hyperlink ref="C120" location="'Ernie Converse'!A1" display="Ernie Converse" xr:uid="{5471BD6D-9141-427D-A3F2-716F1CD527B6}"/>
    <hyperlink ref="L118" location="'Ernie Converse'!A1" display="Ernie Converse" xr:uid="{3715D98B-89EA-4DAD-AA07-E5012D0B979D}"/>
    <hyperlink ref="C58" location="'Randy Robinson'!A1" display="Randy Robinson" xr:uid="{443FA39A-33E3-42F9-B52E-6A158E271244}"/>
    <hyperlink ref="L44" location="'Randy Robinson'!A1" display="Randy Robinson" xr:uid="{E1FA069C-6C86-42FC-8D21-2BDB7C1D934F}"/>
    <hyperlink ref="C11" location="'Jim Starr'!A1" display="Jim Starr" xr:uid="{59E36B6F-D06F-4B98-8FFC-DBC6D810A118}"/>
    <hyperlink ref="L20" location="'Jim Starr'!A1" display="Jim Starr" xr:uid="{E06E5C6B-F8A2-4FE3-9C5E-AA446B919EA4}"/>
    <hyperlink ref="C114" location="'Doug Depweg'!A1" display="Doug Depweg" xr:uid="{00139731-C95A-47E1-8996-C8A922DE4916}"/>
    <hyperlink ref="L113" location="'Doug Depweg'!A1" display="Doug Depweg" xr:uid="{3D5CC4BA-E03D-486E-98B5-E474737F1D0C}"/>
    <hyperlink ref="C117" location="'Bill Meyer'!A1" display="Bill Meyer" xr:uid="{155B5744-8EDF-4C7B-89D0-5871A89D9D0D}"/>
    <hyperlink ref="L123" location="'Bill Meyer'!A1" display="Bill Meyer" xr:uid="{B062DC46-6A46-4BAB-A4B2-1C0098CC3FF8}"/>
    <hyperlink ref="C84" location="'Bob Leier'!A1" display="Bob Leier" xr:uid="{22AA76CF-9850-4600-81C3-956A8E72177A}"/>
    <hyperlink ref="L89" location="'Bob Leier'!A1" display="Bob Leier" xr:uid="{F2FA02D6-04E3-4F46-A440-8740EB1769BE}"/>
    <hyperlink ref="C27" location="'Bill Poor'!A1" display="Bill Poor" xr:uid="{2B7F49ED-D75C-4C9A-B701-7DC89158318A}"/>
    <hyperlink ref="C160" location="'John Pormann'!A1" display="John Pormann" xr:uid="{F830BCC8-DC2F-4E0E-9B43-370730BB7901}"/>
    <hyperlink ref="L159" location="'John Pormann'!A1" display="John Pormann" xr:uid="{65E595AB-0B5D-4EFB-98FC-6CE421132CD5}"/>
    <hyperlink ref="C52" location="'Adam Plummer'!A1" display="Adam Plummer" xr:uid="{7957F668-C821-4FA8-932A-C2CA0F45A983}"/>
    <hyperlink ref="L78" location="'Adam Plummer'!A1" display="Adam Plummer" xr:uid="{A508419A-08E1-4303-8F6C-AC3005CA0050}"/>
    <hyperlink ref="C31" location="'Dana Waxler'!A1" display="Dan Waxler" xr:uid="{387ED52A-9DE2-4E0F-9392-5FCF7F0AB400}"/>
    <hyperlink ref="L33" location="'Dana Waxler'!A1" display="Dan Waxler" xr:uid="{019B85B7-D930-4AD5-93D4-5531DCCF1726}"/>
    <hyperlink ref="C124" location="'Dana Waxler'!A1" display="Dana Waxler" xr:uid="{90A9133B-7D6E-423F-9458-5A49F4197FF1}"/>
    <hyperlink ref="L114" location="'Dana Waxler'!A1" display="Dana Waxler" xr:uid="{9360C2C4-A2E8-48FF-B524-43FC6100186A}"/>
    <hyperlink ref="C137" location="'Shelly Moormon'!A1" display="Shelly Moormon" xr:uid="{B9E269C2-5CEA-409A-87E4-DF1F6FE5F636}"/>
    <hyperlink ref="L137" location="'Shelly Moormon'!A1" display="Shelly Moormon" xr:uid="{AD5829D8-2E87-4A2A-A8D4-BF04095AED38}"/>
    <hyperlink ref="C72" location="'Kasi Davis'!A1" display="Kasi Davis" xr:uid="{AB3B0D48-47CB-4954-899C-6C9D79DE0295}"/>
    <hyperlink ref="L62" location="'Kasi Davis'!A1" display="Kasi Davis" xr:uid="{B7EAC879-5533-448C-B7CB-8B80389DE523}"/>
    <hyperlink ref="C131" location="'Kandace Matoy'!A1" display="Kandace Matoy" xr:uid="{CD60832C-CB86-4856-A1F1-7DB61205810D}"/>
    <hyperlink ref="L131" location="'Kandace Matoy'!A1" display="Kandace Matoy" xr:uid="{C8FDD3A2-12CD-4F47-B7E8-04808E5FA4D4}"/>
    <hyperlink ref="C59" location="'Ron Kunath'!A1" display="Ron Kunath" xr:uid="{869C1FC9-EF40-4381-B4A5-A11ACB4D0829}"/>
    <hyperlink ref="L48" location="'Ron Kunath'!A1" display="Ron Kunath" xr:uid="{F4F49D74-4A72-48B8-B379-8321415A1AE1}"/>
    <hyperlink ref="C14" location="'Keith Northcutt'!A1" display="Keith Northcutt" xr:uid="{20F9785F-3ABD-42B5-AD8D-0D0D1ECAF6AA}"/>
    <hyperlink ref="L11" location="'Keith Northcutt'!A1" display="Keith Northcutt" xr:uid="{7231708F-E741-4BC1-8972-13D89B6F8702}"/>
    <hyperlink ref="C147" location="'Freddy Taylor'!A1" display="Freddie Taylor" xr:uid="{CA4B44B5-2095-4B0C-902B-8A057F43D578}"/>
    <hyperlink ref="L145" location="'Freddy Taylor'!A1" display="Freddie Taylor" xr:uid="{A103CB6F-12F1-479B-B94B-478C7EBF1E0F}"/>
    <hyperlink ref="C170" location="'John Goodin'!A1" display="John Goodin" xr:uid="{B07188B6-3A0E-45BB-AB0A-E6EE9328C839}"/>
    <hyperlink ref="L169" location="'John Goodin'!A1" display="John Goodin" xr:uid="{D150E965-BEDC-4F7D-987E-2EF6456A220C}"/>
    <hyperlink ref="C177" location="'Steve Bogart'!A1" display="Steve Bogart" xr:uid="{495BEF4C-60E1-436F-B342-E9EB8B38B620}"/>
    <hyperlink ref="L177" location="'Steve Bogart'!A1" display="Steve Bogart" xr:uid="{C70C2387-D77F-4DE1-9CD8-60FD906D9A6C}"/>
    <hyperlink ref="C178" location="'Elizabeth Bogart'!A1" display="Elizabeth Bogart" xr:uid="{79FF0AEA-F3F7-4D2A-B71B-84E5B7876AA6}"/>
    <hyperlink ref="L178" location="'Elizabeth Bogart'!A1" display="Elizabeth Bogart" xr:uid="{F40A544B-07CA-4347-9028-6D34F66D12A6}"/>
    <hyperlink ref="C43" location="'Art Shaffer'!A1" display="Art Shaffer" xr:uid="{0B0CDE50-F421-48B6-AAA9-9EBD57767C22}"/>
    <hyperlink ref="L45" location="'Art Shaffer'!A1" display="Art Shaffer" xr:uid="{94E8090F-9E8B-48C0-8205-C8D25B8657A5}"/>
    <hyperlink ref="C167" location="'Herman Matoy'!A1" display="Herman Matoy" xr:uid="{B8525CE5-2A96-40E9-917D-7172F6A2980D}"/>
    <hyperlink ref="L168" location="'Herman Matoy'!A1" display="Herman Matoy" xr:uid="{7534DAA3-D5E1-4BDD-BABF-81CFC5A526AF}"/>
    <hyperlink ref="C42" location="'Cody McBroon'!A1" display="Cody McBroon" xr:uid="{FCCE4C11-49A9-4CA0-908C-8698A4FA2650}"/>
    <hyperlink ref="L73" location="'Cody McBroon'!A1" display="Cody McBroon" xr:uid="{54C59229-D3C4-4F55-9A37-B25B9D4D193B}"/>
    <hyperlink ref="C62" location="'Sean McKay'!A1" display="Sean McKay" xr:uid="{EC20B097-2984-4044-94CA-478CF9A143C0}"/>
    <hyperlink ref="L58" location="'Sean McKay'!A1" display="Sean Mckay" xr:uid="{8BEDEAE4-E17A-4912-BA7B-073A3A0EDD49}"/>
    <hyperlink ref="C73" location="'Steve Taylor'!A1" display="Steve Taylor" xr:uid="{10E9BB5C-2E3B-41DA-97DA-A59950721EF7}"/>
    <hyperlink ref="L63" location="'Steve Taylor'!A1" display="Steve Taylor" xr:uid="{C45DBA59-9751-43F0-A25B-2834BB340626}"/>
    <hyperlink ref="C86" location="'Jim Fortmon'!A1" display="Jim Fortmon" xr:uid="{BDF08C9D-C602-4AEC-8087-FD75685E4D60}"/>
    <hyperlink ref="L81" location="'Jim Fortmon'!A1" display="Jim Fortmon" xr:uid="{232C37C8-73D5-4CC5-9A45-45282360C062}"/>
    <hyperlink ref="C90" location="'Dan Taylor'!A1" display="Dan Taylor" xr:uid="{3275BBC0-9466-423A-AE0B-460E6781EC99}"/>
    <hyperlink ref="L86" location="'Dan Taylor'!A1" display="Dan Taylor" xr:uid="{6EBB64E1-A742-484E-9D1E-9053FF67C4CF}"/>
    <hyperlink ref="C96" location="'Patty Burkheimer'!A1" display="Patty Burkheimer" xr:uid="{CF931D30-1580-436D-8E58-AB554BE3B1EF}"/>
    <hyperlink ref="L96" location="'Patty Burkheimer'!A1" display="Patty Burkheimer" xr:uid="{193CE11D-3601-468C-9E6F-1D7774405F96}"/>
    <hyperlink ref="C135" location="'Annette McClure'!A1" display="Annette McClure" xr:uid="{610B6984-720B-49C8-BE5A-560FB9773069}"/>
    <hyperlink ref="L133" location="'Annette McClure'!A1" display="Annette McClure" xr:uid="{1946A9A1-B440-4A7F-ADF5-1038A4DFACCE}"/>
    <hyperlink ref="C39" location="'Steve Nicholas'!A1" display="Steve Nicholas" xr:uid="{1ADD6C80-0F9E-49E4-8261-1260D9E69001}"/>
    <hyperlink ref="L55" location="'Steve Nicholas'!A1" display="Steve Nicholas" xr:uid="{2B22C031-4F21-4E20-A1D6-49983CA04985}"/>
    <hyperlink ref="C93" location="'Janice Engleman'!A1" display="Janice Engleman" xr:uid="{44B5AD9A-15FD-4ABA-BB2B-721DA318AF6D}"/>
    <hyperlink ref="L92" location="'Janice Engleman'!A1" display="Janice Engleman" xr:uid="{EA071836-FBC1-48B9-B7FC-2B1D693C37F9}"/>
    <hyperlink ref="C61" location="'Bob Laausser'!A1" display="Bob Laauser" xr:uid="{5958084C-541C-4639-AB0C-F60DF11B165C}"/>
    <hyperlink ref="L61" location="'Bob Laausser'!A1" display="Bob Laauser" xr:uid="{8EBD0743-CA4F-4B78-A760-C8D40843A23E}"/>
    <hyperlink ref="C144" location="'Tom Kindig'!A1" display="Tom Kindig" xr:uid="{8D53061E-99EF-41FF-8529-6DFDF3743774}"/>
    <hyperlink ref="L148" location="'Tom Kindig'!A1" display="Tom Kindig" xr:uid="{B8AF24E6-4A1C-4EA7-90A1-3BCD7F9EB3A3}"/>
    <hyperlink ref="C165" location="'Mark Caldwell'!A1" display="Mark Caldwell" xr:uid="{EA4CE260-4DF4-47F2-9FA9-CB2B9C09FE93}"/>
    <hyperlink ref="L163" location="'Mark Caldwell'!A1" display="Mark Caldwell" xr:uid="{93D90258-B10B-478F-B187-8006C50F65E6}"/>
    <hyperlink ref="C74" location="'Dean Dixon'!A1" display="Dean Dixon" xr:uid="{3325E1AF-52E9-4822-8149-98448EF5A1AA}"/>
    <hyperlink ref="L68" location="'Dean Dixon'!A1" display="Dean Dixon" xr:uid="{6EDD182E-648C-4027-8EBC-3EC146E1DF15}"/>
    <hyperlink ref="C64" location="'Tom Cunningham'!A1" display="Tom Cunningham" xr:uid="{8AD3B790-4972-41A4-9461-D3B228072D76}"/>
    <hyperlink ref="L70" location="'Tom Cunningham'!A1" display="Tom Cunningham" xr:uid="{426D8674-6B96-4154-A284-F91D39B4F6B9}"/>
    <hyperlink ref="C161" location="'Carolyn Wilson'!A1" display="Carolyn Wilson" xr:uid="{0523DA17-3049-4402-B742-6668C349136B}"/>
    <hyperlink ref="L160" location="'Carolyn Wilson'!A1" display="Carolyn Wilson" xr:uid="{3E5B8F7B-E2AF-4AD2-94FD-3D5A0AD5E82F}"/>
    <hyperlink ref="C21" location="'Jeromy Viands'!A1" display="Jeromy Viands" xr:uid="{326C9844-F141-46E5-8861-FE0809A7D01E}"/>
    <hyperlink ref="L10" location="'Jeromy Viands'!A1" display="Jeromy Viands" xr:uid="{F0AA51A1-02F5-44DE-8D24-F3945E9FC07A}"/>
    <hyperlink ref="C45" location="'John Petteruti'!A1" display="John Petteruti" xr:uid="{3CED99F8-DCDD-4C16-83B8-51DA2409BBAD}"/>
    <hyperlink ref="L52" location="'John Petteruti'!A1" display="John Petteruti" xr:uid="{C33D6EDF-D1E1-4948-B9F1-420F8DA1574E}"/>
    <hyperlink ref="C155" location="'Steve Taylor'!A1" display="Steve Taylor" xr:uid="{AB5DD902-590B-4AB7-8413-68EF7BDF5E79}"/>
    <hyperlink ref="L156" location="'Steve Taylor'!A1" display="Steve Taylor" xr:uid="{FEEBB6B8-C21B-4B65-8B0A-A8EF746458FE}"/>
    <hyperlink ref="C176" location="'Scott McClure'!A1" display="Scott McClure" xr:uid="{CD66E096-F594-4707-ADDB-E4276304A5B1}"/>
    <hyperlink ref="L176" location="'Scott McClure'!A1" display="Scott McClure" xr:uid="{2F040587-C47E-4DFB-80EF-B6B295D8A987}"/>
    <hyperlink ref="C50" location="'Jim Peightal'!A1" display="Jim Peightal" xr:uid="{7D0825B1-F44F-4BB9-8967-5FF904E392F3}"/>
    <hyperlink ref="L46" location="'Jim Peightal'!A1" display="Jim Peightal" xr:uid="{A8189DD1-72DD-484D-8FAA-FFBED5ACA7B8}"/>
    <hyperlink ref="C67" location="'Jan Marsh'!A1" display="Jan Marsh" xr:uid="{F69EB35D-1049-44AB-AD75-CE8743BB4F6C}"/>
    <hyperlink ref="L56" location="'Jan Marsh'!A1" display="Jan Marsh" xr:uid="{0E49D813-951A-4311-99B8-DE7B6B5DE2F5}"/>
    <hyperlink ref="C141" location="'Jim Haley'!A1" display="Jim Haley" xr:uid="{C155B61C-1421-4778-8798-81925145924B}"/>
    <hyperlink ref="L141" location="'Jim Haley'!A1" display="Jim Haley" xr:uid="{1756E939-1B0E-4824-B84D-CB186A821FF4}"/>
    <hyperlink ref="C13" location="'Lukas Brooks'!A1" display="Lukas Brooks" xr:uid="{FE150229-0A9E-49AE-842F-A1693142BF62}"/>
    <hyperlink ref="L12" location="'Lukas Brooks'!A1" display="Lukas Brooks" xr:uid="{27ECC87C-06CE-41A2-8EFD-B036D82F6D4B}"/>
    <hyperlink ref="C173" location="'Mike Hanley'!A1" display="Mike Hanley" xr:uid="{A2FA4E51-1DD9-4CE0-BCF7-E452D1BC0DD3}"/>
    <hyperlink ref="L172" location="'Mike Hanley'!A1" display="Mike Hanley" xr:uid="{ADF39564-8972-47A1-996F-C85BFED2C216}"/>
    <hyperlink ref="C32" location="'Matthew Tignor'!A1" display="Matthew Tignor" xr:uid="{C53DA96A-004A-434C-8381-57D0381E735D}"/>
    <hyperlink ref="L15" location="'Matthew Tignor'!A1" display="Matthew Tignor" xr:uid="{FA92A1FA-F40D-4F30-BD86-FB245A0DB08B}"/>
    <hyperlink ref="C53" location="'Gary Gallion'!A1" display="Gary Gallion" xr:uid="{FEE3A560-C097-4882-91C6-1F45113D9529}"/>
    <hyperlink ref="L40" location="'Gary Gallion'!A1" display="Gary Gallion" xr:uid="{68257348-4C22-41A4-A851-3FCDEA71C23C}"/>
    <hyperlink ref="C55" location="'Judy Gallion'!A1" display="Judy Gallion" xr:uid="{585CD6B9-2E32-406A-AFBA-EEE9904BCC14}"/>
    <hyperlink ref="L41" location="'Judy Gallion'!A1" display="Judy Gallion" xr:uid="{5A68B306-14DD-4314-AFF2-E23A8058637A}"/>
    <hyperlink ref="C57" location="'Jarvis Pennington'!A1" display="Jarvis Pennington" xr:uid="{0CC2E71A-3D38-42C0-98BF-F80C48E6B0ED}"/>
    <hyperlink ref="L42" location="'Jarvis Pennington'!A1" display="Jarvis Pennington" xr:uid="{B76065C0-4ECF-431B-8EA1-8991194FA806}"/>
    <hyperlink ref="C60" location="'Billy Hudson'!A1" display="Billy Hudson" xr:uid="{25398CC3-5CA3-487D-9B9C-7B0F500AB2DD}"/>
    <hyperlink ref="L47" location="'Billy Hudson'!A1" display="Billy Hudson" xr:uid="{8A4A03CE-AE23-49C4-9F20-73779C1888E6}"/>
    <hyperlink ref="C75" location="'Claude Pennington'!A1" display="Claude Pennington" xr:uid="{DA61546B-39E2-4EA0-B9F4-663083F83438}"/>
    <hyperlink ref="L69" location="'Claude Pennington'!A1" display="Claude Pennington" xr:uid="{7C38BBB6-2DD8-45C4-9463-77E566DC2B28}"/>
    <hyperlink ref="C80" location="'John Vinblad'!A1" display="John Vinblad" xr:uid="{3B85EC62-F3D2-430C-97F3-EAF73E020744}"/>
    <hyperlink ref="L76" location="'John Vinblad'!A1" display="John Vinblad" xr:uid="{33F7A07F-20F5-49A8-B951-E6AA4DD1679C}"/>
    <hyperlink ref="C99" location="'Ken Mix'!A1" display="Ken Mix" xr:uid="{6533EFF6-7525-499B-8A06-D1D7D63932A6}"/>
    <hyperlink ref="L100" location="'Ken Mix'!A1" display="Ken Mix" xr:uid="{018EE0DE-3263-4604-AA58-DF107B0B35E5}"/>
    <hyperlink ref="C149" location="'John Laseter'!A1" display="John Laseter" xr:uid="{6DE1BD32-706D-424F-A8D6-A5942D0D8F18}"/>
    <hyperlink ref="L142" location="'John Laseter'!A1" display="John Laseter" xr:uid="{D3E44810-409F-4EEB-84BC-F1BDE6E03A66}"/>
    <hyperlink ref="C152" location="'Margaret MCCauley '!A1" display="Margaret MCCauley" xr:uid="{62AF356B-2EBA-41AB-8162-97699860AFA3}"/>
    <hyperlink ref="L152" location="'Margaret MCCauley '!A1" display="Margaret MCCauley" xr:uid="{F8EC8993-22F5-4180-AEFC-D866D69D649B}"/>
    <hyperlink ref="C175" location="'Mike Rorer'!A1" display="Michael Rorer" xr:uid="{8F9AEF77-F229-4126-A35B-0A250A94154A}"/>
    <hyperlink ref="L175" location="'Mike Rorer'!A1" display="Michael Rorer" xr:uid="{DD85FF01-1AF4-46B2-969F-692E4FA8998A}"/>
    <hyperlink ref="C44" location="'Bill Middlebrook'!A1" display="Bill Middlebrook" xr:uid="{96DFFEDB-22D5-427A-9520-5172692F880D}"/>
    <hyperlink ref="L64" location="'Bill Middlebrook'!A1" display="Bill Middlebrook" xr:uid="{E9524B0D-4F74-44CB-AA28-09CCC863C8ED}"/>
    <hyperlink ref="C79" location="'Chris Ruoff'!A1" display="Chris Ruoff" xr:uid="{F5273E85-3FB8-4A7F-823E-D61B030426E9}"/>
    <hyperlink ref="L72" location="'Chris Ruoff'!A1" display="Chris Ruoff" xr:uid="{EE3C256F-EB7C-4243-8485-09F69D64C6E6}"/>
    <hyperlink ref="C69" location="'Patrick Kennedy'!A1" display="Patrick Kennedy" xr:uid="{0DA5BD16-6227-42BE-9649-8BEBC0A55867}"/>
    <hyperlink ref="L66" location="'Patrick Kennedy'!A1" display="Patrick Kennedy" xr:uid="{51A8AD91-8698-4A75-918B-88525AE8E22E}"/>
    <hyperlink ref="C171" location="'Kaeli Makolites'!A1" display="Kaeli Makolites" xr:uid="{0A9EF758-530A-478E-911E-DE6B56DB6349}"/>
    <hyperlink ref="L173" location="'Kaeli Makolites'!A1" display="Kaeli Makolites" xr:uid="{46F1B18F-3B0E-4716-9860-68872CD14A7B}"/>
    <hyperlink ref="C98" location="'Matt McEachran'!A1" display="Matt McEachran" xr:uid="{505E9D0C-C63B-4FD5-A380-07BC5FB3899F}"/>
    <hyperlink ref="L98" location="'Matt McEachran'!A1" display="Matt McEachran" xr:uid="{FC0C951D-BC7A-4EA4-B741-0143D01F94A3}"/>
    <hyperlink ref="C157" location="'Duane Mettert'!A1" display="Duane Mettert" xr:uid="{9D6F83A0-0056-44B1-A525-56993641C884}"/>
    <hyperlink ref="L158" location="'Duane Mettert'!A1" display="Duane Mettert" xr:uid="{C12EB360-BA30-4BFD-B309-BD9712E1D3FD}"/>
    <hyperlink ref="C169" location="'Jason Griffiths'!A1" display="Jason Griffiths" xr:uid="{474E4FBA-9881-4A76-BF14-3EA22ACA5C52}"/>
    <hyperlink ref="L170" location="'Jason Griffiths'!A1" display="Jason Griffiths" xr:uid="{B6AAD780-7558-4128-B287-6D0B6D57CD3D}"/>
    <hyperlink ref="C172" location="'Chris Bahash'!A1" display="Chris Bahash" xr:uid="{AF0E8E22-6719-4FB2-A3AE-D83DC61B285C}"/>
    <hyperlink ref="L171" location="'Chris Bahash'!A1" display="Chris Bahash" xr:uid="{C2CF23D3-A2AB-44F7-85F1-48A85C30B44C}"/>
    <hyperlink ref="C174" location="'Matt McEachran'!A1" display="Matt McEachran" xr:uid="{C83ABB7F-3037-41B4-8D39-A0FBC907A873}"/>
    <hyperlink ref="L174" location="'Matt McEachran'!A1" display="Matt McEachran" xr:uid="{8447C782-FA3A-4CBE-A332-3D6C01541A9B}"/>
    <hyperlink ref="C41" location="'Eddie Robertson'!A1" display="Eddie Robertson" xr:uid="{E31DEA15-E9F8-47FE-9D6F-FF2623D3A6FA}"/>
    <hyperlink ref="L50" location="'Eddie Robertson'!A1" display="Eddie Robertson" xr:uid="{0981FE82-7D18-4F6A-A750-F4737D8E9595}"/>
    <hyperlink ref="C140" location="'Steve Kiemele'!A1" display="Steve Kiemele" xr:uid="{71671D11-A7CF-4C80-893F-DE0CEEF78CD0}"/>
    <hyperlink ref="L144" location="'Steve Kiemele'!A1" display="Steve Kiemele" xr:uid="{D60498C8-C7D8-4841-BE49-C24D7E04E952}"/>
    <hyperlink ref="C94" location="'Bobby Splawn'!A1" display="Bobby Splawn" xr:uid="{D07D2B47-DE4F-481C-B7D7-D8570348ACEA}"/>
    <hyperlink ref="L95" location="'Bobby Splawn'!A1" display="Bobby Splawn" xr:uid="{CEAE8A35-F20E-4260-A49E-CF410B092E4C}"/>
    <hyperlink ref="C46" location="'Larry McGill'!A1" display="Larry McGill" xr:uid="{4151BBE8-61A7-4706-BFC3-C5249B9A6F76}"/>
    <hyperlink ref="L51" location="'Larry McGill'!A1" display="Larry McGill" xr:uid="{03880A75-76FE-4F97-B5C0-9ACC21706E69}"/>
    <hyperlink ref="C146" location="'Bob Bass'!A1" display="Bob Bass" xr:uid="{8A94C3F8-E9CF-49F5-AF55-E7514B564944}"/>
    <hyperlink ref="L153" location="'Bob Bass'!A1" display="Bob Bass" xr:uid="{6FC27171-1854-4F2C-B7A8-1CC2B4599FF8}"/>
    <hyperlink ref="C151" location="'David Strother'!A1" display="David Strother" xr:uid="{4ABB9748-6ED8-4545-8002-DCDEDD7F2E8D}"/>
    <hyperlink ref="L149" location="'David Strother'!A1" display="David Strother" xr:uid="{492CD6A7-885B-4957-AAC9-6E25D0AD50D4}"/>
    <hyperlink ref="C71" location="'Carl King'!A1" display="Carl King" xr:uid="{776C4A31-508D-4398-85BE-C654B5B4721E}"/>
    <hyperlink ref="L75" location="'Carl King'!A1" display="Carl King" xr:uid="{2D2E7EA5-0081-442C-A40E-E5C18B53CCF1}"/>
    <hyperlink ref="C48" location="'Daniel Henry'!A1" display="Daniel Henry" xr:uid="{8F6FB1A1-A5F0-4744-B631-DD4B21EB02AE}"/>
    <hyperlink ref="L65" location="'Daniel Henry'!A1" display="Daniel Henry" xr:uid="{9B41251D-B980-4EB4-A695-185897D9A2B5}"/>
    <hyperlink ref="C63" location="'Kenjo Brooks'!A1" display="Kenjo Brooks" xr:uid="{891FB4A0-3B03-4692-937E-028CA2E8A549}"/>
    <hyperlink ref="L54" location="'Kenjo Brooks'!A1" display="Kenjo Brooks" xr:uid="{4A349681-F91E-4AEC-A5D6-74C38ED98B3D}"/>
    <hyperlink ref="C77" location="'Dennis Young'!A1" display="Dennis Young" xr:uid="{209B8640-DD9C-4A51-A61A-AE3054C71EAF}"/>
    <hyperlink ref="L71" location="'Dennis Young'!A1" display="Dennis Young" xr:uid="{330550AF-3970-4B51-886E-402533AB777E}"/>
    <hyperlink ref="C168" location="'Joe Mekolites'!A1" display="Joe Mekolites" xr:uid="{E55B9FD5-84A4-438B-91A6-B71C8BA37D9B}"/>
    <hyperlink ref="L167" location="'Joe Mekolites'!A1" display="Joe Mekolites" xr:uid="{4CDFDD35-B64A-4F11-B7AF-36DB43F39773}"/>
    <hyperlink ref="L166" location="'Rob Johns'!A1" display="Rob Johns" xr:uid="{E869B31F-D60F-4D9E-A262-BBC7639D1AAB}"/>
    <hyperlink ref="C166" location="'Rob Johns'!A1" display="Rob Johns" xr:uid="{9D356720-C169-4290-A72D-429691CA86F1}"/>
    <hyperlink ref="C145" location="'Dwayne Kearns'!A1" display="Dwayne Kearns" xr:uid="{6109D133-E543-49C1-88F6-FEC3876885CC}"/>
    <hyperlink ref="L140" location="'Dwayne Kearns'!A1" display="Dwayne Kearns" xr:uid="{598F11F0-685E-4D5E-9025-670A3DE5B655}"/>
    <hyperlink ref="C49" location="'Kimberly Duff'!A1" display="Kimberly Duff" xr:uid="{C661FCED-1B93-43F0-BB4F-3E0C03CC4FA0}"/>
    <hyperlink ref="L43" location="'Kimberly Duff'!A1" display="Kimberly Duff" xr:uid="{D2209C68-FCC1-4247-B3FB-2035079D1BF4}"/>
    <hyperlink ref="C82" location="'Roger Krouslop'!A1" display="Roger Krouslop" xr:uid="{62809B68-3B58-49A3-BD40-E5A41D6A81D7}"/>
    <hyperlink ref="L77" location="'Roger Krouslop'!A1" display="Roger Krouslop" xr:uid="{C8DEAFD9-D7E0-4051-8614-EFBCBE2FCE9D}"/>
    <hyperlink ref="C150" location="'Julie Mekolites'!A1" display="Julie Mekolites" xr:uid="{85D79FC7-18E8-49FB-A9F1-1D29B2189C81}"/>
    <hyperlink ref="L143" location="'Julie Mekolites'!A1" display="Julie Mekolites" xr:uid="{77F07340-DD5A-4B43-8C9A-9C4BBF6F45E8}"/>
    <hyperlink ref="C158" location="'Heather Johns'!A1" display="Heather Johns" xr:uid="{659C5345-251D-4A64-9D12-C6D6A5B9192B}"/>
    <hyperlink ref="L157" location="'Heather Johns'!A1" display="Heather Johns" xr:uid="{8FA94D1D-0B25-41EE-9016-AA7A63849160}"/>
  </hyperlinks>
  <pageMargins left="0.7" right="0.7" top="0.75" bottom="0.75" header="0.3" footer="0.3"/>
  <pageSetup scale="1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2A5F9-28C6-44B7-A905-7E468D0FE525}">
  <sheetPr codeName="Sheet61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70</v>
      </c>
      <c r="C2" s="22">
        <v>43907</v>
      </c>
      <c r="D2" s="23" t="s">
        <v>64</v>
      </c>
      <c r="E2" s="24">
        <v>184</v>
      </c>
      <c r="F2" s="24">
        <v>185</v>
      </c>
      <c r="G2" s="24">
        <v>188</v>
      </c>
      <c r="H2" s="24">
        <v>194</v>
      </c>
      <c r="I2" s="24"/>
      <c r="J2" s="24"/>
      <c r="K2" s="25">
        <v>4</v>
      </c>
      <c r="L2" s="25">
        <v>751</v>
      </c>
      <c r="M2" s="26">
        <v>187.75</v>
      </c>
      <c r="N2" s="27">
        <v>13</v>
      </c>
      <c r="O2" s="28">
        <v>200.75</v>
      </c>
    </row>
    <row r="3" spans="1:17" x14ac:dyDescent="0.25">
      <c r="A3" s="20" t="s">
        <v>32</v>
      </c>
      <c r="B3" s="21" t="s">
        <v>70</v>
      </c>
      <c r="C3" s="22">
        <v>43975</v>
      </c>
      <c r="D3" s="23" t="s">
        <v>64</v>
      </c>
      <c r="E3" s="24">
        <v>182</v>
      </c>
      <c r="F3" s="24">
        <v>184</v>
      </c>
      <c r="G3" s="24">
        <v>187</v>
      </c>
      <c r="H3" s="24">
        <v>186</v>
      </c>
      <c r="I3" s="24"/>
      <c r="J3" s="24"/>
      <c r="K3" s="25">
        <v>4</v>
      </c>
      <c r="L3" s="25">
        <v>739</v>
      </c>
      <c r="M3" s="26">
        <v>184.75</v>
      </c>
      <c r="N3" s="27">
        <v>13</v>
      </c>
      <c r="O3" s="28">
        <v>197.75</v>
      </c>
    </row>
    <row r="4" spans="1:17" x14ac:dyDescent="0.25">
      <c r="A4" s="20" t="s">
        <v>32</v>
      </c>
      <c r="B4" s="21" t="s">
        <v>70</v>
      </c>
      <c r="C4" s="22">
        <v>44009</v>
      </c>
      <c r="D4" s="23" t="s">
        <v>64</v>
      </c>
      <c r="E4" s="24">
        <v>177</v>
      </c>
      <c r="F4" s="24">
        <v>180</v>
      </c>
      <c r="G4" s="24">
        <v>186</v>
      </c>
      <c r="H4" s="24">
        <v>181</v>
      </c>
      <c r="I4" s="24"/>
      <c r="J4" s="24"/>
      <c r="K4" s="25">
        <v>4</v>
      </c>
      <c r="L4" s="25">
        <v>724</v>
      </c>
      <c r="M4" s="26">
        <v>181</v>
      </c>
      <c r="N4" s="27">
        <v>6</v>
      </c>
      <c r="O4" s="28">
        <v>187</v>
      </c>
    </row>
    <row r="5" spans="1:17" x14ac:dyDescent="0.25">
      <c r="A5" s="20" t="s">
        <v>94</v>
      </c>
      <c r="B5" s="21" t="s">
        <v>244</v>
      </c>
      <c r="C5" s="22">
        <v>44079</v>
      </c>
      <c r="D5" s="23" t="s">
        <v>213</v>
      </c>
      <c r="E5" s="24">
        <v>188</v>
      </c>
      <c r="F5" s="24">
        <v>176</v>
      </c>
      <c r="G5" s="24">
        <v>182</v>
      </c>
      <c r="H5" s="24">
        <v>186</v>
      </c>
      <c r="I5" s="24">
        <v>180</v>
      </c>
      <c r="J5" s="24">
        <v>190</v>
      </c>
      <c r="K5" s="25">
        <v>6</v>
      </c>
      <c r="L5" s="25">
        <v>1102</v>
      </c>
      <c r="M5" s="26">
        <v>183.66666666666666</v>
      </c>
      <c r="N5" s="27">
        <v>8</v>
      </c>
      <c r="O5" s="28">
        <v>191.66666666666666</v>
      </c>
    </row>
    <row r="6" spans="1:17" x14ac:dyDescent="0.25">
      <c r="A6" s="20" t="s">
        <v>109</v>
      </c>
      <c r="B6" s="21" t="s">
        <v>70</v>
      </c>
      <c r="C6" s="22">
        <v>44121</v>
      </c>
      <c r="D6" s="23" t="s">
        <v>64</v>
      </c>
      <c r="E6" s="24">
        <v>191</v>
      </c>
      <c r="F6" s="24">
        <v>190</v>
      </c>
      <c r="G6" s="24">
        <v>191</v>
      </c>
      <c r="H6" s="24">
        <v>185</v>
      </c>
      <c r="I6" s="24">
        <v>183</v>
      </c>
      <c r="J6" s="24">
        <v>186</v>
      </c>
      <c r="K6" s="25">
        <v>6</v>
      </c>
      <c r="L6" s="25">
        <v>1126</v>
      </c>
      <c r="M6" s="26">
        <v>187.66666666666666</v>
      </c>
      <c r="N6" s="27">
        <v>30</v>
      </c>
      <c r="O6" s="28">
        <v>217.66666666666666</v>
      </c>
    </row>
    <row r="7" spans="1:17" x14ac:dyDescent="0.25">
      <c r="A7" s="20" t="s">
        <v>109</v>
      </c>
      <c r="B7" s="21" t="s">
        <v>70</v>
      </c>
      <c r="C7" s="22">
        <v>44122</v>
      </c>
      <c r="D7" s="23" t="s">
        <v>64</v>
      </c>
      <c r="E7" s="24">
        <v>181</v>
      </c>
      <c r="F7" s="24">
        <v>184</v>
      </c>
      <c r="G7" s="24">
        <v>179</v>
      </c>
      <c r="H7" s="24">
        <v>180</v>
      </c>
      <c r="I7" s="24">
        <v>186</v>
      </c>
      <c r="J7" s="24">
        <v>182</v>
      </c>
      <c r="K7" s="25">
        <v>6</v>
      </c>
      <c r="L7" s="25">
        <v>1092</v>
      </c>
      <c r="M7" s="26">
        <v>182</v>
      </c>
      <c r="N7" s="27">
        <v>22</v>
      </c>
      <c r="O7" s="28">
        <v>204</v>
      </c>
    </row>
    <row r="10" spans="1:17" x14ac:dyDescent="0.25">
      <c r="K10" s="17">
        <f>SUM(K2:K9)</f>
        <v>30</v>
      </c>
      <c r="L10" s="17">
        <f>SUM(L2:L9)</f>
        <v>5534</v>
      </c>
      <c r="M10" s="19">
        <f>SUM(L10/K10)</f>
        <v>184.46666666666667</v>
      </c>
      <c r="N10" s="17">
        <f>SUM(N2:N9)</f>
        <v>92</v>
      </c>
      <c r="O10" s="19">
        <f>SUM(M10+N10)</f>
        <v>276.4666666666667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5_6"/>
    <protectedRange algorithmName="SHA-512" hashValue="ON39YdpmFHfN9f47KpiRvqrKx0V9+erV1CNkpWzYhW/Qyc6aT8rEyCrvauWSYGZK2ia3o7vd3akF07acHAFpOA==" saltValue="yVW9XmDwTqEnmpSGai0KYg==" spinCount="100000" sqref="D3" name="Range1_1_3_5"/>
    <protectedRange algorithmName="SHA-512" hashValue="ON39YdpmFHfN9f47KpiRvqrKx0V9+erV1CNkpWzYhW/Qyc6aT8rEyCrvauWSYGZK2ia3o7vd3akF07acHAFpOA==" saltValue="yVW9XmDwTqEnmpSGai0KYg==" spinCount="100000" sqref="E4:J4 B4:C4" name="Range1_9_3"/>
    <protectedRange algorithmName="SHA-512" hashValue="ON39YdpmFHfN9f47KpiRvqrKx0V9+erV1CNkpWzYhW/Qyc6aT8rEyCrvauWSYGZK2ia3o7vd3akF07acHAFpOA==" saltValue="yVW9XmDwTqEnmpSGai0KYg==" spinCount="100000" sqref="D4" name="Range1_1_7_4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E6:J6 C6" name="Range1_6_1_1"/>
    <protectedRange algorithmName="SHA-512" hashValue="ON39YdpmFHfN9f47KpiRvqrKx0V9+erV1CNkpWzYhW/Qyc6aT8rEyCrvauWSYGZK2ia3o7vd3akF07acHAFpOA==" saltValue="yVW9XmDwTqEnmpSGai0KYg==" spinCount="100000" sqref="D6" name="Range1_1_6_1_1"/>
    <protectedRange algorithmName="SHA-512" hashValue="ON39YdpmFHfN9f47KpiRvqrKx0V9+erV1CNkpWzYhW/Qyc6aT8rEyCrvauWSYGZK2ia3o7vd3akF07acHAFpOA==" saltValue="yVW9XmDwTqEnmpSGai0KYg==" spinCount="100000" sqref="B6" name="Range1_4_14"/>
    <protectedRange algorithmName="SHA-512" hashValue="ON39YdpmFHfN9f47KpiRvqrKx0V9+erV1CNkpWzYhW/Qyc6aT8rEyCrvauWSYGZK2ia3o7vd3akF07acHAFpOA==" saltValue="yVW9XmDwTqEnmpSGai0KYg==" spinCount="100000" sqref="E7:J7 C7" name="Range1_6_1_1_1"/>
    <protectedRange algorithmName="SHA-512" hashValue="ON39YdpmFHfN9f47KpiRvqrKx0V9+erV1CNkpWzYhW/Qyc6aT8rEyCrvauWSYGZK2ia3o7vd3akF07acHAFpOA==" saltValue="yVW9XmDwTqEnmpSGai0KYg==" spinCount="100000" sqref="D7" name="Range1_1_6_1_1_1"/>
    <protectedRange algorithmName="SHA-512" hashValue="ON39YdpmFHfN9f47KpiRvqrKx0V9+erV1CNkpWzYhW/Qyc6aT8rEyCrvauWSYGZK2ia3o7vd3akF07acHAFpOA==" saltValue="yVW9XmDwTqEnmpSGai0KYg==" spinCount="100000" sqref="B7" name="Range1_4_15"/>
  </protectedRanges>
  <conditionalFormatting sqref="I2">
    <cfRule type="top10" dxfId="3820" priority="36" rank="1"/>
  </conditionalFormatting>
  <conditionalFormatting sqref="H2">
    <cfRule type="top10" dxfId="3819" priority="32" rank="1"/>
  </conditionalFormatting>
  <conditionalFormatting sqref="J2">
    <cfRule type="top10" dxfId="3818" priority="33" rank="1"/>
  </conditionalFormatting>
  <conditionalFormatting sqref="G2">
    <cfRule type="top10" dxfId="3817" priority="35" rank="1"/>
  </conditionalFormatting>
  <conditionalFormatting sqref="F2">
    <cfRule type="top10" dxfId="3816" priority="34" rank="1"/>
  </conditionalFormatting>
  <conditionalFormatting sqref="E2">
    <cfRule type="top10" dxfId="3815" priority="31" rank="1"/>
  </conditionalFormatting>
  <conditionalFormatting sqref="I3">
    <cfRule type="top10" dxfId="3814" priority="30" rank="1"/>
  </conditionalFormatting>
  <conditionalFormatting sqref="H3">
    <cfRule type="top10" dxfId="3813" priority="26" rank="1"/>
  </conditionalFormatting>
  <conditionalFormatting sqref="J3">
    <cfRule type="top10" dxfId="3812" priority="27" rank="1"/>
  </conditionalFormatting>
  <conditionalFormatting sqref="G3">
    <cfRule type="top10" dxfId="3811" priority="29" rank="1"/>
  </conditionalFormatting>
  <conditionalFormatting sqref="F3">
    <cfRule type="top10" dxfId="3810" priority="28" rank="1"/>
  </conditionalFormatting>
  <conditionalFormatting sqref="E3">
    <cfRule type="top10" dxfId="3809" priority="25" rank="1"/>
  </conditionalFormatting>
  <conditionalFormatting sqref="I4">
    <cfRule type="top10" dxfId="3808" priority="24" rank="1"/>
  </conditionalFormatting>
  <conditionalFormatting sqref="H4">
    <cfRule type="top10" dxfId="3807" priority="20" rank="1"/>
  </conditionalFormatting>
  <conditionalFormatting sqref="J4">
    <cfRule type="top10" dxfId="3806" priority="21" rank="1"/>
  </conditionalFormatting>
  <conditionalFormatting sqref="G4">
    <cfRule type="top10" dxfId="3805" priority="23" rank="1"/>
  </conditionalFormatting>
  <conditionalFormatting sqref="F4">
    <cfRule type="top10" dxfId="3804" priority="22" rank="1"/>
  </conditionalFormatting>
  <conditionalFormatting sqref="E4">
    <cfRule type="top10" dxfId="3803" priority="19" rank="1"/>
  </conditionalFormatting>
  <conditionalFormatting sqref="E5">
    <cfRule type="top10" dxfId="3802" priority="18" rank="1"/>
  </conditionalFormatting>
  <conditionalFormatting sqref="F5">
    <cfRule type="top10" dxfId="3801" priority="17" rank="1"/>
  </conditionalFormatting>
  <conditionalFormatting sqref="G5">
    <cfRule type="top10" dxfId="3800" priority="16" rank="1"/>
  </conditionalFormatting>
  <conditionalFormatting sqref="H5">
    <cfRule type="top10" dxfId="3799" priority="15" rank="1"/>
  </conditionalFormatting>
  <conditionalFormatting sqref="I5">
    <cfRule type="top10" dxfId="3798" priority="14" rank="1"/>
  </conditionalFormatting>
  <conditionalFormatting sqref="J5">
    <cfRule type="top10" dxfId="3797" priority="13" rank="1"/>
  </conditionalFormatting>
  <conditionalFormatting sqref="E6">
    <cfRule type="top10" dxfId="3796" priority="12" rank="1"/>
  </conditionalFormatting>
  <conditionalFormatting sqref="F6">
    <cfRule type="top10" dxfId="3795" priority="11" rank="1"/>
  </conditionalFormatting>
  <conditionalFormatting sqref="G6">
    <cfRule type="top10" dxfId="3794" priority="10" rank="1"/>
  </conditionalFormatting>
  <conditionalFormatting sqref="H6">
    <cfRule type="top10" dxfId="3793" priority="9" rank="1"/>
  </conditionalFormatting>
  <conditionalFormatting sqref="I6">
    <cfRule type="top10" dxfId="3792" priority="8" rank="1"/>
  </conditionalFormatting>
  <conditionalFormatting sqref="J6">
    <cfRule type="top10" dxfId="3791" priority="7" rank="1"/>
  </conditionalFormatting>
  <conditionalFormatting sqref="E7">
    <cfRule type="top10" dxfId="3790" priority="6" rank="1"/>
  </conditionalFormatting>
  <conditionalFormatting sqref="F7">
    <cfRule type="top10" dxfId="3789" priority="5" rank="1"/>
  </conditionalFormatting>
  <conditionalFormatting sqref="G7">
    <cfRule type="top10" dxfId="3788" priority="4" rank="1"/>
  </conditionalFormatting>
  <conditionalFormatting sqref="H7">
    <cfRule type="top10" dxfId="3787" priority="3" rank="1"/>
  </conditionalFormatting>
  <conditionalFormatting sqref="I7">
    <cfRule type="top10" dxfId="3786" priority="2" rank="1"/>
  </conditionalFormatting>
  <conditionalFormatting sqref="J7">
    <cfRule type="top10" dxfId="3785" priority="1" rank="1"/>
  </conditionalFormatting>
  <hyperlinks>
    <hyperlink ref="Q1" location="'National Adult Rankings'!A1" display="Return to Rankings" xr:uid="{967A7933-BE42-4609-832F-6F0CF4A3393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138D41C-D7A5-4D0B-BD7B-74D0AA35BFD6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5F89648-24FF-46B9-A0EC-C459A8A9A11F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54E276-F0C0-453F-B1C6-590DD2AEB1A0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202</v>
      </c>
      <c r="C2" s="22">
        <v>44023</v>
      </c>
      <c r="D2" s="23" t="s">
        <v>39</v>
      </c>
      <c r="E2" s="24">
        <v>151</v>
      </c>
      <c r="F2" s="24">
        <v>172</v>
      </c>
      <c r="G2" s="24">
        <v>173</v>
      </c>
      <c r="H2" s="24">
        <v>172</v>
      </c>
      <c r="I2" s="24"/>
      <c r="J2" s="24"/>
      <c r="K2" s="25">
        <v>4</v>
      </c>
      <c r="L2" s="25">
        <v>668</v>
      </c>
      <c r="M2" s="26">
        <v>167</v>
      </c>
      <c r="N2" s="27">
        <v>2</v>
      </c>
      <c r="O2" s="28">
        <v>169</v>
      </c>
    </row>
    <row r="5" spans="1:17" x14ac:dyDescent="0.25">
      <c r="K5" s="17">
        <f>SUM(K2:K4)</f>
        <v>4</v>
      </c>
      <c r="L5" s="17">
        <f>SUM(L2:L4)</f>
        <v>668</v>
      </c>
      <c r="M5" s="19">
        <f>SUM(L5/K5)</f>
        <v>167</v>
      </c>
      <c r="N5" s="17">
        <f>SUM(N2:N4)</f>
        <v>2</v>
      </c>
      <c r="O5" s="19">
        <f>SUM(M5+N5)</f>
        <v>169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8"/>
    <protectedRange algorithmName="SHA-512" hashValue="ON39YdpmFHfN9f47KpiRvqrKx0V9+erV1CNkpWzYhW/Qyc6aT8rEyCrvauWSYGZK2ia3o7vd3akF07acHAFpOA==" saltValue="yVW9XmDwTqEnmpSGai0KYg==" spinCount="100000" sqref="D2" name="Range1_1_3_7"/>
  </protectedRanges>
  <conditionalFormatting sqref="I2">
    <cfRule type="top10" dxfId="3784" priority="6" rank="1"/>
  </conditionalFormatting>
  <conditionalFormatting sqref="H2">
    <cfRule type="top10" dxfId="3783" priority="2" rank="1"/>
  </conditionalFormatting>
  <conditionalFormatting sqref="J2">
    <cfRule type="top10" dxfId="3782" priority="3" rank="1"/>
  </conditionalFormatting>
  <conditionalFormatting sqref="G2">
    <cfRule type="top10" dxfId="3781" priority="5" rank="1"/>
  </conditionalFormatting>
  <conditionalFormatting sqref="F2">
    <cfRule type="top10" dxfId="3780" priority="4" rank="1"/>
  </conditionalFormatting>
  <conditionalFormatting sqref="E2">
    <cfRule type="top10" dxfId="3779" priority="1" rank="1"/>
  </conditionalFormatting>
  <hyperlinks>
    <hyperlink ref="Q1" location="'National Adult Rankings'!A1" display="Return to Rankings" xr:uid="{C1003E64-F69D-4329-A489-C915B6D56F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89EC8B-BD2F-4A4D-B2F7-8CDBF67E4D4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3D770-322A-481B-93E0-0625E4D79C05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265</v>
      </c>
      <c r="C2" s="22">
        <v>44104</v>
      </c>
      <c r="D2" s="23" t="s">
        <v>138</v>
      </c>
      <c r="E2" s="24">
        <v>177</v>
      </c>
      <c r="F2" s="24">
        <v>179</v>
      </c>
      <c r="G2" s="24">
        <v>177</v>
      </c>
      <c r="H2" s="24">
        <v>187</v>
      </c>
      <c r="I2" s="24"/>
      <c r="J2" s="24"/>
      <c r="K2" s="25">
        <v>4</v>
      </c>
      <c r="L2" s="25">
        <v>720</v>
      </c>
      <c r="M2" s="26">
        <v>180</v>
      </c>
      <c r="N2" s="27">
        <v>3</v>
      </c>
      <c r="O2" s="28">
        <v>183</v>
      </c>
    </row>
    <row r="3" spans="1:17" x14ac:dyDescent="0.25">
      <c r="A3" s="20" t="s">
        <v>88</v>
      </c>
      <c r="B3" s="21" t="s">
        <v>265</v>
      </c>
      <c r="C3" s="22">
        <v>44125</v>
      </c>
      <c r="D3" s="23" t="s">
        <v>138</v>
      </c>
      <c r="E3" s="24">
        <v>188</v>
      </c>
      <c r="F3" s="24">
        <v>167</v>
      </c>
      <c r="G3" s="24">
        <v>173</v>
      </c>
      <c r="H3" s="24">
        <v>181</v>
      </c>
      <c r="I3" s="24"/>
      <c r="J3" s="24"/>
      <c r="K3" s="25">
        <v>4</v>
      </c>
      <c r="L3" s="25">
        <v>709</v>
      </c>
      <c r="M3" s="26">
        <v>177.25</v>
      </c>
      <c r="N3" s="27">
        <v>4</v>
      </c>
      <c r="O3" s="28">
        <v>181.25</v>
      </c>
    </row>
    <row r="6" spans="1:17" x14ac:dyDescent="0.25">
      <c r="K6" s="17">
        <f>SUM(K2:K5)</f>
        <v>8</v>
      </c>
      <c r="L6" s="17">
        <f>SUM(L2:L5)</f>
        <v>1429</v>
      </c>
      <c r="M6" s="19">
        <f>SUM(L6/K6)</f>
        <v>178.625</v>
      </c>
      <c r="N6" s="17">
        <f>SUM(N2:N5)</f>
        <v>7</v>
      </c>
      <c r="O6" s="19">
        <f>SUM(M6+N6)</f>
        <v>185.625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7"/>
    <protectedRange algorithmName="SHA-512" hashValue="ON39YdpmFHfN9f47KpiRvqrKx0V9+erV1CNkpWzYhW/Qyc6aT8rEyCrvauWSYGZK2ia3o7vd3akF07acHAFpOA==" saltValue="yVW9XmDwTqEnmpSGai0KYg==" spinCount="100000" sqref="D2" name="Range1_1_44"/>
    <protectedRange algorithmName="SHA-512" hashValue="ON39YdpmFHfN9f47KpiRvqrKx0V9+erV1CNkpWzYhW/Qyc6aT8rEyCrvauWSYGZK2ia3o7vd3akF07acHAFpOA==" saltValue="yVW9XmDwTqEnmpSGai0KYg==" spinCount="100000" sqref="B3:C3 E3:J3" name="Range1_63"/>
    <protectedRange algorithmName="SHA-512" hashValue="ON39YdpmFHfN9f47KpiRvqrKx0V9+erV1CNkpWzYhW/Qyc6aT8rEyCrvauWSYGZK2ia3o7vd3akF07acHAFpOA==" saltValue="yVW9XmDwTqEnmpSGai0KYg==" spinCount="100000" sqref="D3" name="Range1_1_48"/>
  </protectedRanges>
  <conditionalFormatting sqref="F2">
    <cfRule type="top10" dxfId="3778" priority="12" rank="1"/>
  </conditionalFormatting>
  <conditionalFormatting sqref="G2">
    <cfRule type="top10" dxfId="3777" priority="11" rank="1"/>
  </conditionalFormatting>
  <conditionalFormatting sqref="H2">
    <cfRule type="top10" dxfId="3776" priority="10" rank="1"/>
  </conditionalFormatting>
  <conditionalFormatting sqref="I2">
    <cfRule type="top10" dxfId="3775" priority="9" rank="1"/>
  </conditionalFormatting>
  <conditionalFormatting sqref="J2">
    <cfRule type="top10" dxfId="3774" priority="8" rank="1"/>
  </conditionalFormatting>
  <conditionalFormatting sqref="E2">
    <cfRule type="top10" dxfId="3773" priority="7" rank="1"/>
  </conditionalFormatting>
  <conditionalFormatting sqref="F3">
    <cfRule type="top10" dxfId="3772" priority="1" rank="1"/>
  </conditionalFormatting>
  <conditionalFormatting sqref="G3">
    <cfRule type="top10" dxfId="3771" priority="2" rank="1"/>
  </conditionalFormatting>
  <conditionalFormatting sqref="H3">
    <cfRule type="top10" dxfId="3770" priority="3" rank="1"/>
  </conditionalFormatting>
  <conditionalFormatting sqref="I3">
    <cfRule type="top10" dxfId="3769" priority="4" rank="1"/>
  </conditionalFormatting>
  <conditionalFormatting sqref="J3">
    <cfRule type="top10" dxfId="3768" priority="5" rank="1"/>
  </conditionalFormatting>
  <conditionalFormatting sqref="E3">
    <cfRule type="top10" dxfId="3767" priority="6" rank="1"/>
  </conditionalFormatting>
  <hyperlinks>
    <hyperlink ref="Q1" location="'National Adult Rankings'!A1" display="Return to Rankings" xr:uid="{035A9830-A910-4510-9B20-06E000990EE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504D16-A06F-4F2C-86A0-77161E71189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3D4A6-04A1-456F-847F-A31668C07EC4}">
  <sheetPr codeName="Sheet103"/>
  <dimension ref="A1:Q9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45" t="s">
        <v>31</v>
      </c>
      <c r="B2" s="46" t="s">
        <v>98</v>
      </c>
      <c r="C2" s="47">
        <v>43961</v>
      </c>
      <c r="D2" s="48" t="s">
        <v>97</v>
      </c>
      <c r="E2" s="49">
        <v>137</v>
      </c>
      <c r="F2" s="49">
        <v>148</v>
      </c>
      <c r="G2" s="49">
        <v>138</v>
      </c>
      <c r="H2" s="49">
        <v>160</v>
      </c>
      <c r="I2" s="49"/>
      <c r="J2" s="49"/>
      <c r="K2" s="50">
        <f>COUNT(E2:J2)</f>
        <v>4</v>
      </c>
      <c r="L2" s="50">
        <f>SUM(E2:J2)</f>
        <v>583</v>
      </c>
      <c r="M2" s="51">
        <f>SUM(L2/K2)</f>
        <v>145.75</v>
      </c>
      <c r="N2" s="46">
        <v>4</v>
      </c>
      <c r="O2" s="52">
        <f>SUM(M2+N2)</f>
        <v>149.75</v>
      </c>
    </row>
    <row r="3" spans="1:17" ht="15.75" x14ac:dyDescent="0.3">
      <c r="A3" s="54" t="s">
        <v>88</v>
      </c>
      <c r="B3" s="55" t="s">
        <v>98</v>
      </c>
      <c r="C3" s="56">
        <v>44024</v>
      </c>
      <c r="D3" s="57" t="s">
        <v>183</v>
      </c>
      <c r="E3" s="58">
        <v>89</v>
      </c>
      <c r="F3" s="58">
        <v>0</v>
      </c>
      <c r="G3" s="58">
        <v>0</v>
      </c>
      <c r="H3" s="58">
        <v>0</v>
      </c>
      <c r="I3" s="58"/>
      <c r="J3" s="58"/>
      <c r="K3" s="59">
        <f>COUNT(E3:J3)</f>
        <v>4</v>
      </c>
      <c r="L3" s="59">
        <f>SUM(E3:J3)</f>
        <v>89</v>
      </c>
      <c r="M3" s="60">
        <f>SUM(L3/K3)</f>
        <v>22.25</v>
      </c>
      <c r="N3" s="55">
        <v>2</v>
      </c>
      <c r="O3" s="61">
        <f>SUM(M3+N3)</f>
        <v>24.25</v>
      </c>
    </row>
    <row r="4" spans="1:17" ht="15.75" x14ac:dyDescent="0.3">
      <c r="A4" s="54" t="s">
        <v>88</v>
      </c>
      <c r="B4" s="55" t="s">
        <v>98</v>
      </c>
      <c r="C4" s="56">
        <v>44024</v>
      </c>
      <c r="D4" s="57" t="s">
        <v>183</v>
      </c>
      <c r="E4" s="58">
        <v>170</v>
      </c>
      <c r="F4" s="58">
        <v>168</v>
      </c>
      <c r="G4" s="58">
        <v>147</v>
      </c>
      <c r="H4" s="58">
        <v>171</v>
      </c>
      <c r="I4" s="58"/>
      <c r="J4" s="58"/>
      <c r="K4" s="59">
        <f t="shared" ref="K4:K5" si="0">COUNT(E4:J4)</f>
        <v>4</v>
      </c>
      <c r="L4" s="59">
        <f t="shared" ref="L4:L5" si="1">SUM(E4:J4)</f>
        <v>656</v>
      </c>
      <c r="M4" s="60">
        <f t="shared" ref="M4:M5" si="2">SUM(L4/K4)</f>
        <v>164</v>
      </c>
      <c r="N4" s="55">
        <v>2</v>
      </c>
      <c r="O4" s="61">
        <f t="shared" ref="O4:O5" si="3">SUM(M4+N4)</f>
        <v>166</v>
      </c>
    </row>
    <row r="5" spans="1:17" ht="15.75" x14ac:dyDescent="0.3">
      <c r="A5" s="54" t="s">
        <v>31</v>
      </c>
      <c r="B5" s="55" t="s">
        <v>98</v>
      </c>
      <c r="C5" s="56">
        <v>44087</v>
      </c>
      <c r="D5" s="57" t="s">
        <v>97</v>
      </c>
      <c r="E5" s="58">
        <v>68</v>
      </c>
      <c r="F5" s="58">
        <v>138</v>
      </c>
      <c r="G5" s="58">
        <v>143</v>
      </c>
      <c r="H5" s="58">
        <v>167</v>
      </c>
      <c r="I5" s="58">
        <v>174</v>
      </c>
      <c r="J5" s="58">
        <v>176</v>
      </c>
      <c r="K5" s="59">
        <f t="shared" si="0"/>
        <v>6</v>
      </c>
      <c r="L5" s="59">
        <f t="shared" si="1"/>
        <v>866</v>
      </c>
      <c r="M5" s="60">
        <f t="shared" si="2"/>
        <v>144.33333333333334</v>
      </c>
      <c r="N5" s="55">
        <v>4</v>
      </c>
      <c r="O5" s="61">
        <f t="shared" si="3"/>
        <v>148.33333333333334</v>
      </c>
    </row>
    <row r="6" spans="1:17" ht="15.75" x14ac:dyDescent="0.3">
      <c r="A6" s="54" t="s">
        <v>20</v>
      </c>
      <c r="B6" s="55" t="s">
        <v>276</v>
      </c>
      <c r="C6" s="56">
        <v>44143</v>
      </c>
      <c r="D6" s="57" t="s">
        <v>97</v>
      </c>
      <c r="E6" s="58">
        <v>92</v>
      </c>
      <c r="F6" s="58">
        <v>144</v>
      </c>
      <c r="G6" s="58">
        <v>157</v>
      </c>
      <c r="H6" s="58">
        <v>152</v>
      </c>
      <c r="I6" s="58"/>
      <c r="J6" s="58"/>
      <c r="K6" s="59">
        <f>COUNT(E6:J6)</f>
        <v>4</v>
      </c>
      <c r="L6" s="59">
        <f>SUM(E6:J6)</f>
        <v>545</v>
      </c>
      <c r="M6" s="60">
        <f>SUM(L6/K6)</f>
        <v>136.25</v>
      </c>
      <c r="N6" s="55">
        <v>2</v>
      </c>
      <c r="O6" s="61">
        <f>SUM(M6+N6)</f>
        <v>138.25</v>
      </c>
    </row>
    <row r="9" spans="1:17" x14ac:dyDescent="0.25">
      <c r="K9" s="17">
        <f>SUM(K2:K8)</f>
        <v>22</v>
      </c>
      <c r="L9" s="17">
        <f>SUM(L2:L8)</f>
        <v>2739</v>
      </c>
      <c r="M9" s="19">
        <f>SUM(L9/K9)</f>
        <v>124.5</v>
      </c>
      <c r="N9" s="17">
        <f>SUM(N2:N8)</f>
        <v>14</v>
      </c>
      <c r="O9" s="19">
        <f>SUM(M9+N9)</f>
        <v>138.5</v>
      </c>
    </row>
  </sheetData>
  <protectedRanges>
    <protectedRange algorithmName="SHA-512" hashValue="FG7sbUW81RLTrqZOgRQY3WT58Fmv2wpczdNtHSivDYpua2f0csBbi4PHtU2Z8RiB+M2w+jl67Do94rJCq0Ck5Q==" saltValue="84WXeaapoYvzxj0ZBNU3eQ==" spinCount="100000" sqref="O2 L2:M2" name="Range1_1_2"/>
    <protectedRange algorithmName="SHA-512" hashValue="FG7sbUW81RLTrqZOgRQY3WT58Fmv2wpczdNtHSivDYpua2f0csBbi4PHtU2Z8RiB+M2w+jl67Do94rJCq0Ck5Q==" saltValue="84WXeaapoYvzxj0ZBNU3eQ==" spinCount="100000" sqref="O3 L3:M3" name="Range1"/>
    <protectedRange algorithmName="SHA-512" hashValue="FG7sbUW81RLTrqZOgRQY3WT58Fmv2wpczdNtHSivDYpua2f0csBbi4PHtU2Z8RiB+M2w+jl67Do94rJCq0Ck5Q==" saltValue="84WXeaapoYvzxj0ZBNU3eQ==" spinCount="100000" sqref="O5 L5:M5" name="Range1_10"/>
  </protectedRanges>
  <conditionalFormatting sqref="E2">
    <cfRule type="top10" dxfId="3766" priority="25" rank="1"/>
  </conditionalFormatting>
  <conditionalFormatting sqref="F2">
    <cfRule type="top10" dxfId="3765" priority="26" rank="1"/>
  </conditionalFormatting>
  <conditionalFormatting sqref="G2">
    <cfRule type="top10" dxfId="3764" priority="27" rank="1"/>
  </conditionalFormatting>
  <conditionalFormatting sqref="H2">
    <cfRule type="top10" dxfId="3763" priority="28" rank="1"/>
  </conditionalFormatting>
  <conditionalFormatting sqref="I2">
    <cfRule type="top10" dxfId="3762" priority="29" rank="1"/>
  </conditionalFormatting>
  <conditionalFormatting sqref="J2">
    <cfRule type="top10" dxfId="3761" priority="30" rank="1"/>
  </conditionalFormatting>
  <conditionalFormatting sqref="E3">
    <cfRule type="top10" dxfId="3760" priority="19" rank="1"/>
  </conditionalFormatting>
  <conditionalFormatting sqref="F3">
    <cfRule type="top10" dxfId="3759" priority="20" rank="1"/>
  </conditionalFormatting>
  <conditionalFormatting sqref="G3">
    <cfRule type="top10" dxfId="3758" priority="21" rank="1"/>
  </conditionalFormatting>
  <conditionalFormatting sqref="H3">
    <cfRule type="top10" dxfId="3757" priority="22" rank="1"/>
  </conditionalFormatting>
  <conditionalFormatting sqref="I3">
    <cfRule type="top10" dxfId="3756" priority="23" rank="1"/>
  </conditionalFormatting>
  <conditionalFormatting sqref="J3">
    <cfRule type="top10" dxfId="3755" priority="24" rank="1"/>
  </conditionalFormatting>
  <conditionalFormatting sqref="E4">
    <cfRule type="top10" dxfId="3754" priority="13" rank="1"/>
  </conditionalFormatting>
  <conditionalFormatting sqref="F4">
    <cfRule type="top10" dxfId="3753" priority="14" rank="1"/>
  </conditionalFormatting>
  <conditionalFormatting sqref="G4">
    <cfRule type="top10" dxfId="3752" priority="15" rank="1"/>
  </conditionalFormatting>
  <conditionalFormatting sqref="H4">
    <cfRule type="top10" dxfId="3751" priority="16" rank="1"/>
  </conditionalFormatting>
  <conditionalFormatting sqref="I4">
    <cfRule type="top10" dxfId="3750" priority="17" rank="1"/>
  </conditionalFormatting>
  <conditionalFormatting sqref="J4">
    <cfRule type="top10" dxfId="3749" priority="18" rank="1"/>
  </conditionalFormatting>
  <conditionalFormatting sqref="E5">
    <cfRule type="top10" dxfId="3748" priority="7" rank="1"/>
  </conditionalFormatting>
  <conditionalFormatting sqref="F5">
    <cfRule type="top10" dxfId="3747" priority="8" rank="1"/>
  </conditionalFormatting>
  <conditionalFormatting sqref="G5">
    <cfRule type="top10" dxfId="3746" priority="9" rank="1"/>
  </conditionalFormatting>
  <conditionalFormatting sqref="H5">
    <cfRule type="top10" dxfId="3745" priority="10" rank="1"/>
  </conditionalFormatting>
  <conditionalFormatting sqref="I5">
    <cfRule type="top10" dxfId="3744" priority="11" rank="1"/>
  </conditionalFormatting>
  <conditionalFormatting sqref="J5">
    <cfRule type="top10" dxfId="3743" priority="12" rank="1"/>
  </conditionalFormatting>
  <conditionalFormatting sqref="E6">
    <cfRule type="top10" dxfId="3742" priority="1" rank="1"/>
  </conditionalFormatting>
  <conditionalFormatting sqref="F6">
    <cfRule type="top10" dxfId="3741" priority="2" rank="1"/>
  </conditionalFormatting>
  <conditionalFormatting sqref="G6">
    <cfRule type="top10" dxfId="3740" priority="3" rank="1"/>
  </conditionalFormatting>
  <conditionalFormatting sqref="H6">
    <cfRule type="top10" dxfId="3739" priority="4" rank="1"/>
  </conditionalFormatting>
  <conditionalFormatting sqref="I6">
    <cfRule type="top10" dxfId="3738" priority="5" rank="1"/>
  </conditionalFormatting>
  <conditionalFormatting sqref="J6">
    <cfRule type="top10" dxfId="3737" priority="6" rank="1"/>
  </conditionalFormatting>
  <hyperlinks>
    <hyperlink ref="Q1" location="'National Adult Rankings'!A1" display="Return to Rankings" xr:uid="{71AF5B56-7CE9-4CF5-96CD-2299EC826D84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D76E507-91AB-4625-A9E1-0F0E9439DAF1}">
          <x14:formula1>
            <xm:f>'C:\Users\abra2\AppData\Local\Packages\Microsoft.MicrosoftEdge_8wekyb3d8bbwe\TempState\Downloads\[__ABRA Scoring Program  2-24-2020 MASTER (2).xlsm]DATA'!#REF!</xm:f>
          </x14:formula1>
          <xm:sqref>D2:D6 B2:B6</xm:sqref>
        </x14:dataValidation>
        <x14:dataValidation type="list" allowBlank="1" showInputMessage="1" showErrorMessage="1" xr:uid="{4108C94E-ACA3-4900-8933-40599AE384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6B396-8A85-4CAD-8CD7-08B373885362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32</v>
      </c>
      <c r="B2" s="55" t="s">
        <v>261</v>
      </c>
      <c r="C2" s="65">
        <v>44094</v>
      </c>
      <c r="D2" s="57" t="s">
        <v>257</v>
      </c>
      <c r="E2" s="58">
        <v>141</v>
      </c>
      <c r="F2" s="58">
        <v>141</v>
      </c>
      <c r="G2" s="58">
        <v>124</v>
      </c>
      <c r="H2" s="58">
        <v>123</v>
      </c>
      <c r="I2" s="58">
        <v>145</v>
      </c>
      <c r="J2" s="58">
        <v>142</v>
      </c>
      <c r="K2" s="59">
        <f t="shared" ref="K2" si="0">COUNT(E2:J2)</f>
        <v>6</v>
      </c>
      <c r="L2" s="59">
        <f t="shared" ref="L2" si="1">SUM(E2:J2)</f>
        <v>816</v>
      </c>
      <c r="M2" s="60">
        <f t="shared" ref="M2" si="2">SUM(L2/K2)</f>
        <v>136</v>
      </c>
      <c r="N2" s="55">
        <v>4</v>
      </c>
      <c r="O2" s="61">
        <f t="shared" ref="O2" si="3">SUM(M2+N2)</f>
        <v>140</v>
      </c>
    </row>
    <row r="3" spans="1:17" x14ac:dyDescent="0.25">
      <c r="A3" s="20"/>
      <c r="B3" s="21"/>
      <c r="C3" s="22"/>
      <c r="D3" s="23"/>
      <c r="E3" s="24"/>
      <c r="F3" s="24"/>
      <c r="G3" s="24"/>
      <c r="H3" s="24"/>
      <c r="I3" s="24"/>
      <c r="J3" s="24"/>
      <c r="K3" s="25"/>
      <c r="L3" s="25"/>
      <c r="M3" s="26"/>
      <c r="N3" s="27"/>
      <c r="O3" s="28"/>
    </row>
    <row r="6" spans="1:17" x14ac:dyDescent="0.25">
      <c r="K6" s="17">
        <f>SUM(K2:K5)</f>
        <v>6</v>
      </c>
      <c r="L6" s="17">
        <f>SUM(L2:L5)</f>
        <v>816</v>
      </c>
      <c r="M6" s="19">
        <f>SUM(L6/K6)</f>
        <v>136</v>
      </c>
      <c r="N6" s="17">
        <f>SUM(N2:N5)</f>
        <v>4</v>
      </c>
      <c r="O6" s="19">
        <f>SUM(M6+N6)</f>
        <v>140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_1"/>
    <protectedRange algorithmName="SHA-512" hashValue="FG7sbUW81RLTrqZOgRQY3WT58Fmv2wpczdNtHSivDYpua2f0csBbi4PHtU2Z8RiB+M2w+jl67Do94rJCq0Ck5Q==" saltValue="84WXeaapoYvzxj0ZBNU3eQ==" spinCount="100000" sqref="L2:M2 O2" name="Range1_9"/>
  </protectedRanges>
  <conditionalFormatting sqref="E3">
    <cfRule type="top10" dxfId="3736" priority="12" rank="1"/>
  </conditionalFormatting>
  <conditionalFormatting sqref="F3">
    <cfRule type="top10" dxfId="3735" priority="11" rank="1"/>
  </conditionalFormatting>
  <conditionalFormatting sqref="G3">
    <cfRule type="top10" dxfId="3734" priority="10" rank="1"/>
  </conditionalFormatting>
  <conditionalFormatting sqref="H3">
    <cfRule type="top10" dxfId="3733" priority="9" rank="1"/>
  </conditionalFormatting>
  <conditionalFormatting sqref="I3">
    <cfRule type="top10" dxfId="3732" priority="8" rank="1"/>
  </conditionalFormatting>
  <conditionalFormatting sqref="J3">
    <cfRule type="top10" dxfId="3731" priority="7" rank="1"/>
  </conditionalFormatting>
  <conditionalFormatting sqref="E2">
    <cfRule type="top10" dxfId="3730" priority="1" rank="1"/>
  </conditionalFormatting>
  <conditionalFormatting sqref="F2">
    <cfRule type="top10" dxfId="3729" priority="2" rank="1"/>
  </conditionalFormatting>
  <conditionalFormatting sqref="G2">
    <cfRule type="top10" dxfId="3728" priority="3" rank="1"/>
  </conditionalFormatting>
  <conditionalFormatting sqref="H2">
    <cfRule type="top10" dxfId="3727" priority="4" rank="1"/>
  </conditionalFormatting>
  <conditionalFormatting sqref="I2">
    <cfRule type="top10" dxfId="3726" priority="5" rank="1"/>
  </conditionalFormatting>
  <conditionalFormatting sqref="J2">
    <cfRule type="top10" dxfId="3725" priority="6" rank="1"/>
  </conditionalFormatting>
  <hyperlinks>
    <hyperlink ref="Q1" location="'National Adult Rankings'!A1" display="Return to Rankings" xr:uid="{2C544C0A-5D03-4446-BC9F-B9AF0AF6C090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D8FF65-DC8B-4A76-B641-DE90DE91A5D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C8505-4125-453B-B015-953694DA7BA1}"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144</v>
      </c>
      <c r="C2" s="22">
        <v>43981</v>
      </c>
      <c r="D2" s="23" t="s">
        <v>142</v>
      </c>
      <c r="E2" s="24">
        <v>170</v>
      </c>
      <c r="F2" s="24">
        <v>168</v>
      </c>
      <c r="G2" s="24">
        <v>174</v>
      </c>
      <c r="H2" s="24">
        <v>176</v>
      </c>
      <c r="I2" s="24"/>
      <c r="J2" s="24"/>
      <c r="K2" s="25">
        <v>4</v>
      </c>
      <c r="L2" s="25">
        <v>688</v>
      </c>
      <c r="M2" s="26">
        <v>172</v>
      </c>
      <c r="N2" s="27">
        <v>4</v>
      </c>
      <c r="O2" s="28">
        <v>176</v>
      </c>
    </row>
    <row r="3" spans="1:17" x14ac:dyDescent="0.25">
      <c r="A3" s="20" t="s">
        <v>94</v>
      </c>
      <c r="B3" s="21" t="s">
        <v>144</v>
      </c>
      <c r="C3" s="22">
        <v>43982</v>
      </c>
      <c r="D3" s="23" t="s">
        <v>142</v>
      </c>
      <c r="E3" s="24">
        <v>166</v>
      </c>
      <c r="F3" s="24">
        <v>161</v>
      </c>
      <c r="G3" s="24">
        <v>162</v>
      </c>
      <c r="H3" s="24">
        <v>178</v>
      </c>
      <c r="I3" s="24">
        <v>170</v>
      </c>
      <c r="J3" s="24">
        <v>168</v>
      </c>
      <c r="K3" s="25">
        <v>6</v>
      </c>
      <c r="L3" s="25">
        <v>1005</v>
      </c>
      <c r="M3" s="26">
        <v>167.5</v>
      </c>
      <c r="N3" s="27">
        <v>8</v>
      </c>
      <c r="O3" s="28">
        <v>175.5</v>
      </c>
    </row>
    <row r="4" spans="1:17" x14ac:dyDescent="0.25">
      <c r="A4" s="20" t="s">
        <v>94</v>
      </c>
      <c r="B4" s="21" t="s">
        <v>144</v>
      </c>
      <c r="C4" s="22">
        <v>44009</v>
      </c>
      <c r="D4" s="23" t="s">
        <v>142</v>
      </c>
      <c r="E4" s="24">
        <v>172</v>
      </c>
      <c r="F4" s="24">
        <v>175</v>
      </c>
      <c r="G4" s="24">
        <v>173</v>
      </c>
      <c r="H4" s="24">
        <v>175</v>
      </c>
      <c r="I4" s="24"/>
      <c r="J4" s="24"/>
      <c r="K4" s="25">
        <v>4</v>
      </c>
      <c r="L4" s="25">
        <v>695</v>
      </c>
      <c r="M4" s="26">
        <v>173.75</v>
      </c>
      <c r="N4" s="27">
        <v>4</v>
      </c>
      <c r="O4" s="28">
        <v>177.75</v>
      </c>
    </row>
    <row r="5" spans="1:17" x14ac:dyDescent="0.25">
      <c r="A5" s="20" t="s">
        <v>94</v>
      </c>
      <c r="B5" s="21" t="s">
        <v>144</v>
      </c>
      <c r="C5" s="22">
        <v>44037</v>
      </c>
      <c r="D5" s="23" t="s">
        <v>142</v>
      </c>
      <c r="E5" s="24">
        <v>179</v>
      </c>
      <c r="F5" s="24">
        <v>177</v>
      </c>
      <c r="G5" s="24">
        <v>179</v>
      </c>
      <c r="H5" s="24">
        <v>174</v>
      </c>
      <c r="I5" s="24"/>
      <c r="J5" s="24"/>
      <c r="K5" s="25">
        <v>4</v>
      </c>
      <c r="L5" s="25">
        <v>709</v>
      </c>
      <c r="M5" s="26">
        <v>177.25</v>
      </c>
      <c r="N5" s="27">
        <v>4</v>
      </c>
      <c r="O5" s="28">
        <v>181.25</v>
      </c>
    </row>
    <row r="6" spans="1:17" x14ac:dyDescent="0.25">
      <c r="A6" s="20" t="s">
        <v>94</v>
      </c>
      <c r="B6" s="21" t="s">
        <v>144</v>
      </c>
      <c r="C6" s="22">
        <v>44051</v>
      </c>
      <c r="D6" s="23" t="s">
        <v>142</v>
      </c>
      <c r="E6" s="24">
        <v>182</v>
      </c>
      <c r="F6" s="24">
        <v>181</v>
      </c>
      <c r="G6" s="24">
        <v>182</v>
      </c>
      <c r="H6" s="24">
        <v>181</v>
      </c>
      <c r="I6" s="24"/>
      <c r="J6" s="24"/>
      <c r="K6" s="25">
        <v>4</v>
      </c>
      <c r="L6" s="25">
        <v>726</v>
      </c>
      <c r="M6" s="26">
        <v>181.5</v>
      </c>
      <c r="N6" s="27">
        <v>6</v>
      </c>
      <c r="O6" s="28">
        <v>187.5</v>
      </c>
    </row>
    <row r="7" spans="1:17" x14ac:dyDescent="0.25">
      <c r="A7" s="20" t="s">
        <v>94</v>
      </c>
      <c r="B7" s="21" t="s">
        <v>144</v>
      </c>
      <c r="C7" s="22">
        <v>44065</v>
      </c>
      <c r="D7" s="23" t="s">
        <v>142</v>
      </c>
      <c r="E7" s="24">
        <v>160</v>
      </c>
      <c r="F7" s="24">
        <v>168</v>
      </c>
      <c r="G7" s="24">
        <v>176</v>
      </c>
      <c r="H7" s="24"/>
      <c r="I7" s="24"/>
      <c r="J7" s="24"/>
      <c r="K7" s="25">
        <v>3</v>
      </c>
      <c r="L7" s="25">
        <v>504</v>
      </c>
      <c r="M7" s="26">
        <v>168</v>
      </c>
      <c r="N7" s="27">
        <v>4</v>
      </c>
      <c r="O7" s="28">
        <v>172</v>
      </c>
    </row>
    <row r="10" spans="1:17" x14ac:dyDescent="0.25">
      <c r="K10" s="17">
        <f>SUM(K2:K9)</f>
        <v>25</v>
      </c>
      <c r="L10" s="17">
        <f>SUM(L2:L9)</f>
        <v>4327</v>
      </c>
      <c r="M10" s="19">
        <f>SUM(L10/K10)</f>
        <v>173.08</v>
      </c>
      <c r="N10" s="17">
        <f>SUM(N2:N9)</f>
        <v>30</v>
      </c>
      <c r="O10" s="19">
        <f>SUM(M10+N10)</f>
        <v>203.08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5"/>
    <protectedRange algorithmName="SHA-512" hashValue="ON39YdpmFHfN9f47KpiRvqrKx0V9+erV1CNkpWzYhW/Qyc6aT8rEyCrvauWSYGZK2ia3o7vd3akF07acHAFpOA==" saltValue="yVW9XmDwTqEnmpSGai0KYg==" spinCount="100000" sqref="D2" name="Range1_1_8"/>
    <protectedRange algorithmName="SHA-512" hashValue="ON39YdpmFHfN9f47KpiRvqrKx0V9+erV1CNkpWzYhW/Qyc6aT8rEyCrvauWSYGZK2ia3o7vd3akF07acHAFpOA==" saltValue="yVW9XmDwTqEnmpSGai0KYg==" spinCount="100000" sqref="E4:J4 B4:C4" name="Range1_9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C5" name="Range1_21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5:J5 B5" name="Range1_23"/>
    <protectedRange algorithmName="SHA-512" hashValue="ON39YdpmFHfN9f47KpiRvqrKx0V9+erV1CNkpWzYhW/Qyc6aT8rEyCrvauWSYGZK2ia3o7vd3akF07acHAFpOA==" saltValue="yVW9XmDwTqEnmpSGai0KYg==" spinCount="100000" sqref="E6:J6 B6:C6" name="Range1_27"/>
    <protectedRange algorithmName="SHA-512" hashValue="ON39YdpmFHfN9f47KpiRvqrKx0V9+erV1CNkpWzYhW/Qyc6aT8rEyCrvauWSYGZK2ia3o7vd3akF07acHAFpOA==" saltValue="yVW9XmDwTqEnmpSGai0KYg==" spinCount="100000" sqref="D6" name="Range1_1_15"/>
    <protectedRange algorithmName="SHA-512" hashValue="ON39YdpmFHfN9f47KpiRvqrKx0V9+erV1CNkpWzYhW/Qyc6aT8rEyCrvauWSYGZK2ia3o7vd3akF07acHAFpOA==" saltValue="yVW9XmDwTqEnmpSGai0KYg==" spinCount="100000" sqref="E7:J7 B7:C7" name="Range1_31"/>
    <protectedRange algorithmName="SHA-512" hashValue="ON39YdpmFHfN9f47KpiRvqrKx0V9+erV1CNkpWzYhW/Qyc6aT8rEyCrvauWSYGZK2ia3o7vd3akF07acHAFpOA==" saltValue="yVW9XmDwTqEnmpSGai0KYg==" spinCount="100000" sqref="D7" name="Range1_1_18"/>
  </protectedRanges>
  <conditionalFormatting sqref="E2">
    <cfRule type="top10" dxfId="3724" priority="36" rank="1"/>
  </conditionalFormatting>
  <conditionalFormatting sqref="F2">
    <cfRule type="top10" dxfId="3723" priority="35" rank="1"/>
  </conditionalFormatting>
  <conditionalFormatting sqref="G2">
    <cfRule type="top10" dxfId="3722" priority="34" rank="1"/>
  </conditionalFormatting>
  <conditionalFormatting sqref="H2">
    <cfRule type="top10" dxfId="3721" priority="33" rank="1"/>
  </conditionalFormatting>
  <conditionalFormatting sqref="I2">
    <cfRule type="top10" dxfId="3720" priority="32" rank="1"/>
  </conditionalFormatting>
  <conditionalFormatting sqref="J2">
    <cfRule type="top10" dxfId="3719" priority="31" rank="1"/>
  </conditionalFormatting>
  <conditionalFormatting sqref="E3">
    <cfRule type="top10" dxfId="3718" priority="30" rank="1"/>
  </conditionalFormatting>
  <conditionalFormatting sqref="F3">
    <cfRule type="top10" dxfId="3717" priority="29" rank="1"/>
  </conditionalFormatting>
  <conditionalFormatting sqref="G3">
    <cfRule type="top10" dxfId="3716" priority="28" rank="1"/>
  </conditionalFormatting>
  <conditionalFormatting sqref="H3">
    <cfRule type="top10" dxfId="3715" priority="27" rank="1"/>
  </conditionalFormatting>
  <conditionalFormatting sqref="I3">
    <cfRule type="top10" dxfId="3714" priority="26" rank="1"/>
  </conditionalFormatting>
  <conditionalFormatting sqref="J3">
    <cfRule type="top10" dxfId="3713" priority="25" rank="1"/>
  </conditionalFormatting>
  <conditionalFormatting sqref="E4">
    <cfRule type="top10" dxfId="3712" priority="24" rank="1"/>
  </conditionalFormatting>
  <conditionalFormatting sqref="F4">
    <cfRule type="top10" dxfId="3711" priority="23" rank="1"/>
  </conditionalFormatting>
  <conditionalFormatting sqref="G4">
    <cfRule type="top10" dxfId="3710" priority="22" rank="1"/>
  </conditionalFormatting>
  <conditionalFormatting sqref="H4">
    <cfRule type="top10" dxfId="3709" priority="21" rank="1"/>
  </conditionalFormatting>
  <conditionalFormatting sqref="I4">
    <cfRule type="top10" dxfId="3708" priority="20" rank="1"/>
  </conditionalFormatting>
  <conditionalFormatting sqref="J4">
    <cfRule type="top10" dxfId="3707" priority="19" rank="1"/>
  </conditionalFormatting>
  <conditionalFormatting sqref="E5">
    <cfRule type="top10" dxfId="3706" priority="18" rank="1"/>
  </conditionalFormatting>
  <conditionalFormatting sqref="F5">
    <cfRule type="top10" dxfId="3705" priority="17" rank="1"/>
  </conditionalFormatting>
  <conditionalFormatting sqref="G5">
    <cfRule type="top10" dxfId="3704" priority="16" rank="1"/>
  </conditionalFormatting>
  <conditionalFormatting sqref="H5">
    <cfRule type="top10" dxfId="3703" priority="15" rank="1"/>
  </conditionalFormatting>
  <conditionalFormatting sqref="I5">
    <cfRule type="top10" dxfId="3702" priority="14" rank="1"/>
  </conditionalFormatting>
  <conditionalFormatting sqref="J5">
    <cfRule type="top10" dxfId="3701" priority="13" rank="1"/>
  </conditionalFormatting>
  <conditionalFormatting sqref="E6">
    <cfRule type="top10" dxfId="3700" priority="12" rank="1"/>
  </conditionalFormatting>
  <conditionalFormatting sqref="F6">
    <cfRule type="top10" dxfId="3699" priority="11" rank="1"/>
  </conditionalFormatting>
  <conditionalFormatting sqref="G6">
    <cfRule type="top10" dxfId="3698" priority="10" rank="1"/>
  </conditionalFormatting>
  <conditionalFormatting sqref="H6">
    <cfRule type="top10" dxfId="3697" priority="9" rank="1"/>
  </conditionalFormatting>
  <conditionalFormatting sqref="I6">
    <cfRule type="top10" dxfId="3696" priority="8" rank="1"/>
  </conditionalFormatting>
  <conditionalFormatting sqref="J6">
    <cfRule type="top10" dxfId="3695" priority="7" rank="1"/>
  </conditionalFormatting>
  <conditionalFormatting sqref="E7">
    <cfRule type="top10" dxfId="3694" priority="6" rank="1"/>
  </conditionalFormatting>
  <conditionalFormatting sqref="F7">
    <cfRule type="top10" dxfId="3693" priority="5" rank="1"/>
  </conditionalFormatting>
  <conditionalFormatting sqref="G7">
    <cfRule type="top10" dxfId="3692" priority="4" rank="1"/>
  </conditionalFormatting>
  <conditionalFormatting sqref="H7">
    <cfRule type="top10" dxfId="3691" priority="3" rank="1"/>
  </conditionalFormatting>
  <conditionalFormatting sqref="I7">
    <cfRule type="top10" dxfId="3690" priority="2" rank="1"/>
  </conditionalFormatting>
  <conditionalFormatting sqref="J7">
    <cfRule type="top10" dxfId="3689" priority="1" rank="1"/>
  </conditionalFormatting>
  <hyperlinks>
    <hyperlink ref="Q1" location="'National Adult Rankings'!A1" display="Return to Rankings" xr:uid="{45C50E25-425D-4B01-B939-6CC93DCF3A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86C3179-8362-4DC6-B4AD-D5DD873B0D47}">
          <x14:formula1>
            <xm:f>'C:\Users\abra2\AppData\Local\Packages\Microsoft.MicrosoftEdge_8wekyb3d8bbwe\TempState\Downloads\[__ABRA Scoring Program  2-24-2020 MASTER (2).xlsm]DATA'!#REF!</xm:f>
          </x14:formula1>
          <xm:sqref>D2:D7 B2:B7</xm:sqref>
        </x14:dataValidation>
        <x14:dataValidation type="list" allowBlank="1" showInputMessage="1" showErrorMessage="1" xr:uid="{D1EB291E-01D0-4DF1-A751-FE5EA32EB29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1BA0B-BB57-41BE-9F3D-CAB59255454F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251</v>
      </c>
      <c r="C2" s="22">
        <v>44089</v>
      </c>
      <c r="D2" s="23" t="s">
        <v>64</v>
      </c>
      <c r="E2" s="24">
        <v>183</v>
      </c>
      <c r="F2" s="24">
        <v>186</v>
      </c>
      <c r="G2" s="24">
        <v>188</v>
      </c>
      <c r="H2" s="24">
        <v>160</v>
      </c>
      <c r="I2" s="24"/>
      <c r="J2" s="24"/>
      <c r="K2" s="25">
        <v>4</v>
      </c>
      <c r="L2" s="25">
        <v>717</v>
      </c>
      <c r="M2" s="26">
        <v>179.25</v>
      </c>
      <c r="N2" s="27">
        <v>3</v>
      </c>
      <c r="O2" s="28">
        <v>200.25024999999999</v>
      </c>
    </row>
    <row r="5" spans="1:17" x14ac:dyDescent="0.25">
      <c r="K5" s="17">
        <f>SUM(K2:K4)</f>
        <v>4</v>
      </c>
      <c r="L5" s="17">
        <f>SUM(L2:L4)</f>
        <v>717</v>
      </c>
      <c r="M5" s="19">
        <f>SUM(L5/K5)</f>
        <v>179.25</v>
      </c>
      <c r="N5" s="17">
        <f>SUM(N2:N4)</f>
        <v>3</v>
      </c>
      <c r="O5" s="19">
        <f>SUM(M5+N5)</f>
        <v>182.25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10"/>
    <protectedRange algorithmName="SHA-512" hashValue="ON39YdpmFHfN9f47KpiRvqrKx0V9+erV1CNkpWzYhW/Qyc6aT8rEyCrvauWSYGZK2ia3o7vd3akF07acHAFpOA==" saltValue="yVW9XmDwTqEnmpSGai0KYg==" spinCount="100000" sqref="D2" name="Range1_1_2_3"/>
  </protectedRanges>
  <conditionalFormatting sqref="E2">
    <cfRule type="top10" dxfId="3688" priority="18" rank="1"/>
  </conditionalFormatting>
  <conditionalFormatting sqref="F2">
    <cfRule type="top10" dxfId="3687" priority="17" rank="1"/>
  </conditionalFormatting>
  <conditionalFormatting sqref="G2">
    <cfRule type="top10" dxfId="3686" priority="16" rank="1"/>
  </conditionalFormatting>
  <conditionalFormatting sqref="H2">
    <cfRule type="top10" dxfId="3685" priority="15" rank="1"/>
  </conditionalFormatting>
  <conditionalFormatting sqref="I2">
    <cfRule type="top10" dxfId="3684" priority="14" rank="1"/>
  </conditionalFormatting>
  <conditionalFormatting sqref="J2">
    <cfRule type="top10" dxfId="3683" priority="13" rank="1"/>
  </conditionalFormatting>
  <hyperlinks>
    <hyperlink ref="Q1" location="'National Adult Rankings'!A1" display="Return to Rankings" xr:uid="{20861553-2BDD-4B8A-A26B-79C9558AE1E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D93D17C-82EA-43B7-ADAF-212D5C5A36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798EA-DE79-49EE-B19D-8871BCB988E1}">
  <sheetPr codeName="Sheet105"/>
  <dimension ref="A1:Q33"/>
  <sheetViews>
    <sheetView topLeftCell="A10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109</v>
      </c>
      <c r="B2" s="21" t="s">
        <v>110</v>
      </c>
      <c r="C2" s="22">
        <v>43968</v>
      </c>
      <c r="D2" s="23" t="s">
        <v>30</v>
      </c>
      <c r="E2" s="24">
        <v>185</v>
      </c>
      <c r="F2" s="24">
        <v>178</v>
      </c>
      <c r="G2" s="24">
        <v>180</v>
      </c>
      <c r="H2" s="24">
        <v>183</v>
      </c>
      <c r="I2" s="24">
        <v>176</v>
      </c>
      <c r="J2" s="24">
        <v>187</v>
      </c>
      <c r="K2" s="25">
        <v>6</v>
      </c>
      <c r="L2" s="25">
        <v>1089</v>
      </c>
      <c r="M2" s="26">
        <v>181.5</v>
      </c>
      <c r="N2" s="27">
        <v>10</v>
      </c>
      <c r="O2" s="28">
        <v>191.5</v>
      </c>
    </row>
    <row r="3" spans="1:17" x14ac:dyDescent="0.25">
      <c r="A3" s="20" t="s">
        <v>94</v>
      </c>
      <c r="B3" s="21" t="s">
        <v>110</v>
      </c>
      <c r="C3" s="22">
        <v>43981</v>
      </c>
      <c r="D3" s="23" t="s">
        <v>142</v>
      </c>
      <c r="E3" s="24">
        <v>178</v>
      </c>
      <c r="F3" s="24">
        <v>182</v>
      </c>
      <c r="G3" s="24">
        <v>180</v>
      </c>
      <c r="H3" s="24">
        <v>182</v>
      </c>
      <c r="I3" s="24"/>
      <c r="J3" s="24"/>
      <c r="K3" s="25">
        <v>4</v>
      </c>
      <c r="L3" s="25">
        <v>722</v>
      </c>
      <c r="M3" s="26">
        <v>180.5</v>
      </c>
      <c r="N3" s="27">
        <v>13</v>
      </c>
      <c r="O3" s="28">
        <v>193.5</v>
      </c>
    </row>
    <row r="4" spans="1:17" x14ac:dyDescent="0.25">
      <c r="A4" s="20" t="s">
        <v>94</v>
      </c>
      <c r="B4" s="21" t="s">
        <v>110</v>
      </c>
      <c r="C4" s="22">
        <v>43982</v>
      </c>
      <c r="D4" s="23" t="s">
        <v>142</v>
      </c>
      <c r="E4" s="24">
        <v>184</v>
      </c>
      <c r="F4" s="24">
        <v>181</v>
      </c>
      <c r="G4" s="24">
        <v>177</v>
      </c>
      <c r="H4" s="24">
        <v>182</v>
      </c>
      <c r="I4" s="24">
        <v>181</v>
      </c>
      <c r="J4" s="24">
        <v>175</v>
      </c>
      <c r="K4" s="25">
        <v>6</v>
      </c>
      <c r="L4" s="25">
        <v>1080</v>
      </c>
      <c r="M4" s="26">
        <v>180</v>
      </c>
      <c r="N4" s="27">
        <v>34</v>
      </c>
      <c r="O4" s="28">
        <v>214</v>
      </c>
    </row>
    <row r="5" spans="1:17" x14ac:dyDescent="0.25">
      <c r="A5" s="20" t="s">
        <v>94</v>
      </c>
      <c r="B5" s="21" t="s">
        <v>110</v>
      </c>
      <c r="C5" s="22">
        <v>43995</v>
      </c>
      <c r="D5" s="23" t="s">
        <v>142</v>
      </c>
      <c r="E5" s="24">
        <v>184</v>
      </c>
      <c r="F5" s="24">
        <v>192</v>
      </c>
      <c r="G5" s="24">
        <v>179</v>
      </c>
      <c r="H5" s="24">
        <v>181</v>
      </c>
      <c r="I5" s="24"/>
      <c r="J5" s="24"/>
      <c r="K5" s="25">
        <v>4</v>
      </c>
      <c r="L5" s="25">
        <v>736</v>
      </c>
      <c r="M5" s="26">
        <v>184</v>
      </c>
      <c r="N5" s="27">
        <v>13</v>
      </c>
      <c r="O5" s="28">
        <v>197</v>
      </c>
    </row>
    <row r="6" spans="1:17" x14ac:dyDescent="0.25">
      <c r="A6" s="20" t="s">
        <v>32</v>
      </c>
      <c r="B6" s="21" t="s">
        <v>110</v>
      </c>
      <c r="C6" s="22">
        <v>43996</v>
      </c>
      <c r="D6" s="23" t="s">
        <v>118</v>
      </c>
      <c r="E6" s="24">
        <v>187</v>
      </c>
      <c r="F6" s="24">
        <v>183</v>
      </c>
      <c r="G6" s="24">
        <v>173</v>
      </c>
      <c r="H6" s="24">
        <v>178</v>
      </c>
      <c r="I6" s="24"/>
      <c r="J6" s="24"/>
      <c r="K6" s="25">
        <v>4</v>
      </c>
      <c r="L6" s="25">
        <v>721</v>
      </c>
      <c r="M6" s="26">
        <v>180.25</v>
      </c>
      <c r="N6" s="27">
        <v>11</v>
      </c>
      <c r="O6" s="28">
        <v>191.25</v>
      </c>
    </row>
    <row r="7" spans="1:17" x14ac:dyDescent="0.25">
      <c r="A7" s="20" t="s">
        <v>94</v>
      </c>
      <c r="B7" s="21" t="s">
        <v>110</v>
      </c>
      <c r="C7" s="22">
        <v>44009</v>
      </c>
      <c r="D7" s="23" t="s">
        <v>142</v>
      </c>
      <c r="E7" s="24">
        <v>184</v>
      </c>
      <c r="F7" s="24">
        <v>179</v>
      </c>
      <c r="G7" s="24">
        <v>181</v>
      </c>
      <c r="H7" s="24">
        <v>187</v>
      </c>
      <c r="I7" s="24"/>
      <c r="J7" s="24"/>
      <c r="K7" s="25">
        <v>4</v>
      </c>
      <c r="L7" s="25">
        <v>731</v>
      </c>
      <c r="M7" s="26">
        <v>182.75</v>
      </c>
      <c r="N7" s="27">
        <v>13</v>
      </c>
      <c r="O7" s="28">
        <v>195.75</v>
      </c>
    </row>
    <row r="8" spans="1:17" x14ac:dyDescent="0.25">
      <c r="A8" s="20" t="s">
        <v>94</v>
      </c>
      <c r="B8" s="21" t="s">
        <v>110</v>
      </c>
      <c r="C8" s="22">
        <v>44029</v>
      </c>
      <c r="D8" s="23" t="s">
        <v>142</v>
      </c>
      <c r="E8" s="24">
        <v>186</v>
      </c>
      <c r="F8" s="24">
        <v>185</v>
      </c>
      <c r="G8" s="24"/>
      <c r="H8" s="24"/>
      <c r="I8" s="24"/>
      <c r="J8" s="24"/>
      <c r="K8" s="25">
        <v>2</v>
      </c>
      <c r="L8" s="25">
        <v>371</v>
      </c>
      <c r="M8" s="26">
        <v>185.5</v>
      </c>
      <c r="N8" s="27">
        <v>9</v>
      </c>
      <c r="O8" s="28">
        <v>194.5</v>
      </c>
    </row>
    <row r="9" spans="1:17" x14ac:dyDescent="0.25">
      <c r="A9" s="20" t="s">
        <v>94</v>
      </c>
      <c r="B9" s="21" t="s">
        <v>110</v>
      </c>
      <c r="C9" s="22">
        <v>44023</v>
      </c>
      <c r="D9" s="23" t="s">
        <v>142</v>
      </c>
      <c r="E9" s="24">
        <v>186</v>
      </c>
      <c r="F9" s="24">
        <v>186</v>
      </c>
      <c r="G9" s="24">
        <v>186</v>
      </c>
      <c r="H9" s="24">
        <v>176</v>
      </c>
      <c r="I9" s="24"/>
      <c r="J9" s="24"/>
      <c r="K9" s="25">
        <v>4</v>
      </c>
      <c r="L9" s="25">
        <v>734</v>
      </c>
      <c r="M9" s="26">
        <v>183.5</v>
      </c>
      <c r="N9" s="27">
        <v>13</v>
      </c>
      <c r="O9" s="28">
        <v>196.5</v>
      </c>
    </row>
    <row r="10" spans="1:17" x14ac:dyDescent="0.25">
      <c r="A10" s="20" t="s">
        <v>94</v>
      </c>
      <c r="B10" s="21" t="s">
        <v>110</v>
      </c>
      <c r="C10" s="22">
        <v>44037</v>
      </c>
      <c r="D10" s="23" t="s">
        <v>142</v>
      </c>
      <c r="E10" s="24">
        <v>189</v>
      </c>
      <c r="F10" s="24">
        <v>188</v>
      </c>
      <c r="G10" s="24">
        <v>189</v>
      </c>
      <c r="H10" s="24">
        <v>190</v>
      </c>
      <c r="I10" s="24"/>
      <c r="J10" s="24"/>
      <c r="K10" s="25">
        <v>4</v>
      </c>
      <c r="L10" s="25">
        <v>756</v>
      </c>
      <c r="M10" s="26">
        <v>189</v>
      </c>
      <c r="N10" s="27">
        <v>13</v>
      </c>
      <c r="O10" s="28">
        <v>202</v>
      </c>
    </row>
    <row r="11" spans="1:17" x14ac:dyDescent="0.25">
      <c r="A11" s="20" t="s">
        <v>94</v>
      </c>
      <c r="B11" s="21" t="s">
        <v>110</v>
      </c>
      <c r="C11" s="22">
        <v>44051</v>
      </c>
      <c r="D11" s="23" t="s">
        <v>142</v>
      </c>
      <c r="E11" s="24">
        <v>186</v>
      </c>
      <c r="F11" s="24">
        <v>182</v>
      </c>
      <c r="G11" s="24">
        <v>183.001</v>
      </c>
      <c r="H11" s="24">
        <v>175</v>
      </c>
      <c r="I11" s="24"/>
      <c r="J11" s="24"/>
      <c r="K11" s="25">
        <v>4</v>
      </c>
      <c r="L11" s="25">
        <v>726.00099999999998</v>
      </c>
      <c r="M11" s="26">
        <v>181.50024999999999</v>
      </c>
      <c r="N11" s="27">
        <v>11</v>
      </c>
      <c r="O11" s="28">
        <v>192.50024999999999</v>
      </c>
    </row>
    <row r="12" spans="1:17" x14ac:dyDescent="0.25">
      <c r="A12" s="20" t="s">
        <v>94</v>
      </c>
      <c r="B12" s="21" t="s">
        <v>110</v>
      </c>
      <c r="C12" s="22">
        <v>44065</v>
      </c>
      <c r="D12" s="23" t="s">
        <v>142</v>
      </c>
      <c r="E12" s="24">
        <v>188</v>
      </c>
      <c r="F12" s="24">
        <v>184</v>
      </c>
      <c r="G12" s="24">
        <v>181</v>
      </c>
      <c r="H12" s="24"/>
      <c r="I12" s="24"/>
      <c r="J12" s="24"/>
      <c r="K12" s="25">
        <v>3</v>
      </c>
      <c r="L12" s="25">
        <v>553</v>
      </c>
      <c r="M12" s="26">
        <v>184.33333333333334</v>
      </c>
      <c r="N12" s="27">
        <v>11</v>
      </c>
      <c r="O12" s="28">
        <v>195.33333333333334</v>
      </c>
    </row>
    <row r="13" spans="1:17" x14ac:dyDescent="0.25">
      <c r="A13" s="35" t="s">
        <v>94</v>
      </c>
      <c r="B13" s="36" t="s">
        <v>110</v>
      </c>
      <c r="C13" s="37">
        <v>44070</v>
      </c>
      <c r="D13" s="38" t="s">
        <v>142</v>
      </c>
      <c r="E13" s="39">
        <v>187</v>
      </c>
      <c r="F13" s="39">
        <v>186.001</v>
      </c>
      <c r="G13" s="39">
        <v>196</v>
      </c>
      <c r="H13" s="39"/>
      <c r="I13" s="39"/>
      <c r="J13" s="39"/>
      <c r="K13" s="40">
        <v>3</v>
      </c>
      <c r="L13" s="40">
        <v>569.00099999999998</v>
      </c>
      <c r="M13" s="41">
        <v>189.667</v>
      </c>
      <c r="N13" s="42">
        <v>9</v>
      </c>
      <c r="O13" s="43">
        <v>198.667</v>
      </c>
    </row>
    <row r="14" spans="1:17" x14ac:dyDescent="0.25">
      <c r="A14" s="20" t="s">
        <v>94</v>
      </c>
      <c r="B14" s="21" t="s">
        <v>245</v>
      </c>
      <c r="C14" s="22">
        <v>44079</v>
      </c>
      <c r="D14" s="23" t="s">
        <v>213</v>
      </c>
      <c r="E14" s="24">
        <v>185</v>
      </c>
      <c r="F14" s="24">
        <v>188</v>
      </c>
      <c r="G14" s="24">
        <v>181</v>
      </c>
      <c r="H14" s="24">
        <v>179</v>
      </c>
      <c r="I14" s="24">
        <v>178</v>
      </c>
      <c r="J14" s="24">
        <v>189</v>
      </c>
      <c r="K14" s="25">
        <v>6</v>
      </c>
      <c r="L14" s="25">
        <v>1100</v>
      </c>
      <c r="M14" s="26">
        <v>183.33333333333334</v>
      </c>
      <c r="N14" s="27">
        <v>4</v>
      </c>
      <c r="O14" s="28">
        <v>187.33333333333334</v>
      </c>
    </row>
    <row r="15" spans="1:17" x14ac:dyDescent="0.25">
      <c r="A15" s="20" t="s">
        <v>109</v>
      </c>
      <c r="B15" s="21" t="s">
        <v>110</v>
      </c>
      <c r="C15" s="22">
        <v>44094</v>
      </c>
      <c r="D15" s="23" t="s">
        <v>30</v>
      </c>
      <c r="E15" s="24">
        <v>189</v>
      </c>
      <c r="F15" s="24">
        <v>188</v>
      </c>
      <c r="G15" s="24">
        <v>188</v>
      </c>
      <c r="H15" s="24">
        <v>188</v>
      </c>
      <c r="I15" s="24">
        <v>193</v>
      </c>
      <c r="J15" s="24">
        <v>184.001</v>
      </c>
      <c r="K15" s="25">
        <v>6</v>
      </c>
      <c r="L15" s="25">
        <v>1130.001</v>
      </c>
      <c r="M15" s="26">
        <v>188.33349999999999</v>
      </c>
      <c r="N15" s="27">
        <v>30</v>
      </c>
      <c r="O15" s="28">
        <v>218.33349999999999</v>
      </c>
    </row>
    <row r="16" spans="1:17" x14ac:dyDescent="0.25">
      <c r="A16" s="20" t="s">
        <v>94</v>
      </c>
      <c r="B16" s="21" t="s">
        <v>110</v>
      </c>
      <c r="C16" s="22">
        <v>44100</v>
      </c>
      <c r="D16" s="23" t="s">
        <v>142</v>
      </c>
      <c r="E16" s="24">
        <v>189</v>
      </c>
      <c r="F16" s="24">
        <v>185</v>
      </c>
      <c r="G16" s="24">
        <v>187</v>
      </c>
      <c r="H16" s="24">
        <v>182</v>
      </c>
      <c r="I16" s="24">
        <v>180.001</v>
      </c>
      <c r="J16" s="24">
        <v>187</v>
      </c>
      <c r="K16" s="25">
        <v>6</v>
      </c>
      <c r="L16" s="25">
        <v>1110.001</v>
      </c>
      <c r="M16" s="26">
        <v>185.00016666666667</v>
      </c>
      <c r="N16" s="27">
        <v>30</v>
      </c>
      <c r="O16" s="28">
        <v>215.00016666666667</v>
      </c>
    </row>
    <row r="17" spans="1:15" x14ac:dyDescent="0.25">
      <c r="A17" s="20" t="s">
        <v>94</v>
      </c>
      <c r="B17" s="21" t="s">
        <v>110</v>
      </c>
      <c r="C17" s="22">
        <v>44104</v>
      </c>
      <c r="D17" s="23" t="s">
        <v>142</v>
      </c>
      <c r="E17" s="24">
        <v>185</v>
      </c>
      <c r="F17" s="24">
        <v>190</v>
      </c>
      <c r="G17" s="24">
        <v>188</v>
      </c>
      <c r="H17" s="24"/>
      <c r="I17" s="24"/>
      <c r="J17" s="24"/>
      <c r="K17" s="25">
        <v>3</v>
      </c>
      <c r="L17" s="25">
        <v>563</v>
      </c>
      <c r="M17" s="26">
        <v>187.66666666666666</v>
      </c>
      <c r="N17" s="27">
        <v>5</v>
      </c>
      <c r="O17" s="28">
        <v>192.66666666666666</v>
      </c>
    </row>
    <row r="18" spans="1:15" x14ac:dyDescent="0.25">
      <c r="A18" s="20" t="s">
        <v>32</v>
      </c>
      <c r="B18" s="21" t="s">
        <v>110</v>
      </c>
      <c r="C18" s="22">
        <v>44107</v>
      </c>
      <c r="D18" s="23" t="s">
        <v>118</v>
      </c>
      <c r="E18" s="24">
        <v>183</v>
      </c>
      <c r="F18" s="24">
        <v>182</v>
      </c>
      <c r="G18" s="24">
        <v>181</v>
      </c>
      <c r="H18" s="24">
        <v>182</v>
      </c>
      <c r="I18" s="24">
        <v>180</v>
      </c>
      <c r="J18" s="24">
        <v>175</v>
      </c>
      <c r="K18" s="25">
        <v>6</v>
      </c>
      <c r="L18" s="25">
        <v>1083</v>
      </c>
      <c r="M18" s="26">
        <v>180.5</v>
      </c>
      <c r="N18" s="27">
        <v>34</v>
      </c>
      <c r="O18" s="28">
        <v>214.5</v>
      </c>
    </row>
    <row r="19" spans="1:15" x14ac:dyDescent="0.25">
      <c r="A19" s="20" t="s">
        <v>94</v>
      </c>
      <c r="B19" s="21" t="s">
        <v>110</v>
      </c>
      <c r="C19" s="22">
        <v>44111</v>
      </c>
      <c r="D19" s="23" t="s">
        <v>142</v>
      </c>
      <c r="E19" s="24">
        <v>182</v>
      </c>
      <c r="F19" s="24">
        <v>186</v>
      </c>
      <c r="G19" s="24">
        <v>182</v>
      </c>
      <c r="H19" s="24">
        <v>187</v>
      </c>
      <c r="I19" s="24"/>
      <c r="J19" s="24"/>
      <c r="K19" s="25">
        <v>4</v>
      </c>
      <c r="L19" s="25">
        <v>737</v>
      </c>
      <c r="M19" s="26">
        <v>184.25</v>
      </c>
      <c r="N19" s="27">
        <v>13</v>
      </c>
      <c r="O19" s="28">
        <v>197.25</v>
      </c>
    </row>
    <row r="20" spans="1:15" x14ac:dyDescent="0.25">
      <c r="A20" s="20" t="s">
        <v>94</v>
      </c>
      <c r="B20" s="21" t="s">
        <v>110</v>
      </c>
      <c r="C20" s="22">
        <v>44114</v>
      </c>
      <c r="D20" s="23" t="s">
        <v>142</v>
      </c>
      <c r="E20" s="24">
        <v>180</v>
      </c>
      <c r="F20" s="24">
        <v>187</v>
      </c>
      <c r="G20" s="24">
        <v>187</v>
      </c>
      <c r="H20" s="24">
        <v>184</v>
      </c>
      <c r="I20" s="24"/>
      <c r="J20" s="24"/>
      <c r="K20" s="25">
        <v>4</v>
      </c>
      <c r="L20" s="25">
        <v>738</v>
      </c>
      <c r="M20" s="26">
        <v>184.5</v>
      </c>
      <c r="N20" s="27">
        <v>13</v>
      </c>
      <c r="O20" s="28">
        <v>197.5</v>
      </c>
    </row>
    <row r="23" spans="1:15" x14ac:dyDescent="0.25">
      <c r="K23" s="17">
        <f>SUM(K2:K22)</f>
        <v>83</v>
      </c>
      <c r="L23" s="17">
        <f>SUM(L2:L22)</f>
        <v>15249.004000000001</v>
      </c>
      <c r="M23" s="19">
        <f>SUM(L23/K23)</f>
        <v>183.72293975903617</v>
      </c>
      <c r="N23" s="17">
        <f>SUM(N2:N22)</f>
        <v>289</v>
      </c>
      <c r="O23" s="19">
        <f>SUM(M23+N23)</f>
        <v>472.72293975903619</v>
      </c>
    </row>
    <row r="26" spans="1:15" ht="30" x14ac:dyDescent="0.25">
      <c r="A26" s="1" t="s">
        <v>1</v>
      </c>
      <c r="B26" s="2" t="s">
        <v>2</v>
      </c>
      <c r="C26" s="2" t="s">
        <v>3</v>
      </c>
      <c r="D26" s="3" t="s">
        <v>4</v>
      </c>
      <c r="E26" s="4" t="s">
        <v>5</v>
      </c>
      <c r="F26" s="4" t="s">
        <v>6</v>
      </c>
      <c r="G26" s="4" t="s">
        <v>7</v>
      </c>
      <c r="H26" s="4" t="s">
        <v>8</v>
      </c>
      <c r="I26" s="4" t="s">
        <v>9</v>
      </c>
      <c r="J26" s="4" t="s">
        <v>10</v>
      </c>
      <c r="K26" s="4" t="s">
        <v>11</v>
      </c>
      <c r="L26" s="3" t="s">
        <v>12</v>
      </c>
      <c r="M26" s="5" t="s">
        <v>13</v>
      </c>
      <c r="N26" s="2" t="s">
        <v>14</v>
      </c>
      <c r="O26" s="6" t="s">
        <v>15</v>
      </c>
    </row>
    <row r="27" spans="1:15" x14ac:dyDescent="0.25">
      <c r="A27" s="20" t="s">
        <v>88</v>
      </c>
      <c r="B27" s="21" t="s">
        <v>110</v>
      </c>
      <c r="C27" s="22">
        <v>44029</v>
      </c>
      <c r="D27" s="23" t="s">
        <v>142</v>
      </c>
      <c r="E27" s="24">
        <v>190</v>
      </c>
      <c r="F27" s="24">
        <v>184</v>
      </c>
      <c r="G27" s="24"/>
      <c r="H27" s="24"/>
      <c r="I27" s="24"/>
      <c r="J27" s="24"/>
      <c r="K27" s="25">
        <v>2</v>
      </c>
      <c r="L27" s="25">
        <v>374</v>
      </c>
      <c r="M27" s="26">
        <v>187</v>
      </c>
      <c r="N27" s="27">
        <v>6</v>
      </c>
      <c r="O27" s="28">
        <v>193</v>
      </c>
    </row>
    <row r="28" spans="1:15" x14ac:dyDescent="0.25">
      <c r="A28" s="20" t="s">
        <v>88</v>
      </c>
      <c r="B28" s="21" t="s">
        <v>110</v>
      </c>
      <c r="C28" s="22">
        <v>44051</v>
      </c>
      <c r="D28" s="23" t="s">
        <v>142</v>
      </c>
      <c r="E28" s="24">
        <v>175</v>
      </c>
      <c r="F28" s="24">
        <v>187</v>
      </c>
      <c r="G28" s="24">
        <v>181</v>
      </c>
      <c r="H28" s="24">
        <v>180</v>
      </c>
      <c r="I28" s="24"/>
      <c r="J28" s="24"/>
      <c r="K28" s="25">
        <v>4</v>
      </c>
      <c r="L28" s="25">
        <v>723</v>
      </c>
      <c r="M28" s="26">
        <v>180.75</v>
      </c>
      <c r="N28" s="27">
        <v>3</v>
      </c>
      <c r="O28" s="28">
        <v>183.75</v>
      </c>
    </row>
    <row r="29" spans="1:15" x14ac:dyDescent="0.25">
      <c r="A29" s="35" t="s">
        <v>88</v>
      </c>
      <c r="B29" s="36" t="s">
        <v>110</v>
      </c>
      <c r="C29" s="37">
        <v>44070</v>
      </c>
      <c r="D29" s="38" t="s">
        <v>142</v>
      </c>
      <c r="E29" s="39">
        <v>194</v>
      </c>
      <c r="F29" s="39">
        <v>187</v>
      </c>
      <c r="G29" s="39">
        <v>0</v>
      </c>
      <c r="H29" s="39"/>
      <c r="I29" s="39"/>
      <c r="J29" s="39"/>
      <c r="K29" s="40">
        <v>3</v>
      </c>
      <c r="L29" s="40">
        <v>381</v>
      </c>
      <c r="M29" s="41">
        <v>127</v>
      </c>
      <c r="N29" s="42">
        <v>6</v>
      </c>
      <c r="O29" s="43">
        <v>133</v>
      </c>
    </row>
    <row r="30" spans="1:15" x14ac:dyDescent="0.25">
      <c r="A30" s="20" t="s">
        <v>88</v>
      </c>
      <c r="B30" s="21" t="s">
        <v>110</v>
      </c>
      <c r="C30" s="22">
        <v>44128</v>
      </c>
      <c r="D30" s="23" t="s">
        <v>142</v>
      </c>
      <c r="E30" s="24">
        <v>192</v>
      </c>
      <c r="F30" s="24">
        <v>192</v>
      </c>
      <c r="G30" s="24">
        <v>193</v>
      </c>
      <c r="H30" s="24">
        <v>192</v>
      </c>
      <c r="I30" s="24"/>
      <c r="J30" s="24"/>
      <c r="K30" s="25">
        <v>4</v>
      </c>
      <c r="L30" s="25">
        <v>769</v>
      </c>
      <c r="M30" s="26">
        <v>192.25</v>
      </c>
      <c r="N30" s="27">
        <v>9</v>
      </c>
      <c r="O30" s="28">
        <v>201.25</v>
      </c>
    </row>
    <row r="31" spans="1:15" x14ac:dyDescent="0.25">
      <c r="A31" s="20" t="s">
        <v>88</v>
      </c>
      <c r="B31" s="21" t="s">
        <v>110</v>
      </c>
      <c r="C31" s="22">
        <v>44129</v>
      </c>
      <c r="D31" s="23" t="s">
        <v>142</v>
      </c>
      <c r="E31" s="24">
        <v>195</v>
      </c>
      <c r="F31" s="24">
        <v>196</v>
      </c>
      <c r="G31" s="24">
        <v>195.001</v>
      </c>
      <c r="H31" s="24">
        <v>197</v>
      </c>
      <c r="I31" s="24">
        <v>196</v>
      </c>
      <c r="J31" s="24"/>
      <c r="K31" s="25">
        <v>5</v>
      </c>
      <c r="L31" s="25">
        <v>979.00099999999998</v>
      </c>
      <c r="M31" s="26">
        <v>195.80019999999999</v>
      </c>
      <c r="N31" s="27">
        <v>15</v>
      </c>
      <c r="O31" s="28">
        <v>210.80019999999999</v>
      </c>
    </row>
    <row r="33" spans="11:15" x14ac:dyDescent="0.25">
      <c r="K33" s="17">
        <f>SUM(K27:K32)</f>
        <v>18</v>
      </c>
      <c r="L33" s="17">
        <f>SUM(L27:L32)</f>
        <v>3226.0010000000002</v>
      </c>
      <c r="M33" s="19">
        <f>SUM(L33/K33)</f>
        <v>179.22227777777778</v>
      </c>
      <c r="N33" s="17">
        <f>SUM(N27:N32)</f>
        <v>39</v>
      </c>
      <c r="O33" s="19">
        <f>SUM(M33+N33)</f>
        <v>218.22227777777778</v>
      </c>
    </row>
  </sheetData>
  <protectedRanges>
    <protectedRange algorithmName="SHA-512" hashValue="ON39YdpmFHfN9f47KpiRvqrKx0V9+erV1CNkpWzYhW/Qyc6aT8rEyCrvauWSYGZK2ia3o7vd3akF07acHAFpOA==" saltValue="yVW9XmDwTqEnmpSGai0KYg==" spinCount="100000" sqref="B1 B26" name="Range1_2_1"/>
    <protectedRange algorithmName="SHA-512" hashValue="ON39YdpmFHfN9f47KpiRvqrKx0V9+erV1CNkpWzYhW/Qyc6aT8rEyCrvauWSYGZK2ia3o7vd3akF07acHAFpOA==" saltValue="yVW9XmDwTqEnmpSGai0KYg==" spinCount="100000" sqref="E2:J2 B2:C2" name="Range1_15_2"/>
    <protectedRange algorithmName="SHA-512" hashValue="ON39YdpmFHfN9f47KpiRvqrKx0V9+erV1CNkpWzYhW/Qyc6aT8rEyCrvauWSYGZK2ia3o7vd3akF07acHAFpOA==" saltValue="yVW9XmDwTqEnmpSGai0KYg==" spinCount="100000" sqref="D2" name="Range1_1_8_2"/>
    <protectedRange algorithmName="SHA-512" hashValue="ON39YdpmFHfN9f47KpiRvqrKx0V9+erV1CNkpWzYhW/Qyc6aT8rEyCrvauWSYGZK2ia3o7vd3akF07acHAFpOA==" saltValue="yVW9XmDwTqEnmpSGai0KYg==" spinCount="100000" sqref="E3:J3 B3:C3" name="Range1_15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E5:J5 B5:C5" name="Range1_4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6:J6 B6:C6" name="Range1_23"/>
    <protectedRange algorithmName="SHA-512" hashValue="ON39YdpmFHfN9f47KpiRvqrKx0V9+erV1CNkpWzYhW/Qyc6aT8rEyCrvauWSYGZK2ia3o7vd3akF07acHAFpOA==" saltValue="yVW9XmDwTqEnmpSGai0KYg==" spinCount="100000" sqref="D6" name="Range1_1_11"/>
    <protectedRange algorithmName="SHA-512" hashValue="ON39YdpmFHfN9f47KpiRvqrKx0V9+erV1CNkpWzYhW/Qyc6aT8rEyCrvauWSYGZK2ia3o7vd3akF07acHAFpOA==" saltValue="yVW9XmDwTqEnmpSGai0KYg==" spinCount="100000" sqref="E7:J7 B7:C7" name="Range1_9"/>
    <protectedRange algorithmName="SHA-512" hashValue="ON39YdpmFHfN9f47KpiRvqrKx0V9+erV1CNkpWzYhW/Qyc6aT8rEyCrvauWSYGZK2ia3o7vd3akF07acHAFpOA==" saltValue="yVW9XmDwTqEnmpSGai0KYg==" spinCount="100000" sqref="D7" name="Range1_1_5"/>
    <protectedRange algorithmName="SHA-512" hashValue="ON39YdpmFHfN9f47KpiRvqrKx0V9+erV1CNkpWzYhW/Qyc6aT8rEyCrvauWSYGZK2ia3o7vd3akF07acHAFpOA==" saltValue="yVW9XmDwTqEnmpSGai0KYg==" spinCount="100000" sqref="E27:J27 B27:C27" name="Range1_12"/>
    <protectedRange algorithmName="SHA-512" hashValue="ON39YdpmFHfN9f47KpiRvqrKx0V9+erV1CNkpWzYhW/Qyc6aT8rEyCrvauWSYGZK2ia3o7vd3akF07acHAFpOA==" saltValue="yVW9XmDwTqEnmpSGai0KYg==" spinCount="100000" sqref="D27" name="Range1_1_10"/>
    <protectedRange algorithmName="SHA-512" hashValue="ON39YdpmFHfN9f47KpiRvqrKx0V9+erV1CNkpWzYhW/Qyc6aT8rEyCrvauWSYGZK2ia3o7vd3akF07acHAFpOA==" saltValue="yVW9XmDwTqEnmpSGai0KYg==" spinCount="100000" sqref="E8:J8 B8:C8" name="Range1_19"/>
    <protectedRange algorithmName="SHA-512" hashValue="ON39YdpmFHfN9f47KpiRvqrKx0V9+erV1CNkpWzYhW/Qyc6aT8rEyCrvauWSYGZK2ia3o7vd3akF07acHAFpOA==" saltValue="yVW9XmDwTqEnmpSGai0KYg==" spinCount="100000" sqref="D8" name="Range1_1_11_1"/>
    <protectedRange algorithmName="SHA-512" hashValue="ON39YdpmFHfN9f47KpiRvqrKx0V9+erV1CNkpWzYhW/Qyc6aT8rEyCrvauWSYGZK2ia3o7vd3akF07acHAFpOA==" saltValue="yVW9XmDwTqEnmpSGai0KYg==" spinCount="100000" sqref="C10" name="Range1_21"/>
    <protectedRange algorithmName="SHA-512" hashValue="ON39YdpmFHfN9f47KpiRvqrKx0V9+erV1CNkpWzYhW/Qyc6aT8rEyCrvauWSYGZK2ia3o7vd3akF07acHAFpOA==" saltValue="yVW9XmDwTqEnmpSGai0KYg==" spinCount="100000" sqref="D10" name="Range1_1_12"/>
    <protectedRange algorithmName="SHA-512" hashValue="ON39YdpmFHfN9f47KpiRvqrKx0V9+erV1CNkpWzYhW/Qyc6aT8rEyCrvauWSYGZK2ia3o7vd3akF07acHAFpOA==" saltValue="yVW9XmDwTqEnmpSGai0KYg==" spinCount="100000" sqref="E10:J10 B10" name="Range1_23_1"/>
    <protectedRange algorithmName="SHA-512" hashValue="ON39YdpmFHfN9f47KpiRvqrKx0V9+erV1CNkpWzYhW/Qyc6aT8rEyCrvauWSYGZK2ia3o7vd3akF07acHAFpOA==" saltValue="yVW9XmDwTqEnmpSGai0KYg==" spinCount="100000" sqref="E28:J28 B28:C28" name="Range1_26"/>
    <protectedRange algorithmName="SHA-512" hashValue="ON39YdpmFHfN9f47KpiRvqrKx0V9+erV1CNkpWzYhW/Qyc6aT8rEyCrvauWSYGZK2ia3o7vd3akF07acHAFpOA==" saltValue="yVW9XmDwTqEnmpSGai0KYg==" spinCount="100000" sqref="D28" name="Range1_1_14"/>
    <protectedRange algorithmName="SHA-512" hashValue="ON39YdpmFHfN9f47KpiRvqrKx0V9+erV1CNkpWzYhW/Qyc6aT8rEyCrvauWSYGZK2ia3o7vd3akF07acHAFpOA==" saltValue="yVW9XmDwTqEnmpSGai0KYg==" spinCount="100000" sqref="E11:J11 B11:C11" name="Range1_27"/>
    <protectedRange algorithmName="SHA-512" hashValue="ON39YdpmFHfN9f47KpiRvqrKx0V9+erV1CNkpWzYhW/Qyc6aT8rEyCrvauWSYGZK2ia3o7vd3akF07acHAFpOA==" saltValue="yVW9XmDwTqEnmpSGai0KYg==" spinCount="100000" sqref="D11" name="Range1_1_15"/>
    <protectedRange algorithmName="SHA-512" hashValue="ON39YdpmFHfN9f47KpiRvqrKx0V9+erV1CNkpWzYhW/Qyc6aT8rEyCrvauWSYGZK2ia3o7vd3akF07acHAFpOA==" saltValue="yVW9XmDwTqEnmpSGai0KYg==" spinCount="100000" sqref="E12:J12 B12:C12" name="Range1_31"/>
    <protectedRange algorithmName="SHA-512" hashValue="ON39YdpmFHfN9f47KpiRvqrKx0V9+erV1CNkpWzYhW/Qyc6aT8rEyCrvauWSYGZK2ia3o7vd3akF07acHAFpOA==" saltValue="yVW9XmDwTqEnmpSGai0KYg==" spinCount="100000" sqref="D12" name="Range1_1_18"/>
    <protectedRange algorithmName="SHA-512" hashValue="ON39YdpmFHfN9f47KpiRvqrKx0V9+erV1CNkpWzYhW/Qyc6aT8rEyCrvauWSYGZK2ia3o7vd3akF07acHAFpOA==" saltValue="yVW9XmDwTqEnmpSGai0KYg==" spinCount="100000" sqref="E29:J29 B29:C29" name="Range1_38_1"/>
    <protectedRange algorithmName="SHA-512" hashValue="ON39YdpmFHfN9f47KpiRvqrKx0V9+erV1CNkpWzYhW/Qyc6aT8rEyCrvauWSYGZK2ia3o7vd3akF07acHAFpOA==" saltValue="yVW9XmDwTqEnmpSGai0KYg==" spinCount="100000" sqref="D29" name="Range1_1_23_1"/>
    <protectedRange algorithmName="SHA-512" hashValue="ON39YdpmFHfN9f47KpiRvqrKx0V9+erV1CNkpWzYhW/Qyc6aT8rEyCrvauWSYGZK2ia3o7vd3akF07acHAFpOA==" saltValue="yVW9XmDwTqEnmpSGai0KYg==" spinCount="100000" sqref="E13:J13 B13:C13" name="Range1_39"/>
    <protectedRange algorithmName="SHA-512" hashValue="ON39YdpmFHfN9f47KpiRvqrKx0V9+erV1CNkpWzYhW/Qyc6aT8rEyCrvauWSYGZK2ia3o7vd3akF07acHAFpOA==" saltValue="yVW9XmDwTqEnmpSGai0KYg==" spinCount="100000" sqref="D13" name="Range1_1_24"/>
    <protectedRange algorithmName="SHA-512" hashValue="ON39YdpmFHfN9f47KpiRvqrKx0V9+erV1CNkpWzYhW/Qyc6aT8rEyCrvauWSYGZK2ia3o7vd3akF07acHAFpOA==" saltValue="yVW9XmDwTqEnmpSGai0KYg==" spinCount="100000" sqref="E14:J14 B14:C14" name="Range1_5"/>
    <protectedRange algorithmName="SHA-512" hashValue="ON39YdpmFHfN9f47KpiRvqrKx0V9+erV1CNkpWzYhW/Qyc6aT8rEyCrvauWSYGZK2ia3o7vd3akF07acHAFpOA==" saltValue="yVW9XmDwTqEnmpSGai0KYg==" spinCount="100000" sqref="D14" name="Range1_1_3"/>
    <protectedRange algorithmName="SHA-512" hashValue="ON39YdpmFHfN9f47KpiRvqrKx0V9+erV1CNkpWzYhW/Qyc6aT8rEyCrvauWSYGZK2ia3o7vd3akF07acHAFpOA==" saltValue="yVW9XmDwTqEnmpSGai0KYg==" spinCount="100000" sqref="B15:C15 E15:J15" name="Range1_6_1_1_7"/>
    <protectedRange algorithmName="SHA-512" hashValue="ON39YdpmFHfN9f47KpiRvqrKx0V9+erV1CNkpWzYhW/Qyc6aT8rEyCrvauWSYGZK2ia3o7vd3akF07acHAFpOA==" saltValue="yVW9XmDwTqEnmpSGai0KYg==" spinCount="100000" sqref="D15" name="Range1_1_6_1_1_7"/>
    <protectedRange algorithmName="SHA-512" hashValue="ON39YdpmFHfN9f47KpiRvqrKx0V9+erV1CNkpWzYhW/Qyc6aT8rEyCrvauWSYGZK2ia3o7vd3akF07acHAFpOA==" saltValue="yVW9XmDwTqEnmpSGai0KYg==" spinCount="100000" sqref="E16:J16 B16:C16" name="Range1_34"/>
    <protectedRange algorithmName="SHA-512" hashValue="ON39YdpmFHfN9f47KpiRvqrKx0V9+erV1CNkpWzYhW/Qyc6aT8rEyCrvauWSYGZK2ia3o7vd3akF07acHAFpOA==" saltValue="yVW9XmDwTqEnmpSGai0KYg==" spinCount="100000" sqref="D16" name="Range1_1_25"/>
    <protectedRange algorithmName="SHA-512" hashValue="ON39YdpmFHfN9f47KpiRvqrKx0V9+erV1CNkpWzYhW/Qyc6aT8rEyCrvauWSYGZK2ia3o7vd3akF07acHAFpOA==" saltValue="yVW9XmDwTqEnmpSGai0KYg==" spinCount="100000" sqref="E17:J17 B17:C17" name="Range1_43"/>
    <protectedRange algorithmName="SHA-512" hashValue="ON39YdpmFHfN9f47KpiRvqrKx0V9+erV1CNkpWzYhW/Qyc6aT8rEyCrvauWSYGZK2ia3o7vd3akF07acHAFpOA==" saltValue="yVW9XmDwTqEnmpSGai0KYg==" spinCount="100000" sqref="D17" name="Range1_1_28"/>
    <protectedRange algorithmName="SHA-512" hashValue="ON39YdpmFHfN9f47KpiRvqrKx0V9+erV1CNkpWzYhW/Qyc6aT8rEyCrvauWSYGZK2ia3o7vd3akF07acHAFpOA==" saltValue="yVW9XmDwTqEnmpSGai0KYg==" spinCount="100000" sqref="E18:J18 B18:C18" name="Range1_39_2"/>
    <protectedRange algorithmName="SHA-512" hashValue="ON39YdpmFHfN9f47KpiRvqrKx0V9+erV1CNkpWzYhW/Qyc6aT8rEyCrvauWSYGZK2ia3o7vd3akF07acHAFpOA==" saltValue="yVW9XmDwTqEnmpSGai0KYg==" spinCount="100000" sqref="D18" name="Range1_1_33_1"/>
    <protectedRange algorithmName="SHA-512" hashValue="ON39YdpmFHfN9f47KpiRvqrKx0V9+erV1CNkpWzYhW/Qyc6aT8rEyCrvauWSYGZK2ia3o7vd3akF07acHAFpOA==" saltValue="yVW9XmDwTqEnmpSGai0KYg==" spinCount="100000" sqref="E19:J19 B19:C19" name="Range1_47"/>
    <protectedRange algorithmName="SHA-512" hashValue="ON39YdpmFHfN9f47KpiRvqrKx0V9+erV1CNkpWzYhW/Qyc6aT8rEyCrvauWSYGZK2ia3o7vd3akF07acHAFpOA==" saltValue="yVW9XmDwTqEnmpSGai0KYg==" spinCount="100000" sqref="D19" name="Range1_1_31"/>
    <protectedRange algorithmName="SHA-512" hashValue="ON39YdpmFHfN9f47KpiRvqrKx0V9+erV1CNkpWzYhW/Qyc6aT8rEyCrvauWSYGZK2ia3o7vd3akF07acHAFpOA==" saltValue="yVW9XmDwTqEnmpSGai0KYg==" spinCount="100000" sqref="E20:J20 B20:C20" name="Range1_51"/>
    <protectedRange algorithmName="SHA-512" hashValue="ON39YdpmFHfN9f47KpiRvqrKx0V9+erV1CNkpWzYhW/Qyc6aT8rEyCrvauWSYGZK2ia3o7vd3akF07acHAFpOA==" saltValue="yVW9XmDwTqEnmpSGai0KYg==" spinCount="100000" sqref="D20" name="Range1_1_34"/>
    <protectedRange algorithmName="SHA-512" hashValue="ON39YdpmFHfN9f47KpiRvqrKx0V9+erV1CNkpWzYhW/Qyc6aT8rEyCrvauWSYGZK2ia3o7vd3akF07acHAFpOA==" saltValue="yVW9XmDwTqEnmpSGai0KYg==" spinCount="100000" sqref="E30:J30 B30:C30" name="Range1_55"/>
    <protectedRange algorithmName="SHA-512" hashValue="ON39YdpmFHfN9f47KpiRvqrKx0V9+erV1CNkpWzYhW/Qyc6aT8rEyCrvauWSYGZK2ia3o7vd3akF07acHAFpOA==" saltValue="yVW9XmDwTqEnmpSGai0KYg==" spinCount="100000" sqref="D30" name="Range1_1_36"/>
    <protectedRange algorithmName="SHA-512" hashValue="ON39YdpmFHfN9f47KpiRvqrKx0V9+erV1CNkpWzYhW/Qyc6aT8rEyCrvauWSYGZK2ia3o7vd3akF07acHAFpOA==" saltValue="yVW9XmDwTqEnmpSGai0KYg==" spinCount="100000" sqref="E31:J31 B31:C31" name="Range1_61"/>
    <protectedRange algorithmName="SHA-512" hashValue="ON39YdpmFHfN9f47KpiRvqrKx0V9+erV1CNkpWzYhW/Qyc6aT8rEyCrvauWSYGZK2ia3o7vd3akF07acHAFpOA==" saltValue="yVW9XmDwTqEnmpSGai0KYg==" spinCount="100000" sqref="D31" name="Range1_1_40"/>
  </protectedRanges>
  <conditionalFormatting sqref="I2">
    <cfRule type="top10" dxfId="3682" priority="156" rank="1"/>
  </conditionalFormatting>
  <conditionalFormatting sqref="H2">
    <cfRule type="top10" dxfId="3681" priority="152" rank="1"/>
  </conditionalFormatting>
  <conditionalFormatting sqref="J2">
    <cfRule type="top10" dxfId="3680" priority="153" rank="1"/>
  </conditionalFormatting>
  <conditionalFormatting sqref="G2">
    <cfRule type="top10" dxfId="3679" priority="155" rank="1"/>
  </conditionalFormatting>
  <conditionalFormatting sqref="F2">
    <cfRule type="top10" dxfId="3678" priority="154" rank="1"/>
  </conditionalFormatting>
  <conditionalFormatting sqref="E2">
    <cfRule type="top10" dxfId="3677" priority="151" rank="1"/>
  </conditionalFormatting>
  <conditionalFormatting sqref="E3">
    <cfRule type="top10" dxfId="3676" priority="150" rank="1"/>
  </conditionalFormatting>
  <conditionalFormatting sqref="F3">
    <cfRule type="top10" dxfId="3675" priority="149" rank="1"/>
  </conditionalFormatting>
  <conditionalFormatting sqref="G3">
    <cfRule type="top10" dxfId="3674" priority="148" rank="1"/>
  </conditionalFormatting>
  <conditionalFormatting sqref="H3">
    <cfRule type="top10" dxfId="3673" priority="147" rank="1"/>
  </conditionalFormatting>
  <conditionalFormatting sqref="I3">
    <cfRule type="top10" dxfId="3672" priority="146" rank="1"/>
  </conditionalFormatting>
  <conditionalFormatting sqref="J3">
    <cfRule type="top10" dxfId="3671" priority="145" rank="1"/>
  </conditionalFormatting>
  <conditionalFormatting sqref="E4">
    <cfRule type="top10" dxfId="3670" priority="144" rank="1"/>
  </conditionalFormatting>
  <conditionalFormatting sqref="F4">
    <cfRule type="top10" dxfId="3669" priority="143" rank="1"/>
  </conditionalFormatting>
  <conditionalFormatting sqref="G4">
    <cfRule type="top10" dxfId="3668" priority="142" rank="1"/>
  </conditionalFormatting>
  <conditionalFormatting sqref="H4">
    <cfRule type="top10" dxfId="3667" priority="141" rank="1"/>
  </conditionalFormatting>
  <conditionalFormatting sqref="I4">
    <cfRule type="top10" dxfId="3666" priority="140" rank="1"/>
  </conditionalFormatting>
  <conditionalFormatting sqref="J4">
    <cfRule type="top10" dxfId="3665" priority="139" rank="1"/>
  </conditionalFormatting>
  <conditionalFormatting sqref="E5">
    <cfRule type="top10" dxfId="3664" priority="138" rank="1"/>
  </conditionalFormatting>
  <conditionalFormatting sqref="F5">
    <cfRule type="top10" dxfId="3663" priority="137" rank="1"/>
  </conditionalFormatting>
  <conditionalFormatting sqref="G5">
    <cfRule type="top10" dxfId="3662" priority="136" rank="1"/>
  </conditionalFormatting>
  <conditionalFormatting sqref="H5">
    <cfRule type="top10" dxfId="3661" priority="135" rank="1"/>
  </conditionalFormatting>
  <conditionalFormatting sqref="I5">
    <cfRule type="top10" dxfId="3660" priority="134" rank="1"/>
  </conditionalFormatting>
  <conditionalFormatting sqref="J5">
    <cfRule type="top10" dxfId="3659" priority="133" rank="1"/>
  </conditionalFormatting>
  <conditionalFormatting sqref="I6">
    <cfRule type="top10" dxfId="3658" priority="132" rank="1"/>
  </conditionalFormatting>
  <conditionalFormatting sqref="H6">
    <cfRule type="top10" dxfId="3657" priority="128" rank="1"/>
  </conditionalFormatting>
  <conditionalFormatting sqref="J6">
    <cfRule type="top10" dxfId="3656" priority="129" rank="1"/>
  </conditionalFormatting>
  <conditionalFormatting sqref="G6">
    <cfRule type="top10" dxfId="3655" priority="131" rank="1"/>
  </conditionalFormatting>
  <conditionalFormatting sqref="F6">
    <cfRule type="top10" dxfId="3654" priority="130" rank="1"/>
  </conditionalFormatting>
  <conditionalFormatting sqref="E6">
    <cfRule type="top10" dxfId="3653" priority="127" rank="1"/>
  </conditionalFormatting>
  <conditionalFormatting sqref="E7">
    <cfRule type="top10" dxfId="3652" priority="126" rank="1"/>
  </conditionalFormatting>
  <conditionalFormatting sqref="F7">
    <cfRule type="top10" dxfId="3651" priority="125" rank="1"/>
  </conditionalFormatting>
  <conditionalFormatting sqref="G7">
    <cfRule type="top10" dxfId="3650" priority="124" rank="1"/>
  </conditionalFormatting>
  <conditionalFormatting sqref="H7">
    <cfRule type="top10" dxfId="3649" priority="123" rank="1"/>
  </conditionalFormatting>
  <conditionalFormatting sqref="I7">
    <cfRule type="top10" dxfId="3648" priority="122" rank="1"/>
  </conditionalFormatting>
  <conditionalFormatting sqref="J7">
    <cfRule type="top10" dxfId="3647" priority="121" rank="1"/>
  </conditionalFormatting>
  <conditionalFormatting sqref="F27">
    <cfRule type="top10" dxfId="3646" priority="113" rank="1"/>
  </conditionalFormatting>
  <conditionalFormatting sqref="G27">
    <cfRule type="top10" dxfId="3645" priority="112" rank="1"/>
  </conditionalFormatting>
  <conditionalFormatting sqref="H27">
    <cfRule type="top10" dxfId="3644" priority="111" rank="1"/>
  </conditionalFormatting>
  <conditionalFormatting sqref="I27">
    <cfRule type="top10" dxfId="3643" priority="110" rank="1"/>
  </conditionalFormatting>
  <conditionalFormatting sqref="J27">
    <cfRule type="top10" dxfId="3642" priority="109" rank="1"/>
  </conditionalFormatting>
  <conditionalFormatting sqref="E27">
    <cfRule type="top10" dxfId="3641" priority="114" rank="1"/>
  </conditionalFormatting>
  <conditionalFormatting sqref="E8">
    <cfRule type="top10" dxfId="3640" priority="108" rank="1"/>
  </conditionalFormatting>
  <conditionalFormatting sqref="F8">
    <cfRule type="top10" dxfId="3639" priority="107" rank="1"/>
  </conditionalFormatting>
  <conditionalFormatting sqref="G8">
    <cfRule type="top10" dxfId="3638" priority="106" rank="1"/>
  </conditionalFormatting>
  <conditionalFormatting sqref="H8">
    <cfRule type="top10" dxfId="3637" priority="105" rank="1"/>
  </conditionalFormatting>
  <conditionalFormatting sqref="I8">
    <cfRule type="top10" dxfId="3636" priority="104" rank="1"/>
  </conditionalFormatting>
  <conditionalFormatting sqref="J8">
    <cfRule type="top10" dxfId="3635" priority="103" rank="1"/>
  </conditionalFormatting>
  <conditionalFormatting sqref="E10">
    <cfRule type="top10" dxfId="3634" priority="102" rank="1"/>
  </conditionalFormatting>
  <conditionalFormatting sqref="F10">
    <cfRule type="top10" dxfId="3633" priority="101" rank="1"/>
  </conditionalFormatting>
  <conditionalFormatting sqref="G10">
    <cfRule type="top10" dxfId="3632" priority="100" rank="1"/>
  </conditionalFormatting>
  <conditionalFormatting sqref="H10">
    <cfRule type="top10" dxfId="3631" priority="99" rank="1"/>
  </conditionalFormatting>
  <conditionalFormatting sqref="I10">
    <cfRule type="top10" dxfId="3630" priority="98" rank="1"/>
  </conditionalFormatting>
  <conditionalFormatting sqref="J10">
    <cfRule type="top10" dxfId="3629" priority="97" rank="1"/>
  </conditionalFormatting>
  <conditionalFormatting sqref="F28">
    <cfRule type="top10" dxfId="3628" priority="95" rank="1"/>
  </conditionalFormatting>
  <conditionalFormatting sqref="G28">
    <cfRule type="top10" dxfId="3627" priority="94" rank="1"/>
  </conditionalFormatting>
  <conditionalFormatting sqref="H28">
    <cfRule type="top10" dxfId="3626" priority="93" rank="1"/>
  </conditionalFormatting>
  <conditionalFormatting sqref="I28">
    <cfRule type="top10" dxfId="3625" priority="92" rank="1"/>
  </conditionalFormatting>
  <conditionalFormatting sqref="J28">
    <cfRule type="top10" dxfId="3624" priority="91" rank="1"/>
  </conditionalFormatting>
  <conditionalFormatting sqref="E28">
    <cfRule type="top10" dxfId="3623" priority="96" rank="1"/>
  </conditionalFormatting>
  <conditionalFormatting sqref="E11">
    <cfRule type="top10" dxfId="3622" priority="90" rank="1"/>
  </conditionalFormatting>
  <conditionalFormatting sqref="F11">
    <cfRule type="top10" dxfId="3621" priority="89" rank="1"/>
  </conditionalFormatting>
  <conditionalFormatting sqref="G11">
    <cfRule type="top10" dxfId="3620" priority="88" rank="1"/>
  </conditionalFormatting>
  <conditionalFormatting sqref="H11">
    <cfRule type="top10" dxfId="3619" priority="87" rank="1"/>
  </conditionalFormatting>
  <conditionalFormatting sqref="I11">
    <cfRule type="top10" dxfId="3618" priority="86" rank="1"/>
  </conditionalFormatting>
  <conditionalFormatting sqref="J11">
    <cfRule type="top10" dxfId="3617" priority="85" rank="1"/>
  </conditionalFormatting>
  <conditionalFormatting sqref="E12">
    <cfRule type="top10" dxfId="3616" priority="84" rank="1"/>
  </conditionalFormatting>
  <conditionalFormatting sqref="F12">
    <cfRule type="top10" dxfId="3615" priority="83" rank="1"/>
  </conditionalFormatting>
  <conditionalFormatting sqref="G12">
    <cfRule type="top10" dxfId="3614" priority="82" rank="1"/>
  </conditionalFormatting>
  <conditionalFormatting sqref="H12">
    <cfRule type="top10" dxfId="3613" priority="81" rank="1"/>
  </conditionalFormatting>
  <conditionalFormatting sqref="I12">
    <cfRule type="top10" dxfId="3612" priority="80" rank="1"/>
  </conditionalFormatting>
  <conditionalFormatting sqref="J12">
    <cfRule type="top10" dxfId="3611" priority="79" rank="1"/>
  </conditionalFormatting>
  <conditionalFormatting sqref="F29">
    <cfRule type="top10" dxfId="3610" priority="77" rank="1"/>
  </conditionalFormatting>
  <conditionalFormatting sqref="G29">
    <cfRule type="top10" dxfId="3609" priority="76" rank="1"/>
  </conditionalFormatting>
  <conditionalFormatting sqref="H29">
    <cfRule type="top10" dxfId="3608" priority="75" rank="1"/>
  </conditionalFormatting>
  <conditionalFormatting sqref="I29">
    <cfRule type="top10" dxfId="3607" priority="74" rank="1"/>
  </conditionalFormatting>
  <conditionalFormatting sqref="J29">
    <cfRule type="top10" dxfId="3606" priority="73" rank="1"/>
  </conditionalFormatting>
  <conditionalFormatting sqref="E29">
    <cfRule type="top10" dxfId="3605" priority="78" rank="1"/>
  </conditionalFormatting>
  <conditionalFormatting sqref="E13">
    <cfRule type="top10" dxfId="3604" priority="72" rank="1"/>
  </conditionalFormatting>
  <conditionalFormatting sqref="F13">
    <cfRule type="top10" dxfId="3603" priority="71" rank="1"/>
  </conditionalFormatting>
  <conditionalFormatting sqref="G13">
    <cfRule type="top10" dxfId="3602" priority="70" rank="1"/>
  </conditionalFormatting>
  <conditionalFormatting sqref="H13">
    <cfRule type="top10" dxfId="3601" priority="69" rank="1"/>
  </conditionalFormatting>
  <conditionalFormatting sqref="I13">
    <cfRule type="top10" dxfId="3600" priority="68" rank="1"/>
  </conditionalFormatting>
  <conditionalFormatting sqref="J13">
    <cfRule type="top10" dxfId="3599" priority="67" rank="1"/>
  </conditionalFormatting>
  <conditionalFormatting sqref="E14">
    <cfRule type="top10" dxfId="3598" priority="66" rank="1"/>
  </conditionalFormatting>
  <conditionalFormatting sqref="F14">
    <cfRule type="top10" dxfId="3597" priority="65" rank="1"/>
  </conditionalFormatting>
  <conditionalFormatting sqref="G14">
    <cfRule type="top10" dxfId="3596" priority="64" rank="1"/>
  </conditionalFormatting>
  <conditionalFormatting sqref="H14">
    <cfRule type="top10" dxfId="3595" priority="63" rank="1"/>
  </conditionalFormatting>
  <conditionalFormatting sqref="I14">
    <cfRule type="top10" dxfId="3594" priority="62" rank="1"/>
  </conditionalFormatting>
  <conditionalFormatting sqref="J14">
    <cfRule type="top10" dxfId="3593" priority="61" rank="1"/>
  </conditionalFormatting>
  <conditionalFormatting sqref="E15">
    <cfRule type="top10" dxfId="3592" priority="60" rank="1"/>
  </conditionalFormatting>
  <conditionalFormatting sqref="F15">
    <cfRule type="top10" dxfId="3591" priority="59" rank="1"/>
  </conditionalFormatting>
  <conditionalFormatting sqref="G15">
    <cfRule type="top10" dxfId="3590" priority="58" rank="1"/>
  </conditionalFormatting>
  <conditionalFormatting sqref="H15">
    <cfRule type="top10" dxfId="3589" priority="57" rank="1"/>
  </conditionalFormatting>
  <conditionalFormatting sqref="I15">
    <cfRule type="top10" dxfId="3588" priority="56" rank="1"/>
  </conditionalFormatting>
  <conditionalFormatting sqref="J15">
    <cfRule type="top10" dxfId="3587" priority="55" rank="1"/>
  </conditionalFormatting>
  <conditionalFormatting sqref="E16">
    <cfRule type="top10" dxfId="3586" priority="54" rank="1"/>
  </conditionalFormatting>
  <conditionalFormatting sqref="F16">
    <cfRule type="top10" dxfId="3585" priority="53" rank="1"/>
  </conditionalFormatting>
  <conditionalFormatting sqref="G16">
    <cfRule type="top10" dxfId="3584" priority="52" rank="1"/>
  </conditionalFormatting>
  <conditionalFormatting sqref="H16">
    <cfRule type="top10" dxfId="3583" priority="51" rank="1"/>
  </conditionalFormatting>
  <conditionalFormatting sqref="I16">
    <cfRule type="top10" dxfId="3582" priority="50" rank="1"/>
  </conditionalFormatting>
  <conditionalFormatting sqref="J16">
    <cfRule type="top10" dxfId="3581" priority="49" rank="1"/>
  </conditionalFormatting>
  <conditionalFormatting sqref="E17">
    <cfRule type="top10" dxfId="3580" priority="48" rank="1"/>
  </conditionalFormatting>
  <conditionalFormatting sqref="F17">
    <cfRule type="top10" dxfId="3579" priority="47" rank="1"/>
  </conditionalFormatting>
  <conditionalFormatting sqref="G17">
    <cfRule type="top10" dxfId="3578" priority="46" rank="1"/>
  </conditionalFormatting>
  <conditionalFormatting sqref="H17">
    <cfRule type="top10" dxfId="3577" priority="45" rank="1"/>
  </conditionalFormatting>
  <conditionalFormatting sqref="I17">
    <cfRule type="top10" dxfId="3576" priority="44" rank="1"/>
  </conditionalFormatting>
  <conditionalFormatting sqref="J17">
    <cfRule type="top10" dxfId="3575" priority="43" rank="1"/>
  </conditionalFormatting>
  <conditionalFormatting sqref="I18">
    <cfRule type="top10" dxfId="3574" priority="30" rank="1"/>
  </conditionalFormatting>
  <conditionalFormatting sqref="H18">
    <cfRule type="top10" dxfId="3573" priority="26" rank="1"/>
  </conditionalFormatting>
  <conditionalFormatting sqref="J18">
    <cfRule type="top10" dxfId="3572" priority="27" rank="1"/>
  </conditionalFormatting>
  <conditionalFormatting sqref="G18">
    <cfRule type="top10" dxfId="3571" priority="29" rank="1"/>
  </conditionalFormatting>
  <conditionalFormatting sqref="F18">
    <cfRule type="top10" dxfId="3570" priority="28" rank="1"/>
  </conditionalFormatting>
  <conditionalFormatting sqref="E18">
    <cfRule type="top10" dxfId="3569" priority="25" rank="1"/>
  </conditionalFormatting>
  <conditionalFormatting sqref="E19">
    <cfRule type="top10" dxfId="3568" priority="24" rank="1"/>
  </conditionalFormatting>
  <conditionalFormatting sqref="F19">
    <cfRule type="top10" dxfId="3567" priority="23" rank="1"/>
  </conditionalFormatting>
  <conditionalFormatting sqref="G19">
    <cfRule type="top10" dxfId="3566" priority="22" rank="1"/>
  </conditionalFormatting>
  <conditionalFormatting sqref="H19">
    <cfRule type="top10" dxfId="3565" priority="21" rank="1"/>
  </conditionalFormatting>
  <conditionalFormatting sqref="I19">
    <cfRule type="top10" dxfId="3564" priority="20" rank="1"/>
  </conditionalFormatting>
  <conditionalFormatting sqref="J19">
    <cfRule type="top10" dxfId="3563" priority="19" rank="1"/>
  </conditionalFormatting>
  <conditionalFormatting sqref="E20">
    <cfRule type="top10" dxfId="3562" priority="18" rank="1"/>
  </conditionalFormatting>
  <conditionalFormatting sqref="F20">
    <cfRule type="top10" dxfId="3561" priority="17" rank="1"/>
  </conditionalFormatting>
  <conditionalFormatting sqref="G20">
    <cfRule type="top10" dxfId="3560" priority="16" rank="1"/>
  </conditionalFormatting>
  <conditionalFormatting sqref="H20">
    <cfRule type="top10" dxfId="3559" priority="15" rank="1"/>
  </conditionalFormatting>
  <conditionalFormatting sqref="I20">
    <cfRule type="top10" dxfId="3558" priority="14" rank="1"/>
  </conditionalFormatting>
  <conditionalFormatting sqref="J20">
    <cfRule type="top10" dxfId="3557" priority="13" rank="1"/>
  </conditionalFormatting>
  <conditionalFormatting sqref="F30">
    <cfRule type="top10" dxfId="3556" priority="12" rank="1"/>
  </conditionalFormatting>
  <conditionalFormatting sqref="G30">
    <cfRule type="top10" dxfId="3555" priority="11" rank="1"/>
  </conditionalFormatting>
  <conditionalFormatting sqref="H30">
    <cfRule type="top10" dxfId="3554" priority="10" rank="1"/>
  </conditionalFormatting>
  <conditionalFormatting sqref="I30">
    <cfRule type="top10" dxfId="3553" priority="9" rank="1"/>
  </conditionalFormatting>
  <conditionalFormatting sqref="J30">
    <cfRule type="top10" dxfId="3552" priority="8" rank="1"/>
  </conditionalFormatting>
  <conditionalFormatting sqref="E30">
    <cfRule type="top10" dxfId="3551" priority="7" rank="1"/>
  </conditionalFormatting>
  <conditionalFormatting sqref="F31">
    <cfRule type="top10" dxfId="3550" priority="6" rank="1"/>
  </conditionalFormatting>
  <conditionalFormatting sqref="G31">
    <cfRule type="top10" dxfId="3549" priority="5" rank="1"/>
  </conditionalFormatting>
  <conditionalFormatting sqref="H31">
    <cfRule type="top10" dxfId="3548" priority="4" rank="1"/>
  </conditionalFormatting>
  <conditionalFormatting sqref="I31">
    <cfRule type="top10" dxfId="3547" priority="3" rank="1"/>
  </conditionalFormatting>
  <conditionalFormatting sqref="J31">
    <cfRule type="top10" dxfId="3546" priority="2" rank="1"/>
  </conditionalFormatting>
  <conditionalFormatting sqref="E31">
    <cfRule type="top10" dxfId="3545" priority="1" rank="1"/>
  </conditionalFormatting>
  <hyperlinks>
    <hyperlink ref="Q1" location="'National Adult Rankings'!A1" display="Return to Rankings" xr:uid="{3FC9F91B-DA69-44B7-A8F9-B38FEDD3B88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38E3E06-25F9-4FEC-A488-278462F54B90}">
          <x14:formula1>
            <xm:f>'C:\Users\abra2\Desktop\ABRA Files and More\AUTO BENCH REST ASSOCIATION FILE\ABRA 2019\Georgia\[Georgia Results 01 19 20.xlsm]DATA SHEET'!#REF!</xm:f>
          </x14:formula1>
          <xm:sqref>B1 B26</xm:sqref>
        </x14:dataValidation>
      </x14:dataValidation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8D82-C31F-4223-93CC-8F488E818D5C}">
  <sheetPr codeName="Sheet11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7" t="s">
        <v>23</v>
      </c>
      <c r="B2" s="8" t="s">
        <v>26</v>
      </c>
      <c r="C2" s="9">
        <v>43849</v>
      </c>
      <c r="D2" s="10" t="s">
        <v>30</v>
      </c>
      <c r="E2" s="11">
        <v>178</v>
      </c>
      <c r="F2" s="11">
        <v>175</v>
      </c>
      <c r="G2" s="11">
        <v>174</v>
      </c>
      <c r="H2" s="11">
        <v>166</v>
      </c>
      <c r="I2" s="11"/>
      <c r="J2" s="11"/>
      <c r="K2" s="12">
        <v>4</v>
      </c>
      <c r="L2" s="12">
        <v>693</v>
      </c>
      <c r="M2" s="13">
        <v>173.25</v>
      </c>
      <c r="N2" s="14">
        <v>2</v>
      </c>
      <c r="O2" s="15">
        <v>175.25</v>
      </c>
    </row>
    <row r="5" spans="1:17" x14ac:dyDescent="0.25">
      <c r="K5" s="17">
        <f>SUM(K2:K4)</f>
        <v>4</v>
      </c>
      <c r="L5" s="17">
        <f>SUM(L2:L4)</f>
        <v>693</v>
      </c>
      <c r="M5" s="19">
        <f>SUM(L5/K5)</f>
        <v>173.25</v>
      </c>
      <c r="N5" s="17">
        <f>SUM(N2:N4)</f>
        <v>2</v>
      </c>
      <c r="O5" s="19">
        <f>SUM(M5+N5)</f>
        <v>175.25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2"/>
    <protectedRange algorithmName="SHA-512" hashValue="ON39YdpmFHfN9f47KpiRvqrKx0V9+erV1CNkpWzYhW/Qyc6aT8rEyCrvauWSYGZK2ia3o7vd3akF07acHAFpOA==" saltValue="yVW9XmDwTqEnmpSGai0KYg==" spinCount="100000" sqref="D2" name="Range1_1_3_2"/>
  </protectedRanges>
  <conditionalFormatting sqref="I2">
    <cfRule type="top10" dxfId="3544" priority="18" rank="1"/>
  </conditionalFormatting>
  <conditionalFormatting sqref="H2">
    <cfRule type="top10" dxfId="3543" priority="14" rank="1"/>
  </conditionalFormatting>
  <conditionalFormatting sqref="J2">
    <cfRule type="top10" dxfId="3542" priority="15" rank="1"/>
  </conditionalFormatting>
  <conditionalFormatting sqref="G2">
    <cfRule type="top10" dxfId="3541" priority="17" rank="1"/>
  </conditionalFormatting>
  <conditionalFormatting sqref="F2">
    <cfRule type="top10" dxfId="3540" priority="16" rank="1"/>
  </conditionalFormatting>
  <conditionalFormatting sqref="E2">
    <cfRule type="top10" dxfId="3539" priority="13" rank="1"/>
  </conditionalFormatting>
  <hyperlinks>
    <hyperlink ref="Q1" location="'National Adult Rankings'!A1" display="Return to Rankings" xr:uid="{D08E370A-29F4-4266-8F1E-82E7E9B354C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D94AD57-444B-4954-96F8-189C7AFD655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782A265-C82F-431E-B0B3-8F163E3B113F}">
          <x14:formula1>
            <xm:f>'C:\Users\abra2\Desktop\ABRA Files and More\AUTO BENCH REST ASSOCIATION FILE\ABRA 2019\Georgia\[Georgia Results 01 19 20.xlsm]DATA SHEET'!#REF!</xm:f>
          </x14:formula1>
          <xm:sqref>B2 D2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938E1-0B90-49D6-AB51-ED2EAC932D14}">
  <dimension ref="A1:O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217</v>
      </c>
      <c r="C2" s="22">
        <v>44079</v>
      </c>
      <c r="D2" s="23" t="s">
        <v>213</v>
      </c>
      <c r="E2" s="24">
        <v>179</v>
      </c>
      <c r="F2" s="24">
        <v>183</v>
      </c>
      <c r="G2" s="24">
        <v>179</v>
      </c>
      <c r="H2" s="24">
        <v>191</v>
      </c>
      <c r="I2" s="24">
        <v>186</v>
      </c>
      <c r="J2" s="24">
        <v>166</v>
      </c>
      <c r="K2" s="25">
        <v>6</v>
      </c>
      <c r="L2" s="25">
        <v>1084</v>
      </c>
      <c r="M2" s="26">
        <v>180.66666666666666</v>
      </c>
      <c r="N2" s="27">
        <v>4</v>
      </c>
      <c r="O2" s="28">
        <v>184.66666666666666</v>
      </c>
    </row>
    <row r="5" spans="1:15" x14ac:dyDescent="0.25">
      <c r="K5" s="17">
        <f>SUM(K2:K4)</f>
        <v>6</v>
      </c>
      <c r="L5" s="17">
        <f>SUM(L2:L4)</f>
        <v>1084</v>
      </c>
      <c r="M5" s="19">
        <f>SUM(L5/K5)</f>
        <v>180.66666666666666</v>
      </c>
      <c r="N5" s="17">
        <f>SUM(N2:N4)</f>
        <v>4</v>
      </c>
      <c r="O5" s="19">
        <f>SUM(M5+N5)</f>
        <v>184.66666666666666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F2">
    <cfRule type="top10" dxfId="3538" priority="18" rank="1"/>
  </conditionalFormatting>
  <conditionalFormatting sqref="G2">
    <cfRule type="top10" dxfId="3537" priority="17" rank="1"/>
  </conditionalFormatting>
  <conditionalFormatting sqref="H2">
    <cfRule type="top10" dxfId="3536" priority="16" rank="1"/>
  </conditionalFormatting>
  <conditionalFormatting sqref="I2">
    <cfRule type="top10" dxfId="3535" priority="15" rank="1"/>
  </conditionalFormatting>
  <conditionalFormatting sqref="J2">
    <cfRule type="top10" dxfId="3534" priority="14" rank="1"/>
  </conditionalFormatting>
  <conditionalFormatting sqref="E2">
    <cfRule type="top10" dxfId="3533" priority="13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6FDBD69-8629-4795-911C-F1E1282BB7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7EAD5-2E87-498A-8A1C-F37F989E8BA6}">
  <dimension ref="A1:Q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88</v>
      </c>
      <c r="B2" s="36" t="s">
        <v>85</v>
      </c>
      <c r="C2" s="37">
        <v>43953</v>
      </c>
      <c r="D2" s="38" t="s">
        <v>89</v>
      </c>
      <c r="E2" s="39">
        <v>185</v>
      </c>
      <c r="F2" s="39">
        <v>184</v>
      </c>
      <c r="G2" s="39">
        <v>180</v>
      </c>
      <c r="H2" s="39"/>
      <c r="I2" s="39"/>
      <c r="J2" s="39"/>
      <c r="K2" s="40">
        <v>3</v>
      </c>
      <c r="L2" s="40">
        <v>549</v>
      </c>
      <c r="M2" s="41">
        <v>183</v>
      </c>
      <c r="N2" s="42">
        <v>11</v>
      </c>
      <c r="O2" s="43">
        <v>194</v>
      </c>
    </row>
    <row r="3" spans="1:17" x14ac:dyDescent="0.25">
      <c r="A3" s="20" t="s">
        <v>31</v>
      </c>
      <c r="B3" s="21" t="s">
        <v>85</v>
      </c>
      <c r="C3" s="22">
        <v>43995</v>
      </c>
      <c r="D3" s="23" t="s">
        <v>89</v>
      </c>
      <c r="E3" s="24">
        <v>178</v>
      </c>
      <c r="F3" s="24">
        <v>180</v>
      </c>
      <c r="G3" s="24">
        <v>184</v>
      </c>
      <c r="H3" s="24"/>
      <c r="I3" s="24"/>
      <c r="J3" s="24"/>
      <c r="K3" s="25">
        <v>3</v>
      </c>
      <c r="L3" s="25">
        <v>542</v>
      </c>
      <c r="M3" s="26">
        <v>180.66666666666666</v>
      </c>
      <c r="N3" s="27">
        <v>3</v>
      </c>
      <c r="O3" s="28">
        <v>183.66666666666666</v>
      </c>
    </row>
    <row r="4" spans="1:17" x14ac:dyDescent="0.25">
      <c r="A4" s="20" t="s">
        <v>88</v>
      </c>
      <c r="B4" s="21" t="s">
        <v>273</v>
      </c>
      <c r="C4" s="22">
        <v>44135</v>
      </c>
      <c r="D4" s="23" t="s">
        <v>89</v>
      </c>
      <c r="E4" s="24">
        <v>184</v>
      </c>
      <c r="F4" s="24">
        <v>175</v>
      </c>
      <c r="G4" s="24">
        <v>171</v>
      </c>
      <c r="H4" s="24">
        <v>164</v>
      </c>
      <c r="I4" s="24">
        <v>179</v>
      </c>
      <c r="J4" s="24">
        <v>165</v>
      </c>
      <c r="K4" s="25">
        <v>6</v>
      </c>
      <c r="L4" s="25">
        <v>1038</v>
      </c>
      <c r="M4" s="26">
        <v>173</v>
      </c>
      <c r="N4" s="27">
        <v>6</v>
      </c>
      <c r="O4" s="28">
        <v>179</v>
      </c>
    </row>
    <row r="7" spans="1:17" x14ac:dyDescent="0.25">
      <c r="K7" s="17">
        <f>SUM(K2:K6)</f>
        <v>12</v>
      </c>
      <c r="L7" s="17">
        <f>SUM(L2:L6)</f>
        <v>2129</v>
      </c>
      <c r="M7" s="19">
        <f>SUM(L7/K7)</f>
        <v>177.41666666666666</v>
      </c>
      <c r="N7" s="17">
        <f>SUM(N2:N6)</f>
        <v>20</v>
      </c>
      <c r="O7" s="19">
        <f>SUM(M7+N7)</f>
        <v>197.41666666666666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E3:J3 B3:C3" name="Range1_25_1"/>
    <protectedRange algorithmName="SHA-512" hashValue="ON39YdpmFHfN9f47KpiRvqrKx0V9+erV1CNkpWzYhW/Qyc6aT8rEyCrvauWSYGZK2ia3o7vd3akF07acHAFpOA==" saltValue="yVW9XmDwTqEnmpSGai0KYg==" spinCount="100000" sqref="D3" name="Range1_1_13_1"/>
    <protectedRange algorithmName="SHA-512" hashValue="ON39YdpmFHfN9f47KpiRvqrKx0V9+erV1CNkpWzYhW/Qyc6aT8rEyCrvauWSYGZK2ia3o7vd3akF07acHAFpOA==" saltValue="yVW9XmDwTqEnmpSGai0KYg==" spinCount="100000" sqref="B4:C4 E4:J4" name="Range1_67"/>
    <protectedRange algorithmName="SHA-512" hashValue="ON39YdpmFHfN9f47KpiRvqrKx0V9+erV1CNkpWzYhW/Qyc6aT8rEyCrvauWSYGZK2ia3o7vd3akF07acHAFpOA==" saltValue="yVW9XmDwTqEnmpSGai0KYg==" spinCount="100000" sqref="D4" name="Range1_1_51"/>
  </protectedRanges>
  <conditionalFormatting sqref="E2">
    <cfRule type="top10" dxfId="4359" priority="44" rank="1"/>
  </conditionalFormatting>
  <conditionalFormatting sqref="F2">
    <cfRule type="top10" dxfId="4358" priority="43" rank="1"/>
  </conditionalFormatting>
  <conditionalFormatting sqref="G2">
    <cfRule type="top10" dxfId="4357" priority="42" rank="1"/>
  </conditionalFormatting>
  <conditionalFormatting sqref="H2">
    <cfRule type="top10" dxfId="4356" priority="41" rank="1"/>
  </conditionalFormatting>
  <conditionalFormatting sqref="I2">
    <cfRule type="top10" dxfId="4355" priority="40" rank="1"/>
  </conditionalFormatting>
  <conditionalFormatting sqref="J2">
    <cfRule type="top10" dxfId="4354" priority="39" rank="1"/>
  </conditionalFormatting>
  <conditionalFormatting sqref="E3">
    <cfRule type="top10" dxfId="4353" priority="38" rank="1"/>
  </conditionalFormatting>
  <conditionalFormatting sqref="F3">
    <cfRule type="top10" dxfId="4352" priority="37" rank="1"/>
  </conditionalFormatting>
  <conditionalFormatting sqref="G3">
    <cfRule type="top10" dxfId="4351" priority="36" rank="1"/>
  </conditionalFormatting>
  <conditionalFormatting sqref="H3">
    <cfRule type="top10" dxfId="4350" priority="35" rank="1"/>
  </conditionalFormatting>
  <conditionalFormatting sqref="I3">
    <cfRule type="top10" dxfId="4349" priority="34" rank="1"/>
  </conditionalFormatting>
  <conditionalFormatting sqref="J3">
    <cfRule type="top10" dxfId="4348" priority="33" rank="1"/>
  </conditionalFormatting>
  <conditionalFormatting sqref="F4">
    <cfRule type="top10" dxfId="4347" priority="1" rank="1"/>
  </conditionalFormatting>
  <conditionalFormatting sqref="G4">
    <cfRule type="top10" dxfId="4346" priority="2" rank="1"/>
  </conditionalFormatting>
  <conditionalFormatting sqref="H4">
    <cfRule type="top10" dxfId="4345" priority="3" rank="1"/>
  </conditionalFormatting>
  <conditionalFormatting sqref="I4">
    <cfRule type="top10" dxfId="4344" priority="4" rank="1"/>
  </conditionalFormatting>
  <conditionalFormatting sqref="J4">
    <cfRule type="top10" dxfId="4343" priority="5" rank="1"/>
  </conditionalFormatting>
  <conditionalFormatting sqref="E4">
    <cfRule type="top10" dxfId="4342" priority="6" rank="1"/>
  </conditionalFormatting>
  <hyperlinks>
    <hyperlink ref="Q1" location="'National Adult Rankings'!A1" display="Return to Rankings" xr:uid="{5676FBCB-6DA5-4263-97B7-0B365BD3BC6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4C49693-DBD8-41B3-BC69-DBD9F3BB517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0BF993B-3600-44E3-9A2F-EB8298678FB3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</x14:dataValidation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1325A7-5713-4A0B-96F4-97CFDBE28DE9}">
  <sheetPr codeName="Sheet108"/>
  <dimension ref="A1:Q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129</v>
      </c>
      <c r="C2" s="22">
        <v>43967</v>
      </c>
      <c r="D2" s="23" t="s">
        <v>121</v>
      </c>
      <c r="E2" s="24">
        <v>181</v>
      </c>
      <c r="F2" s="24">
        <v>183</v>
      </c>
      <c r="G2" s="24">
        <v>187</v>
      </c>
      <c r="H2" s="24"/>
      <c r="I2" s="24"/>
      <c r="J2" s="24"/>
      <c r="K2" s="25">
        <v>3</v>
      </c>
      <c r="L2" s="25">
        <v>551</v>
      </c>
      <c r="M2" s="26">
        <v>183.66666666666666</v>
      </c>
      <c r="N2" s="27">
        <v>2</v>
      </c>
      <c r="O2" s="28">
        <v>185.66666666666666</v>
      </c>
    </row>
    <row r="5" spans="1:17" x14ac:dyDescent="0.25">
      <c r="K5" s="17">
        <f>SUM(K2:K4)</f>
        <v>3</v>
      </c>
      <c r="L5" s="17">
        <f>SUM(L2:L4)</f>
        <v>551</v>
      </c>
      <c r="M5" s="19">
        <f>SUM(L5/K5)</f>
        <v>183.66666666666666</v>
      </c>
      <c r="N5" s="17">
        <f>SUM(N2:N4)</f>
        <v>2</v>
      </c>
      <c r="O5" s="19">
        <f>SUM(M5+N5)</f>
        <v>185.66666666666666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</protectedRanges>
  <conditionalFormatting sqref="E2">
    <cfRule type="top10" dxfId="3532" priority="1" rank="1"/>
  </conditionalFormatting>
  <conditionalFormatting sqref="F2">
    <cfRule type="top10" dxfId="3531" priority="2" rank="1"/>
  </conditionalFormatting>
  <conditionalFormatting sqref="G2">
    <cfRule type="top10" dxfId="3530" priority="3" rank="1"/>
  </conditionalFormatting>
  <conditionalFormatting sqref="H2">
    <cfRule type="top10" dxfId="3529" priority="4" rank="1"/>
  </conditionalFormatting>
  <conditionalFormatting sqref="I2">
    <cfRule type="top10" dxfId="3528" priority="5" rank="1"/>
  </conditionalFormatting>
  <conditionalFormatting sqref="J2">
    <cfRule type="top10" dxfId="3527" priority="6" rank="1"/>
  </conditionalFormatting>
  <hyperlinks>
    <hyperlink ref="Q1" location="'National Adult Rankings'!A1" display="Return to Rankings" xr:uid="{C30D41BC-86CF-4F38-B38F-E801ACAA10F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8F2360-CFC2-4A14-BDA8-29831EBF628E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2E5AA73D-4E0D-4A8C-A248-C83F2D43045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B8D8D2-F09F-40EE-B0F3-D83A8B7C5DC2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88</v>
      </c>
      <c r="B2" s="55" t="s">
        <v>189</v>
      </c>
      <c r="C2" s="56">
        <v>44024</v>
      </c>
      <c r="D2" s="57" t="s">
        <v>183</v>
      </c>
      <c r="E2" s="58">
        <v>172</v>
      </c>
      <c r="F2" s="58">
        <v>174</v>
      </c>
      <c r="G2" s="58">
        <v>171</v>
      </c>
      <c r="H2" s="58">
        <v>171</v>
      </c>
      <c r="I2" s="58"/>
      <c r="J2" s="58"/>
      <c r="K2" s="59">
        <f t="shared" ref="K2" si="0">COUNT(E2:J2)</f>
        <v>4</v>
      </c>
      <c r="L2" s="59">
        <f t="shared" ref="L2" si="1">SUM(E2:J2)</f>
        <v>688</v>
      </c>
      <c r="M2" s="60">
        <f t="shared" ref="M2" si="2">SUM(L2/K2)</f>
        <v>172</v>
      </c>
      <c r="N2" s="55">
        <v>2</v>
      </c>
      <c r="O2" s="61">
        <f t="shared" ref="O2" si="3">SUM(M2+N2)</f>
        <v>174</v>
      </c>
    </row>
    <row r="5" spans="1:17" x14ac:dyDescent="0.25">
      <c r="K5" s="17">
        <f>SUM(K2:K4)</f>
        <v>4</v>
      </c>
      <c r="L5" s="17">
        <f>SUM(L2:L4)</f>
        <v>688</v>
      </c>
      <c r="M5" s="19">
        <f>SUM(L5/K5)</f>
        <v>172</v>
      </c>
      <c r="N5" s="17">
        <f>SUM(N2:N4)</f>
        <v>2</v>
      </c>
      <c r="O5" s="19">
        <f>SUM(M5+N5)</f>
        <v>174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3526" priority="1" rank="1"/>
  </conditionalFormatting>
  <conditionalFormatting sqref="F2">
    <cfRule type="top10" dxfId="3525" priority="2" rank="1"/>
  </conditionalFormatting>
  <conditionalFormatting sqref="G2">
    <cfRule type="top10" dxfId="3524" priority="3" rank="1"/>
  </conditionalFormatting>
  <conditionalFormatting sqref="H2">
    <cfRule type="top10" dxfId="3523" priority="4" rank="1"/>
  </conditionalFormatting>
  <conditionalFormatting sqref="I2">
    <cfRule type="top10" dxfId="3522" priority="5" rank="1"/>
  </conditionalFormatting>
  <conditionalFormatting sqref="J2">
    <cfRule type="top10" dxfId="3521" priority="6" rank="1"/>
  </conditionalFormatting>
  <hyperlinks>
    <hyperlink ref="Q1" location="'National Adult Rankings'!A1" display="Return to Rankings" xr:uid="{7797F970-0499-4B89-8614-7FDA7ACF3A7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D254ABC-CE22-4C55-8BFB-BC38275908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69A9-2B97-4184-BC7D-8147B49F6BEF}">
  <dimension ref="A1:Q30"/>
  <sheetViews>
    <sheetView topLeftCell="A10" workbookViewId="0">
      <selection activeCell="C31" sqref="C3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31</v>
      </c>
      <c r="B2" s="55" t="s">
        <v>165</v>
      </c>
      <c r="C2" s="56">
        <v>43996</v>
      </c>
      <c r="D2" s="57" t="s">
        <v>163</v>
      </c>
      <c r="E2" s="58">
        <v>174</v>
      </c>
      <c r="F2" s="58">
        <v>167</v>
      </c>
      <c r="G2" s="58">
        <v>164</v>
      </c>
      <c r="H2" s="58">
        <v>164</v>
      </c>
      <c r="I2" s="58"/>
      <c r="J2" s="58"/>
      <c r="K2" s="59">
        <f>COUNT(E2:J2)</f>
        <v>4</v>
      </c>
      <c r="L2" s="59">
        <f>SUM(E2:J2)</f>
        <v>669</v>
      </c>
      <c r="M2" s="60">
        <f>SUM(L2/K2)</f>
        <v>167.25</v>
      </c>
      <c r="N2" s="55">
        <v>2</v>
      </c>
      <c r="O2" s="61">
        <f>SUM(M2+N2)</f>
        <v>169.25</v>
      </c>
    </row>
    <row r="3" spans="1:17" ht="15.75" x14ac:dyDescent="0.3">
      <c r="A3" s="54" t="s">
        <v>88</v>
      </c>
      <c r="B3" s="55" t="s">
        <v>165</v>
      </c>
      <c r="C3" s="56">
        <v>44024</v>
      </c>
      <c r="D3" s="57" t="s">
        <v>183</v>
      </c>
      <c r="E3" s="58">
        <v>186</v>
      </c>
      <c r="F3" s="58">
        <v>192</v>
      </c>
      <c r="G3" s="58">
        <v>195</v>
      </c>
      <c r="H3" s="58">
        <v>189</v>
      </c>
      <c r="I3" s="58"/>
      <c r="J3" s="58"/>
      <c r="K3" s="59">
        <f>COUNT(E3:J3)</f>
        <v>4</v>
      </c>
      <c r="L3" s="59">
        <f>SUM(E3:J3)</f>
        <v>762</v>
      </c>
      <c r="M3" s="60">
        <f>SUM(L3/K3)</f>
        <v>190.5</v>
      </c>
      <c r="N3" s="55">
        <v>9</v>
      </c>
      <c r="O3" s="61">
        <f>SUM(M3+N3)</f>
        <v>199.5</v>
      </c>
    </row>
    <row r="4" spans="1:17" ht="15.75" x14ac:dyDescent="0.3">
      <c r="A4" s="54" t="s">
        <v>88</v>
      </c>
      <c r="B4" s="55" t="s">
        <v>186</v>
      </c>
      <c r="C4" s="56">
        <v>44024</v>
      </c>
      <c r="D4" s="57" t="s">
        <v>183</v>
      </c>
      <c r="E4" s="58">
        <v>186</v>
      </c>
      <c r="F4" s="58">
        <v>183</v>
      </c>
      <c r="G4" s="58">
        <v>186</v>
      </c>
      <c r="H4" s="58">
        <v>182</v>
      </c>
      <c r="I4" s="58"/>
      <c r="J4" s="58"/>
      <c r="K4" s="59">
        <f t="shared" ref="K4" si="0">COUNT(E4:J4)</f>
        <v>4</v>
      </c>
      <c r="L4" s="59">
        <f t="shared" ref="L4" si="1">SUM(E4:J4)</f>
        <v>737</v>
      </c>
      <c r="M4" s="60">
        <f t="shared" ref="M4" si="2">SUM(L4/K4)</f>
        <v>184.25</v>
      </c>
      <c r="N4" s="55">
        <v>4</v>
      </c>
      <c r="O4" s="61">
        <f t="shared" ref="O4" si="3">SUM(M4+N4)</f>
        <v>188.25</v>
      </c>
    </row>
    <row r="5" spans="1:17" x14ac:dyDescent="0.25">
      <c r="A5" s="20" t="s">
        <v>31</v>
      </c>
      <c r="B5" s="21" t="s">
        <v>165</v>
      </c>
      <c r="C5" s="22">
        <v>44052</v>
      </c>
      <c r="D5" s="23" t="s">
        <v>205</v>
      </c>
      <c r="E5" s="24">
        <v>183</v>
      </c>
      <c r="F5" s="24">
        <v>194</v>
      </c>
      <c r="G5" s="24">
        <v>181</v>
      </c>
      <c r="H5" s="24">
        <v>177</v>
      </c>
      <c r="I5" s="24">
        <v>187</v>
      </c>
      <c r="J5" s="24">
        <v>180</v>
      </c>
      <c r="K5" s="25">
        <v>6</v>
      </c>
      <c r="L5" s="25">
        <v>1102</v>
      </c>
      <c r="M5" s="26">
        <v>183.66666666666666</v>
      </c>
      <c r="N5" s="27">
        <v>8</v>
      </c>
      <c r="O5" s="28">
        <v>191.66666666666666</v>
      </c>
    </row>
    <row r="6" spans="1:17" ht="15.75" x14ac:dyDescent="0.3">
      <c r="A6" s="54" t="s">
        <v>31</v>
      </c>
      <c r="B6" s="55" t="s">
        <v>165</v>
      </c>
      <c r="C6" s="56">
        <v>44087</v>
      </c>
      <c r="D6" s="57" t="s">
        <v>97</v>
      </c>
      <c r="E6" s="58">
        <v>182</v>
      </c>
      <c r="F6" s="58">
        <v>174</v>
      </c>
      <c r="G6" s="58">
        <v>182</v>
      </c>
      <c r="H6" s="58">
        <v>183</v>
      </c>
      <c r="I6" s="58">
        <v>182</v>
      </c>
      <c r="J6" s="58">
        <v>183</v>
      </c>
      <c r="K6" s="59">
        <f t="shared" ref="K6" si="4">COUNT(E6:J6)</f>
        <v>6</v>
      </c>
      <c r="L6" s="59">
        <f t="shared" ref="L6" si="5">SUM(E6:J6)</f>
        <v>1086</v>
      </c>
      <c r="M6" s="60">
        <f t="shared" ref="M6" si="6">SUM(L6/K6)</f>
        <v>181</v>
      </c>
      <c r="N6" s="55">
        <v>4</v>
      </c>
      <c r="O6" s="61">
        <f t="shared" ref="O6" si="7">SUM(M6+N6)</f>
        <v>185</v>
      </c>
    </row>
    <row r="7" spans="1:17" ht="15.75" x14ac:dyDescent="0.3">
      <c r="A7" s="54" t="s">
        <v>31</v>
      </c>
      <c r="B7" s="55" t="s">
        <v>165</v>
      </c>
      <c r="C7" s="65">
        <v>44094</v>
      </c>
      <c r="D7" s="57" t="s">
        <v>257</v>
      </c>
      <c r="E7" s="58">
        <v>191</v>
      </c>
      <c r="F7" s="58">
        <v>187</v>
      </c>
      <c r="G7" s="58">
        <v>195</v>
      </c>
      <c r="H7" s="58">
        <v>184</v>
      </c>
      <c r="I7" s="58">
        <v>182</v>
      </c>
      <c r="J7" s="58">
        <v>183</v>
      </c>
      <c r="K7" s="59">
        <f>COUNT(E7:J7)</f>
        <v>6</v>
      </c>
      <c r="L7" s="59">
        <f>SUM(E7:J7)</f>
        <v>1122</v>
      </c>
      <c r="M7" s="60">
        <f>SUM(L7/K7)</f>
        <v>187</v>
      </c>
      <c r="N7" s="55">
        <v>6</v>
      </c>
      <c r="O7" s="61">
        <f>SUM(M7+N7)</f>
        <v>193</v>
      </c>
    </row>
    <row r="8" spans="1:17" x14ac:dyDescent="0.25">
      <c r="A8" s="20" t="s">
        <v>105</v>
      </c>
      <c r="B8" s="21" t="s">
        <v>165</v>
      </c>
      <c r="C8" s="22">
        <v>44115</v>
      </c>
      <c r="D8" s="23" t="s">
        <v>205</v>
      </c>
      <c r="E8" s="24">
        <v>177</v>
      </c>
      <c r="F8" s="24">
        <v>180</v>
      </c>
      <c r="G8" s="24">
        <v>180</v>
      </c>
      <c r="H8" s="24">
        <v>179</v>
      </c>
      <c r="I8" s="24"/>
      <c r="J8" s="24"/>
      <c r="K8" s="25">
        <v>4</v>
      </c>
      <c r="L8" s="25">
        <v>716</v>
      </c>
      <c r="M8" s="26">
        <v>179</v>
      </c>
      <c r="N8" s="27">
        <v>2</v>
      </c>
      <c r="O8" s="28">
        <v>181</v>
      </c>
    </row>
    <row r="9" spans="1:17" ht="15.75" x14ac:dyDescent="0.3">
      <c r="A9" s="54" t="s">
        <v>20</v>
      </c>
      <c r="B9" s="55" t="s">
        <v>165</v>
      </c>
      <c r="C9" s="56">
        <v>44143</v>
      </c>
      <c r="D9" s="57" t="s">
        <v>97</v>
      </c>
      <c r="E9" s="58">
        <v>182</v>
      </c>
      <c r="F9" s="58">
        <v>179</v>
      </c>
      <c r="G9" s="58">
        <v>188</v>
      </c>
      <c r="H9" s="58">
        <v>183</v>
      </c>
      <c r="I9" s="58"/>
      <c r="J9" s="58"/>
      <c r="K9" s="59">
        <f>COUNT(E9:J9)</f>
        <v>4</v>
      </c>
      <c r="L9" s="59">
        <f>SUM(E9:J9)</f>
        <v>732</v>
      </c>
      <c r="M9" s="60">
        <f>SUM(L9/K9)</f>
        <v>183</v>
      </c>
      <c r="N9" s="55">
        <v>2</v>
      </c>
      <c r="O9" s="61">
        <f>SUM(M9+N9)</f>
        <v>185</v>
      </c>
    </row>
    <row r="12" spans="1:17" x14ac:dyDescent="0.25">
      <c r="K12" s="17">
        <f>SUM(K2:K11)</f>
        <v>38</v>
      </c>
      <c r="L12" s="17">
        <f>SUM(L2:L11)</f>
        <v>6926</v>
      </c>
      <c r="M12" s="19">
        <f>SUM(L12/K12)</f>
        <v>182.26315789473685</v>
      </c>
      <c r="N12" s="17">
        <f>SUM(N2:N11)</f>
        <v>37</v>
      </c>
      <c r="O12" s="19">
        <f>SUM(M12+N12)</f>
        <v>219.26315789473685</v>
      </c>
    </row>
    <row r="21" spans="1:15" ht="30" x14ac:dyDescent="0.25">
      <c r="A21" s="1" t="s">
        <v>1</v>
      </c>
      <c r="B21" s="2" t="s">
        <v>2</v>
      </c>
      <c r="C21" s="2" t="s">
        <v>3</v>
      </c>
      <c r="D21" s="3" t="s">
        <v>4</v>
      </c>
      <c r="E21" s="4" t="s">
        <v>5</v>
      </c>
      <c r="F21" s="4" t="s">
        <v>6</v>
      </c>
      <c r="G21" s="4" t="s">
        <v>7</v>
      </c>
      <c r="H21" s="4" t="s">
        <v>8</v>
      </c>
      <c r="I21" s="4" t="s">
        <v>9</v>
      </c>
      <c r="J21" s="4" t="s">
        <v>10</v>
      </c>
      <c r="K21" s="4" t="s">
        <v>11</v>
      </c>
      <c r="L21" s="3" t="s">
        <v>12</v>
      </c>
      <c r="M21" s="5" t="s">
        <v>13</v>
      </c>
      <c r="N21" s="2" t="s">
        <v>14</v>
      </c>
      <c r="O21" s="6" t="s">
        <v>15</v>
      </c>
    </row>
    <row r="22" spans="1:15" ht="15.75" x14ac:dyDescent="0.3">
      <c r="A22" s="54" t="s">
        <v>32</v>
      </c>
      <c r="B22" s="55" t="s">
        <v>165</v>
      </c>
      <c r="C22" s="56">
        <v>43996</v>
      </c>
      <c r="D22" s="57" t="s">
        <v>163</v>
      </c>
      <c r="E22" s="58">
        <v>177</v>
      </c>
      <c r="F22" s="58">
        <v>177</v>
      </c>
      <c r="G22" s="58">
        <v>168</v>
      </c>
      <c r="H22" s="58">
        <v>174</v>
      </c>
      <c r="I22" s="58"/>
      <c r="J22" s="58"/>
      <c r="K22" s="59">
        <f>COUNT(E22:J22)</f>
        <v>4</v>
      </c>
      <c r="L22" s="59">
        <f>SUM(E22:J22)</f>
        <v>696</v>
      </c>
      <c r="M22" s="60">
        <f>SUM(L22/K22)</f>
        <v>174</v>
      </c>
      <c r="N22" s="55">
        <v>6</v>
      </c>
      <c r="O22" s="61">
        <f>SUM(M22+N22)</f>
        <v>180</v>
      </c>
    </row>
    <row r="23" spans="1:15" x14ac:dyDescent="0.25">
      <c r="A23" s="20" t="s">
        <v>32</v>
      </c>
      <c r="B23" s="21" t="s">
        <v>165</v>
      </c>
      <c r="C23" s="22">
        <v>44052</v>
      </c>
      <c r="D23" s="23" t="s">
        <v>205</v>
      </c>
      <c r="E23" s="24">
        <v>177</v>
      </c>
      <c r="F23" s="24">
        <v>178</v>
      </c>
      <c r="G23" s="24">
        <v>182</v>
      </c>
      <c r="H23" s="24">
        <v>183</v>
      </c>
      <c r="I23" s="24">
        <v>189</v>
      </c>
      <c r="J23" s="24">
        <v>182</v>
      </c>
      <c r="K23" s="25">
        <v>6</v>
      </c>
      <c r="L23" s="25">
        <v>1091</v>
      </c>
      <c r="M23" s="26">
        <v>181.83333333333334</v>
      </c>
      <c r="N23" s="27">
        <v>8</v>
      </c>
      <c r="O23" s="28">
        <v>189.83333333333334</v>
      </c>
    </row>
    <row r="24" spans="1:15" ht="15.75" x14ac:dyDescent="0.3">
      <c r="A24" s="54" t="s">
        <v>32</v>
      </c>
      <c r="B24" s="55" t="s">
        <v>165</v>
      </c>
      <c r="C24" s="56">
        <v>44087</v>
      </c>
      <c r="D24" s="57" t="s">
        <v>97</v>
      </c>
      <c r="E24" s="58">
        <v>178</v>
      </c>
      <c r="F24" s="58">
        <v>185</v>
      </c>
      <c r="G24" s="58">
        <v>180</v>
      </c>
      <c r="H24" s="58">
        <v>184</v>
      </c>
      <c r="I24" s="58">
        <v>183</v>
      </c>
      <c r="J24" s="58">
        <v>180</v>
      </c>
      <c r="K24" s="59">
        <f t="shared" ref="K24:K25" si="8">COUNT(E24:J24)</f>
        <v>6</v>
      </c>
      <c r="L24" s="59">
        <f t="shared" ref="L24:L25" si="9">SUM(E24:J24)</f>
        <v>1090</v>
      </c>
      <c r="M24" s="60">
        <f t="shared" ref="M24:M25" si="10">SUM(L24/K24)</f>
        <v>181.66666666666666</v>
      </c>
      <c r="N24" s="55">
        <v>4</v>
      </c>
      <c r="O24" s="61">
        <f t="shared" ref="O24:O25" si="11">SUM(M24+N24)</f>
        <v>185.66666666666666</v>
      </c>
    </row>
    <row r="25" spans="1:15" ht="15.75" x14ac:dyDescent="0.3">
      <c r="A25" s="54" t="s">
        <v>32</v>
      </c>
      <c r="B25" s="55" t="s">
        <v>165</v>
      </c>
      <c r="C25" s="65">
        <v>44094</v>
      </c>
      <c r="D25" s="57" t="s">
        <v>257</v>
      </c>
      <c r="E25" s="58">
        <v>180.001</v>
      </c>
      <c r="F25" s="58">
        <v>183</v>
      </c>
      <c r="G25" s="58">
        <v>184</v>
      </c>
      <c r="H25" s="58">
        <v>184</v>
      </c>
      <c r="I25" s="58">
        <v>182</v>
      </c>
      <c r="J25" s="58">
        <v>182</v>
      </c>
      <c r="K25" s="59">
        <f t="shared" si="8"/>
        <v>6</v>
      </c>
      <c r="L25" s="59">
        <f t="shared" si="9"/>
        <v>1095.001</v>
      </c>
      <c r="M25" s="60">
        <f t="shared" si="10"/>
        <v>182.50016666666667</v>
      </c>
      <c r="N25" s="55">
        <v>4</v>
      </c>
      <c r="O25" s="61">
        <f t="shared" si="11"/>
        <v>186.50016666666667</v>
      </c>
    </row>
    <row r="26" spans="1:15" x14ac:dyDescent="0.25">
      <c r="A26" s="20" t="s">
        <v>109</v>
      </c>
      <c r="B26" s="21" t="s">
        <v>165</v>
      </c>
      <c r="C26" s="22">
        <v>44115</v>
      </c>
      <c r="D26" s="23" t="s">
        <v>205</v>
      </c>
      <c r="E26" s="24">
        <v>186</v>
      </c>
      <c r="F26" s="24">
        <v>172</v>
      </c>
      <c r="G26" s="24">
        <v>181</v>
      </c>
      <c r="H26" s="24">
        <v>182</v>
      </c>
      <c r="I26" s="24"/>
      <c r="J26" s="24"/>
      <c r="K26" s="25">
        <v>4</v>
      </c>
      <c r="L26" s="25">
        <v>721</v>
      </c>
      <c r="M26" s="26">
        <v>180.25</v>
      </c>
      <c r="N26" s="27">
        <v>8</v>
      </c>
      <c r="O26" s="28">
        <v>188.25</v>
      </c>
    </row>
    <row r="27" spans="1:15" ht="15.75" x14ac:dyDescent="0.3">
      <c r="A27" s="54" t="s">
        <v>23</v>
      </c>
      <c r="B27" s="55" t="s">
        <v>165</v>
      </c>
      <c r="C27" s="56">
        <v>44143</v>
      </c>
      <c r="D27" s="57" t="s">
        <v>97</v>
      </c>
      <c r="E27" s="58">
        <v>185.001</v>
      </c>
      <c r="F27" s="58">
        <v>192</v>
      </c>
      <c r="G27" s="58">
        <v>190</v>
      </c>
      <c r="H27" s="58">
        <v>187</v>
      </c>
      <c r="I27" s="58"/>
      <c r="J27" s="58"/>
      <c r="K27" s="59">
        <f>COUNT(E27:J27)</f>
        <v>4</v>
      </c>
      <c r="L27" s="59">
        <f>SUM(E27:J27)</f>
        <v>754.00099999999998</v>
      </c>
      <c r="M27" s="60">
        <f>SUM(L27/K27)</f>
        <v>188.50024999999999</v>
      </c>
      <c r="N27" s="55">
        <v>9</v>
      </c>
      <c r="O27" s="61">
        <f>SUM(M27+N27)</f>
        <v>197.50024999999999</v>
      </c>
    </row>
    <row r="30" spans="1:15" x14ac:dyDescent="0.25">
      <c r="K30" s="17">
        <f>SUM(K22:K29)</f>
        <v>30</v>
      </c>
      <c r="L30" s="17">
        <f>SUM(L22:L29)</f>
        <v>5447.0020000000004</v>
      </c>
      <c r="M30" s="19">
        <f>SUM(L30/K30)</f>
        <v>181.56673333333336</v>
      </c>
      <c r="N30" s="17">
        <f>SUM(N22:N29)</f>
        <v>39</v>
      </c>
      <c r="O30" s="19">
        <f>SUM(M30+N30)</f>
        <v>220.56673333333336</v>
      </c>
    </row>
  </sheetData>
  <protectedRanges>
    <protectedRange algorithmName="SHA-512" hashValue="ON39YdpmFHfN9f47KpiRvqrKx0V9+erV1CNkpWzYhW/Qyc6aT8rEyCrvauWSYGZK2ia3o7vd3akF07acHAFpOA==" saltValue="yVW9XmDwTqEnmpSGai0KYg==" spinCount="100000" sqref="B1 B21" name="Range1_2_1"/>
    <protectedRange algorithmName="SHA-512" hashValue="FG7sbUW81RLTrqZOgRQY3WT58Fmv2wpczdNtHSivDYpua2f0csBbi4PHtU2Z8RiB+M2w+jl67Do94rJCq0Ck5Q==" saltValue="84WXeaapoYvzxj0ZBNU3eQ==" spinCount="100000" sqref="L2:M2 O2" name="Range1"/>
    <protectedRange algorithmName="SHA-512" hashValue="FG7sbUW81RLTrqZOgRQY3WT58Fmv2wpczdNtHSivDYpua2f0csBbi4PHtU2Z8RiB+M2w+jl67Do94rJCq0Ck5Q==" saltValue="84WXeaapoYvzxj0ZBNU3eQ==" spinCount="100000" sqref="L22:M22 O22" name="Range1_1"/>
    <protectedRange algorithmName="SHA-512" hashValue="FG7sbUW81RLTrqZOgRQY3WT58Fmv2wpczdNtHSivDYpua2f0csBbi4PHtU2Z8RiB+M2w+jl67Do94rJCq0Ck5Q==" saltValue="84WXeaapoYvzxj0ZBNU3eQ==" spinCount="100000" sqref="O3 L3:M3" name="Range1_2"/>
    <protectedRange algorithmName="SHA-512" hashValue="ON39YdpmFHfN9f47KpiRvqrKx0V9+erV1CNkpWzYhW/Qyc6aT8rEyCrvauWSYGZK2ia3o7vd3akF07acHAFpOA==" saltValue="yVW9XmDwTqEnmpSGai0KYg==" spinCount="100000" sqref="E5:J5 B5:C5" name="Range1_5"/>
    <protectedRange algorithmName="SHA-512" hashValue="ON39YdpmFHfN9f47KpiRvqrKx0V9+erV1CNkpWzYhW/Qyc6aT8rEyCrvauWSYGZK2ia3o7vd3akF07acHAFpOA==" saltValue="yVW9XmDwTqEnmpSGai0KYg==" spinCount="100000" sqref="D5" name="Range1_1_3"/>
    <protectedRange algorithmName="SHA-512" hashValue="ON39YdpmFHfN9f47KpiRvqrKx0V9+erV1CNkpWzYhW/Qyc6aT8rEyCrvauWSYGZK2ia3o7vd3akF07acHAFpOA==" saltValue="yVW9XmDwTqEnmpSGai0KYg==" spinCount="100000" sqref="B23:C23 E23:J23" name="Range1_6"/>
    <protectedRange algorithmName="SHA-512" hashValue="ON39YdpmFHfN9f47KpiRvqrKx0V9+erV1CNkpWzYhW/Qyc6aT8rEyCrvauWSYGZK2ia3o7vd3akF07acHAFpOA==" saltValue="yVW9XmDwTqEnmpSGai0KYg==" spinCount="100000" sqref="D23" name="Range1_1_4"/>
    <protectedRange algorithmName="SHA-512" hashValue="FG7sbUW81RLTrqZOgRQY3WT58Fmv2wpczdNtHSivDYpua2f0csBbi4PHtU2Z8RiB+M2w+jl67Do94rJCq0Ck5Q==" saltValue="84WXeaapoYvzxj0ZBNU3eQ==" spinCount="100000" sqref="O6 L6:M6" name="Range1_10"/>
    <protectedRange algorithmName="SHA-512" hashValue="FG7sbUW81RLTrqZOgRQY3WT58Fmv2wpczdNtHSivDYpua2f0csBbi4PHtU2Z8RiB+M2w+jl67Do94rJCq0Ck5Q==" saltValue="84WXeaapoYvzxj0ZBNU3eQ==" spinCount="100000" sqref="L24:M24 O24" name="Range1_10_1"/>
    <protectedRange algorithmName="SHA-512" hashValue="FG7sbUW81RLTrqZOgRQY3WT58Fmv2wpczdNtHSivDYpua2f0csBbi4PHtU2Z8RiB+M2w+jl67Do94rJCq0Ck5Q==" saltValue="84WXeaapoYvzxj0ZBNU3eQ==" spinCount="100000" sqref="L7:M7 O7" name="Range1_9"/>
    <protectedRange algorithmName="SHA-512" hashValue="FG7sbUW81RLTrqZOgRQY3WT58Fmv2wpczdNtHSivDYpua2f0csBbi4PHtU2Z8RiB+M2w+jl67Do94rJCq0Ck5Q==" saltValue="84WXeaapoYvzxj0ZBNU3eQ==" spinCount="100000" sqref="L25:M25 O25" name="Range1_9_1"/>
    <protectedRange algorithmName="SHA-512" hashValue="ON39YdpmFHfN9f47KpiRvqrKx0V9+erV1CNkpWzYhW/Qyc6aT8rEyCrvauWSYGZK2ia3o7vd3akF07acHAFpOA==" saltValue="yVW9XmDwTqEnmpSGai0KYg==" spinCount="100000" sqref="E8:J8 C8" name="Range1_4_1_1_1"/>
    <protectedRange algorithmName="SHA-512" hashValue="ON39YdpmFHfN9f47KpiRvqrKx0V9+erV1CNkpWzYhW/Qyc6aT8rEyCrvauWSYGZK2ia3o7vd3akF07acHAFpOA==" saltValue="yVW9XmDwTqEnmpSGai0KYg==" spinCount="100000" sqref="D8" name="Range1_1_4_1_1"/>
    <protectedRange algorithmName="SHA-512" hashValue="ON39YdpmFHfN9f47KpiRvqrKx0V9+erV1CNkpWzYhW/Qyc6aT8rEyCrvauWSYGZK2ia3o7vd3akF07acHAFpOA==" saltValue="yVW9XmDwTqEnmpSGai0KYg==" spinCount="100000" sqref="B8" name="Range1_3_1"/>
    <protectedRange algorithmName="SHA-512" hashValue="ON39YdpmFHfN9f47KpiRvqrKx0V9+erV1CNkpWzYhW/Qyc6aT8rEyCrvauWSYGZK2ia3o7vd3akF07acHAFpOA==" saltValue="yVW9XmDwTqEnmpSGai0KYg==" spinCount="100000" sqref="E26:J26 C26" name="Range1_6_1_1"/>
    <protectedRange algorithmName="SHA-512" hashValue="ON39YdpmFHfN9f47KpiRvqrKx0V9+erV1CNkpWzYhW/Qyc6aT8rEyCrvauWSYGZK2ia3o7vd3akF07acHAFpOA==" saltValue="yVW9XmDwTqEnmpSGai0KYg==" spinCount="100000" sqref="D26" name="Range1_1_6_1_1"/>
    <protectedRange algorithmName="SHA-512" hashValue="ON39YdpmFHfN9f47KpiRvqrKx0V9+erV1CNkpWzYhW/Qyc6aT8rEyCrvauWSYGZK2ia3o7vd3akF07acHAFpOA==" saltValue="yVW9XmDwTqEnmpSGai0KYg==" spinCount="100000" sqref="B26" name="Range1_4_4"/>
  </protectedRanges>
  <conditionalFormatting sqref="E2">
    <cfRule type="top10" dxfId="3520" priority="91" rank="1"/>
  </conditionalFormatting>
  <conditionalFormatting sqref="F2">
    <cfRule type="top10" dxfId="3519" priority="92" rank="1"/>
  </conditionalFormatting>
  <conditionalFormatting sqref="G2">
    <cfRule type="top10" dxfId="3518" priority="93" rank="1"/>
  </conditionalFormatting>
  <conditionalFormatting sqref="H2">
    <cfRule type="top10" dxfId="3517" priority="94" rank="1"/>
  </conditionalFormatting>
  <conditionalFormatting sqref="I2">
    <cfRule type="top10" dxfId="3516" priority="95" rank="1"/>
  </conditionalFormatting>
  <conditionalFormatting sqref="J2">
    <cfRule type="top10" dxfId="3515" priority="96" rank="1"/>
  </conditionalFormatting>
  <conditionalFormatting sqref="E22">
    <cfRule type="top10" dxfId="3514" priority="79" rank="1"/>
  </conditionalFormatting>
  <conditionalFormatting sqref="F22">
    <cfRule type="top10" dxfId="3513" priority="80" rank="1"/>
  </conditionalFormatting>
  <conditionalFormatting sqref="G22">
    <cfRule type="top10" dxfId="3512" priority="81" rank="1"/>
  </conditionalFormatting>
  <conditionalFormatting sqref="H22">
    <cfRule type="top10" dxfId="3511" priority="82" rank="1"/>
  </conditionalFormatting>
  <conditionalFormatting sqref="I22">
    <cfRule type="top10" dxfId="3510" priority="83" rank="1"/>
  </conditionalFormatting>
  <conditionalFormatting sqref="J22">
    <cfRule type="top10" dxfId="3509" priority="84" rank="1"/>
  </conditionalFormatting>
  <conditionalFormatting sqref="E3">
    <cfRule type="top10" dxfId="3508" priority="73" rank="1"/>
  </conditionalFormatting>
  <conditionalFormatting sqref="F3">
    <cfRule type="top10" dxfId="3507" priority="74" rank="1"/>
  </conditionalFormatting>
  <conditionalFormatting sqref="G3">
    <cfRule type="top10" dxfId="3506" priority="75" rank="1"/>
  </conditionalFormatting>
  <conditionalFormatting sqref="H3">
    <cfRule type="top10" dxfId="3505" priority="76" rank="1"/>
  </conditionalFormatting>
  <conditionalFormatting sqref="I3">
    <cfRule type="top10" dxfId="3504" priority="77" rank="1"/>
  </conditionalFormatting>
  <conditionalFormatting sqref="J3">
    <cfRule type="top10" dxfId="3503" priority="78" rank="1"/>
  </conditionalFormatting>
  <conditionalFormatting sqref="E4">
    <cfRule type="top10" dxfId="3502" priority="67" rank="1"/>
  </conditionalFormatting>
  <conditionalFormatting sqref="F4">
    <cfRule type="top10" dxfId="3501" priority="68" rank="1"/>
  </conditionalFormatting>
  <conditionalFormatting sqref="G4">
    <cfRule type="top10" dxfId="3500" priority="69" rank="1"/>
  </conditionalFormatting>
  <conditionalFormatting sqref="H4">
    <cfRule type="top10" dxfId="3499" priority="70" rank="1"/>
  </conditionalFormatting>
  <conditionalFormatting sqref="I4">
    <cfRule type="top10" dxfId="3498" priority="71" rank="1"/>
  </conditionalFormatting>
  <conditionalFormatting sqref="J4">
    <cfRule type="top10" dxfId="3497" priority="72" rank="1"/>
  </conditionalFormatting>
  <conditionalFormatting sqref="E5">
    <cfRule type="top10" dxfId="3496" priority="66" rank="1"/>
  </conditionalFormatting>
  <conditionalFormatting sqref="F5">
    <cfRule type="top10" dxfId="3495" priority="65" rank="1"/>
  </conditionalFormatting>
  <conditionalFormatting sqref="G5">
    <cfRule type="top10" dxfId="3494" priority="64" rank="1"/>
  </conditionalFormatting>
  <conditionalFormatting sqref="H5">
    <cfRule type="top10" dxfId="3493" priority="63" rank="1"/>
  </conditionalFormatting>
  <conditionalFormatting sqref="I5">
    <cfRule type="top10" dxfId="3492" priority="62" rank="1"/>
  </conditionalFormatting>
  <conditionalFormatting sqref="J5">
    <cfRule type="top10" dxfId="3491" priority="61" rank="1"/>
  </conditionalFormatting>
  <conditionalFormatting sqref="I23">
    <cfRule type="top10" dxfId="3490" priority="55" rank="1"/>
  </conditionalFormatting>
  <conditionalFormatting sqref="H23">
    <cfRule type="top10" dxfId="3489" priority="56" rank="1"/>
  </conditionalFormatting>
  <conditionalFormatting sqref="J23">
    <cfRule type="top10" dxfId="3488" priority="57" rank="1"/>
  </conditionalFormatting>
  <conditionalFormatting sqref="G23">
    <cfRule type="top10" dxfId="3487" priority="58" rank="1"/>
  </conditionalFormatting>
  <conditionalFormatting sqref="F23">
    <cfRule type="top10" dxfId="3486" priority="59" rank="1"/>
  </conditionalFormatting>
  <conditionalFormatting sqref="E23">
    <cfRule type="top10" dxfId="3485" priority="60" rank="1"/>
  </conditionalFormatting>
  <conditionalFormatting sqref="E6">
    <cfRule type="top10" dxfId="3484" priority="49" rank="1"/>
  </conditionalFormatting>
  <conditionalFormatting sqref="F6">
    <cfRule type="top10" dxfId="3483" priority="50" rank="1"/>
  </conditionalFormatting>
  <conditionalFormatting sqref="G6">
    <cfRule type="top10" dxfId="3482" priority="51" rank="1"/>
  </conditionalFormatting>
  <conditionalFormatting sqref="H6">
    <cfRule type="top10" dxfId="3481" priority="52" rank="1"/>
  </conditionalFormatting>
  <conditionalFormatting sqref="I6">
    <cfRule type="top10" dxfId="3480" priority="53" rank="1"/>
  </conditionalFormatting>
  <conditionalFormatting sqref="J6">
    <cfRule type="top10" dxfId="3479" priority="54" rank="1"/>
  </conditionalFormatting>
  <conditionalFormatting sqref="E24">
    <cfRule type="top10" dxfId="3478" priority="43" rank="1"/>
  </conditionalFormatting>
  <conditionalFormatting sqref="F24">
    <cfRule type="top10" dxfId="3477" priority="44" rank="1"/>
  </conditionalFormatting>
  <conditionalFormatting sqref="G24">
    <cfRule type="top10" dxfId="3476" priority="45" rank="1"/>
  </conditionalFormatting>
  <conditionalFormatting sqref="H24">
    <cfRule type="top10" dxfId="3475" priority="46" rank="1"/>
  </conditionalFormatting>
  <conditionalFormatting sqref="I24">
    <cfRule type="top10" dxfId="3474" priority="47" rank="1"/>
  </conditionalFormatting>
  <conditionalFormatting sqref="J24">
    <cfRule type="top10" dxfId="3473" priority="48" rank="1"/>
  </conditionalFormatting>
  <conditionalFormatting sqref="E7">
    <cfRule type="top10" dxfId="3472" priority="37" rank="1"/>
  </conditionalFormatting>
  <conditionalFormatting sqref="F7">
    <cfRule type="top10" dxfId="3471" priority="38" rank="1"/>
  </conditionalFormatting>
  <conditionalFormatting sqref="G7">
    <cfRule type="top10" dxfId="3470" priority="39" rank="1"/>
  </conditionalFormatting>
  <conditionalFormatting sqref="H7">
    <cfRule type="top10" dxfId="3469" priority="40" rank="1"/>
  </conditionalFormatting>
  <conditionalFormatting sqref="I7">
    <cfRule type="top10" dxfId="3468" priority="41" rank="1"/>
  </conditionalFormatting>
  <conditionalFormatting sqref="J7">
    <cfRule type="top10" dxfId="3467" priority="42" rank="1"/>
  </conditionalFormatting>
  <conditionalFormatting sqref="E25">
    <cfRule type="top10" dxfId="3466" priority="31" rank="1"/>
  </conditionalFormatting>
  <conditionalFormatting sqref="F25">
    <cfRule type="top10" dxfId="3465" priority="32" rank="1"/>
  </conditionalFormatting>
  <conditionalFormatting sqref="G25">
    <cfRule type="top10" dxfId="3464" priority="33" rank="1"/>
  </conditionalFormatting>
  <conditionalFormatting sqref="H25">
    <cfRule type="top10" dxfId="3463" priority="34" rank="1"/>
  </conditionalFormatting>
  <conditionalFormatting sqref="I25">
    <cfRule type="top10" dxfId="3462" priority="35" rank="1"/>
  </conditionalFormatting>
  <conditionalFormatting sqref="J25">
    <cfRule type="top10" dxfId="3461" priority="36" rank="1"/>
  </conditionalFormatting>
  <conditionalFormatting sqref="E8">
    <cfRule type="top10" dxfId="3460" priority="30" rank="1"/>
  </conditionalFormatting>
  <conditionalFormatting sqref="F8">
    <cfRule type="top10" dxfId="3459" priority="29" rank="1"/>
  </conditionalFormatting>
  <conditionalFormatting sqref="G8">
    <cfRule type="top10" dxfId="3458" priority="28" rank="1"/>
  </conditionalFormatting>
  <conditionalFormatting sqref="H8">
    <cfRule type="top10" dxfId="3457" priority="27" rank="1"/>
  </conditionalFormatting>
  <conditionalFormatting sqref="I8">
    <cfRule type="top10" dxfId="3456" priority="26" rank="1"/>
  </conditionalFormatting>
  <conditionalFormatting sqref="J8">
    <cfRule type="top10" dxfId="3455" priority="25" rank="1"/>
  </conditionalFormatting>
  <conditionalFormatting sqref="E26">
    <cfRule type="top10" dxfId="3454" priority="24" rank="1"/>
  </conditionalFormatting>
  <conditionalFormatting sqref="F26">
    <cfRule type="top10" dxfId="3453" priority="23" rank="1"/>
  </conditionalFormatting>
  <conditionalFormatting sqref="G26">
    <cfRule type="top10" dxfId="3452" priority="22" rank="1"/>
  </conditionalFormatting>
  <conditionalFormatting sqref="H26">
    <cfRule type="top10" dxfId="3451" priority="21" rank="1"/>
  </conditionalFormatting>
  <conditionalFormatting sqref="I26">
    <cfRule type="top10" dxfId="3450" priority="20" rank="1"/>
  </conditionalFormatting>
  <conditionalFormatting sqref="J26">
    <cfRule type="top10" dxfId="3449" priority="19" rank="1"/>
  </conditionalFormatting>
  <conditionalFormatting sqref="E9">
    <cfRule type="top10" dxfId="3448" priority="13" rank="1"/>
  </conditionalFormatting>
  <conditionalFormatting sqref="F9">
    <cfRule type="top10" dxfId="3447" priority="14" rank="1"/>
  </conditionalFormatting>
  <conditionalFormatting sqref="G9">
    <cfRule type="top10" dxfId="3446" priority="15" rank="1"/>
  </conditionalFormatting>
  <conditionalFormatting sqref="H9">
    <cfRule type="top10" dxfId="3445" priority="16" rank="1"/>
  </conditionalFormatting>
  <conditionalFormatting sqref="I9">
    <cfRule type="top10" dxfId="3444" priority="17" rank="1"/>
  </conditionalFormatting>
  <conditionalFormatting sqref="J9">
    <cfRule type="top10" dxfId="3443" priority="18" rank="1"/>
  </conditionalFormatting>
  <conditionalFormatting sqref="E27">
    <cfRule type="top10" dxfId="3442" priority="1" rank="1"/>
  </conditionalFormatting>
  <conditionalFormatting sqref="F27">
    <cfRule type="top10" dxfId="3441" priority="2" rank="1"/>
  </conditionalFormatting>
  <conditionalFormatting sqref="G27">
    <cfRule type="top10" dxfId="3440" priority="3" rank="1"/>
  </conditionalFormatting>
  <conditionalFormatting sqref="H27">
    <cfRule type="top10" dxfId="3439" priority="4" rank="1"/>
  </conditionalFormatting>
  <conditionalFormatting sqref="I27">
    <cfRule type="top10" dxfId="3438" priority="5" rank="1"/>
  </conditionalFormatting>
  <conditionalFormatting sqref="J27">
    <cfRule type="top10" dxfId="3437" priority="6" rank="1"/>
  </conditionalFormatting>
  <hyperlinks>
    <hyperlink ref="Q1" location="'National Adult Rankings'!A1" display="Return to Rankings" xr:uid="{E145D47A-0D28-4F04-8982-AB1996448D3F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622A47-7750-417D-A045-8F8A644A4214}">
          <x14:formula1>
            <xm:f>'C:\Users\abra2\Desktop\ABRA Files and More\AUTO BENCH REST ASSOCIATION FILE\ABRA 2019\Georgia\[Georgia Results 01 19 20.xlsm]DATA SHEET'!#REF!</xm:f>
          </x14:formula1>
          <xm:sqref>B1 B21</xm:sqref>
        </x14:dataValidation>
      </x14:dataValidation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876639-2B8F-4CBB-89DE-EE62911A1714}">
  <dimension ref="A1:O7"/>
  <sheetViews>
    <sheetView workbookViewId="0">
      <selection activeCell="A4" sqref="A4:O4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210</v>
      </c>
      <c r="C2" s="22">
        <v>44114</v>
      </c>
      <c r="D2" s="23" t="s">
        <v>39</v>
      </c>
      <c r="E2" s="24">
        <v>179</v>
      </c>
      <c r="F2" s="24">
        <v>182</v>
      </c>
      <c r="G2" s="24">
        <v>190</v>
      </c>
      <c r="H2" s="24">
        <v>186</v>
      </c>
      <c r="I2" s="24"/>
      <c r="J2" s="24"/>
      <c r="K2" s="25">
        <v>4</v>
      </c>
      <c r="L2" s="25">
        <v>737</v>
      </c>
      <c r="M2" s="26">
        <v>184.25</v>
      </c>
      <c r="N2" s="27">
        <v>8</v>
      </c>
      <c r="O2" s="28">
        <v>192.25</v>
      </c>
    </row>
    <row r="3" spans="1:15" x14ac:dyDescent="0.25">
      <c r="A3" s="20" t="s">
        <v>31</v>
      </c>
      <c r="B3" s="21" t="s">
        <v>210</v>
      </c>
      <c r="C3" s="22">
        <v>44128</v>
      </c>
      <c r="D3" s="23" t="s">
        <v>39</v>
      </c>
      <c r="E3" s="24">
        <v>190</v>
      </c>
      <c r="F3" s="24">
        <v>180</v>
      </c>
      <c r="G3" s="24">
        <v>186</v>
      </c>
      <c r="H3" s="24">
        <v>183</v>
      </c>
      <c r="I3" s="24"/>
      <c r="J3" s="24"/>
      <c r="K3" s="25">
        <v>4</v>
      </c>
      <c r="L3" s="25">
        <v>739</v>
      </c>
      <c r="M3" s="26">
        <v>184.75</v>
      </c>
      <c r="N3" s="27">
        <v>6</v>
      </c>
      <c r="O3" s="28">
        <v>190.75</v>
      </c>
    </row>
    <row r="4" spans="1:15" x14ac:dyDescent="0.25">
      <c r="A4" s="35" t="s">
        <v>31</v>
      </c>
      <c r="B4" s="36" t="s">
        <v>210</v>
      </c>
      <c r="C4" s="37">
        <v>44149</v>
      </c>
      <c r="D4" s="38" t="s">
        <v>39</v>
      </c>
      <c r="E4" s="39">
        <v>180</v>
      </c>
      <c r="F4" s="39">
        <v>181</v>
      </c>
      <c r="G4" s="39">
        <v>178</v>
      </c>
      <c r="H4" s="39">
        <v>183</v>
      </c>
      <c r="I4" s="39">
        <v>176</v>
      </c>
      <c r="J4" s="39">
        <v>183</v>
      </c>
      <c r="K4" s="40">
        <v>6</v>
      </c>
      <c r="L4" s="40">
        <v>1081</v>
      </c>
      <c r="M4" s="41">
        <v>180.16666666666666</v>
      </c>
      <c r="N4" s="42">
        <v>8</v>
      </c>
      <c r="O4" s="43">
        <v>188.16666666666666</v>
      </c>
    </row>
    <row r="7" spans="1:15" x14ac:dyDescent="0.25">
      <c r="K7" s="17">
        <f>SUM(K2:K6)</f>
        <v>14</v>
      </c>
      <c r="L7" s="17">
        <f>SUM(L2:L6)</f>
        <v>2557</v>
      </c>
      <c r="M7" s="19">
        <f>SUM(L7/K7)</f>
        <v>182.64285714285714</v>
      </c>
      <c r="N7" s="17">
        <f>SUM(N2:N6)</f>
        <v>22</v>
      </c>
      <c r="O7" s="19">
        <f>SUM(M7+N7)</f>
        <v>204.64285714285714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5"/>
    <protectedRange algorithmName="SHA-512" hashValue="ON39YdpmFHfN9f47KpiRvqrKx0V9+erV1CNkpWzYhW/Qyc6aT8rEyCrvauWSYGZK2ia3o7vd3akF07acHAFpOA==" saltValue="yVW9XmDwTqEnmpSGai0KYg==" spinCount="100000" sqref="D2" name="Range1_1_2_12"/>
    <protectedRange algorithmName="SHA-512" hashValue="ON39YdpmFHfN9f47KpiRvqrKx0V9+erV1CNkpWzYhW/Qyc6aT8rEyCrvauWSYGZK2ia3o7vd3akF07acHAFpOA==" saltValue="yVW9XmDwTqEnmpSGai0KYg==" spinCount="100000" sqref="E4:J4 B4:C4" name="Range1_6"/>
    <protectedRange algorithmName="SHA-512" hashValue="ON39YdpmFHfN9f47KpiRvqrKx0V9+erV1CNkpWzYhW/Qyc6aT8rEyCrvauWSYGZK2ia3o7vd3akF07acHAFpOA==" saltValue="yVW9XmDwTqEnmpSGai0KYg==" spinCount="100000" sqref="D4" name="Range1_1_8"/>
  </protectedRanges>
  <conditionalFormatting sqref="E2">
    <cfRule type="top10" dxfId="3436" priority="12" rank="1"/>
  </conditionalFormatting>
  <conditionalFormatting sqref="F2">
    <cfRule type="top10" dxfId="3435" priority="11" rank="1"/>
  </conditionalFormatting>
  <conditionalFormatting sqref="G2">
    <cfRule type="top10" dxfId="3434" priority="10" rank="1"/>
  </conditionalFormatting>
  <conditionalFormatting sqref="H2">
    <cfRule type="top10" dxfId="3433" priority="9" rank="1"/>
  </conditionalFormatting>
  <conditionalFormatting sqref="I2">
    <cfRule type="top10" dxfId="3432" priority="8" rank="1"/>
  </conditionalFormatting>
  <conditionalFormatting sqref="J2">
    <cfRule type="top10" dxfId="3431" priority="7" rank="1"/>
  </conditionalFormatting>
  <conditionalFormatting sqref="E4">
    <cfRule type="top10" dxfId="3430" priority="6" rank="1"/>
  </conditionalFormatting>
  <conditionalFormatting sqref="F4">
    <cfRule type="top10" dxfId="3429" priority="5" rank="1"/>
  </conditionalFormatting>
  <conditionalFormatting sqref="G4">
    <cfRule type="top10" dxfId="3428" priority="4" rank="1"/>
  </conditionalFormatting>
  <conditionalFormatting sqref="H4">
    <cfRule type="top10" dxfId="3427" priority="3" rank="1"/>
  </conditionalFormatting>
  <conditionalFormatting sqref="I4">
    <cfRule type="top10" dxfId="3426" priority="2" rank="1"/>
  </conditionalFormatting>
  <conditionalFormatting sqref="J4">
    <cfRule type="top10" dxfId="3425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1D0E3A3-7469-45FE-81AB-71872082B76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1B79FA-F14C-4F06-AA2E-7C27DD463CC4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143</v>
      </c>
      <c r="C2" s="22">
        <v>43981</v>
      </c>
      <c r="D2" s="23" t="s">
        <v>142</v>
      </c>
      <c r="E2" s="24">
        <v>180</v>
      </c>
      <c r="F2" s="24">
        <v>182</v>
      </c>
      <c r="G2" s="24">
        <v>0</v>
      </c>
      <c r="H2" s="24">
        <v>0</v>
      </c>
      <c r="I2" s="24"/>
      <c r="J2" s="24"/>
      <c r="K2" s="25">
        <v>4</v>
      </c>
      <c r="L2" s="25">
        <v>362</v>
      </c>
      <c r="M2" s="26">
        <v>90.5</v>
      </c>
      <c r="N2" s="27">
        <v>2</v>
      </c>
      <c r="O2" s="28">
        <v>92.5</v>
      </c>
    </row>
    <row r="5" spans="1:17" x14ac:dyDescent="0.25">
      <c r="K5" s="17">
        <f>SUM(K2:K4)</f>
        <v>4</v>
      </c>
      <c r="L5" s="17">
        <f>SUM(L2:L4)</f>
        <v>362</v>
      </c>
      <c r="M5" s="19">
        <f>SUM(L5/K5)</f>
        <v>90.5</v>
      </c>
      <c r="N5" s="17">
        <f>SUM(N2:N4)</f>
        <v>2</v>
      </c>
      <c r="O5" s="19">
        <f>SUM(M5+N5)</f>
        <v>92.5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4"/>
    <protectedRange algorithmName="SHA-512" hashValue="ON39YdpmFHfN9f47KpiRvqrKx0V9+erV1CNkpWzYhW/Qyc6aT8rEyCrvauWSYGZK2ia3o7vd3akF07acHAFpOA==" saltValue="yVW9XmDwTqEnmpSGai0KYg==" spinCount="100000" sqref="D2" name="Range1_1_7"/>
  </protectedRanges>
  <conditionalFormatting sqref="F2">
    <cfRule type="top10" dxfId="3424" priority="21" rank="1"/>
  </conditionalFormatting>
  <conditionalFormatting sqref="G2">
    <cfRule type="top10" dxfId="3423" priority="20" rank="1"/>
  </conditionalFormatting>
  <conditionalFormatting sqref="H2">
    <cfRule type="top10" dxfId="3422" priority="19" rank="1"/>
  </conditionalFormatting>
  <conditionalFormatting sqref="I2">
    <cfRule type="top10" dxfId="3421" priority="18" rank="1"/>
  </conditionalFormatting>
  <conditionalFormatting sqref="J2">
    <cfRule type="top10" dxfId="3420" priority="17" rank="1"/>
  </conditionalFormatting>
  <conditionalFormatting sqref="E2">
    <cfRule type="top10" dxfId="3419" priority="16" rank="1"/>
  </conditionalFormatting>
  <hyperlinks>
    <hyperlink ref="Q1" location="'National Adult Rankings'!A1" display="Return to Rankings" xr:uid="{53356750-BA8E-4D5F-B0BD-DC5D430C66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0FED107-AD28-4FDF-8204-C485B7FAB980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  <x14:dataValidation type="list" allowBlank="1" showInputMessage="1" showErrorMessage="1" xr:uid="{594EF20A-E870-4B1A-8129-8B5263BC8EC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sheetPr codeName="Sheet3"/>
  <dimension ref="A1:Q28"/>
  <sheetViews>
    <sheetView topLeftCell="A16" workbookViewId="0">
      <selection activeCell="A9" sqref="A9"/>
    </sheetView>
  </sheetViews>
  <sheetFormatPr defaultRowHeight="15" x14ac:dyDescent="0.25"/>
  <cols>
    <col min="1" max="1" width="25" customWidth="1"/>
    <col min="2" max="2" width="20.85546875" bestFit="1" customWidth="1"/>
    <col min="3" max="3" width="15.5703125" customWidth="1"/>
    <col min="4" max="4" width="20.7109375" customWidth="1"/>
    <col min="13" max="13" width="9.140625" style="18"/>
    <col min="15" max="15" width="9.140625" style="18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7" t="s">
        <v>20</v>
      </c>
      <c r="B2" s="8" t="s">
        <v>22</v>
      </c>
      <c r="C2" s="9">
        <v>43849</v>
      </c>
      <c r="D2" s="10" t="s">
        <v>30</v>
      </c>
      <c r="E2" s="11">
        <v>181</v>
      </c>
      <c r="F2" s="11">
        <v>181</v>
      </c>
      <c r="G2" s="11">
        <v>178</v>
      </c>
      <c r="H2" s="11">
        <v>182</v>
      </c>
      <c r="I2" s="11"/>
      <c r="J2" s="11"/>
      <c r="K2" s="12">
        <v>4</v>
      </c>
      <c r="L2" s="12">
        <v>722</v>
      </c>
      <c r="M2" s="13">
        <v>180.5</v>
      </c>
      <c r="N2" s="14">
        <v>3</v>
      </c>
      <c r="O2" s="15">
        <v>183.5</v>
      </c>
    </row>
    <row r="3" spans="1:17" x14ac:dyDescent="0.25">
      <c r="A3" s="20" t="s">
        <v>31</v>
      </c>
      <c r="B3" s="21" t="s">
        <v>22</v>
      </c>
      <c r="C3" s="22">
        <v>44030</v>
      </c>
      <c r="D3" s="23" t="s">
        <v>58</v>
      </c>
      <c r="E3" s="24">
        <v>176</v>
      </c>
      <c r="F3" s="24">
        <v>177</v>
      </c>
      <c r="G3" s="24">
        <v>159</v>
      </c>
      <c r="H3" s="24">
        <v>184</v>
      </c>
      <c r="I3" s="24"/>
      <c r="J3" s="24"/>
      <c r="K3" s="25">
        <v>4</v>
      </c>
      <c r="L3" s="25">
        <v>696</v>
      </c>
      <c r="M3" s="26">
        <v>174</v>
      </c>
      <c r="N3" s="27">
        <v>4</v>
      </c>
      <c r="O3" s="28">
        <v>178</v>
      </c>
    </row>
    <row r="4" spans="1:17" x14ac:dyDescent="0.25">
      <c r="A4" s="20" t="s">
        <v>31</v>
      </c>
      <c r="B4" s="21" t="s">
        <v>22</v>
      </c>
      <c r="C4" s="22">
        <v>44044</v>
      </c>
      <c r="D4" s="23" t="s">
        <v>58</v>
      </c>
      <c r="E4" s="24">
        <v>179</v>
      </c>
      <c r="F4" s="24">
        <v>177</v>
      </c>
      <c r="G4" s="24">
        <v>176</v>
      </c>
      <c r="H4" s="24">
        <v>174</v>
      </c>
      <c r="I4" s="24"/>
      <c r="J4" s="24"/>
      <c r="K4" s="25">
        <v>4</v>
      </c>
      <c r="L4" s="25">
        <v>706</v>
      </c>
      <c r="M4" s="26">
        <v>176.5</v>
      </c>
      <c r="N4" s="27">
        <v>3</v>
      </c>
      <c r="O4" s="28">
        <v>179.5</v>
      </c>
    </row>
    <row r="7" spans="1:17" x14ac:dyDescent="0.25">
      <c r="K7" s="17">
        <f>SUM(K2:K6)</f>
        <v>12</v>
      </c>
      <c r="L7" s="17">
        <f>SUM(L2:L6)</f>
        <v>2124</v>
      </c>
      <c r="M7" s="19">
        <f>SUM(L7/K7)</f>
        <v>177</v>
      </c>
      <c r="N7" s="17">
        <f>SUM(N2:N6)</f>
        <v>10</v>
      </c>
      <c r="O7" s="19">
        <f>SUM(M7+N7)</f>
        <v>187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7" t="s">
        <v>23</v>
      </c>
      <c r="B18" s="8" t="s">
        <v>22</v>
      </c>
      <c r="C18" s="9">
        <v>43849</v>
      </c>
      <c r="D18" s="10" t="s">
        <v>30</v>
      </c>
      <c r="E18" s="11">
        <v>178</v>
      </c>
      <c r="F18" s="11">
        <v>187</v>
      </c>
      <c r="G18" s="11">
        <v>169</v>
      </c>
      <c r="H18" s="11">
        <v>172</v>
      </c>
      <c r="I18" s="11"/>
      <c r="J18" s="11"/>
      <c r="K18" s="12">
        <v>4</v>
      </c>
      <c r="L18" s="12">
        <v>706</v>
      </c>
      <c r="M18" s="13">
        <v>176.5</v>
      </c>
      <c r="N18" s="14">
        <v>6</v>
      </c>
      <c r="O18" s="15">
        <v>182.5</v>
      </c>
    </row>
    <row r="19" spans="1:15" x14ac:dyDescent="0.25">
      <c r="A19" s="20" t="s">
        <v>23</v>
      </c>
      <c r="B19" s="21" t="s">
        <v>22</v>
      </c>
      <c r="C19" s="22">
        <v>43897</v>
      </c>
      <c r="D19" s="33" t="s">
        <v>58</v>
      </c>
      <c r="E19" s="24">
        <v>166</v>
      </c>
      <c r="F19" s="24">
        <v>165</v>
      </c>
      <c r="G19" s="24">
        <v>176</v>
      </c>
      <c r="H19" s="24">
        <v>154</v>
      </c>
      <c r="I19" s="24"/>
      <c r="J19" s="24"/>
      <c r="K19" s="25">
        <f>COUNT(E19:J19)</f>
        <v>4</v>
      </c>
      <c r="L19" s="25">
        <f>SUM(E19:J19)</f>
        <v>661</v>
      </c>
      <c r="M19" s="26">
        <f>IFERROR(L19/K19,0)</f>
        <v>165.25</v>
      </c>
      <c r="N19" s="27">
        <v>4</v>
      </c>
      <c r="O19" s="28">
        <f>SUM(M19+N19)</f>
        <v>169.25</v>
      </c>
    </row>
    <row r="20" spans="1:15" x14ac:dyDescent="0.25">
      <c r="A20" s="20" t="s">
        <v>32</v>
      </c>
      <c r="B20" s="21" t="s">
        <v>22</v>
      </c>
      <c r="C20" s="22">
        <v>43905</v>
      </c>
      <c r="D20" s="34" t="s">
        <v>60</v>
      </c>
      <c r="E20" s="24">
        <v>166</v>
      </c>
      <c r="F20" s="24">
        <v>167</v>
      </c>
      <c r="G20" s="24">
        <v>171</v>
      </c>
      <c r="H20" s="24">
        <v>171</v>
      </c>
      <c r="I20" s="24"/>
      <c r="J20" s="24"/>
      <c r="K20" s="25">
        <v>4</v>
      </c>
      <c r="L20" s="25">
        <v>675</v>
      </c>
      <c r="M20" s="26">
        <v>168.75</v>
      </c>
      <c r="N20" s="27">
        <v>3</v>
      </c>
      <c r="O20" s="28">
        <v>171.75</v>
      </c>
    </row>
    <row r="21" spans="1:15" x14ac:dyDescent="0.25">
      <c r="A21" s="20" t="s">
        <v>32</v>
      </c>
      <c r="B21" s="21" t="s">
        <v>22</v>
      </c>
      <c r="C21" s="22">
        <v>43988</v>
      </c>
      <c r="D21" s="23" t="s">
        <v>58</v>
      </c>
      <c r="E21" s="24">
        <v>176</v>
      </c>
      <c r="F21" s="24">
        <v>169</v>
      </c>
      <c r="G21" s="24">
        <v>98</v>
      </c>
      <c r="H21" s="24">
        <v>171</v>
      </c>
      <c r="I21" s="24">
        <v>184</v>
      </c>
      <c r="J21" s="24">
        <v>181</v>
      </c>
      <c r="K21" s="25">
        <v>6</v>
      </c>
      <c r="L21" s="25">
        <v>979</v>
      </c>
      <c r="M21" s="26">
        <v>163.16666666666666</v>
      </c>
      <c r="N21" s="27">
        <v>6</v>
      </c>
      <c r="O21" s="28">
        <v>169.16666666666666</v>
      </c>
    </row>
    <row r="22" spans="1:15" x14ac:dyDescent="0.25">
      <c r="A22" s="20" t="s">
        <v>109</v>
      </c>
      <c r="B22" s="21" t="s">
        <v>22</v>
      </c>
      <c r="C22" s="22">
        <v>44059</v>
      </c>
      <c r="D22" s="23" t="s">
        <v>30</v>
      </c>
      <c r="E22" s="24">
        <v>177</v>
      </c>
      <c r="F22" s="24">
        <v>170</v>
      </c>
      <c r="G22" s="24">
        <v>175</v>
      </c>
      <c r="H22" s="24">
        <v>166</v>
      </c>
      <c r="I22" s="24"/>
      <c r="J22" s="24"/>
      <c r="K22" s="25">
        <v>4</v>
      </c>
      <c r="L22" s="25">
        <v>688</v>
      </c>
      <c r="M22" s="26">
        <v>172</v>
      </c>
      <c r="N22" s="27">
        <v>2</v>
      </c>
      <c r="O22" s="28">
        <v>174</v>
      </c>
    </row>
    <row r="23" spans="1:15" x14ac:dyDescent="0.25">
      <c r="A23" s="20" t="s">
        <v>94</v>
      </c>
      <c r="B23" s="21" t="s">
        <v>22</v>
      </c>
      <c r="C23" s="22">
        <v>44093</v>
      </c>
      <c r="D23" s="23" t="s">
        <v>58</v>
      </c>
      <c r="E23" s="24">
        <v>169</v>
      </c>
      <c r="F23" s="24">
        <v>166</v>
      </c>
      <c r="G23" s="24">
        <v>149</v>
      </c>
      <c r="H23" s="24">
        <v>124</v>
      </c>
      <c r="I23" s="24"/>
      <c r="J23" s="24"/>
      <c r="K23" s="25">
        <v>4</v>
      </c>
      <c r="L23" s="25">
        <v>608</v>
      </c>
      <c r="M23" s="26">
        <v>152</v>
      </c>
      <c r="N23" s="27">
        <v>3</v>
      </c>
      <c r="O23" s="28">
        <v>155</v>
      </c>
    </row>
    <row r="24" spans="1:15" x14ac:dyDescent="0.25">
      <c r="A24" s="20" t="s">
        <v>109</v>
      </c>
      <c r="B24" s="21" t="s">
        <v>22</v>
      </c>
      <c r="C24" s="22">
        <v>44107</v>
      </c>
      <c r="D24" s="23" t="s">
        <v>58</v>
      </c>
      <c r="E24" s="24">
        <v>172</v>
      </c>
      <c r="F24" s="24">
        <v>178</v>
      </c>
      <c r="G24" s="24">
        <v>178</v>
      </c>
      <c r="H24" s="24">
        <v>181</v>
      </c>
      <c r="I24" s="24">
        <v>176</v>
      </c>
      <c r="J24" s="24">
        <v>186</v>
      </c>
      <c r="K24" s="25">
        <v>6</v>
      </c>
      <c r="L24" s="25">
        <v>1071</v>
      </c>
      <c r="M24" s="26">
        <v>178.5</v>
      </c>
      <c r="N24" s="27">
        <v>10</v>
      </c>
      <c r="O24" s="28">
        <v>188.5</v>
      </c>
    </row>
    <row r="25" spans="1:15" x14ac:dyDescent="0.25">
      <c r="A25" s="20" t="s">
        <v>109</v>
      </c>
      <c r="B25" s="21" t="s">
        <v>22</v>
      </c>
      <c r="C25" s="22">
        <v>44142</v>
      </c>
      <c r="D25" s="23" t="s">
        <v>58</v>
      </c>
      <c r="E25" s="24">
        <v>176</v>
      </c>
      <c r="F25" s="24">
        <v>185</v>
      </c>
      <c r="G25" s="24">
        <v>191</v>
      </c>
      <c r="H25" s="24">
        <v>182</v>
      </c>
      <c r="I25" s="24"/>
      <c r="J25" s="24"/>
      <c r="K25" s="25">
        <v>4</v>
      </c>
      <c r="L25" s="25">
        <v>734</v>
      </c>
      <c r="M25" s="26">
        <v>183.5</v>
      </c>
      <c r="N25" s="27">
        <v>4</v>
      </c>
      <c r="O25" s="28">
        <v>187.5</v>
      </c>
    </row>
    <row r="28" spans="1:15" x14ac:dyDescent="0.25">
      <c r="K28" s="17">
        <f>SUM(K18:K27)</f>
        <v>36</v>
      </c>
      <c r="L28" s="17">
        <f>SUM(L18:L27)</f>
        <v>6122</v>
      </c>
      <c r="M28" s="19">
        <f>SUM(L28/K28)</f>
        <v>170.05555555555554</v>
      </c>
      <c r="N28" s="17">
        <f>SUM(N18:N27)</f>
        <v>38</v>
      </c>
      <c r="O28" s="19">
        <f>SUM(M28+N28)</f>
        <v>208.05555555555554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"/>
    <protectedRange algorithmName="SHA-512" hashValue="ON39YdpmFHfN9f47KpiRvqrKx0V9+erV1CNkpWzYhW/Qyc6aT8rEyCrvauWSYGZK2ia3o7vd3akF07acHAFpOA==" saltValue="yVW9XmDwTqEnmpSGai0KYg==" spinCount="100000" sqref="B2:C2 E2:J2" name="Range1_4_1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18:J18 B18:C18" name="Range1_5"/>
    <protectedRange algorithmName="SHA-512" hashValue="ON39YdpmFHfN9f47KpiRvqrKx0V9+erV1CNkpWzYhW/Qyc6aT8rEyCrvauWSYGZK2ia3o7vd3akF07acHAFpOA==" saltValue="yVW9XmDwTqEnmpSGai0KYg==" spinCount="100000" sqref="D18" name="Range1_1_3"/>
    <protectedRange algorithmName="SHA-512" hashValue="ON39YdpmFHfN9f47KpiRvqrKx0V9+erV1CNkpWzYhW/Qyc6aT8rEyCrvauWSYGZK2ia3o7vd3akF07acHAFpOA==" saltValue="yVW9XmDwTqEnmpSGai0KYg==" spinCount="100000" sqref="E19:J19 B19:C19" name="Range1_11_1"/>
    <protectedRange algorithmName="SHA-512" hashValue="ON39YdpmFHfN9f47KpiRvqrKx0V9+erV1CNkpWzYhW/Qyc6aT8rEyCrvauWSYGZK2ia3o7vd3akF07acHAFpOA==" saltValue="yVW9XmDwTqEnmpSGai0KYg==" spinCount="100000" sqref="C20" name="Range1_1"/>
    <protectedRange algorithmName="SHA-512" hashValue="ON39YdpmFHfN9f47KpiRvqrKx0V9+erV1CNkpWzYhW/Qyc6aT8rEyCrvauWSYGZK2ia3o7vd3akF07acHAFpOA==" saltValue="yVW9XmDwTqEnmpSGai0KYg==" spinCount="100000" sqref="E20:J20 B20" name="Range1_5_1"/>
    <protectedRange algorithmName="SHA-512" hashValue="ON39YdpmFHfN9f47KpiRvqrKx0V9+erV1CNkpWzYhW/Qyc6aT8rEyCrvauWSYGZK2ia3o7vd3akF07acHAFpOA==" saltValue="yVW9XmDwTqEnmpSGai0KYg==" spinCount="100000" sqref="E21:J21 B21:C21" name="Range1_6_1"/>
    <protectedRange algorithmName="SHA-512" hashValue="ON39YdpmFHfN9f47KpiRvqrKx0V9+erV1CNkpWzYhW/Qyc6aT8rEyCrvauWSYGZK2ia3o7vd3akF07acHAFpOA==" saltValue="yVW9XmDwTqEnmpSGai0KYg==" spinCount="100000" sqref="D21" name="Range1_1_4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12"/>
    <protectedRange algorithmName="SHA-512" hashValue="ON39YdpmFHfN9f47KpiRvqrKx0V9+erV1CNkpWzYhW/Qyc6aT8rEyCrvauWSYGZK2ia3o7vd3akF07acHAFpOA==" saltValue="yVW9XmDwTqEnmpSGai0KYg==" spinCount="100000" sqref="D4" name="Range1_1_6"/>
    <protectedRange algorithmName="SHA-512" hashValue="ON39YdpmFHfN9f47KpiRvqrKx0V9+erV1CNkpWzYhW/Qyc6aT8rEyCrvauWSYGZK2ia3o7vd3akF07acHAFpOA==" saltValue="yVW9XmDwTqEnmpSGai0KYg==" spinCount="100000" sqref="B22:C22 E22:J22" name="Range1_6_1_1_5"/>
    <protectedRange algorithmName="SHA-512" hashValue="ON39YdpmFHfN9f47KpiRvqrKx0V9+erV1CNkpWzYhW/Qyc6aT8rEyCrvauWSYGZK2ia3o7vd3akF07acHAFpOA==" saltValue="yVW9XmDwTqEnmpSGai0KYg==" spinCount="100000" sqref="D22" name="Range1_1_6_1_1_5"/>
    <protectedRange algorithmName="SHA-512" hashValue="ON39YdpmFHfN9f47KpiRvqrKx0V9+erV1CNkpWzYhW/Qyc6aT8rEyCrvauWSYGZK2ia3o7vd3akF07acHAFpOA==" saltValue="yVW9XmDwTqEnmpSGai0KYg==" spinCount="100000" sqref="E23:J23 B23:C23" name="Range1_19"/>
    <protectedRange algorithmName="SHA-512" hashValue="ON39YdpmFHfN9f47KpiRvqrKx0V9+erV1CNkpWzYhW/Qyc6aT8rEyCrvauWSYGZK2ia3o7vd3akF07acHAFpOA==" saltValue="yVW9XmDwTqEnmpSGai0KYg==" spinCount="100000" sqref="D23" name="Range1_1_10"/>
    <protectedRange algorithmName="SHA-512" hashValue="ON39YdpmFHfN9f47KpiRvqrKx0V9+erV1CNkpWzYhW/Qyc6aT8rEyCrvauWSYGZK2ia3o7vd3akF07acHAFpOA==" saltValue="yVW9XmDwTqEnmpSGai0KYg==" spinCount="100000" sqref="B24:C24 E24:J24" name="Range1_6_1_1"/>
    <protectedRange algorithmName="SHA-512" hashValue="ON39YdpmFHfN9f47KpiRvqrKx0V9+erV1CNkpWzYhW/Qyc6aT8rEyCrvauWSYGZK2ia3o7vd3akF07acHAFpOA==" saltValue="yVW9XmDwTqEnmpSGai0KYg==" spinCount="100000" sqref="D24" name="Range1_1_6_1_1"/>
    <protectedRange algorithmName="SHA-512" hashValue="ON39YdpmFHfN9f47KpiRvqrKx0V9+erV1CNkpWzYhW/Qyc6aT8rEyCrvauWSYGZK2ia3o7vd3akF07acHAFpOA==" saltValue="yVW9XmDwTqEnmpSGai0KYg==" spinCount="100000" sqref="B25:C25 E25:J25" name="Range1_6_1_1_1"/>
    <protectedRange algorithmName="SHA-512" hashValue="ON39YdpmFHfN9f47KpiRvqrKx0V9+erV1CNkpWzYhW/Qyc6aT8rEyCrvauWSYGZK2ia3o7vd3akF07acHAFpOA==" saltValue="yVW9XmDwTqEnmpSGai0KYg==" spinCount="100000" sqref="D25" name="Range1_1_6_1_1_1"/>
  </protectedRanges>
  <conditionalFormatting sqref="E2">
    <cfRule type="top10" dxfId="3418" priority="138" rank="1"/>
  </conditionalFormatting>
  <conditionalFormatting sqref="F2">
    <cfRule type="top10" dxfId="3417" priority="137" rank="1"/>
  </conditionalFormatting>
  <conditionalFormatting sqref="G2">
    <cfRule type="top10" dxfId="3416" priority="136" rank="1"/>
  </conditionalFormatting>
  <conditionalFormatting sqref="H2">
    <cfRule type="top10" dxfId="3415" priority="135" rank="1"/>
  </conditionalFormatting>
  <conditionalFormatting sqref="I2">
    <cfRule type="top10" dxfId="3414" priority="134" rank="1"/>
  </conditionalFormatting>
  <conditionalFormatting sqref="J2">
    <cfRule type="top10" dxfId="3413" priority="133" rank="1"/>
  </conditionalFormatting>
  <conditionalFormatting sqref="I18">
    <cfRule type="top10" dxfId="3412" priority="126" rank="1"/>
  </conditionalFormatting>
  <conditionalFormatting sqref="H18">
    <cfRule type="top10" dxfId="3411" priority="122" rank="1"/>
  </conditionalFormatting>
  <conditionalFormatting sqref="J18">
    <cfRule type="top10" dxfId="3410" priority="123" rank="1"/>
  </conditionalFormatting>
  <conditionalFormatting sqref="G18">
    <cfRule type="top10" dxfId="3409" priority="125" rank="1"/>
  </conditionalFormatting>
  <conditionalFormatting sqref="F18">
    <cfRule type="top10" dxfId="3408" priority="124" rank="1"/>
  </conditionalFormatting>
  <conditionalFormatting sqref="E18">
    <cfRule type="top10" dxfId="3407" priority="121" rank="1"/>
  </conditionalFormatting>
  <conditionalFormatting sqref="I19">
    <cfRule type="top10" dxfId="3406" priority="103" rank="1"/>
  </conditionalFormatting>
  <conditionalFormatting sqref="H19">
    <cfRule type="top10" dxfId="3405" priority="104" rank="1"/>
  </conditionalFormatting>
  <conditionalFormatting sqref="J19">
    <cfRule type="top10" dxfId="3404" priority="105" rank="1"/>
  </conditionalFormatting>
  <conditionalFormatting sqref="G19">
    <cfRule type="top10" dxfId="3403" priority="106" rank="1"/>
  </conditionalFormatting>
  <conditionalFormatting sqref="F19">
    <cfRule type="top10" dxfId="3402" priority="107" rank="1"/>
  </conditionalFormatting>
  <conditionalFormatting sqref="E19">
    <cfRule type="top10" dxfId="3401" priority="108" rank="1"/>
  </conditionalFormatting>
  <conditionalFormatting sqref="I20">
    <cfRule type="top10" dxfId="3400" priority="96" rank="1"/>
  </conditionalFormatting>
  <conditionalFormatting sqref="H20">
    <cfRule type="top10" dxfId="3399" priority="92" rank="1"/>
  </conditionalFormatting>
  <conditionalFormatting sqref="J20">
    <cfRule type="top10" dxfId="3398" priority="93" rank="1"/>
  </conditionalFormatting>
  <conditionalFormatting sqref="G20">
    <cfRule type="top10" dxfId="3397" priority="95" rank="1"/>
  </conditionalFormatting>
  <conditionalFormatting sqref="F20">
    <cfRule type="top10" dxfId="3396" priority="94" rank="1"/>
  </conditionalFormatting>
  <conditionalFormatting sqref="E20">
    <cfRule type="top10" dxfId="3395" priority="91" rank="1"/>
  </conditionalFormatting>
  <conditionalFormatting sqref="I21">
    <cfRule type="top10" dxfId="3394" priority="84" rank="1"/>
  </conditionalFormatting>
  <conditionalFormatting sqref="H21">
    <cfRule type="top10" dxfId="3393" priority="80" rank="1"/>
  </conditionalFormatting>
  <conditionalFormatting sqref="J21">
    <cfRule type="top10" dxfId="3392" priority="81" rank="1"/>
  </conditionalFormatting>
  <conditionalFormatting sqref="G21">
    <cfRule type="top10" dxfId="3391" priority="83" rank="1"/>
  </conditionalFormatting>
  <conditionalFormatting sqref="F21">
    <cfRule type="top10" dxfId="3390" priority="82" rank="1"/>
  </conditionalFormatting>
  <conditionalFormatting sqref="E21">
    <cfRule type="top10" dxfId="3389" priority="79" rank="1"/>
  </conditionalFormatting>
  <conditionalFormatting sqref="E3">
    <cfRule type="top10" dxfId="3388" priority="66" rank="1"/>
  </conditionalFormatting>
  <conditionalFormatting sqref="F3">
    <cfRule type="top10" dxfId="3387" priority="65" rank="1"/>
  </conditionalFormatting>
  <conditionalFormatting sqref="G3">
    <cfRule type="top10" dxfId="3386" priority="64" rank="1"/>
  </conditionalFormatting>
  <conditionalFormatting sqref="H3">
    <cfRule type="top10" dxfId="3385" priority="63" rank="1"/>
  </conditionalFormatting>
  <conditionalFormatting sqref="I3">
    <cfRule type="top10" dxfId="3384" priority="62" rank="1"/>
  </conditionalFormatting>
  <conditionalFormatting sqref="J3">
    <cfRule type="top10" dxfId="3383" priority="61" rank="1"/>
  </conditionalFormatting>
  <conditionalFormatting sqref="E4">
    <cfRule type="top10" dxfId="3382" priority="54" rank="1"/>
  </conditionalFormatting>
  <conditionalFormatting sqref="F4">
    <cfRule type="top10" dxfId="3381" priority="53" rank="1"/>
  </conditionalFormatting>
  <conditionalFormatting sqref="G4">
    <cfRule type="top10" dxfId="3380" priority="52" rank="1"/>
  </conditionalFormatting>
  <conditionalFormatting sqref="H4">
    <cfRule type="top10" dxfId="3379" priority="51" rank="1"/>
  </conditionalFormatting>
  <conditionalFormatting sqref="I4">
    <cfRule type="top10" dxfId="3378" priority="50" rank="1"/>
  </conditionalFormatting>
  <conditionalFormatting sqref="J4">
    <cfRule type="top10" dxfId="3377" priority="49" rank="1"/>
  </conditionalFormatting>
  <conditionalFormatting sqref="E22">
    <cfRule type="top10" dxfId="3376" priority="42" rank="1"/>
  </conditionalFormatting>
  <conditionalFormatting sqref="F22">
    <cfRule type="top10" dxfId="3375" priority="41" rank="1"/>
  </conditionalFormatting>
  <conditionalFormatting sqref="G22">
    <cfRule type="top10" dxfId="3374" priority="40" rank="1"/>
  </conditionalFormatting>
  <conditionalFormatting sqref="H22">
    <cfRule type="top10" dxfId="3373" priority="39" rank="1"/>
  </conditionalFormatting>
  <conditionalFormatting sqref="I22">
    <cfRule type="top10" dxfId="3372" priority="38" rank="1"/>
  </conditionalFormatting>
  <conditionalFormatting sqref="J22">
    <cfRule type="top10" dxfId="3371" priority="37" rank="1"/>
  </conditionalFormatting>
  <conditionalFormatting sqref="E23">
    <cfRule type="top10" dxfId="3370" priority="30" rank="1"/>
  </conditionalFormatting>
  <conditionalFormatting sqref="F23">
    <cfRule type="top10" dxfId="3369" priority="29" rank="1"/>
  </conditionalFormatting>
  <conditionalFormatting sqref="G23">
    <cfRule type="top10" dxfId="3368" priority="28" rank="1"/>
  </conditionalFormatting>
  <conditionalFormatting sqref="H23">
    <cfRule type="top10" dxfId="3367" priority="27" rank="1"/>
  </conditionalFormatting>
  <conditionalFormatting sqref="I23">
    <cfRule type="top10" dxfId="3366" priority="26" rank="1"/>
  </conditionalFormatting>
  <conditionalFormatting sqref="J23">
    <cfRule type="top10" dxfId="3365" priority="25" rank="1"/>
  </conditionalFormatting>
  <conditionalFormatting sqref="E24">
    <cfRule type="top10" dxfId="3364" priority="18" rank="1"/>
  </conditionalFormatting>
  <conditionalFormatting sqref="F24">
    <cfRule type="top10" dxfId="3363" priority="17" rank="1"/>
  </conditionalFormatting>
  <conditionalFormatting sqref="G24">
    <cfRule type="top10" dxfId="3362" priority="16" rank="1"/>
  </conditionalFormatting>
  <conditionalFormatting sqref="H24">
    <cfRule type="top10" dxfId="3361" priority="15" rank="1"/>
  </conditionalFormatting>
  <conditionalFormatting sqref="I24">
    <cfRule type="top10" dxfId="3360" priority="14" rank="1"/>
  </conditionalFormatting>
  <conditionalFormatting sqref="J24">
    <cfRule type="top10" dxfId="3359" priority="13" rank="1"/>
  </conditionalFormatting>
  <conditionalFormatting sqref="E25">
    <cfRule type="top10" dxfId="3358" priority="6" rank="1"/>
  </conditionalFormatting>
  <conditionalFormatting sqref="F25">
    <cfRule type="top10" dxfId="3357" priority="5" rank="1"/>
  </conditionalFormatting>
  <conditionalFormatting sqref="G25">
    <cfRule type="top10" dxfId="3356" priority="4" rank="1"/>
  </conditionalFormatting>
  <conditionalFormatting sqref="H25">
    <cfRule type="top10" dxfId="3355" priority="3" rank="1"/>
  </conditionalFormatting>
  <conditionalFormatting sqref="I25">
    <cfRule type="top10" dxfId="3354" priority="2" rank="1"/>
  </conditionalFormatting>
  <conditionalFormatting sqref="J25">
    <cfRule type="top10" dxfId="3353" priority="1" rank="1"/>
  </conditionalFormatting>
  <hyperlinks>
    <hyperlink ref="Q1" location="'National Adult Rankings'!A1" display="Return to Rankings" xr:uid="{558B6DBC-C2EA-44BC-9EF8-6B3564A6C2F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  <x14:dataValidation type="list" allowBlank="1" showInputMessage="1" showErrorMessage="1" xr:uid="{FBE97072-4996-44A0-B337-76CB1D824868}">
          <x14:formula1>
            <xm:f>'C:\Users\abra2\Desktop\ABRA Files and More\AUTO BENCH REST ASSOCIATION FILE\ABRA 2019\Georgia\[Georgia Results 01 19 20.xlsm]DATA SHEET'!#REF!</xm:f>
          </x14:formula1>
          <xm:sqref>D18 B18 D2 B2</xm:sqref>
        </x14:dataValidation>
        <x14:dataValidation type="list" allowBlank="1" showInputMessage="1" showErrorMessage="1" xr:uid="{3D7F296D-87C6-42B0-9B1E-2A6642C46B94}">
          <x14:formula1>
            <xm:f>'C:\Users\abra2\Desktop\[__ABRA Scoring Program  2-25-2020 MASTER (3).xlsm]DATA'!#REF!</xm:f>
          </x14:formula1>
          <xm:sqref>B19</xm:sqref>
        </x14:dataValidation>
        <x14:dataValidation type="list" allowBlank="1" showInputMessage="1" showErrorMessage="1" xr:uid="{2597EC9F-390C-471D-A3F9-4C7697650567}">
          <x14:formula1>
            <xm:f>'C:\Users\LChacon\AppData\Local\Packages\Microsoft.MicrosoftEdge_8wekyb3d8bbwe\TempState\Downloads\[ABRA GA CLUB MATCH 3152020 (1).xlsm]DATA'!#REF!</xm:f>
          </x14:formula1>
          <xm:sqref>B20</xm:sqref>
        </x14:dataValidation>
      </x14:dataValidations>
    </ext>
  </extLst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5BA28-CF8D-49F6-8733-2A5C70A3BC34}">
  <sheetPr codeName="Sheet89"/>
  <dimension ref="A1:Q14"/>
  <sheetViews>
    <sheetView topLeftCell="A10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83</v>
      </c>
      <c r="C2" s="22">
        <v>43953</v>
      </c>
      <c r="D2" s="23" t="s">
        <v>82</v>
      </c>
      <c r="E2" s="24">
        <v>192</v>
      </c>
      <c r="F2" s="24">
        <v>191</v>
      </c>
      <c r="G2" s="24">
        <v>190</v>
      </c>
      <c r="H2" s="24">
        <v>189</v>
      </c>
      <c r="I2" s="24">
        <v>179</v>
      </c>
      <c r="J2" s="24">
        <v>189</v>
      </c>
      <c r="K2" s="25">
        <f>COUNT(E2:J2)</f>
        <v>6</v>
      </c>
      <c r="L2" s="25">
        <f>SUM(E2:J2)</f>
        <v>1130</v>
      </c>
      <c r="M2" s="26">
        <f>IFERROR(L2/K2,0)</f>
        <v>188.33333333333334</v>
      </c>
      <c r="N2" s="27">
        <v>20</v>
      </c>
      <c r="O2" s="28">
        <f>SUM(M2+N2)</f>
        <v>208.33333333333334</v>
      </c>
    </row>
    <row r="3" spans="1:17" x14ac:dyDescent="0.25">
      <c r="A3" s="20" t="s">
        <v>31</v>
      </c>
      <c r="B3" s="21" t="s">
        <v>83</v>
      </c>
      <c r="C3" s="22">
        <v>43967</v>
      </c>
      <c r="D3" s="23" t="s">
        <v>118</v>
      </c>
      <c r="E3" s="24">
        <v>194</v>
      </c>
      <c r="F3" s="24">
        <v>190</v>
      </c>
      <c r="G3" s="24">
        <v>187</v>
      </c>
      <c r="H3" s="24">
        <v>184</v>
      </c>
      <c r="I3" s="24">
        <v>185</v>
      </c>
      <c r="J3" s="24">
        <v>184</v>
      </c>
      <c r="K3" s="25">
        <v>6</v>
      </c>
      <c r="L3" s="25">
        <v>1124</v>
      </c>
      <c r="M3" s="26">
        <v>187.33333333333334</v>
      </c>
      <c r="N3" s="27">
        <v>6</v>
      </c>
      <c r="O3" s="28">
        <v>193.33333333333334</v>
      </c>
    </row>
    <row r="4" spans="1:17" x14ac:dyDescent="0.25">
      <c r="A4" s="20" t="s">
        <v>88</v>
      </c>
      <c r="B4" s="21" t="s">
        <v>83</v>
      </c>
      <c r="C4" s="22">
        <v>43981</v>
      </c>
      <c r="D4" s="23" t="s">
        <v>142</v>
      </c>
      <c r="E4" s="24">
        <v>185</v>
      </c>
      <c r="F4" s="24">
        <v>189</v>
      </c>
      <c r="G4" s="24">
        <v>196</v>
      </c>
      <c r="H4" s="24">
        <v>191</v>
      </c>
      <c r="I4" s="24"/>
      <c r="J4" s="24"/>
      <c r="K4" s="25">
        <v>4</v>
      </c>
      <c r="L4" s="25">
        <v>761</v>
      </c>
      <c r="M4" s="26">
        <v>190.25</v>
      </c>
      <c r="N4" s="27">
        <v>2</v>
      </c>
      <c r="O4" s="28">
        <v>192.25</v>
      </c>
    </row>
    <row r="5" spans="1:17" x14ac:dyDescent="0.25">
      <c r="A5" s="20" t="s">
        <v>88</v>
      </c>
      <c r="B5" s="21" t="s">
        <v>83</v>
      </c>
      <c r="C5" s="22">
        <v>43982</v>
      </c>
      <c r="D5" s="23" t="s">
        <v>142</v>
      </c>
      <c r="E5" s="24">
        <v>186</v>
      </c>
      <c r="F5" s="24">
        <v>184</v>
      </c>
      <c r="G5" s="24">
        <v>184</v>
      </c>
      <c r="H5" s="24">
        <v>187</v>
      </c>
      <c r="I5" s="24">
        <v>186</v>
      </c>
      <c r="J5" s="24">
        <v>189</v>
      </c>
      <c r="K5" s="25">
        <v>6</v>
      </c>
      <c r="L5" s="25">
        <v>1116</v>
      </c>
      <c r="M5" s="26">
        <v>186</v>
      </c>
      <c r="N5" s="27">
        <v>4</v>
      </c>
      <c r="O5" s="28">
        <v>190</v>
      </c>
    </row>
    <row r="6" spans="1:17" x14ac:dyDescent="0.25">
      <c r="A6" s="20" t="s">
        <v>31</v>
      </c>
      <c r="B6" s="21" t="s">
        <v>83</v>
      </c>
      <c r="C6" s="22">
        <v>43988</v>
      </c>
      <c r="D6" s="23" t="s">
        <v>118</v>
      </c>
      <c r="E6" s="24">
        <v>190</v>
      </c>
      <c r="F6" s="24">
        <v>191</v>
      </c>
      <c r="G6" s="24">
        <v>187</v>
      </c>
      <c r="H6" s="24">
        <v>188</v>
      </c>
      <c r="I6" s="24"/>
      <c r="J6" s="24"/>
      <c r="K6" s="25">
        <v>4</v>
      </c>
      <c r="L6" s="25">
        <v>756</v>
      </c>
      <c r="M6" s="26">
        <v>189</v>
      </c>
      <c r="N6" s="27">
        <v>3</v>
      </c>
      <c r="O6" s="28">
        <v>192</v>
      </c>
    </row>
    <row r="7" spans="1:17" x14ac:dyDescent="0.25">
      <c r="A7" s="20" t="s">
        <v>31</v>
      </c>
      <c r="B7" s="21" t="s">
        <v>83</v>
      </c>
      <c r="C7" s="22">
        <v>43996</v>
      </c>
      <c r="D7" s="23" t="s">
        <v>118</v>
      </c>
      <c r="E7" s="24">
        <v>195</v>
      </c>
      <c r="F7" s="24">
        <v>191</v>
      </c>
      <c r="G7" s="24">
        <v>189</v>
      </c>
      <c r="H7" s="24">
        <v>193</v>
      </c>
      <c r="I7" s="24"/>
      <c r="J7" s="24"/>
      <c r="K7" s="25">
        <v>4</v>
      </c>
      <c r="L7" s="25">
        <v>768</v>
      </c>
      <c r="M7" s="26">
        <v>192</v>
      </c>
      <c r="N7" s="27">
        <v>3</v>
      </c>
      <c r="O7" s="28">
        <v>195</v>
      </c>
    </row>
    <row r="8" spans="1:17" x14ac:dyDescent="0.25">
      <c r="A8" s="20" t="s">
        <v>31</v>
      </c>
      <c r="B8" s="21" t="s">
        <v>83</v>
      </c>
      <c r="C8" s="22">
        <v>44031</v>
      </c>
      <c r="D8" s="23" t="s">
        <v>118</v>
      </c>
      <c r="E8" s="24">
        <v>195</v>
      </c>
      <c r="F8" s="24">
        <v>186</v>
      </c>
      <c r="G8" s="24">
        <v>189</v>
      </c>
      <c r="H8" s="24">
        <v>187</v>
      </c>
      <c r="I8" s="24"/>
      <c r="J8" s="24"/>
      <c r="K8" s="25">
        <v>4</v>
      </c>
      <c r="L8" s="25">
        <v>757</v>
      </c>
      <c r="M8" s="26">
        <v>189.25</v>
      </c>
      <c r="N8" s="27">
        <v>6</v>
      </c>
      <c r="O8" s="28">
        <v>195.25</v>
      </c>
    </row>
    <row r="9" spans="1:17" x14ac:dyDescent="0.25">
      <c r="A9" s="20" t="s">
        <v>31</v>
      </c>
      <c r="B9" s="21" t="s">
        <v>83</v>
      </c>
      <c r="C9" s="22">
        <v>44044</v>
      </c>
      <c r="D9" s="23" t="s">
        <v>118</v>
      </c>
      <c r="E9" s="24">
        <v>195</v>
      </c>
      <c r="F9" s="24">
        <v>194</v>
      </c>
      <c r="G9" s="24">
        <v>190</v>
      </c>
      <c r="H9" s="24">
        <v>191</v>
      </c>
      <c r="I9" s="24"/>
      <c r="J9" s="24"/>
      <c r="K9" s="25">
        <v>4</v>
      </c>
      <c r="L9" s="25">
        <v>770</v>
      </c>
      <c r="M9" s="26">
        <v>192.5</v>
      </c>
      <c r="N9" s="27">
        <v>6</v>
      </c>
      <c r="O9" s="28">
        <v>198.5</v>
      </c>
    </row>
    <row r="10" spans="1:17" x14ac:dyDescent="0.25">
      <c r="A10" s="20" t="s">
        <v>88</v>
      </c>
      <c r="B10" s="21" t="s">
        <v>215</v>
      </c>
      <c r="C10" s="22">
        <v>44079</v>
      </c>
      <c r="D10" s="23" t="s">
        <v>213</v>
      </c>
      <c r="E10" s="24">
        <v>176</v>
      </c>
      <c r="F10" s="24">
        <v>184</v>
      </c>
      <c r="G10" s="24">
        <v>181</v>
      </c>
      <c r="H10" s="24">
        <v>193</v>
      </c>
      <c r="I10" s="24">
        <v>186</v>
      </c>
      <c r="J10" s="24">
        <v>194</v>
      </c>
      <c r="K10" s="25">
        <v>6</v>
      </c>
      <c r="L10" s="25">
        <v>1114</v>
      </c>
      <c r="M10" s="26">
        <v>185.66666666666666</v>
      </c>
      <c r="N10" s="27">
        <v>4</v>
      </c>
      <c r="O10" s="28">
        <v>189.66666666666666</v>
      </c>
    </row>
    <row r="11" spans="1:17" x14ac:dyDescent="0.25">
      <c r="A11" s="35" t="s">
        <v>31</v>
      </c>
      <c r="B11" s="36" t="s">
        <v>83</v>
      </c>
      <c r="C11" s="37">
        <v>44094</v>
      </c>
      <c r="D11" s="38" t="s">
        <v>118</v>
      </c>
      <c r="E11" s="39">
        <v>186</v>
      </c>
      <c r="F11" s="39">
        <v>191</v>
      </c>
      <c r="G11" s="39">
        <v>182</v>
      </c>
      <c r="H11" s="39">
        <v>185</v>
      </c>
      <c r="I11" s="39"/>
      <c r="J11" s="39"/>
      <c r="K11" s="40">
        <v>4</v>
      </c>
      <c r="L11" s="40">
        <v>744</v>
      </c>
      <c r="M11" s="41">
        <v>186</v>
      </c>
      <c r="N11" s="42">
        <v>6</v>
      </c>
      <c r="O11" s="43">
        <v>192</v>
      </c>
    </row>
    <row r="14" spans="1:17" x14ac:dyDescent="0.25">
      <c r="K14" s="17">
        <f>SUM(K2:K13)</f>
        <v>48</v>
      </c>
      <c r="L14" s="17">
        <f>SUM(L2:L13)</f>
        <v>9040</v>
      </c>
      <c r="M14" s="19">
        <f>SUM(L14/K14)</f>
        <v>188.33333333333334</v>
      </c>
      <c r="N14" s="17">
        <f>SUM(N2:N13)</f>
        <v>60</v>
      </c>
      <c r="O14" s="19">
        <f>SUM(M14+N14)</f>
        <v>248.33333333333334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I2:J2" name="Range1_2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7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B4:C4" name="Range1_14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6:J6 B6:C6" name="Range1_7_1"/>
    <protectedRange algorithmName="SHA-512" hashValue="ON39YdpmFHfN9f47KpiRvqrKx0V9+erV1CNkpWzYhW/Qyc6aT8rEyCrvauWSYGZK2ia3o7vd3akF07acHAFpOA==" saltValue="yVW9XmDwTqEnmpSGai0KYg==" spinCount="100000" sqref="D6" name="Range1_1_5"/>
    <protectedRange algorithmName="SHA-512" hashValue="ON39YdpmFHfN9f47KpiRvqrKx0V9+erV1CNkpWzYhW/Qyc6aT8rEyCrvauWSYGZK2ia3o7vd3akF07acHAFpOA==" saltValue="yVW9XmDwTqEnmpSGai0KYg==" spinCount="100000" sqref="E7:J7 B7:C7" name="Range1_22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8:J8 B8:C8" name="Range1_4_1"/>
    <protectedRange algorithmName="SHA-512" hashValue="ON39YdpmFHfN9f47KpiRvqrKx0V9+erV1CNkpWzYhW/Qyc6aT8rEyCrvauWSYGZK2ia3o7vd3akF07acHAFpOA==" saltValue="yVW9XmDwTqEnmpSGai0KYg==" spinCount="100000" sqref="D8" name="Range1_1_2_1"/>
    <protectedRange algorithmName="SHA-512" hashValue="ON39YdpmFHfN9f47KpiRvqrKx0V9+erV1CNkpWzYhW/Qyc6aT8rEyCrvauWSYGZK2ia3o7vd3akF07acHAFpOA==" saltValue="yVW9XmDwTqEnmpSGai0KYg==" spinCount="100000" sqref="E9:J9 B9:C9" name="Range1_4"/>
    <protectedRange algorithmName="SHA-512" hashValue="ON39YdpmFHfN9f47KpiRvqrKx0V9+erV1CNkpWzYhW/Qyc6aT8rEyCrvauWSYGZK2ia3o7vd3akF07acHAFpOA==" saltValue="yVW9XmDwTqEnmpSGai0KYg==" spinCount="100000" sqref="D9" name="Range1_1_2"/>
    <protectedRange algorithmName="SHA-512" hashValue="ON39YdpmFHfN9f47KpiRvqrKx0V9+erV1CNkpWzYhW/Qyc6aT8rEyCrvauWSYGZK2ia3o7vd3akF07acHAFpOA==" saltValue="yVW9XmDwTqEnmpSGai0KYg==" spinCount="100000" sqref="E10:J10 B10:C10" name="Range1_4_3"/>
    <protectedRange algorithmName="SHA-512" hashValue="ON39YdpmFHfN9f47KpiRvqrKx0V9+erV1CNkpWzYhW/Qyc6aT8rEyCrvauWSYGZK2ia3o7vd3akF07acHAFpOA==" saltValue="yVW9XmDwTqEnmpSGai0KYg==" spinCount="100000" sqref="D10" name="Range1_1_2_2"/>
    <protectedRange algorithmName="SHA-512" hashValue="ON39YdpmFHfN9f47KpiRvqrKx0V9+erV1CNkpWzYhW/Qyc6aT8rEyCrvauWSYGZK2ia3o7vd3akF07acHAFpOA==" saltValue="yVW9XmDwTqEnmpSGai0KYg==" spinCount="100000" sqref="E11:J11 B11:C11" name="Range1_13"/>
    <protectedRange algorithmName="SHA-512" hashValue="ON39YdpmFHfN9f47KpiRvqrKx0V9+erV1CNkpWzYhW/Qyc6aT8rEyCrvauWSYGZK2ia3o7vd3akF07acHAFpOA==" saltValue="yVW9XmDwTqEnmpSGai0KYg==" spinCount="100000" sqref="D11" name="Range1_1_16"/>
  </protectedRanges>
  <conditionalFormatting sqref="I2">
    <cfRule type="top10" dxfId="3352" priority="97" rank="1"/>
  </conditionalFormatting>
  <conditionalFormatting sqref="J2">
    <cfRule type="top10" dxfId="3351" priority="98" rank="1"/>
  </conditionalFormatting>
  <conditionalFormatting sqref="E2">
    <cfRule type="top10" dxfId="3350" priority="99" rank="1"/>
  </conditionalFormatting>
  <conditionalFormatting sqref="F2">
    <cfRule type="top10" dxfId="3349" priority="100" rank="1"/>
  </conditionalFormatting>
  <conditionalFormatting sqref="G2">
    <cfRule type="top10" dxfId="3348" priority="101" rank="1"/>
  </conditionalFormatting>
  <conditionalFormatting sqref="H2">
    <cfRule type="top10" dxfId="3347" priority="102" rank="1"/>
  </conditionalFormatting>
  <conditionalFormatting sqref="E3">
    <cfRule type="top10" dxfId="3346" priority="96" rank="1"/>
  </conditionalFormatting>
  <conditionalFormatting sqref="F3">
    <cfRule type="top10" dxfId="3345" priority="95" rank="1"/>
  </conditionalFormatting>
  <conditionalFormatting sqref="G3">
    <cfRule type="top10" dxfId="3344" priority="94" rank="1"/>
  </conditionalFormatting>
  <conditionalFormatting sqref="H3">
    <cfRule type="top10" dxfId="3343" priority="93" rank="1"/>
  </conditionalFormatting>
  <conditionalFormatting sqref="I3">
    <cfRule type="top10" dxfId="3342" priority="92" rank="1"/>
  </conditionalFormatting>
  <conditionalFormatting sqref="J3">
    <cfRule type="top10" dxfId="3341" priority="91" rank="1"/>
  </conditionalFormatting>
  <conditionalFormatting sqref="F4">
    <cfRule type="top10" dxfId="3340" priority="78" rank="1"/>
  </conditionalFormatting>
  <conditionalFormatting sqref="G4">
    <cfRule type="top10" dxfId="3339" priority="77" rank="1"/>
  </conditionalFormatting>
  <conditionalFormatting sqref="H4">
    <cfRule type="top10" dxfId="3338" priority="76" rank="1"/>
  </conditionalFormatting>
  <conditionalFormatting sqref="I4">
    <cfRule type="top10" dxfId="3337" priority="75" rank="1"/>
  </conditionalFormatting>
  <conditionalFormatting sqref="J4">
    <cfRule type="top10" dxfId="3336" priority="74" rank="1"/>
  </conditionalFormatting>
  <conditionalFormatting sqref="E4">
    <cfRule type="top10" dxfId="3335" priority="73" rank="1"/>
  </conditionalFormatting>
  <conditionalFormatting sqref="F5">
    <cfRule type="top10" dxfId="3334" priority="72" rank="1"/>
  </conditionalFormatting>
  <conditionalFormatting sqref="G5">
    <cfRule type="top10" dxfId="3333" priority="71" rank="1"/>
  </conditionalFormatting>
  <conditionalFormatting sqref="H5">
    <cfRule type="top10" dxfId="3332" priority="70" rank="1"/>
  </conditionalFormatting>
  <conditionalFormatting sqref="I5">
    <cfRule type="top10" dxfId="3331" priority="69" rank="1"/>
  </conditionalFormatting>
  <conditionalFormatting sqref="J5">
    <cfRule type="top10" dxfId="3330" priority="68" rank="1"/>
  </conditionalFormatting>
  <conditionalFormatting sqref="E5">
    <cfRule type="top10" dxfId="3329" priority="67" rank="1"/>
  </conditionalFormatting>
  <conditionalFormatting sqref="E6">
    <cfRule type="top10" dxfId="3328" priority="66" rank="1"/>
  </conditionalFormatting>
  <conditionalFormatting sqref="F6">
    <cfRule type="top10" dxfId="3327" priority="65" rank="1"/>
  </conditionalFormatting>
  <conditionalFormatting sqref="G6">
    <cfRule type="top10" dxfId="3326" priority="64" rank="1"/>
  </conditionalFormatting>
  <conditionalFormatting sqref="H6">
    <cfRule type="top10" dxfId="3325" priority="63" rank="1"/>
  </conditionalFormatting>
  <conditionalFormatting sqref="I6">
    <cfRule type="top10" dxfId="3324" priority="62" rank="1"/>
  </conditionalFormatting>
  <conditionalFormatting sqref="J6">
    <cfRule type="top10" dxfId="3323" priority="61" rank="1"/>
  </conditionalFormatting>
  <conditionalFormatting sqref="E7">
    <cfRule type="top10" dxfId="3322" priority="60" rank="1"/>
  </conditionalFormatting>
  <conditionalFormatting sqref="F7">
    <cfRule type="top10" dxfId="3321" priority="59" rank="1"/>
  </conditionalFormatting>
  <conditionalFormatting sqref="G7">
    <cfRule type="top10" dxfId="3320" priority="58" rank="1"/>
  </conditionalFormatting>
  <conditionalFormatting sqref="H7">
    <cfRule type="top10" dxfId="3319" priority="57" rank="1"/>
  </conditionalFormatting>
  <conditionalFormatting sqref="I7">
    <cfRule type="top10" dxfId="3318" priority="56" rank="1"/>
  </conditionalFormatting>
  <conditionalFormatting sqref="J7">
    <cfRule type="top10" dxfId="3317" priority="55" rank="1"/>
  </conditionalFormatting>
  <conditionalFormatting sqref="E8">
    <cfRule type="top10" dxfId="3316" priority="54" rank="1"/>
  </conditionalFormatting>
  <conditionalFormatting sqref="F8">
    <cfRule type="top10" dxfId="3315" priority="53" rank="1"/>
  </conditionalFormatting>
  <conditionalFormatting sqref="G8">
    <cfRule type="top10" dxfId="3314" priority="52" rank="1"/>
  </conditionalFormatting>
  <conditionalFormatting sqref="H8">
    <cfRule type="top10" dxfId="3313" priority="51" rank="1"/>
  </conditionalFormatting>
  <conditionalFormatting sqref="I8">
    <cfRule type="top10" dxfId="3312" priority="50" rank="1"/>
  </conditionalFormatting>
  <conditionalFormatting sqref="J8">
    <cfRule type="top10" dxfId="3311" priority="49" rank="1"/>
  </conditionalFormatting>
  <conditionalFormatting sqref="E9">
    <cfRule type="top10" dxfId="3310" priority="48" rank="1"/>
  </conditionalFormatting>
  <conditionalFormatting sqref="F9">
    <cfRule type="top10" dxfId="3309" priority="47" rank="1"/>
  </conditionalFormatting>
  <conditionalFormatting sqref="G9">
    <cfRule type="top10" dxfId="3308" priority="46" rank="1"/>
  </conditionalFormatting>
  <conditionalFormatting sqref="H9">
    <cfRule type="top10" dxfId="3307" priority="45" rank="1"/>
  </conditionalFormatting>
  <conditionalFormatting sqref="I9">
    <cfRule type="top10" dxfId="3306" priority="44" rank="1"/>
  </conditionalFormatting>
  <conditionalFormatting sqref="J9">
    <cfRule type="top10" dxfId="3305" priority="43" rank="1"/>
  </conditionalFormatting>
  <conditionalFormatting sqref="F10">
    <cfRule type="top10" dxfId="3304" priority="12" rank="1"/>
  </conditionalFormatting>
  <conditionalFormatting sqref="G10">
    <cfRule type="top10" dxfId="3303" priority="11" rank="1"/>
  </conditionalFormatting>
  <conditionalFormatting sqref="H10">
    <cfRule type="top10" dxfId="3302" priority="10" rank="1"/>
  </conditionalFormatting>
  <conditionalFormatting sqref="I10">
    <cfRule type="top10" dxfId="3301" priority="9" rank="1"/>
  </conditionalFormatting>
  <conditionalFormatting sqref="J10">
    <cfRule type="top10" dxfId="3300" priority="8" rank="1"/>
  </conditionalFormatting>
  <conditionalFormatting sqref="E10">
    <cfRule type="top10" dxfId="3299" priority="7" rank="1"/>
  </conditionalFormatting>
  <conditionalFormatting sqref="E11">
    <cfRule type="top10" dxfId="3298" priority="6" rank="1"/>
  </conditionalFormatting>
  <conditionalFormatting sqref="F11">
    <cfRule type="top10" dxfId="3297" priority="5" rank="1"/>
  </conditionalFormatting>
  <conditionalFormatting sqref="G11">
    <cfRule type="top10" dxfId="3296" priority="4" rank="1"/>
  </conditionalFormatting>
  <conditionalFormatting sqref="H11">
    <cfRule type="top10" dxfId="3295" priority="3" rank="1"/>
  </conditionalFormatting>
  <conditionalFormatting sqref="I11">
    <cfRule type="top10" dxfId="3294" priority="2" rank="1"/>
  </conditionalFormatting>
  <conditionalFormatting sqref="J11">
    <cfRule type="top10" dxfId="3293" priority="1" rank="1"/>
  </conditionalFormatting>
  <hyperlinks>
    <hyperlink ref="Q1" location="'National Adult Rankings'!A1" display="Return to Rankings" xr:uid="{38495F00-DE14-47AD-8914-694B11A6D1F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CCC2F8D-6AFB-49FA-8C7A-8133D365348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3E7946B-7F60-441D-86F8-FA5DA76DCEEB}">
          <x14:formula1>
            <xm:f>'C:\Users\abra2\AppData\Local\Packages\Microsoft.MicrosoftEdge_8wekyb3d8bbwe\TempState\Downloads\[__ABRA Scoring Program  2-24-2020 MASTER (2).xlsm]DATA'!#REF!</xm:f>
          </x14:formula1>
          <xm:sqref>B2:B6 D2:D6</xm:sqref>
        </x14:dataValidation>
      </x14:dataValidations>
    </ext>
  </extLst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35A3D7-1204-41F8-A780-8631221F4119}">
  <sheetPr codeName="Sheet82"/>
  <dimension ref="A1:Q2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80</v>
      </c>
      <c r="C2" s="22">
        <v>43947</v>
      </c>
      <c r="D2" s="23" t="s">
        <v>78</v>
      </c>
      <c r="E2" s="24">
        <v>170</v>
      </c>
      <c r="F2" s="24">
        <v>178</v>
      </c>
      <c r="G2" s="24">
        <v>174</v>
      </c>
      <c r="H2" s="24">
        <v>173</v>
      </c>
      <c r="I2" s="24"/>
      <c r="J2" s="24"/>
      <c r="K2" s="25">
        <v>4</v>
      </c>
      <c r="L2" s="25">
        <v>695</v>
      </c>
      <c r="M2" s="26">
        <v>173.75</v>
      </c>
      <c r="N2" s="27">
        <v>5</v>
      </c>
      <c r="O2" s="28">
        <v>178.75</v>
      </c>
    </row>
    <row r="3" spans="1:17" x14ac:dyDescent="0.25">
      <c r="A3" s="20" t="s">
        <v>32</v>
      </c>
      <c r="B3" s="21" t="s">
        <v>80</v>
      </c>
      <c r="C3" s="22">
        <v>44093</v>
      </c>
      <c r="D3" s="23" t="s">
        <v>64</v>
      </c>
      <c r="E3" s="24">
        <v>180</v>
      </c>
      <c r="F3" s="24">
        <v>186</v>
      </c>
      <c r="G3" s="24">
        <v>185</v>
      </c>
      <c r="H3" s="24">
        <v>187</v>
      </c>
      <c r="I3" s="24"/>
      <c r="J3" s="24"/>
      <c r="K3" s="25">
        <v>4</v>
      </c>
      <c r="L3" s="25">
        <v>738</v>
      </c>
      <c r="M3" s="26">
        <v>184.5</v>
      </c>
      <c r="N3" s="27">
        <v>11</v>
      </c>
      <c r="O3" s="28">
        <v>195.5</v>
      </c>
    </row>
    <row r="4" spans="1:17" x14ac:dyDescent="0.25">
      <c r="A4" s="20" t="s">
        <v>32</v>
      </c>
      <c r="B4" s="21" t="s">
        <v>80</v>
      </c>
      <c r="C4" s="22">
        <v>44100</v>
      </c>
      <c r="D4" s="23" t="s">
        <v>39</v>
      </c>
      <c r="E4" s="24">
        <v>172</v>
      </c>
      <c r="F4" s="24">
        <v>166</v>
      </c>
      <c r="G4" s="24">
        <v>167</v>
      </c>
      <c r="H4" s="24">
        <v>168</v>
      </c>
      <c r="I4" s="24"/>
      <c r="J4" s="24"/>
      <c r="K4" s="25">
        <v>4</v>
      </c>
      <c r="L4" s="25">
        <v>673</v>
      </c>
      <c r="M4" s="26">
        <v>168.25</v>
      </c>
      <c r="N4" s="27">
        <v>2</v>
      </c>
      <c r="O4" s="28">
        <v>170.25</v>
      </c>
    </row>
    <row r="5" spans="1:17" x14ac:dyDescent="0.25">
      <c r="A5" s="20" t="s">
        <v>109</v>
      </c>
      <c r="B5" s="21" t="s">
        <v>80</v>
      </c>
      <c r="C5" s="22">
        <v>44121</v>
      </c>
      <c r="D5" s="23" t="s">
        <v>64</v>
      </c>
      <c r="E5" s="24">
        <v>170</v>
      </c>
      <c r="F5" s="24">
        <v>171</v>
      </c>
      <c r="G5" s="24">
        <v>169</v>
      </c>
      <c r="H5" s="24">
        <v>187</v>
      </c>
      <c r="I5" s="24">
        <v>181</v>
      </c>
      <c r="J5" s="24">
        <v>178</v>
      </c>
      <c r="K5" s="25">
        <v>6</v>
      </c>
      <c r="L5" s="25">
        <v>1056</v>
      </c>
      <c r="M5" s="26">
        <v>176</v>
      </c>
      <c r="N5" s="27">
        <v>8</v>
      </c>
      <c r="O5" s="28">
        <v>184</v>
      </c>
    </row>
    <row r="8" spans="1:17" x14ac:dyDescent="0.25">
      <c r="K8" s="17">
        <f>SUM(K2:K7)</f>
        <v>18</v>
      </c>
      <c r="L8" s="17">
        <f>SUM(L2:L7)</f>
        <v>3162</v>
      </c>
      <c r="M8" s="19">
        <f>SUM(L8/K8)</f>
        <v>175.66666666666666</v>
      </c>
      <c r="N8" s="17">
        <f>SUM(N2:N7)</f>
        <v>26</v>
      </c>
      <c r="O8" s="19">
        <f>SUM(M8+N8)</f>
        <v>201.66666666666666</v>
      </c>
    </row>
    <row r="18" spans="1:15" ht="30" x14ac:dyDescent="0.25">
      <c r="A18" s="1" t="s">
        <v>1</v>
      </c>
      <c r="B18" s="2" t="s">
        <v>2</v>
      </c>
      <c r="C18" s="2" t="s">
        <v>3</v>
      </c>
      <c r="D18" s="3" t="s">
        <v>4</v>
      </c>
      <c r="E18" s="4" t="s">
        <v>5</v>
      </c>
      <c r="F18" s="4" t="s">
        <v>6</v>
      </c>
      <c r="G18" s="4" t="s">
        <v>7</v>
      </c>
      <c r="H18" s="4" t="s">
        <v>8</v>
      </c>
      <c r="I18" s="4" t="s">
        <v>9</v>
      </c>
      <c r="J18" s="4" t="s">
        <v>10</v>
      </c>
      <c r="K18" s="4" t="s">
        <v>11</v>
      </c>
      <c r="L18" s="3" t="s">
        <v>12</v>
      </c>
      <c r="M18" s="5" t="s">
        <v>13</v>
      </c>
      <c r="N18" s="2" t="s">
        <v>14</v>
      </c>
      <c r="O18" s="6" t="s">
        <v>15</v>
      </c>
    </row>
    <row r="19" spans="1:15" x14ac:dyDescent="0.25">
      <c r="A19" s="20" t="s">
        <v>105</v>
      </c>
      <c r="B19" s="21" t="s">
        <v>80</v>
      </c>
      <c r="C19" s="22">
        <v>44121</v>
      </c>
      <c r="D19" s="23" t="s">
        <v>64</v>
      </c>
      <c r="E19" s="24">
        <v>182</v>
      </c>
      <c r="F19" s="24">
        <v>188</v>
      </c>
      <c r="G19" s="24">
        <v>191</v>
      </c>
      <c r="H19" s="24">
        <v>189</v>
      </c>
      <c r="I19" s="24">
        <v>188</v>
      </c>
      <c r="J19" s="24">
        <v>182</v>
      </c>
      <c r="K19" s="25">
        <v>6</v>
      </c>
      <c r="L19" s="25">
        <v>1120</v>
      </c>
      <c r="M19" s="26">
        <v>186.66666666666666</v>
      </c>
      <c r="N19" s="27">
        <v>4</v>
      </c>
      <c r="O19" s="28">
        <v>190.66666666666666</v>
      </c>
    </row>
    <row r="22" spans="1:15" x14ac:dyDescent="0.25">
      <c r="K22" s="17">
        <f>SUM(K19:K21)</f>
        <v>6</v>
      </c>
      <c r="L22" s="17">
        <f>SUM(L19:L21)</f>
        <v>1120</v>
      </c>
      <c r="M22" s="19">
        <f>SUM(L22/K22)</f>
        <v>186.66666666666666</v>
      </c>
      <c r="N22" s="17">
        <f>SUM(N19:N21)</f>
        <v>4</v>
      </c>
      <c r="O22" s="19">
        <f>SUM(M22+N22)</f>
        <v>190.66666666666666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 B18" name="Range1_2_1"/>
    <protectedRange algorithmName="SHA-512" hashValue="ON39YdpmFHfN9f47KpiRvqrKx0V9+erV1CNkpWzYhW/Qyc6aT8rEyCrvauWSYGZK2ia3o7vd3akF07acHAFpOA==" saltValue="yVW9XmDwTqEnmpSGai0KYg==" spinCount="100000" sqref="E2:J2 B2:C2" name="Range1_8"/>
    <protectedRange algorithmName="SHA-512" hashValue="ON39YdpmFHfN9f47KpiRvqrKx0V9+erV1CNkpWzYhW/Qyc6aT8rEyCrvauWSYGZK2ia3o7vd3akF07acHAFpOA==" saltValue="yVW9XmDwTqEnmpSGai0KYg==" spinCount="100000" sqref="D2" name="Range1_1_7"/>
    <protectedRange algorithmName="SHA-512" hashValue="ON39YdpmFHfN9f47KpiRvqrKx0V9+erV1CNkpWzYhW/Qyc6aT8rEyCrvauWSYGZK2ia3o7vd3akF07acHAFpOA==" saltValue="yVW9XmDwTqEnmpSGai0KYg==" spinCount="100000" sqref="E3:J3 B3:C3" name="Range1_5_2"/>
    <protectedRange algorithmName="SHA-512" hashValue="ON39YdpmFHfN9f47KpiRvqrKx0V9+erV1CNkpWzYhW/Qyc6aT8rEyCrvauWSYGZK2ia3o7vd3akF07acHAFpOA==" saltValue="yVW9XmDwTqEnmpSGai0KYg==" spinCount="100000" sqref="D3" name="Range1_1_3_5"/>
    <protectedRange algorithmName="SHA-512" hashValue="ON39YdpmFHfN9f47KpiRvqrKx0V9+erV1CNkpWzYhW/Qyc6aT8rEyCrvauWSYGZK2ia3o7vd3akF07acHAFpOA==" saltValue="yVW9XmDwTqEnmpSGai0KYg==" spinCount="100000" sqref="E4:J4 B4:C4" name="Range1_5_4"/>
    <protectedRange algorithmName="SHA-512" hashValue="ON39YdpmFHfN9f47KpiRvqrKx0V9+erV1CNkpWzYhW/Qyc6aT8rEyCrvauWSYGZK2ia3o7vd3akF07acHAFpOA==" saltValue="yVW9XmDwTqEnmpSGai0KYg==" spinCount="100000" sqref="D4" name="Range1_1_3_8"/>
    <protectedRange algorithmName="SHA-512" hashValue="ON39YdpmFHfN9f47KpiRvqrKx0V9+erV1CNkpWzYhW/Qyc6aT8rEyCrvauWSYGZK2ia3o7vd3akF07acHAFpOA==" saltValue="yVW9XmDwTqEnmpSGai0KYg==" spinCount="100000" sqref="E19:J19 C19" name="Range1_4_1_1_1"/>
    <protectedRange algorithmName="SHA-512" hashValue="ON39YdpmFHfN9f47KpiRvqrKx0V9+erV1CNkpWzYhW/Qyc6aT8rEyCrvauWSYGZK2ia3o7vd3akF07acHAFpOA==" saltValue="yVW9XmDwTqEnmpSGai0KYg==" spinCount="100000" sqref="D19" name="Range1_1_4_1_1"/>
    <protectedRange algorithmName="SHA-512" hashValue="ON39YdpmFHfN9f47KpiRvqrKx0V9+erV1CNkpWzYhW/Qyc6aT8rEyCrvauWSYGZK2ia3o7vd3akF07acHAFpOA==" saltValue="yVW9XmDwTqEnmpSGai0KYg==" spinCount="100000" sqref="B19" name="Range1_3_13"/>
    <protectedRange algorithmName="SHA-512" hashValue="ON39YdpmFHfN9f47KpiRvqrKx0V9+erV1CNkpWzYhW/Qyc6aT8rEyCrvauWSYGZK2ia3o7vd3akF07acHAFpOA==" saltValue="yVW9XmDwTqEnmpSGai0KYg==" spinCount="100000" sqref="E5:J5 C5" name="Range1_6_1_1"/>
    <protectedRange algorithmName="SHA-512" hashValue="ON39YdpmFHfN9f47KpiRvqrKx0V9+erV1CNkpWzYhW/Qyc6aT8rEyCrvauWSYGZK2ia3o7vd3akF07acHAFpOA==" saltValue="yVW9XmDwTqEnmpSGai0KYg==" spinCount="100000" sqref="D5" name="Range1_1_6_1_1"/>
    <protectedRange algorithmName="SHA-512" hashValue="ON39YdpmFHfN9f47KpiRvqrKx0V9+erV1CNkpWzYhW/Qyc6aT8rEyCrvauWSYGZK2ia3o7vd3akF07acHAFpOA==" saltValue="yVW9XmDwTqEnmpSGai0KYg==" spinCount="100000" sqref="B5" name="Range1_4_14"/>
  </protectedRanges>
  <conditionalFormatting sqref="I2">
    <cfRule type="top10" dxfId="3292" priority="54" rank="1"/>
  </conditionalFormatting>
  <conditionalFormatting sqref="H2">
    <cfRule type="top10" dxfId="3291" priority="50" rank="1"/>
  </conditionalFormatting>
  <conditionalFormatting sqref="J2">
    <cfRule type="top10" dxfId="3290" priority="51" rank="1"/>
  </conditionalFormatting>
  <conditionalFormatting sqref="G2">
    <cfRule type="top10" dxfId="3289" priority="53" rank="1"/>
  </conditionalFormatting>
  <conditionalFormatting sqref="F2">
    <cfRule type="top10" dxfId="3288" priority="52" rank="1"/>
  </conditionalFormatting>
  <conditionalFormatting sqref="E2">
    <cfRule type="top10" dxfId="3287" priority="49" rank="1"/>
  </conditionalFormatting>
  <conditionalFormatting sqref="I3">
    <cfRule type="top10" dxfId="3286" priority="48" rank="1"/>
  </conditionalFormatting>
  <conditionalFormatting sqref="H3">
    <cfRule type="top10" dxfId="3285" priority="44" rank="1"/>
  </conditionalFormatting>
  <conditionalFormatting sqref="J3">
    <cfRule type="top10" dxfId="3284" priority="45" rank="1"/>
  </conditionalFormatting>
  <conditionalFormatting sqref="G3">
    <cfRule type="top10" dxfId="3283" priority="47" rank="1"/>
  </conditionalFormatting>
  <conditionalFormatting sqref="F3">
    <cfRule type="top10" dxfId="3282" priority="46" rank="1"/>
  </conditionalFormatting>
  <conditionalFormatting sqref="E3">
    <cfRule type="top10" dxfId="3281" priority="43" rank="1"/>
  </conditionalFormatting>
  <conditionalFormatting sqref="I4">
    <cfRule type="top10" dxfId="3280" priority="42" rank="1"/>
  </conditionalFormatting>
  <conditionalFormatting sqref="H4">
    <cfRule type="top10" dxfId="3279" priority="38" rank="1"/>
  </conditionalFormatting>
  <conditionalFormatting sqref="J4">
    <cfRule type="top10" dxfId="3278" priority="39" rank="1"/>
  </conditionalFormatting>
  <conditionalFormatting sqref="G4">
    <cfRule type="top10" dxfId="3277" priority="41" rank="1"/>
  </conditionalFormatting>
  <conditionalFormatting sqref="F4">
    <cfRule type="top10" dxfId="3276" priority="40" rank="1"/>
  </conditionalFormatting>
  <conditionalFormatting sqref="E4">
    <cfRule type="top10" dxfId="3275" priority="37" rank="1"/>
  </conditionalFormatting>
  <conditionalFormatting sqref="E19">
    <cfRule type="top10" dxfId="3274" priority="12" rank="1"/>
  </conditionalFormatting>
  <conditionalFormatting sqref="F19">
    <cfRule type="top10" dxfId="3273" priority="11" rank="1"/>
  </conditionalFormatting>
  <conditionalFormatting sqref="G19">
    <cfRule type="top10" dxfId="3272" priority="10" rank="1"/>
  </conditionalFormatting>
  <conditionalFormatting sqref="H19">
    <cfRule type="top10" dxfId="3271" priority="9" rank="1"/>
  </conditionalFormatting>
  <conditionalFormatting sqref="I19">
    <cfRule type="top10" dxfId="3270" priority="8" rank="1"/>
  </conditionalFormatting>
  <conditionalFormatting sqref="J19">
    <cfRule type="top10" dxfId="3269" priority="7" rank="1"/>
  </conditionalFormatting>
  <conditionalFormatting sqref="E5">
    <cfRule type="top10" dxfId="3268" priority="6" rank="1"/>
  </conditionalFormatting>
  <conditionalFormatting sqref="F5">
    <cfRule type="top10" dxfId="3267" priority="5" rank="1"/>
  </conditionalFormatting>
  <conditionalFormatting sqref="G5">
    <cfRule type="top10" dxfId="3266" priority="4" rank="1"/>
  </conditionalFormatting>
  <conditionalFormatting sqref="H5">
    <cfRule type="top10" dxfId="3265" priority="3" rank="1"/>
  </conditionalFormatting>
  <conditionalFormatting sqref="I5">
    <cfRule type="top10" dxfId="3264" priority="2" rank="1"/>
  </conditionalFormatting>
  <conditionalFormatting sqref="J5">
    <cfRule type="top10" dxfId="3263" priority="1" rank="1"/>
  </conditionalFormatting>
  <hyperlinks>
    <hyperlink ref="Q1" location="'National Adult Rankings'!A1" display="Return to Rankings" xr:uid="{B6CAE49F-B9C4-486F-8135-4BF19FDDD75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CEFC8C2-7AE1-4503-B72A-682BDB567707}">
          <x14:formula1>
            <xm:f>'C:\Users\abra2\Desktop\ABRA Files and More\AUTO BENCH REST ASSOCIATION FILE\ABRA 2019\Georgia\[Georgia Results 01 19 20.xlsm]DATA SHEET'!#REF!</xm:f>
          </x14:formula1>
          <xm:sqref>B1 B18</xm:sqref>
        </x14:dataValidation>
      </x14:dataValidations>
    </ext>
  </extLst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8C4DB7-2031-46E2-9A28-C6188CD11030}">
  <sheetPr codeName="Sheet23"/>
  <dimension ref="A2:O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32</v>
      </c>
      <c r="B3" s="21" t="s">
        <v>41</v>
      </c>
      <c r="C3" s="22">
        <v>44086</v>
      </c>
      <c r="D3" s="23" t="s">
        <v>39</v>
      </c>
      <c r="E3" s="24">
        <v>172</v>
      </c>
      <c r="F3" s="24">
        <v>181</v>
      </c>
      <c r="G3" s="24">
        <v>182</v>
      </c>
      <c r="H3" s="24">
        <v>172</v>
      </c>
      <c r="I3" s="24"/>
      <c r="J3" s="24"/>
      <c r="K3" s="25">
        <v>4</v>
      </c>
      <c r="L3" s="25">
        <v>707</v>
      </c>
      <c r="M3" s="26">
        <v>176.75</v>
      </c>
      <c r="N3" s="27">
        <v>8</v>
      </c>
      <c r="O3" s="28">
        <v>184.75</v>
      </c>
    </row>
    <row r="6" spans="1:15" x14ac:dyDescent="0.25">
      <c r="K6" s="17">
        <f>SUM(K3:K5)</f>
        <v>4</v>
      </c>
      <c r="L6" s="17">
        <f>SUM(L3:L5)</f>
        <v>707</v>
      </c>
      <c r="M6" s="19">
        <f>SUM(L6/K6)</f>
        <v>176.75</v>
      </c>
      <c r="N6" s="17">
        <f>SUM(N3:N5)</f>
        <v>8</v>
      </c>
      <c r="O6" s="19">
        <f>SUM(M6+N6)</f>
        <v>184.75</v>
      </c>
    </row>
  </sheetData>
  <protectedRanges>
    <protectedRange algorithmName="SHA-512" hashValue="ON39YdpmFHfN9f47KpiRvqrKx0V9+erV1CNkpWzYhW/Qyc6aT8rEyCrvauWSYGZK2ia3o7vd3akF07acHAFpOA==" saltValue="yVW9XmDwTqEnmpSGai0KYg==" spinCount="100000" sqref="B2" name="Range1_2"/>
    <protectedRange sqref="E3:J3 B3:C3" name="Range1_5_2"/>
    <protectedRange sqref="D3" name="Range1_1_3_2"/>
  </protectedRanges>
  <conditionalFormatting sqref="I3">
    <cfRule type="top10" dxfId="3262" priority="12" rank="1"/>
  </conditionalFormatting>
  <conditionalFormatting sqref="H3">
    <cfRule type="top10" dxfId="3261" priority="8" rank="1"/>
  </conditionalFormatting>
  <conditionalFormatting sqref="J3">
    <cfRule type="top10" dxfId="3260" priority="9" rank="1"/>
  </conditionalFormatting>
  <conditionalFormatting sqref="G3">
    <cfRule type="top10" dxfId="3259" priority="11" rank="1"/>
  </conditionalFormatting>
  <conditionalFormatting sqref="F3">
    <cfRule type="top10" dxfId="3258" priority="10" rank="1"/>
  </conditionalFormatting>
  <conditionalFormatting sqref="E3">
    <cfRule type="top10" dxfId="3257" priority="7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230479-B103-41DB-B5D0-38119CEFED9B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C1362E-397E-4F68-A1AC-D0CF950D024B}">
  <sheetPr codeName="Sheet24"/>
  <dimension ref="A1:Q1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20</v>
      </c>
      <c r="B2" s="21" t="s">
        <v>42</v>
      </c>
      <c r="C2" s="22">
        <v>43883</v>
      </c>
      <c r="D2" s="23" t="s">
        <v>39</v>
      </c>
      <c r="E2" s="24">
        <v>185</v>
      </c>
      <c r="F2" s="24">
        <v>187</v>
      </c>
      <c r="G2" s="24">
        <v>188</v>
      </c>
      <c r="H2" s="24">
        <v>180</v>
      </c>
      <c r="I2" s="24"/>
      <c r="J2" s="24"/>
      <c r="K2" s="25">
        <v>4</v>
      </c>
      <c r="L2" s="25">
        <v>740</v>
      </c>
      <c r="M2" s="26">
        <v>185</v>
      </c>
      <c r="N2" s="27">
        <v>13</v>
      </c>
      <c r="O2" s="28">
        <v>198</v>
      </c>
    </row>
    <row r="3" spans="1:17" x14ac:dyDescent="0.25">
      <c r="A3" s="20" t="s">
        <v>31</v>
      </c>
      <c r="B3" s="21" t="s">
        <v>134</v>
      </c>
      <c r="C3" s="22">
        <v>43974</v>
      </c>
      <c r="D3" s="23" t="s">
        <v>39</v>
      </c>
      <c r="E3" s="24">
        <v>193</v>
      </c>
      <c r="F3" s="24">
        <v>185</v>
      </c>
      <c r="G3" s="24">
        <v>191</v>
      </c>
      <c r="H3" s="24">
        <v>185</v>
      </c>
      <c r="I3" s="24"/>
      <c r="J3" s="24"/>
      <c r="K3" s="25">
        <v>4</v>
      </c>
      <c r="L3" s="25">
        <v>754</v>
      </c>
      <c r="M3" s="26">
        <v>188.5</v>
      </c>
      <c r="N3" s="27">
        <v>5</v>
      </c>
      <c r="O3" s="28">
        <v>193.5</v>
      </c>
    </row>
    <row r="4" spans="1:17" x14ac:dyDescent="0.25">
      <c r="A4" s="20" t="s">
        <v>31</v>
      </c>
      <c r="B4" s="21" t="s">
        <v>134</v>
      </c>
      <c r="C4" s="22">
        <v>43981</v>
      </c>
      <c r="D4" s="23" t="s">
        <v>39</v>
      </c>
      <c r="E4" s="24">
        <v>184</v>
      </c>
      <c r="F4" s="24">
        <v>180</v>
      </c>
      <c r="G4" s="24">
        <v>187</v>
      </c>
      <c r="H4" s="24">
        <v>185</v>
      </c>
      <c r="I4" s="24"/>
      <c r="J4" s="24"/>
      <c r="K4" s="25">
        <v>4</v>
      </c>
      <c r="L4" s="25">
        <v>736</v>
      </c>
      <c r="M4" s="26">
        <v>184</v>
      </c>
      <c r="N4" s="27">
        <v>4</v>
      </c>
      <c r="O4" s="28">
        <v>188</v>
      </c>
    </row>
    <row r="5" spans="1:17" x14ac:dyDescent="0.25">
      <c r="A5" s="20" t="s">
        <v>31</v>
      </c>
      <c r="B5" s="21" t="s">
        <v>134</v>
      </c>
      <c r="C5" s="22">
        <v>43995</v>
      </c>
      <c r="D5" s="23" t="s">
        <v>39</v>
      </c>
      <c r="E5" s="24">
        <v>182</v>
      </c>
      <c r="F5" s="24">
        <v>182</v>
      </c>
      <c r="G5" s="24">
        <v>182</v>
      </c>
      <c r="H5" s="24">
        <v>188</v>
      </c>
      <c r="I5" s="24"/>
      <c r="J5" s="24"/>
      <c r="K5" s="25">
        <v>4</v>
      </c>
      <c r="L5" s="25">
        <v>734</v>
      </c>
      <c r="M5" s="26">
        <v>183.5</v>
      </c>
      <c r="N5" s="27">
        <v>5</v>
      </c>
      <c r="O5" s="28">
        <v>188.5</v>
      </c>
    </row>
    <row r="6" spans="1:17" x14ac:dyDescent="0.25">
      <c r="A6" s="20" t="s">
        <v>31</v>
      </c>
      <c r="B6" s="21" t="s">
        <v>134</v>
      </c>
      <c r="C6" s="22">
        <v>44009</v>
      </c>
      <c r="D6" s="23" t="s">
        <v>39</v>
      </c>
      <c r="E6" s="24">
        <v>183</v>
      </c>
      <c r="F6" s="24">
        <v>173</v>
      </c>
      <c r="G6" s="24">
        <v>178</v>
      </c>
      <c r="H6" s="24">
        <v>188.001</v>
      </c>
      <c r="I6" s="24"/>
      <c r="J6" s="24"/>
      <c r="K6" s="25">
        <v>4</v>
      </c>
      <c r="L6" s="25">
        <v>722.00099999999998</v>
      </c>
      <c r="M6" s="26">
        <v>180.50024999999999</v>
      </c>
      <c r="N6" s="27">
        <v>5</v>
      </c>
      <c r="O6" s="28">
        <v>185.50024999999999</v>
      </c>
    </row>
    <row r="7" spans="1:17" x14ac:dyDescent="0.25">
      <c r="A7" s="20" t="s">
        <v>31</v>
      </c>
      <c r="B7" s="21" t="s">
        <v>134</v>
      </c>
      <c r="C7" s="22">
        <v>44037</v>
      </c>
      <c r="D7" s="23" t="s">
        <v>39</v>
      </c>
      <c r="E7" s="24">
        <v>185</v>
      </c>
      <c r="F7" s="24">
        <v>187</v>
      </c>
      <c r="G7" s="24">
        <v>186</v>
      </c>
      <c r="H7" s="24">
        <v>186</v>
      </c>
      <c r="I7" s="24"/>
      <c r="J7" s="24"/>
      <c r="K7" s="25">
        <v>4</v>
      </c>
      <c r="L7" s="25">
        <v>744</v>
      </c>
      <c r="M7" s="26">
        <v>186</v>
      </c>
      <c r="N7" s="27">
        <v>4</v>
      </c>
      <c r="O7" s="28">
        <v>190</v>
      </c>
    </row>
    <row r="8" spans="1:17" x14ac:dyDescent="0.25">
      <c r="A8" s="20" t="s">
        <v>31</v>
      </c>
      <c r="B8" s="21" t="s">
        <v>134</v>
      </c>
      <c r="C8" s="22">
        <v>44023</v>
      </c>
      <c r="D8" s="23" t="s">
        <v>39</v>
      </c>
      <c r="E8" s="24">
        <v>186</v>
      </c>
      <c r="F8" s="24">
        <v>179</v>
      </c>
      <c r="G8" s="24">
        <v>189</v>
      </c>
      <c r="H8" s="24">
        <v>185</v>
      </c>
      <c r="I8" s="24"/>
      <c r="J8" s="24"/>
      <c r="K8" s="25">
        <v>4</v>
      </c>
      <c r="L8" s="25">
        <v>739</v>
      </c>
      <c r="M8" s="26">
        <v>184.75</v>
      </c>
      <c r="N8" s="27">
        <v>5</v>
      </c>
      <c r="O8" s="28">
        <v>189.75</v>
      </c>
    </row>
    <row r="9" spans="1:17" x14ac:dyDescent="0.25">
      <c r="A9" s="20" t="s">
        <v>31</v>
      </c>
      <c r="B9" s="21" t="s">
        <v>134</v>
      </c>
      <c r="C9" s="22">
        <v>44051</v>
      </c>
      <c r="D9" s="23" t="s">
        <v>39</v>
      </c>
      <c r="E9" s="24">
        <v>176</v>
      </c>
      <c r="F9" s="24">
        <v>181</v>
      </c>
      <c r="G9" s="24">
        <v>183</v>
      </c>
      <c r="H9" s="24">
        <v>181</v>
      </c>
      <c r="I9" s="24"/>
      <c r="J9" s="24"/>
      <c r="K9" s="25">
        <v>4</v>
      </c>
      <c r="L9" s="25">
        <v>721</v>
      </c>
      <c r="M9" s="26">
        <v>180.25</v>
      </c>
      <c r="N9" s="27">
        <v>5</v>
      </c>
      <c r="O9" s="28">
        <v>185.25</v>
      </c>
    </row>
    <row r="10" spans="1:17" x14ac:dyDescent="0.25">
      <c r="A10" s="20" t="s">
        <v>31</v>
      </c>
      <c r="B10" s="21" t="s">
        <v>134</v>
      </c>
      <c r="C10" s="22">
        <v>44065</v>
      </c>
      <c r="D10" s="23" t="s">
        <v>39</v>
      </c>
      <c r="E10" s="24">
        <v>187</v>
      </c>
      <c r="F10" s="24">
        <v>186</v>
      </c>
      <c r="G10" s="24">
        <v>186.001</v>
      </c>
      <c r="H10" s="24">
        <v>181</v>
      </c>
      <c r="I10" s="24"/>
      <c r="J10" s="24"/>
      <c r="K10" s="25">
        <v>4</v>
      </c>
      <c r="L10" s="25">
        <v>740.00099999999998</v>
      </c>
      <c r="M10" s="26">
        <v>185.00024999999999</v>
      </c>
      <c r="N10" s="27">
        <v>13</v>
      </c>
      <c r="O10" s="28">
        <v>198.00024999999999</v>
      </c>
    </row>
    <row r="11" spans="1:17" x14ac:dyDescent="0.25">
      <c r="A11" s="20" t="s">
        <v>31</v>
      </c>
      <c r="B11" s="21" t="s">
        <v>134</v>
      </c>
      <c r="C11" s="22">
        <v>44072</v>
      </c>
      <c r="D11" s="23" t="s">
        <v>39</v>
      </c>
      <c r="E11" s="24">
        <v>186</v>
      </c>
      <c r="F11" s="24">
        <v>178</v>
      </c>
      <c r="G11" s="24">
        <v>189</v>
      </c>
      <c r="H11" s="24">
        <v>186</v>
      </c>
      <c r="I11" s="24">
        <v>185</v>
      </c>
      <c r="J11" s="24">
        <v>184</v>
      </c>
      <c r="K11" s="25">
        <v>6</v>
      </c>
      <c r="L11" s="25">
        <v>1108</v>
      </c>
      <c r="M11" s="26">
        <v>184.66666666666666</v>
      </c>
      <c r="N11" s="27">
        <v>8</v>
      </c>
      <c r="O11" s="28">
        <v>192.66666666666666</v>
      </c>
    </row>
    <row r="12" spans="1:17" x14ac:dyDescent="0.25">
      <c r="A12" s="20" t="s">
        <v>31</v>
      </c>
      <c r="B12" s="21" t="s">
        <v>134</v>
      </c>
      <c r="C12" s="22">
        <v>44086</v>
      </c>
      <c r="D12" s="23" t="s">
        <v>39</v>
      </c>
      <c r="E12" s="24">
        <v>178</v>
      </c>
      <c r="F12" s="24">
        <v>187</v>
      </c>
      <c r="G12" s="24">
        <v>188</v>
      </c>
      <c r="H12" s="24">
        <v>175</v>
      </c>
      <c r="I12" s="24"/>
      <c r="J12" s="24"/>
      <c r="K12" s="25">
        <v>4</v>
      </c>
      <c r="L12" s="25">
        <v>728</v>
      </c>
      <c r="M12" s="26">
        <v>182</v>
      </c>
      <c r="N12" s="27">
        <v>8</v>
      </c>
      <c r="O12" s="28">
        <v>190</v>
      </c>
    </row>
    <row r="13" spans="1:17" x14ac:dyDescent="0.25">
      <c r="A13" s="20" t="s">
        <v>31</v>
      </c>
      <c r="B13" s="21" t="s">
        <v>134</v>
      </c>
      <c r="C13" s="22">
        <v>44100</v>
      </c>
      <c r="D13" s="23" t="s">
        <v>39</v>
      </c>
      <c r="E13" s="24">
        <v>184</v>
      </c>
      <c r="F13" s="24">
        <v>181</v>
      </c>
      <c r="G13" s="24">
        <v>184</v>
      </c>
      <c r="H13" s="24">
        <v>177</v>
      </c>
      <c r="I13" s="24"/>
      <c r="J13" s="24"/>
      <c r="K13" s="25">
        <v>4</v>
      </c>
      <c r="L13" s="25">
        <v>726</v>
      </c>
      <c r="M13" s="26">
        <v>181.5</v>
      </c>
      <c r="N13" s="27">
        <v>11</v>
      </c>
      <c r="O13" s="28">
        <v>192.5</v>
      </c>
    </row>
    <row r="14" spans="1:17" x14ac:dyDescent="0.25">
      <c r="A14" s="20" t="s">
        <v>31</v>
      </c>
      <c r="B14" s="21" t="s">
        <v>134</v>
      </c>
      <c r="C14" s="22">
        <v>44114</v>
      </c>
      <c r="D14" s="23" t="s">
        <v>39</v>
      </c>
      <c r="E14" s="24">
        <v>179.001</v>
      </c>
      <c r="F14" s="24">
        <v>179</v>
      </c>
      <c r="G14" s="24">
        <v>189</v>
      </c>
      <c r="H14" s="24">
        <v>180</v>
      </c>
      <c r="I14" s="24"/>
      <c r="J14" s="24"/>
      <c r="K14" s="25">
        <v>4</v>
      </c>
      <c r="L14" s="25">
        <v>727.00099999999998</v>
      </c>
      <c r="M14" s="26">
        <v>181.75024999999999</v>
      </c>
      <c r="N14" s="27">
        <v>3</v>
      </c>
      <c r="O14" s="28">
        <v>184.75024999999999</v>
      </c>
    </row>
    <row r="15" spans="1:17" x14ac:dyDescent="0.25">
      <c r="A15" s="20" t="s">
        <v>31</v>
      </c>
      <c r="B15" s="21" t="s">
        <v>134</v>
      </c>
      <c r="C15" s="22">
        <v>44128</v>
      </c>
      <c r="D15" s="23" t="s">
        <v>39</v>
      </c>
      <c r="E15" s="24">
        <v>179</v>
      </c>
      <c r="F15" s="24">
        <v>186</v>
      </c>
      <c r="G15" s="24">
        <v>187</v>
      </c>
      <c r="H15" s="24">
        <v>185</v>
      </c>
      <c r="I15" s="24"/>
      <c r="J15" s="24"/>
      <c r="K15" s="25">
        <v>4</v>
      </c>
      <c r="L15" s="25">
        <v>737</v>
      </c>
      <c r="M15" s="26">
        <v>184.25</v>
      </c>
      <c r="N15" s="27">
        <v>5</v>
      </c>
      <c r="O15" s="28">
        <v>189.25</v>
      </c>
    </row>
    <row r="16" spans="1:17" x14ac:dyDescent="0.25">
      <c r="A16" s="35" t="s">
        <v>31</v>
      </c>
      <c r="B16" s="36" t="s">
        <v>134</v>
      </c>
      <c r="C16" s="37">
        <v>44149</v>
      </c>
      <c r="D16" s="38" t="s">
        <v>39</v>
      </c>
      <c r="E16" s="39">
        <v>168</v>
      </c>
      <c r="F16" s="39">
        <v>184</v>
      </c>
      <c r="G16" s="39">
        <v>184</v>
      </c>
      <c r="H16" s="39">
        <v>175</v>
      </c>
      <c r="I16" s="39">
        <v>181</v>
      </c>
      <c r="J16" s="39">
        <v>184</v>
      </c>
      <c r="K16" s="40">
        <v>6</v>
      </c>
      <c r="L16" s="40">
        <v>1076</v>
      </c>
      <c r="M16" s="41">
        <v>179.33333333333334</v>
      </c>
      <c r="N16" s="42">
        <v>6</v>
      </c>
      <c r="O16" s="43">
        <v>185.33333333333334</v>
      </c>
    </row>
    <row r="19" spans="11:15" x14ac:dyDescent="0.25">
      <c r="K19" s="17">
        <f>SUM(K2:K18)</f>
        <v>64</v>
      </c>
      <c r="L19" s="17">
        <f>SUM(L2:L18)</f>
        <v>11732.003000000001</v>
      </c>
      <c r="M19" s="19">
        <f>SUM(L19/K19)</f>
        <v>183.31254687500001</v>
      </c>
      <c r="N19" s="17">
        <f>SUM(N2:N18)</f>
        <v>100</v>
      </c>
      <c r="O19" s="19">
        <f>SUM(M19+N19)</f>
        <v>283.31254687500001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"/>
    <protectedRange algorithmName="SHA-512" hashValue="ON39YdpmFHfN9f47KpiRvqrKx0V9+erV1CNkpWzYhW/Qyc6aT8rEyCrvauWSYGZK2ia3o7vd3akF07acHAFpOA==" saltValue="yVW9XmDwTqEnmpSGai0KYg==" spinCount="100000" sqref="D2" name="Range1_1_4"/>
    <protectedRange sqref="E3:J3 B3:C3" name="Range1_4_3"/>
    <protectedRange sqref="D3" name="Range1_1_2_2"/>
    <protectedRange sqref="E4:J4 B4:C4" name="Range1_4_2"/>
    <protectedRange sqref="D4" name="Range1_1_2"/>
    <protectedRange sqref="E5:J5 B5:C5" name="Range1_4"/>
    <protectedRange sqref="D5" name="Range1_1_2_1"/>
    <protectedRange algorithmName="SHA-512" hashValue="ON39YdpmFHfN9f47KpiRvqrKx0V9+erV1CNkpWzYhW/Qyc6aT8rEyCrvauWSYGZK2ia3o7vd3akF07acHAFpOA==" saltValue="yVW9XmDwTqEnmpSGai0KYg==" spinCount="100000" sqref="E6:J6 B6:C6" name="Range1_4_4"/>
    <protectedRange algorithmName="SHA-512" hashValue="ON39YdpmFHfN9f47KpiRvqrKx0V9+erV1CNkpWzYhW/Qyc6aT8rEyCrvauWSYGZK2ia3o7vd3akF07acHAFpOA==" saltValue="yVW9XmDwTqEnmpSGai0KYg==" spinCount="100000" sqref="D6" name="Range1_1_2_4"/>
    <protectedRange algorithmName="SHA-512" hashValue="ON39YdpmFHfN9f47KpiRvqrKx0V9+erV1CNkpWzYhW/Qyc6aT8rEyCrvauWSYGZK2ia3o7vd3akF07acHAFpOA==" saltValue="yVW9XmDwTqEnmpSGai0KYg==" spinCount="100000" sqref="E7:J7 B7:C7" name="Range1_4_3_1"/>
    <protectedRange algorithmName="SHA-512" hashValue="ON39YdpmFHfN9f47KpiRvqrKx0V9+erV1CNkpWzYhW/Qyc6aT8rEyCrvauWSYGZK2ia3o7vd3akF07acHAFpOA==" saltValue="yVW9XmDwTqEnmpSGai0KYg==" spinCount="100000" sqref="D7" name="Range1_1_2_4_1"/>
    <protectedRange algorithmName="SHA-512" hashValue="ON39YdpmFHfN9f47KpiRvqrKx0V9+erV1CNkpWzYhW/Qyc6aT8rEyCrvauWSYGZK2ia3o7vd3akF07acHAFpOA==" saltValue="yVW9XmDwTqEnmpSGai0KYg==" spinCount="100000" sqref="E8:J8 B8:C8" name="Range1_4_1"/>
    <protectedRange algorithmName="SHA-512" hashValue="ON39YdpmFHfN9f47KpiRvqrKx0V9+erV1CNkpWzYhW/Qyc6aT8rEyCrvauWSYGZK2ia3o7vd3akF07acHAFpOA==" saltValue="yVW9XmDwTqEnmpSGai0KYg==" spinCount="100000" sqref="D8" name="Range1_1_2_9"/>
    <protectedRange sqref="E9:J9 B9:C9" name="Range1_4_11"/>
    <protectedRange sqref="D9" name="Range1_1_2_11"/>
    <protectedRange algorithmName="SHA-512" hashValue="ON39YdpmFHfN9f47KpiRvqrKx0V9+erV1CNkpWzYhW/Qyc6aT8rEyCrvauWSYGZK2ia3o7vd3akF07acHAFpOA==" saltValue="yVW9XmDwTqEnmpSGai0KYg==" spinCount="100000" sqref="E10:J10 B10:C10" name="Range1_8_2"/>
    <protectedRange algorithmName="SHA-512" hashValue="ON39YdpmFHfN9f47KpiRvqrKx0V9+erV1CNkpWzYhW/Qyc6aT8rEyCrvauWSYGZK2ia3o7vd3akF07acHAFpOA==" saltValue="yVW9XmDwTqEnmpSGai0KYg==" spinCount="100000" sqref="D10" name="Range1_1_6_1"/>
    <protectedRange algorithmName="SHA-512" hashValue="ON39YdpmFHfN9f47KpiRvqrKx0V9+erV1CNkpWzYhW/Qyc6aT8rEyCrvauWSYGZK2ia3o7vd3akF07acHAFpOA==" saltValue="yVW9XmDwTqEnmpSGai0KYg==" spinCount="100000" sqref="E11:J11 B11:C11" name="Range1_4_12"/>
    <protectedRange algorithmName="SHA-512" hashValue="ON39YdpmFHfN9f47KpiRvqrKx0V9+erV1CNkpWzYhW/Qyc6aT8rEyCrvauWSYGZK2ia3o7vd3akF07acHAFpOA==" saltValue="yVW9XmDwTqEnmpSGai0KYg==" spinCount="100000" sqref="D11" name="Range1_1_2_5"/>
    <protectedRange sqref="E12:J12 B12:C12" name="Range1_4_2_1"/>
    <protectedRange sqref="D12" name="Range1_1_2_3"/>
    <protectedRange algorithmName="SHA-512" hashValue="ON39YdpmFHfN9f47KpiRvqrKx0V9+erV1CNkpWzYhW/Qyc6aT8rEyCrvauWSYGZK2ia3o7vd3akF07acHAFpOA==" saltValue="yVW9XmDwTqEnmpSGai0KYg==" spinCount="100000" sqref="E13:J13 B13:C13" name="Range1_4_13"/>
    <protectedRange algorithmName="SHA-512" hashValue="ON39YdpmFHfN9f47KpiRvqrKx0V9+erV1CNkpWzYhW/Qyc6aT8rEyCrvauWSYGZK2ia3o7vd3akF07acHAFpOA==" saltValue="yVW9XmDwTqEnmpSGai0KYg==" spinCount="100000" sqref="D13" name="Range1_1_2_10"/>
    <protectedRange algorithmName="SHA-512" hashValue="ON39YdpmFHfN9f47KpiRvqrKx0V9+erV1CNkpWzYhW/Qyc6aT8rEyCrvauWSYGZK2ia3o7vd3akF07acHAFpOA==" saltValue="yVW9XmDwTqEnmpSGai0KYg==" spinCount="100000" sqref="E14:J14 B14:C14" name="Range1_4_5"/>
    <protectedRange algorithmName="SHA-512" hashValue="ON39YdpmFHfN9f47KpiRvqrKx0V9+erV1CNkpWzYhW/Qyc6aT8rEyCrvauWSYGZK2ia3o7vd3akF07acHAFpOA==" saltValue="yVW9XmDwTqEnmpSGai0KYg==" spinCount="100000" sqref="D14" name="Range1_1_2_12"/>
    <protectedRange algorithmName="SHA-512" hashValue="ON39YdpmFHfN9f47KpiRvqrKx0V9+erV1CNkpWzYhW/Qyc6aT8rEyCrvauWSYGZK2ia3o7vd3akF07acHAFpOA==" saltValue="yVW9XmDwTqEnmpSGai0KYg==" spinCount="100000" sqref="E16:J16 B16:C16" name="Range1_6_1"/>
    <protectedRange algorithmName="SHA-512" hashValue="ON39YdpmFHfN9f47KpiRvqrKx0V9+erV1CNkpWzYhW/Qyc6aT8rEyCrvauWSYGZK2ia3o7vd3akF07acHAFpOA==" saltValue="yVW9XmDwTqEnmpSGai0KYg==" spinCount="100000" sqref="D16" name="Range1_1_8"/>
  </protectedRanges>
  <conditionalFormatting sqref="J2">
    <cfRule type="top10" dxfId="3256" priority="79" rank="1"/>
  </conditionalFormatting>
  <conditionalFormatting sqref="I2">
    <cfRule type="top10" dxfId="3255" priority="80" rank="1"/>
  </conditionalFormatting>
  <conditionalFormatting sqref="H2">
    <cfRule type="top10" dxfId="3254" priority="81" rank="1"/>
  </conditionalFormatting>
  <conditionalFormatting sqref="G2">
    <cfRule type="top10" dxfId="3253" priority="82" rank="1"/>
  </conditionalFormatting>
  <conditionalFormatting sqref="F2">
    <cfRule type="top10" dxfId="3252" priority="83" rank="1"/>
  </conditionalFormatting>
  <conditionalFormatting sqref="E2">
    <cfRule type="top10" dxfId="3251" priority="84" rank="1"/>
  </conditionalFormatting>
  <conditionalFormatting sqref="E3">
    <cfRule type="top10" dxfId="3250" priority="78" rank="1"/>
  </conditionalFormatting>
  <conditionalFormatting sqref="F3">
    <cfRule type="top10" dxfId="3249" priority="77" rank="1"/>
  </conditionalFormatting>
  <conditionalFormatting sqref="G3">
    <cfRule type="top10" dxfId="3248" priority="76" rank="1"/>
  </conditionalFormatting>
  <conditionalFormatting sqref="H3">
    <cfRule type="top10" dxfId="3247" priority="75" rank="1"/>
  </conditionalFormatting>
  <conditionalFormatting sqref="I3">
    <cfRule type="top10" dxfId="3246" priority="74" rank="1"/>
  </conditionalFormatting>
  <conditionalFormatting sqref="J3">
    <cfRule type="top10" dxfId="3245" priority="73" rank="1"/>
  </conditionalFormatting>
  <conditionalFormatting sqref="E4">
    <cfRule type="top10" dxfId="3244" priority="72" rank="1"/>
  </conditionalFormatting>
  <conditionalFormatting sqref="F4">
    <cfRule type="top10" dxfId="3243" priority="71" rank="1"/>
  </conditionalFormatting>
  <conditionalFormatting sqref="G4">
    <cfRule type="top10" dxfId="3242" priority="70" rank="1"/>
  </conditionalFormatting>
  <conditionalFormatting sqref="H4">
    <cfRule type="top10" dxfId="3241" priority="69" rank="1"/>
  </conditionalFormatting>
  <conditionalFormatting sqref="I4">
    <cfRule type="top10" dxfId="3240" priority="68" rank="1"/>
  </conditionalFormatting>
  <conditionalFormatting sqref="J4">
    <cfRule type="top10" dxfId="3239" priority="67" rank="1"/>
  </conditionalFormatting>
  <conditionalFormatting sqref="E5">
    <cfRule type="top10" dxfId="3238" priority="66" rank="1"/>
  </conditionalFormatting>
  <conditionalFormatting sqref="F5">
    <cfRule type="top10" dxfId="3237" priority="65" rank="1"/>
  </conditionalFormatting>
  <conditionalFormatting sqref="G5">
    <cfRule type="top10" dxfId="3236" priority="64" rank="1"/>
  </conditionalFormatting>
  <conditionalFormatting sqref="H5">
    <cfRule type="top10" dxfId="3235" priority="63" rank="1"/>
  </conditionalFormatting>
  <conditionalFormatting sqref="I5">
    <cfRule type="top10" dxfId="3234" priority="62" rank="1"/>
  </conditionalFormatting>
  <conditionalFormatting sqref="J5">
    <cfRule type="top10" dxfId="3233" priority="61" rank="1"/>
  </conditionalFormatting>
  <conditionalFormatting sqref="E6">
    <cfRule type="top10" dxfId="3232" priority="60" rank="1"/>
  </conditionalFormatting>
  <conditionalFormatting sqref="F6">
    <cfRule type="top10" dxfId="3231" priority="59" rank="1"/>
  </conditionalFormatting>
  <conditionalFormatting sqref="G6">
    <cfRule type="top10" dxfId="3230" priority="58" rank="1"/>
  </conditionalFormatting>
  <conditionalFormatting sqref="H6">
    <cfRule type="top10" dxfId="3229" priority="57" rank="1"/>
  </conditionalFormatting>
  <conditionalFormatting sqref="I6">
    <cfRule type="top10" dxfId="3228" priority="56" rank="1"/>
  </conditionalFormatting>
  <conditionalFormatting sqref="J6">
    <cfRule type="top10" dxfId="3227" priority="55" rank="1"/>
  </conditionalFormatting>
  <conditionalFormatting sqref="E7">
    <cfRule type="top10" dxfId="3226" priority="54" rank="1"/>
  </conditionalFormatting>
  <conditionalFormatting sqref="F7">
    <cfRule type="top10" dxfId="3225" priority="53" rank="1"/>
  </conditionalFormatting>
  <conditionalFormatting sqref="G7">
    <cfRule type="top10" dxfId="3224" priority="52" rank="1"/>
  </conditionalFormatting>
  <conditionalFormatting sqref="H7">
    <cfRule type="top10" dxfId="3223" priority="51" rank="1"/>
  </conditionalFormatting>
  <conditionalFormatting sqref="I7">
    <cfRule type="top10" dxfId="3222" priority="50" rank="1"/>
  </conditionalFormatting>
  <conditionalFormatting sqref="J7">
    <cfRule type="top10" dxfId="3221" priority="49" rank="1"/>
  </conditionalFormatting>
  <conditionalFormatting sqref="E8">
    <cfRule type="top10" dxfId="3220" priority="48" rank="1"/>
  </conditionalFormatting>
  <conditionalFormatting sqref="F8">
    <cfRule type="top10" dxfId="3219" priority="47" rank="1"/>
  </conditionalFormatting>
  <conditionalFormatting sqref="G8">
    <cfRule type="top10" dxfId="3218" priority="46" rank="1"/>
  </conditionalFormatting>
  <conditionalFormatting sqref="H8">
    <cfRule type="top10" dxfId="3217" priority="45" rank="1"/>
  </conditionalFormatting>
  <conditionalFormatting sqref="I8">
    <cfRule type="top10" dxfId="3216" priority="44" rank="1"/>
  </conditionalFormatting>
  <conditionalFormatting sqref="J8">
    <cfRule type="top10" dxfId="3215" priority="43" rank="1"/>
  </conditionalFormatting>
  <conditionalFormatting sqref="E9">
    <cfRule type="top10" dxfId="3214" priority="42" rank="1"/>
  </conditionalFormatting>
  <conditionalFormatting sqref="F9">
    <cfRule type="top10" dxfId="3213" priority="41" rank="1"/>
  </conditionalFormatting>
  <conditionalFormatting sqref="G9">
    <cfRule type="top10" dxfId="3212" priority="40" rank="1"/>
  </conditionalFormatting>
  <conditionalFormatting sqref="H9">
    <cfRule type="top10" dxfId="3211" priority="39" rank="1"/>
  </conditionalFormatting>
  <conditionalFormatting sqref="I9">
    <cfRule type="top10" dxfId="3210" priority="38" rank="1"/>
  </conditionalFormatting>
  <conditionalFormatting sqref="J9">
    <cfRule type="top10" dxfId="3209" priority="37" rank="1"/>
  </conditionalFormatting>
  <conditionalFormatting sqref="E10">
    <cfRule type="top10" dxfId="3208" priority="36" rank="1"/>
  </conditionalFormatting>
  <conditionalFormatting sqref="F10">
    <cfRule type="top10" dxfId="3207" priority="35" rank="1"/>
  </conditionalFormatting>
  <conditionalFormatting sqref="G10">
    <cfRule type="top10" dxfId="3206" priority="34" rank="1"/>
  </conditionalFormatting>
  <conditionalFormatting sqref="H10">
    <cfRule type="top10" dxfId="3205" priority="33" rank="1"/>
  </conditionalFormatting>
  <conditionalFormatting sqref="I10">
    <cfRule type="top10" dxfId="3204" priority="32" rank="1"/>
  </conditionalFormatting>
  <conditionalFormatting sqref="J10">
    <cfRule type="top10" dxfId="3203" priority="31" rank="1"/>
  </conditionalFormatting>
  <conditionalFormatting sqref="E11">
    <cfRule type="top10" dxfId="3202" priority="30" rank="1"/>
  </conditionalFormatting>
  <conditionalFormatting sqref="F11">
    <cfRule type="top10" dxfId="3201" priority="29" rank="1"/>
  </conditionalFormatting>
  <conditionalFormatting sqref="G11">
    <cfRule type="top10" dxfId="3200" priority="28" rank="1"/>
  </conditionalFormatting>
  <conditionalFormatting sqref="H11">
    <cfRule type="top10" dxfId="3199" priority="27" rank="1"/>
  </conditionalFormatting>
  <conditionalFormatting sqref="I11">
    <cfRule type="top10" dxfId="3198" priority="26" rank="1"/>
  </conditionalFormatting>
  <conditionalFormatting sqref="J11">
    <cfRule type="top10" dxfId="3197" priority="25" rank="1"/>
  </conditionalFormatting>
  <conditionalFormatting sqref="E12">
    <cfRule type="top10" dxfId="3196" priority="24" rank="1"/>
  </conditionalFormatting>
  <conditionalFormatting sqref="F12">
    <cfRule type="top10" dxfId="3195" priority="23" rank="1"/>
  </conditionalFormatting>
  <conditionalFormatting sqref="G12">
    <cfRule type="top10" dxfId="3194" priority="22" rank="1"/>
  </conditionalFormatting>
  <conditionalFormatting sqref="H12">
    <cfRule type="top10" dxfId="3193" priority="21" rank="1"/>
  </conditionalFormatting>
  <conditionalFormatting sqref="I12">
    <cfRule type="top10" dxfId="3192" priority="20" rank="1"/>
  </conditionalFormatting>
  <conditionalFormatting sqref="J12">
    <cfRule type="top10" dxfId="3191" priority="19" rank="1"/>
  </conditionalFormatting>
  <conditionalFormatting sqref="E13">
    <cfRule type="top10" dxfId="3190" priority="18" rank="1"/>
  </conditionalFormatting>
  <conditionalFormatting sqref="F13">
    <cfRule type="top10" dxfId="3189" priority="17" rank="1"/>
  </conditionalFormatting>
  <conditionalFormatting sqref="G13">
    <cfRule type="top10" dxfId="3188" priority="16" rank="1"/>
  </conditionalFormatting>
  <conditionalFormatting sqref="H13">
    <cfRule type="top10" dxfId="3187" priority="15" rank="1"/>
  </conditionalFormatting>
  <conditionalFormatting sqref="I13">
    <cfRule type="top10" dxfId="3186" priority="14" rank="1"/>
  </conditionalFormatting>
  <conditionalFormatting sqref="J13">
    <cfRule type="top10" dxfId="3185" priority="13" rank="1"/>
  </conditionalFormatting>
  <conditionalFormatting sqref="E14">
    <cfRule type="top10" dxfId="3184" priority="12" rank="1"/>
  </conditionalFormatting>
  <conditionalFormatting sqref="F14">
    <cfRule type="top10" dxfId="3183" priority="11" rank="1"/>
  </conditionalFormatting>
  <conditionalFormatting sqref="G14">
    <cfRule type="top10" dxfId="3182" priority="10" rank="1"/>
  </conditionalFormatting>
  <conditionalFormatting sqref="H14">
    <cfRule type="top10" dxfId="3181" priority="9" rank="1"/>
  </conditionalFormatting>
  <conditionalFormatting sqref="I14">
    <cfRule type="top10" dxfId="3180" priority="8" rank="1"/>
  </conditionalFormatting>
  <conditionalFormatting sqref="J14">
    <cfRule type="top10" dxfId="3179" priority="7" rank="1"/>
  </conditionalFormatting>
  <conditionalFormatting sqref="E16">
    <cfRule type="top10" dxfId="3178" priority="6" rank="1"/>
  </conditionalFormatting>
  <conditionalFormatting sqref="F16">
    <cfRule type="top10" dxfId="3177" priority="5" rank="1"/>
  </conditionalFormatting>
  <conditionalFormatting sqref="G16">
    <cfRule type="top10" dxfId="3176" priority="4" rank="1"/>
  </conditionalFormatting>
  <conditionalFormatting sqref="H16">
    <cfRule type="top10" dxfId="3175" priority="3" rank="1"/>
  </conditionalFormatting>
  <conditionalFormatting sqref="I16">
    <cfRule type="top10" dxfId="3174" priority="2" rank="1"/>
  </conditionalFormatting>
  <conditionalFormatting sqref="J16">
    <cfRule type="top10" dxfId="3173" priority="1" rank="1"/>
  </conditionalFormatting>
  <hyperlinks>
    <hyperlink ref="Q1" location="'National Adult Rankings'!A1" display="Return to Rankings" xr:uid="{08D24C9C-4CCD-4450-8C34-FE3D79F2CEE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CE49681-411E-4473-A8F6-8CFA1D381E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016EFA1-84DD-4018-A68B-BA0856232F0D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96193-EDBD-45BD-A909-9F60383EAE0D}"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141</v>
      </c>
      <c r="C2" s="22">
        <v>43981</v>
      </c>
      <c r="D2" s="23" t="s">
        <v>39</v>
      </c>
      <c r="E2" s="24">
        <v>187</v>
      </c>
      <c r="F2" s="24">
        <v>185</v>
      </c>
      <c r="G2" s="24">
        <v>192</v>
      </c>
      <c r="H2" s="24">
        <v>185.001</v>
      </c>
      <c r="I2" s="24"/>
      <c r="J2" s="24"/>
      <c r="K2" s="25">
        <v>4</v>
      </c>
      <c r="L2" s="25">
        <v>749.00099999999998</v>
      </c>
      <c r="M2" s="26">
        <v>187.25024999999999</v>
      </c>
      <c r="N2" s="27">
        <v>13</v>
      </c>
      <c r="O2" s="28">
        <v>200.25024999999999</v>
      </c>
    </row>
    <row r="3" spans="1:17" x14ac:dyDescent="0.25">
      <c r="A3" s="20" t="s">
        <v>31</v>
      </c>
      <c r="B3" s="21" t="s">
        <v>141</v>
      </c>
      <c r="C3" s="22">
        <v>44009</v>
      </c>
      <c r="D3" s="23" t="s">
        <v>39</v>
      </c>
      <c r="E3" s="24">
        <v>178</v>
      </c>
      <c r="F3" s="24">
        <v>182</v>
      </c>
      <c r="G3" s="24">
        <v>184</v>
      </c>
      <c r="H3" s="24">
        <v>184</v>
      </c>
      <c r="I3" s="24"/>
      <c r="J3" s="24"/>
      <c r="K3" s="25">
        <v>4</v>
      </c>
      <c r="L3" s="25">
        <v>728</v>
      </c>
      <c r="M3" s="26">
        <v>182</v>
      </c>
      <c r="N3" s="27">
        <v>4</v>
      </c>
      <c r="O3" s="28">
        <v>186</v>
      </c>
    </row>
    <row r="6" spans="1:17" x14ac:dyDescent="0.25">
      <c r="K6" s="17">
        <f>SUM(K2:K5)</f>
        <v>8</v>
      </c>
      <c r="L6" s="17">
        <f>SUM(L2:L5)</f>
        <v>1477.001</v>
      </c>
      <c r="M6" s="19">
        <f>SUM(L6/K6)</f>
        <v>184.625125</v>
      </c>
      <c r="N6" s="17">
        <f>SUM(N2:N5)</f>
        <v>17</v>
      </c>
      <c r="O6" s="19">
        <f>SUM(M6+N6)</f>
        <v>201.625125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E2:J2 B2:C2" name="Range1_4_2"/>
    <protectedRange sqref="D2" name="Range1_1_2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_1"/>
  </protectedRanges>
  <conditionalFormatting sqref="E2">
    <cfRule type="top10" dxfId="4341" priority="12" rank="1"/>
  </conditionalFormatting>
  <conditionalFormatting sqref="F2">
    <cfRule type="top10" dxfId="4340" priority="11" rank="1"/>
  </conditionalFormatting>
  <conditionalFormatting sqref="G2">
    <cfRule type="top10" dxfId="4339" priority="10" rank="1"/>
  </conditionalFormatting>
  <conditionalFormatting sqref="H2">
    <cfRule type="top10" dxfId="4338" priority="9" rank="1"/>
  </conditionalFormatting>
  <conditionalFormatting sqref="I2">
    <cfRule type="top10" dxfId="4337" priority="8" rank="1"/>
  </conditionalFormatting>
  <conditionalFormatting sqref="J2">
    <cfRule type="top10" dxfId="4336" priority="7" rank="1"/>
  </conditionalFormatting>
  <conditionalFormatting sqref="E3">
    <cfRule type="top10" dxfId="4335" priority="6" rank="1"/>
  </conditionalFormatting>
  <conditionalFormatting sqref="F3">
    <cfRule type="top10" dxfId="4334" priority="5" rank="1"/>
  </conditionalFormatting>
  <conditionalFormatting sqref="G3">
    <cfRule type="top10" dxfId="4333" priority="4" rank="1"/>
  </conditionalFormatting>
  <conditionalFormatting sqref="H3">
    <cfRule type="top10" dxfId="4332" priority="3" rank="1"/>
  </conditionalFormatting>
  <conditionalFormatting sqref="I3">
    <cfRule type="top10" dxfId="4331" priority="2" rank="1"/>
  </conditionalFormatting>
  <conditionalFormatting sqref="J3">
    <cfRule type="top10" dxfId="4330" priority="1" rank="1"/>
  </conditionalFormatting>
  <hyperlinks>
    <hyperlink ref="Q1" location="'National Adult Rankings'!A1" display="Return to Rankings" xr:uid="{E2DF5DD9-D546-4853-B5C5-CF3EACEAB73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B4623D8-991D-434C-BB88-DC6E21ADB5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97C4F-435D-44EF-82DA-DB7A8B5E0F53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199</v>
      </c>
      <c r="C2" s="22">
        <v>44024</v>
      </c>
      <c r="D2" s="23" t="s">
        <v>138</v>
      </c>
      <c r="E2" s="24">
        <v>177</v>
      </c>
      <c r="F2" s="24">
        <v>178</v>
      </c>
      <c r="G2" s="24">
        <v>186</v>
      </c>
      <c r="H2" s="24">
        <v>182</v>
      </c>
      <c r="I2" s="24">
        <v>180</v>
      </c>
      <c r="J2" s="24">
        <v>181</v>
      </c>
      <c r="K2" s="25">
        <v>6</v>
      </c>
      <c r="L2" s="25">
        <v>1084</v>
      </c>
      <c r="M2" s="26">
        <v>180.66666666666666</v>
      </c>
      <c r="N2" s="27">
        <v>4</v>
      </c>
      <c r="O2" s="28">
        <v>184.66666666666666</v>
      </c>
    </row>
    <row r="5" spans="1:17" x14ac:dyDescent="0.25">
      <c r="K5" s="17">
        <f>SUM(K2:K4)</f>
        <v>6</v>
      </c>
      <c r="L5" s="17">
        <f>SUM(L2:L4)</f>
        <v>1084</v>
      </c>
      <c r="M5" s="19">
        <f>SUM(L5/K5)</f>
        <v>180.66666666666666</v>
      </c>
      <c r="N5" s="17">
        <f>SUM(N2:N4)</f>
        <v>4</v>
      </c>
      <c r="O5" s="19">
        <f>SUM(M5+N5)</f>
        <v>184.66666666666666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2"/>
    <protectedRange algorithmName="SHA-512" hashValue="ON39YdpmFHfN9f47KpiRvqrKx0V9+erV1CNkpWzYhW/Qyc6aT8rEyCrvauWSYGZK2ia3o7vd3akF07acHAFpOA==" saltValue="yVW9XmDwTqEnmpSGai0KYg==" spinCount="100000" sqref="D2" name="Range1_1_10"/>
  </protectedRanges>
  <conditionalFormatting sqref="E2">
    <cfRule type="top10" dxfId="3172" priority="6" rank="1"/>
  </conditionalFormatting>
  <conditionalFormatting sqref="F2">
    <cfRule type="top10" dxfId="3171" priority="5" rank="1"/>
  </conditionalFormatting>
  <conditionalFormatting sqref="G2">
    <cfRule type="top10" dxfId="3170" priority="4" rank="1"/>
  </conditionalFormatting>
  <conditionalFormatting sqref="H2">
    <cfRule type="top10" dxfId="3169" priority="3" rank="1"/>
  </conditionalFormatting>
  <conditionalFormatting sqref="I2">
    <cfRule type="top10" dxfId="3168" priority="2" rank="1"/>
  </conditionalFormatting>
  <conditionalFormatting sqref="J2">
    <cfRule type="top10" dxfId="3167" priority="1" rank="1"/>
  </conditionalFormatting>
  <hyperlinks>
    <hyperlink ref="Q1" location="'National Adult Rankings'!A1" display="Return to Rankings" xr:uid="{3E1BD9FC-B7F3-4F7B-87A9-4DF2BDAF605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3E8E72-677D-4A5D-B452-27D5C5AD900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6E880-FA59-4735-BEE4-EAD07E04D662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105</v>
      </c>
      <c r="B2" s="21" t="s">
        <v>267</v>
      </c>
      <c r="C2" s="22">
        <v>44115</v>
      </c>
      <c r="D2" s="23" t="s">
        <v>205</v>
      </c>
      <c r="E2" s="24">
        <v>187</v>
      </c>
      <c r="F2" s="24">
        <v>177</v>
      </c>
      <c r="G2" s="24">
        <v>175</v>
      </c>
      <c r="H2" s="24">
        <v>181</v>
      </c>
      <c r="I2" s="24"/>
      <c r="J2" s="24"/>
      <c r="K2" s="25">
        <v>4</v>
      </c>
      <c r="L2" s="25">
        <v>720</v>
      </c>
      <c r="M2" s="26">
        <v>180</v>
      </c>
      <c r="N2" s="27">
        <v>3</v>
      </c>
      <c r="O2" s="28">
        <v>183</v>
      </c>
    </row>
    <row r="5" spans="1:17" x14ac:dyDescent="0.25">
      <c r="K5" s="17">
        <f>SUM(K2:K4)</f>
        <v>4</v>
      </c>
      <c r="L5" s="17">
        <f>SUM(L2:L4)</f>
        <v>720</v>
      </c>
      <c r="M5" s="19">
        <f>SUM(L5/K5)</f>
        <v>180</v>
      </c>
      <c r="N5" s="17">
        <f>SUM(N2:N4)</f>
        <v>3</v>
      </c>
      <c r="O5" s="19">
        <f>SUM(M5+N5)</f>
        <v>183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4_1_1_1"/>
    <protectedRange algorithmName="SHA-512" hashValue="ON39YdpmFHfN9f47KpiRvqrKx0V9+erV1CNkpWzYhW/Qyc6aT8rEyCrvauWSYGZK2ia3o7vd3akF07acHAFpOA==" saltValue="yVW9XmDwTqEnmpSGai0KYg==" spinCount="100000" sqref="D2" name="Range1_1_4_1_1"/>
    <protectedRange algorithmName="SHA-512" hashValue="ON39YdpmFHfN9f47KpiRvqrKx0V9+erV1CNkpWzYhW/Qyc6aT8rEyCrvauWSYGZK2ia3o7vd3akF07acHAFpOA==" saltValue="yVW9XmDwTqEnmpSGai0KYg==" spinCount="100000" sqref="B2" name="Range1_3_1"/>
  </protectedRanges>
  <conditionalFormatting sqref="E2">
    <cfRule type="top10" dxfId="3166" priority="6" rank="1"/>
  </conditionalFormatting>
  <conditionalFormatting sqref="F2">
    <cfRule type="top10" dxfId="3165" priority="5" rank="1"/>
  </conditionalFormatting>
  <conditionalFormatting sqref="G2">
    <cfRule type="top10" dxfId="3164" priority="4" rank="1"/>
  </conditionalFormatting>
  <conditionalFormatting sqref="H2">
    <cfRule type="top10" dxfId="3163" priority="3" rank="1"/>
  </conditionalFormatting>
  <conditionalFormatting sqref="I2">
    <cfRule type="top10" dxfId="3162" priority="2" rank="1"/>
  </conditionalFormatting>
  <conditionalFormatting sqref="J2">
    <cfRule type="top10" dxfId="3161" priority="1" rank="1"/>
  </conditionalFormatting>
  <hyperlinks>
    <hyperlink ref="Q1" location="'National Adult Rankings'!A1" display="Return to Rankings" xr:uid="{0D36AA8F-650A-48EA-8782-CDA9A74E10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DC16CCF-587B-4466-A19C-B6194034091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800C29-0DBE-4DAE-AF29-E000AF3C16F8}">
  <sheetPr codeName="Sheet69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54</v>
      </c>
      <c r="B2" s="21" t="s">
        <v>76</v>
      </c>
      <c r="C2" s="22">
        <v>43939</v>
      </c>
      <c r="D2" s="23" t="s">
        <v>74</v>
      </c>
      <c r="E2" s="24">
        <v>193</v>
      </c>
      <c r="F2" s="24">
        <v>189</v>
      </c>
      <c r="G2" s="24">
        <v>192</v>
      </c>
      <c r="H2" s="24">
        <v>193</v>
      </c>
      <c r="I2" s="24"/>
      <c r="J2" s="24"/>
      <c r="K2" s="25">
        <f>COUNT(E2:J2)</f>
        <v>4</v>
      </c>
      <c r="L2" s="25">
        <f>SUM(E2:J2)</f>
        <v>767</v>
      </c>
      <c r="M2" s="26">
        <f>IFERROR(L2/K2,0)</f>
        <v>191.75</v>
      </c>
      <c r="N2" s="27">
        <v>3</v>
      </c>
      <c r="O2" s="28">
        <f>SUM(M2+N2)</f>
        <v>194.75</v>
      </c>
    </row>
    <row r="3" spans="1:17" x14ac:dyDescent="0.25">
      <c r="O3" s="18"/>
    </row>
    <row r="4" spans="1:17" x14ac:dyDescent="0.25">
      <c r="O4" s="18"/>
    </row>
    <row r="5" spans="1:17" x14ac:dyDescent="0.25">
      <c r="K5" s="17">
        <f>SUM(K2:K4)</f>
        <v>4</v>
      </c>
      <c r="L5" s="17">
        <f>SUM(L2:L4)</f>
        <v>767</v>
      </c>
      <c r="M5" s="16">
        <f>SUM(L5/K5)</f>
        <v>191.75</v>
      </c>
      <c r="N5" s="17">
        <f>SUM(N2:N4)</f>
        <v>3</v>
      </c>
      <c r="O5" s="19">
        <f>SUM(M5+N5)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I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2:H2" name="Range1_3"/>
  </protectedRanges>
  <conditionalFormatting sqref="F2">
    <cfRule type="top10" dxfId="3160" priority="5" rank="1"/>
  </conditionalFormatting>
  <conditionalFormatting sqref="G2">
    <cfRule type="top10" dxfId="3159" priority="4" rank="1"/>
  </conditionalFormatting>
  <conditionalFormatting sqref="H2">
    <cfRule type="top10" dxfId="3158" priority="3" rank="1"/>
  </conditionalFormatting>
  <conditionalFormatting sqref="I2">
    <cfRule type="top10" dxfId="3157" priority="1" rank="1"/>
  </conditionalFormatting>
  <conditionalFormatting sqref="J2">
    <cfRule type="top10" dxfId="3156" priority="2" rank="1"/>
  </conditionalFormatting>
  <conditionalFormatting sqref="E2">
    <cfRule type="top10" dxfId="3155" priority="6" rank="1"/>
  </conditionalFormatting>
  <hyperlinks>
    <hyperlink ref="Q1" location="'National Adult Rankings'!A1" display="Return to Rankings" xr:uid="{6212E99C-C083-4B21-BEDD-F73DFDE9E910}"/>
  </hyperlink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FEDD4-FF6B-4797-88DC-A300BC9AE320}">
  <sheetPr codeName="Sheet113"/>
  <dimension ref="A1:Q37"/>
  <sheetViews>
    <sheetView topLeftCell="A16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45" t="s">
        <v>31</v>
      </c>
      <c r="B2" s="46" t="s">
        <v>95</v>
      </c>
      <c r="C2" s="47">
        <v>43961</v>
      </c>
      <c r="D2" s="48" t="s">
        <v>97</v>
      </c>
      <c r="E2" s="49">
        <v>178</v>
      </c>
      <c r="F2" s="49">
        <v>186</v>
      </c>
      <c r="G2" s="49">
        <v>184</v>
      </c>
      <c r="H2" s="49">
        <v>184</v>
      </c>
      <c r="I2" s="49"/>
      <c r="J2" s="49"/>
      <c r="K2" s="50">
        <f>COUNT(E2:J2)</f>
        <v>4</v>
      </c>
      <c r="L2" s="50">
        <f>SUM(E2:J2)</f>
        <v>732</v>
      </c>
      <c r="M2" s="51">
        <f>SUM(L2/K2)</f>
        <v>183</v>
      </c>
      <c r="N2" s="46">
        <v>13</v>
      </c>
      <c r="O2" s="52">
        <f>SUM(M2+N2)</f>
        <v>196</v>
      </c>
    </row>
    <row r="3" spans="1:17" x14ac:dyDescent="0.25">
      <c r="A3" s="35" t="s">
        <v>31</v>
      </c>
      <c r="B3" s="36" t="s">
        <v>95</v>
      </c>
      <c r="C3" s="37">
        <v>43988</v>
      </c>
      <c r="D3" s="38" t="s">
        <v>157</v>
      </c>
      <c r="E3" s="39">
        <v>189</v>
      </c>
      <c r="F3" s="39">
        <v>190</v>
      </c>
      <c r="G3" s="39">
        <v>184</v>
      </c>
      <c r="H3" s="39">
        <v>187</v>
      </c>
      <c r="I3" s="39">
        <v>189</v>
      </c>
      <c r="J3" s="39">
        <v>185</v>
      </c>
      <c r="K3" s="40">
        <v>6</v>
      </c>
      <c r="L3" s="40">
        <v>1124</v>
      </c>
      <c r="M3" s="41">
        <v>187.33333333333334</v>
      </c>
      <c r="N3" s="42">
        <v>22</v>
      </c>
      <c r="O3" s="43">
        <v>209.33333333333334</v>
      </c>
    </row>
    <row r="4" spans="1:17" ht="15.75" x14ac:dyDescent="0.3">
      <c r="A4" s="54" t="s">
        <v>31</v>
      </c>
      <c r="B4" s="55" t="s">
        <v>95</v>
      </c>
      <c r="C4" s="56">
        <v>43996</v>
      </c>
      <c r="D4" s="57" t="s">
        <v>163</v>
      </c>
      <c r="E4" s="58">
        <v>187</v>
      </c>
      <c r="F4" s="58">
        <v>186</v>
      </c>
      <c r="G4" s="58">
        <v>183</v>
      </c>
      <c r="H4" s="58">
        <v>183</v>
      </c>
      <c r="I4" s="58"/>
      <c r="J4" s="58"/>
      <c r="K4" s="59">
        <f>COUNT(E4:J4)</f>
        <v>4</v>
      </c>
      <c r="L4" s="59">
        <f>SUM(E4:J4)</f>
        <v>739</v>
      </c>
      <c r="M4" s="60">
        <f>SUM(L4/K4)</f>
        <v>184.75</v>
      </c>
      <c r="N4" s="55">
        <v>9</v>
      </c>
      <c r="O4" s="61">
        <f>SUM(M4+N4)</f>
        <v>193.75</v>
      </c>
    </row>
    <row r="5" spans="1:17" x14ac:dyDescent="0.25">
      <c r="A5" s="20" t="s">
        <v>88</v>
      </c>
      <c r="B5" s="21" t="s">
        <v>95</v>
      </c>
      <c r="C5" s="22">
        <v>44030</v>
      </c>
      <c r="D5" s="23" t="s">
        <v>122</v>
      </c>
      <c r="E5" s="24">
        <v>188</v>
      </c>
      <c r="F5" s="24">
        <v>190</v>
      </c>
      <c r="G5" s="24">
        <v>185</v>
      </c>
      <c r="H5" s="24">
        <v>185</v>
      </c>
      <c r="I5" s="24">
        <v>186</v>
      </c>
      <c r="J5" s="24">
        <v>192</v>
      </c>
      <c r="K5" s="25">
        <v>6</v>
      </c>
      <c r="L5" s="25">
        <v>1126</v>
      </c>
      <c r="M5" s="26">
        <v>187.66666666666666</v>
      </c>
      <c r="N5" s="27">
        <v>6</v>
      </c>
      <c r="O5" s="28">
        <v>193.66666666666666</v>
      </c>
    </row>
    <row r="6" spans="1:17" ht="15.75" x14ac:dyDescent="0.3">
      <c r="A6" s="54" t="s">
        <v>88</v>
      </c>
      <c r="B6" s="55" t="s">
        <v>95</v>
      </c>
      <c r="C6" s="56">
        <v>44024</v>
      </c>
      <c r="D6" s="57" t="s">
        <v>183</v>
      </c>
      <c r="E6" s="58">
        <v>184</v>
      </c>
      <c r="F6" s="58">
        <v>185</v>
      </c>
      <c r="G6" s="58">
        <v>193</v>
      </c>
      <c r="H6" s="58">
        <v>185</v>
      </c>
      <c r="I6" s="58"/>
      <c r="J6" s="58"/>
      <c r="K6" s="59">
        <f>COUNT(E6:J6)</f>
        <v>4</v>
      </c>
      <c r="L6" s="59">
        <f>SUM(E6:J6)</f>
        <v>747</v>
      </c>
      <c r="M6" s="60">
        <f>SUM(L6/K6)</f>
        <v>186.75</v>
      </c>
      <c r="N6" s="55">
        <v>3</v>
      </c>
      <c r="O6" s="61">
        <f>SUM(M6+N6)</f>
        <v>189.75</v>
      </c>
    </row>
    <row r="7" spans="1:17" ht="15.75" x14ac:dyDescent="0.3">
      <c r="A7" s="54" t="s">
        <v>88</v>
      </c>
      <c r="B7" s="55" t="s">
        <v>95</v>
      </c>
      <c r="C7" s="56">
        <v>44024</v>
      </c>
      <c r="D7" s="57" t="s">
        <v>183</v>
      </c>
      <c r="E7" s="58">
        <v>187</v>
      </c>
      <c r="F7" s="58">
        <v>179</v>
      </c>
      <c r="G7" s="58">
        <v>185</v>
      </c>
      <c r="H7" s="58">
        <v>184</v>
      </c>
      <c r="I7" s="58"/>
      <c r="J7" s="58"/>
      <c r="K7" s="59">
        <f t="shared" ref="K7" si="0">COUNT(E7:J7)</f>
        <v>4</v>
      </c>
      <c r="L7" s="59">
        <f t="shared" ref="L7" si="1">SUM(E7:J7)</f>
        <v>735</v>
      </c>
      <c r="M7" s="60">
        <f t="shared" ref="M7" si="2">SUM(L7/K7)</f>
        <v>183.75</v>
      </c>
      <c r="N7" s="55">
        <v>3</v>
      </c>
      <c r="O7" s="61">
        <f t="shared" ref="O7" si="3">SUM(M7+N7)</f>
        <v>186.75</v>
      </c>
    </row>
    <row r="8" spans="1:17" x14ac:dyDescent="0.25">
      <c r="A8" s="20" t="s">
        <v>31</v>
      </c>
      <c r="B8" s="21" t="s">
        <v>95</v>
      </c>
      <c r="C8" s="22">
        <v>44016</v>
      </c>
      <c r="D8" s="23" t="s">
        <v>157</v>
      </c>
      <c r="E8" s="24">
        <v>185</v>
      </c>
      <c r="F8" s="24">
        <v>189</v>
      </c>
      <c r="G8" s="24">
        <v>192</v>
      </c>
      <c r="H8" s="24">
        <v>184</v>
      </c>
      <c r="I8" s="24"/>
      <c r="J8" s="24"/>
      <c r="K8" s="25">
        <v>4</v>
      </c>
      <c r="L8" s="25">
        <v>750</v>
      </c>
      <c r="M8" s="26">
        <v>187.5</v>
      </c>
      <c r="N8" s="27">
        <v>6</v>
      </c>
      <c r="O8" s="28">
        <v>193.5</v>
      </c>
    </row>
    <row r="9" spans="1:17" x14ac:dyDescent="0.25">
      <c r="A9" s="20" t="s">
        <v>31</v>
      </c>
      <c r="B9" s="21" t="s">
        <v>95</v>
      </c>
      <c r="C9" s="22">
        <v>44052</v>
      </c>
      <c r="D9" s="23" t="s">
        <v>205</v>
      </c>
      <c r="E9" s="24">
        <v>190</v>
      </c>
      <c r="F9" s="24">
        <v>190.001</v>
      </c>
      <c r="G9" s="24">
        <v>188</v>
      </c>
      <c r="H9" s="24">
        <v>187</v>
      </c>
      <c r="I9" s="24">
        <v>192</v>
      </c>
      <c r="J9" s="24">
        <v>184</v>
      </c>
      <c r="K9" s="25">
        <v>6</v>
      </c>
      <c r="L9" s="25">
        <v>1131.001</v>
      </c>
      <c r="M9" s="26">
        <v>188.50016666666667</v>
      </c>
      <c r="N9" s="27">
        <v>8</v>
      </c>
      <c r="O9" s="28">
        <v>196.50016666666667</v>
      </c>
    </row>
    <row r="10" spans="1:17" ht="15.75" x14ac:dyDescent="0.3">
      <c r="A10" s="54" t="s">
        <v>31</v>
      </c>
      <c r="B10" s="55" t="s">
        <v>95</v>
      </c>
      <c r="C10" s="56">
        <v>44087</v>
      </c>
      <c r="D10" s="57" t="s">
        <v>97</v>
      </c>
      <c r="E10" s="58">
        <v>190</v>
      </c>
      <c r="F10" s="58">
        <v>189.001</v>
      </c>
      <c r="G10" s="58">
        <v>194</v>
      </c>
      <c r="H10" s="58">
        <v>191</v>
      </c>
      <c r="I10" s="58">
        <v>180</v>
      </c>
      <c r="J10" s="58">
        <v>189</v>
      </c>
      <c r="K10" s="59">
        <f t="shared" ref="K10" si="4">COUNT(E10:J10)</f>
        <v>6</v>
      </c>
      <c r="L10" s="59">
        <f t="shared" ref="L10" si="5">SUM(E10:J10)</f>
        <v>1133.001</v>
      </c>
      <c r="M10" s="60">
        <f t="shared" ref="M10" si="6">SUM(L10/K10)</f>
        <v>188.83349999999999</v>
      </c>
      <c r="N10" s="55">
        <v>26</v>
      </c>
      <c r="O10" s="61">
        <f t="shared" ref="O10" si="7">SUM(M10+N10)</f>
        <v>214.83349999999999</v>
      </c>
    </row>
    <row r="11" spans="1:17" ht="15.75" x14ac:dyDescent="0.3">
      <c r="A11" s="54" t="s">
        <v>31</v>
      </c>
      <c r="B11" s="55" t="s">
        <v>95</v>
      </c>
      <c r="C11" s="65">
        <v>44094</v>
      </c>
      <c r="D11" s="57" t="s">
        <v>257</v>
      </c>
      <c r="E11" s="58">
        <v>188</v>
      </c>
      <c r="F11" s="58">
        <v>186</v>
      </c>
      <c r="G11" s="58">
        <v>185</v>
      </c>
      <c r="H11" s="58">
        <v>187</v>
      </c>
      <c r="I11" s="58">
        <v>193</v>
      </c>
      <c r="J11" s="58">
        <v>195</v>
      </c>
      <c r="K11" s="59">
        <f>COUNT(E11:J11)</f>
        <v>6</v>
      </c>
      <c r="L11" s="59">
        <f>SUM(E11:J11)</f>
        <v>1134</v>
      </c>
      <c r="M11" s="60">
        <f>SUM(L11/K11)</f>
        <v>189</v>
      </c>
      <c r="N11" s="55">
        <v>16</v>
      </c>
      <c r="O11" s="61">
        <f>SUM(M11+N11)</f>
        <v>205</v>
      </c>
    </row>
    <row r="12" spans="1:17" x14ac:dyDescent="0.25">
      <c r="A12" s="20" t="s">
        <v>105</v>
      </c>
      <c r="B12" s="21" t="s">
        <v>95</v>
      </c>
      <c r="C12" s="22">
        <v>44115</v>
      </c>
      <c r="D12" s="23" t="s">
        <v>205</v>
      </c>
      <c r="E12" s="24">
        <v>190</v>
      </c>
      <c r="F12" s="24">
        <v>184</v>
      </c>
      <c r="G12" s="24">
        <v>192</v>
      </c>
      <c r="H12" s="24">
        <v>193</v>
      </c>
      <c r="I12" s="24"/>
      <c r="J12" s="24"/>
      <c r="K12" s="25">
        <v>4</v>
      </c>
      <c r="L12" s="25">
        <v>759</v>
      </c>
      <c r="M12" s="26">
        <v>189.75</v>
      </c>
      <c r="N12" s="27">
        <v>13</v>
      </c>
      <c r="O12" s="28">
        <v>202.75</v>
      </c>
    </row>
    <row r="13" spans="1:17" ht="15.75" x14ac:dyDescent="0.3">
      <c r="A13" s="54" t="s">
        <v>20</v>
      </c>
      <c r="B13" s="55" t="s">
        <v>95</v>
      </c>
      <c r="C13" s="56">
        <v>44143</v>
      </c>
      <c r="D13" s="57" t="s">
        <v>97</v>
      </c>
      <c r="E13" s="58">
        <v>190.001</v>
      </c>
      <c r="F13" s="58">
        <v>187.001</v>
      </c>
      <c r="G13" s="58">
        <v>189</v>
      </c>
      <c r="H13" s="58">
        <v>191</v>
      </c>
      <c r="I13" s="58"/>
      <c r="J13" s="58"/>
      <c r="K13" s="59">
        <f>COUNT(E13:J13)</f>
        <v>4</v>
      </c>
      <c r="L13" s="59">
        <f>SUM(E13:J13)</f>
        <v>757.00199999999995</v>
      </c>
      <c r="M13" s="60">
        <f>SUM(L13/K13)</f>
        <v>189.25049999999999</v>
      </c>
      <c r="N13" s="55">
        <v>9</v>
      </c>
      <c r="O13" s="61">
        <f>SUM(M13+N13)</f>
        <v>198.25049999999999</v>
      </c>
    </row>
    <row r="16" spans="1:17" x14ac:dyDescent="0.25">
      <c r="K16" s="17">
        <f>SUM(K2:K15)</f>
        <v>58</v>
      </c>
      <c r="L16" s="17">
        <f>SUM(L2:L15)</f>
        <v>10867.004000000001</v>
      </c>
      <c r="M16" s="19">
        <f>SUM(L16/K16)</f>
        <v>187.36213793103451</v>
      </c>
      <c r="N16" s="17">
        <f>SUM(N2:N15)</f>
        <v>134</v>
      </c>
      <c r="O16" s="19">
        <f>SUM(M16+N16)</f>
        <v>321.36213793103451</v>
      </c>
    </row>
    <row r="25" spans="1:15" ht="30" x14ac:dyDescent="0.25">
      <c r="A25" s="1" t="s">
        <v>1</v>
      </c>
      <c r="B25" s="2" t="s">
        <v>2</v>
      </c>
      <c r="C25" s="2" t="s">
        <v>3</v>
      </c>
      <c r="D25" s="3" t="s">
        <v>4</v>
      </c>
      <c r="E25" s="4" t="s">
        <v>5</v>
      </c>
      <c r="F25" s="4" t="s">
        <v>6</v>
      </c>
      <c r="G25" s="4" t="s">
        <v>7</v>
      </c>
      <c r="H25" s="4" t="s">
        <v>8</v>
      </c>
      <c r="I25" s="4" t="s">
        <v>9</v>
      </c>
      <c r="J25" s="4" t="s">
        <v>10</v>
      </c>
      <c r="K25" s="4" t="s">
        <v>11</v>
      </c>
      <c r="L25" s="3" t="s">
        <v>12</v>
      </c>
      <c r="M25" s="5" t="s">
        <v>13</v>
      </c>
      <c r="N25" s="2" t="s">
        <v>14</v>
      </c>
      <c r="O25" s="6" t="s">
        <v>15</v>
      </c>
    </row>
    <row r="26" spans="1:15" x14ac:dyDescent="0.25">
      <c r="A26" s="35" t="s">
        <v>32</v>
      </c>
      <c r="B26" s="36" t="s">
        <v>95</v>
      </c>
      <c r="C26" s="37">
        <v>43988</v>
      </c>
      <c r="D26" s="38" t="s">
        <v>157</v>
      </c>
      <c r="E26" s="39">
        <v>172</v>
      </c>
      <c r="F26" s="39">
        <v>177</v>
      </c>
      <c r="G26" s="39">
        <v>184</v>
      </c>
      <c r="H26" s="39">
        <v>181</v>
      </c>
      <c r="I26" s="39">
        <v>184</v>
      </c>
      <c r="J26" s="39">
        <v>187</v>
      </c>
      <c r="K26" s="40">
        <v>6</v>
      </c>
      <c r="L26" s="40">
        <v>1085</v>
      </c>
      <c r="M26" s="41">
        <v>180.83333333333334</v>
      </c>
      <c r="N26" s="42">
        <v>20</v>
      </c>
      <c r="O26" s="43">
        <v>200.83333333333334</v>
      </c>
    </row>
    <row r="27" spans="1:15" ht="15.75" x14ac:dyDescent="0.3">
      <c r="A27" s="54" t="s">
        <v>32</v>
      </c>
      <c r="B27" s="55" t="s">
        <v>95</v>
      </c>
      <c r="C27" s="56">
        <v>43996</v>
      </c>
      <c r="D27" s="57" t="s">
        <v>163</v>
      </c>
      <c r="E27" s="58">
        <v>175</v>
      </c>
      <c r="F27" s="58">
        <v>181</v>
      </c>
      <c r="G27" s="58">
        <v>182</v>
      </c>
      <c r="H27" s="58">
        <v>176</v>
      </c>
      <c r="I27" s="58"/>
      <c r="J27" s="58"/>
      <c r="K27" s="59">
        <f>COUNT(E27:J27)</f>
        <v>4</v>
      </c>
      <c r="L27" s="59">
        <f>SUM(E27:J27)</f>
        <v>714</v>
      </c>
      <c r="M27" s="60">
        <f>SUM(L27/K27)</f>
        <v>178.5</v>
      </c>
      <c r="N27" s="55">
        <v>11</v>
      </c>
      <c r="O27" s="61">
        <f>SUM(M27+N27)</f>
        <v>189.5</v>
      </c>
    </row>
    <row r="28" spans="1:15" x14ac:dyDescent="0.25">
      <c r="A28" s="20" t="s">
        <v>94</v>
      </c>
      <c r="B28" s="21" t="s">
        <v>95</v>
      </c>
      <c r="C28" s="22">
        <v>44030</v>
      </c>
      <c r="D28" s="23" t="s">
        <v>122</v>
      </c>
      <c r="E28" s="24">
        <v>184</v>
      </c>
      <c r="F28" s="24">
        <v>181</v>
      </c>
      <c r="G28" s="24">
        <v>187</v>
      </c>
      <c r="H28" s="24">
        <v>179</v>
      </c>
      <c r="I28" s="24">
        <v>181</v>
      </c>
      <c r="J28" s="24">
        <v>188</v>
      </c>
      <c r="K28" s="25">
        <v>6</v>
      </c>
      <c r="L28" s="25">
        <v>1100</v>
      </c>
      <c r="M28" s="26">
        <v>183.33333333333334</v>
      </c>
      <c r="N28" s="27">
        <v>10</v>
      </c>
      <c r="O28" s="28">
        <v>193.33333333333334</v>
      </c>
    </row>
    <row r="29" spans="1:15" x14ac:dyDescent="0.25">
      <c r="A29" s="20" t="s">
        <v>32</v>
      </c>
      <c r="B29" s="21" t="s">
        <v>95</v>
      </c>
      <c r="C29" s="22">
        <v>44016</v>
      </c>
      <c r="D29" s="23" t="s">
        <v>157</v>
      </c>
      <c r="E29" s="24">
        <v>187</v>
      </c>
      <c r="F29" s="24">
        <v>180</v>
      </c>
      <c r="G29" s="24">
        <v>184</v>
      </c>
      <c r="H29" s="24">
        <v>184</v>
      </c>
      <c r="I29" s="24"/>
      <c r="J29" s="24"/>
      <c r="K29" s="25">
        <v>4</v>
      </c>
      <c r="L29" s="25">
        <v>735</v>
      </c>
      <c r="M29" s="26">
        <v>183.75</v>
      </c>
      <c r="N29" s="27">
        <v>13</v>
      </c>
      <c r="O29" s="28">
        <v>196.75</v>
      </c>
    </row>
    <row r="30" spans="1:15" x14ac:dyDescent="0.25">
      <c r="A30" s="20" t="s">
        <v>32</v>
      </c>
      <c r="B30" s="21" t="s">
        <v>95</v>
      </c>
      <c r="C30" s="22">
        <v>44052</v>
      </c>
      <c r="D30" s="23" t="s">
        <v>205</v>
      </c>
      <c r="E30" s="24">
        <v>183</v>
      </c>
      <c r="F30" s="24">
        <v>186</v>
      </c>
      <c r="G30" s="24">
        <v>182</v>
      </c>
      <c r="H30" s="24">
        <v>183</v>
      </c>
      <c r="I30" s="24">
        <v>183</v>
      </c>
      <c r="J30" s="24">
        <v>185</v>
      </c>
      <c r="K30" s="25">
        <v>6</v>
      </c>
      <c r="L30" s="25">
        <v>1102</v>
      </c>
      <c r="M30" s="26">
        <v>183.66666666666666</v>
      </c>
      <c r="N30" s="27">
        <v>8</v>
      </c>
      <c r="O30" s="28">
        <v>191.66666666666666</v>
      </c>
    </row>
    <row r="31" spans="1:15" ht="15.75" x14ac:dyDescent="0.3">
      <c r="A31" s="54" t="s">
        <v>32</v>
      </c>
      <c r="B31" s="55" t="s">
        <v>95</v>
      </c>
      <c r="C31" s="56">
        <v>44087</v>
      </c>
      <c r="D31" s="57" t="s">
        <v>97</v>
      </c>
      <c r="E31" s="58">
        <v>179</v>
      </c>
      <c r="F31" s="58">
        <v>183</v>
      </c>
      <c r="G31" s="58">
        <v>181</v>
      </c>
      <c r="H31" s="58">
        <v>187</v>
      </c>
      <c r="I31" s="58">
        <v>180</v>
      </c>
      <c r="J31" s="58">
        <v>190</v>
      </c>
      <c r="K31" s="59">
        <f t="shared" ref="K31:K32" si="8">COUNT(E31:J31)</f>
        <v>6</v>
      </c>
      <c r="L31" s="59">
        <f t="shared" ref="L31:L32" si="9">SUM(E31:J31)</f>
        <v>1100</v>
      </c>
      <c r="M31" s="60">
        <f t="shared" ref="M31:M32" si="10">SUM(L31/K31)</f>
        <v>183.33333333333334</v>
      </c>
      <c r="N31" s="55">
        <v>18</v>
      </c>
      <c r="O31" s="61">
        <f t="shared" ref="O31:O32" si="11">SUM(M31+N31)</f>
        <v>201.33333333333334</v>
      </c>
    </row>
    <row r="32" spans="1:15" ht="15.75" x14ac:dyDescent="0.3">
      <c r="A32" s="54" t="s">
        <v>32</v>
      </c>
      <c r="B32" s="55" t="s">
        <v>95</v>
      </c>
      <c r="C32" s="65">
        <v>44094</v>
      </c>
      <c r="D32" s="57" t="s">
        <v>257</v>
      </c>
      <c r="E32" s="58">
        <v>180</v>
      </c>
      <c r="F32" s="58">
        <v>179</v>
      </c>
      <c r="G32" s="58">
        <v>175</v>
      </c>
      <c r="H32" s="58">
        <v>175</v>
      </c>
      <c r="I32" s="58">
        <v>171</v>
      </c>
      <c r="J32" s="58">
        <v>185</v>
      </c>
      <c r="K32" s="59">
        <f t="shared" si="8"/>
        <v>6</v>
      </c>
      <c r="L32" s="59">
        <f t="shared" si="9"/>
        <v>1065</v>
      </c>
      <c r="M32" s="60">
        <f t="shared" si="10"/>
        <v>177.5</v>
      </c>
      <c r="N32" s="55">
        <v>6</v>
      </c>
      <c r="O32" s="61">
        <f t="shared" si="11"/>
        <v>183.5</v>
      </c>
    </row>
    <row r="33" spans="1:15" x14ac:dyDescent="0.25">
      <c r="A33" s="20" t="s">
        <v>109</v>
      </c>
      <c r="B33" s="21" t="s">
        <v>95</v>
      </c>
      <c r="C33" s="22">
        <v>44115</v>
      </c>
      <c r="D33" s="23" t="s">
        <v>205</v>
      </c>
      <c r="E33" s="24">
        <v>181</v>
      </c>
      <c r="F33" s="24">
        <v>179</v>
      </c>
      <c r="G33" s="24">
        <v>183</v>
      </c>
      <c r="H33" s="24">
        <v>180</v>
      </c>
      <c r="I33" s="24"/>
      <c r="J33" s="24"/>
      <c r="K33" s="25">
        <v>4</v>
      </c>
      <c r="L33" s="25">
        <v>723</v>
      </c>
      <c r="M33" s="26">
        <v>180.75</v>
      </c>
      <c r="N33" s="27">
        <v>7</v>
      </c>
      <c r="O33" s="28">
        <v>187.75</v>
      </c>
    </row>
    <row r="34" spans="1:15" ht="15.75" x14ac:dyDescent="0.3">
      <c r="A34" s="54" t="s">
        <v>23</v>
      </c>
      <c r="B34" s="55" t="s">
        <v>95</v>
      </c>
      <c r="C34" s="56">
        <v>44143</v>
      </c>
      <c r="D34" s="57" t="s">
        <v>97</v>
      </c>
      <c r="E34" s="58">
        <v>185</v>
      </c>
      <c r="F34" s="58">
        <v>188</v>
      </c>
      <c r="G34" s="58">
        <v>186</v>
      </c>
      <c r="H34" s="58">
        <v>178</v>
      </c>
      <c r="I34" s="58"/>
      <c r="J34" s="58"/>
      <c r="K34" s="59">
        <f>COUNT(E34:J34)</f>
        <v>4</v>
      </c>
      <c r="L34" s="59">
        <f>SUM(E34:J34)</f>
        <v>737</v>
      </c>
      <c r="M34" s="60">
        <f>SUM(L34/K34)</f>
        <v>184.25</v>
      </c>
      <c r="N34" s="55">
        <v>4</v>
      </c>
      <c r="O34" s="61">
        <f>SUM(M34+N34)</f>
        <v>188.25</v>
      </c>
    </row>
    <row r="37" spans="1:15" x14ac:dyDescent="0.25">
      <c r="K37" s="17">
        <f>SUM(K26:K36)</f>
        <v>46</v>
      </c>
      <c r="L37" s="17">
        <f>SUM(L26:L36)</f>
        <v>8361</v>
      </c>
      <c r="M37" s="19">
        <f>SUM(L37/K37)</f>
        <v>181.7608695652174</v>
      </c>
      <c r="N37" s="17">
        <f>SUM(N26:N36)</f>
        <v>97</v>
      </c>
      <c r="O37" s="19">
        <f>SUM(M37+N37)</f>
        <v>278.76086956521738</v>
      </c>
    </row>
  </sheetData>
  <protectedRanges>
    <protectedRange algorithmName="SHA-512" hashValue="ON39YdpmFHfN9f47KpiRvqrKx0V9+erV1CNkpWzYhW/Qyc6aT8rEyCrvauWSYGZK2ia3o7vd3akF07acHAFpOA==" saltValue="yVW9XmDwTqEnmpSGai0KYg==" spinCount="100000" sqref="B1 B25" name="Range1_2_1"/>
    <protectedRange algorithmName="SHA-512" hashValue="FG7sbUW81RLTrqZOgRQY3WT58Fmv2wpczdNtHSivDYpua2f0csBbi4PHtU2Z8RiB+M2w+jl67Do94rJCq0Ck5Q==" saltValue="84WXeaapoYvzxj0ZBNU3eQ==" spinCount="100000" sqref="O2 L2:M2" name="Range1_1"/>
    <protectedRange algorithmName="SHA-512" hashValue="ON39YdpmFHfN9f47KpiRvqrKx0V9+erV1CNkpWzYhW/Qyc6aT8rEyCrvauWSYGZK2ia3o7vd3akF07acHAFpOA==" saltValue="yVW9XmDwTqEnmpSGai0KYg==" spinCount="100000" sqref="E3:J3 B3:C3" name="Range1_21"/>
    <protectedRange algorithmName="SHA-512" hashValue="ON39YdpmFHfN9f47KpiRvqrKx0V9+erV1CNkpWzYhW/Qyc6aT8rEyCrvauWSYGZK2ia3o7vd3akF07acHAFpOA==" saltValue="yVW9XmDwTqEnmpSGai0KYg==" spinCount="100000" sqref="D3" name="Range1_1_9"/>
    <protectedRange algorithmName="SHA-512" hashValue="ON39YdpmFHfN9f47KpiRvqrKx0V9+erV1CNkpWzYhW/Qyc6aT8rEyCrvauWSYGZK2ia3o7vd3akF07acHAFpOA==" saltValue="yVW9XmDwTqEnmpSGai0KYg==" spinCount="100000" sqref="E26:J26 B26:C26" name="Range1_22_1"/>
    <protectedRange algorithmName="SHA-512" hashValue="ON39YdpmFHfN9f47KpiRvqrKx0V9+erV1CNkpWzYhW/Qyc6aT8rEyCrvauWSYGZK2ia3o7vd3akF07acHAFpOA==" saltValue="yVW9XmDwTqEnmpSGai0KYg==" spinCount="100000" sqref="D26" name="Range1_1_10_1"/>
    <protectedRange algorithmName="SHA-512" hashValue="FG7sbUW81RLTrqZOgRQY3WT58Fmv2wpczdNtHSivDYpua2f0csBbi4PHtU2Z8RiB+M2w+jl67Do94rJCq0Ck5Q==" saltValue="84WXeaapoYvzxj0ZBNU3eQ==" spinCount="100000" sqref="O4 L4:M4" name="Range1"/>
    <protectedRange algorithmName="SHA-512" hashValue="FG7sbUW81RLTrqZOgRQY3WT58Fmv2wpczdNtHSivDYpua2f0csBbi4PHtU2Z8RiB+M2w+jl67Do94rJCq0Ck5Q==" saltValue="84WXeaapoYvzxj0ZBNU3eQ==" spinCount="100000" sqref="O27 L27:M27" name="Range1_2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28:J28 B28:C28" name="Range1_10"/>
    <protectedRange algorithmName="SHA-512" hashValue="ON39YdpmFHfN9f47KpiRvqrKx0V9+erV1CNkpWzYhW/Qyc6aT8rEyCrvauWSYGZK2ia3o7vd3akF07acHAFpOA==" saltValue="yVW9XmDwTqEnmpSGai0KYg==" spinCount="100000" sqref="D28" name="Range1_1_9_1"/>
    <protectedRange algorithmName="SHA-512" hashValue="FG7sbUW81RLTrqZOgRQY3WT58Fmv2wpczdNtHSivDYpua2f0csBbi4PHtU2Z8RiB+M2w+jl67Do94rJCq0Ck5Q==" saltValue="84WXeaapoYvzxj0ZBNU3eQ==" spinCount="100000" sqref="O6 L6:M6" name="Range1_3"/>
    <protectedRange algorithmName="SHA-512" hashValue="ON39YdpmFHfN9f47KpiRvqrKx0V9+erV1CNkpWzYhW/Qyc6aT8rEyCrvauWSYGZK2ia3o7vd3akF07acHAFpOA==" saltValue="yVW9XmDwTqEnmpSGai0KYg==" spinCount="100000" sqref="C29" name="Range1_8_1"/>
    <protectedRange algorithmName="SHA-512" hashValue="ON39YdpmFHfN9f47KpiRvqrKx0V9+erV1CNkpWzYhW/Qyc6aT8rEyCrvauWSYGZK2ia3o7vd3akF07acHAFpOA==" saltValue="yVW9XmDwTqEnmpSGai0KYg==" spinCount="100000" sqref="E29:J29 B29" name="Range1_5_3"/>
    <protectedRange algorithmName="SHA-512" hashValue="ON39YdpmFHfN9f47KpiRvqrKx0V9+erV1CNkpWzYhW/Qyc6aT8rEyCrvauWSYGZK2ia3o7vd3akF07acHAFpOA==" saltValue="yVW9XmDwTqEnmpSGai0KYg==" spinCount="100000" sqref="D29" name="Range1_1_3_3"/>
    <protectedRange algorithmName="SHA-512" hashValue="ON39YdpmFHfN9f47KpiRvqrKx0V9+erV1CNkpWzYhW/Qyc6aT8rEyCrvauWSYGZK2ia3o7vd3akF07acHAFpOA==" saltValue="yVW9XmDwTqEnmpSGai0KYg==" spinCount="100000" sqref="E9:J9 B9:C9" name="Range1_5"/>
    <protectedRange algorithmName="SHA-512" hashValue="ON39YdpmFHfN9f47KpiRvqrKx0V9+erV1CNkpWzYhW/Qyc6aT8rEyCrvauWSYGZK2ia3o7vd3akF07acHAFpOA==" saltValue="yVW9XmDwTqEnmpSGai0KYg==" spinCount="100000" sqref="D9" name="Range1_1_3"/>
    <protectedRange algorithmName="SHA-512" hashValue="ON39YdpmFHfN9f47KpiRvqrKx0V9+erV1CNkpWzYhW/Qyc6aT8rEyCrvauWSYGZK2ia3o7vd3akF07acHAFpOA==" saltValue="yVW9XmDwTqEnmpSGai0KYg==" spinCount="100000" sqref="B30:C30 E30:J30" name="Range1_6"/>
    <protectedRange algorithmName="SHA-512" hashValue="ON39YdpmFHfN9f47KpiRvqrKx0V9+erV1CNkpWzYhW/Qyc6aT8rEyCrvauWSYGZK2ia3o7vd3akF07acHAFpOA==" saltValue="yVW9XmDwTqEnmpSGai0KYg==" spinCount="100000" sqref="D30" name="Range1_1_4"/>
    <protectedRange algorithmName="SHA-512" hashValue="ON39YdpmFHfN9f47KpiRvqrKx0V9+erV1CNkpWzYhW/Qyc6aT8rEyCrvauWSYGZK2ia3o7vd3akF07acHAFpOA==" saltValue="yVW9XmDwTqEnmpSGai0KYg==" spinCount="100000" sqref="C8" name="Range1_8_3"/>
    <protectedRange algorithmName="SHA-512" hashValue="ON39YdpmFHfN9f47KpiRvqrKx0V9+erV1CNkpWzYhW/Qyc6aT8rEyCrvauWSYGZK2ia3o7vd3akF07acHAFpOA==" saltValue="yVW9XmDwTqEnmpSGai0KYg==" spinCount="100000" sqref="E8:J8 B8" name="Range1_4_1_2"/>
    <protectedRange algorithmName="SHA-512" hashValue="ON39YdpmFHfN9f47KpiRvqrKx0V9+erV1CNkpWzYhW/Qyc6aT8rEyCrvauWSYGZK2ia3o7vd3akF07acHAFpOA==" saltValue="yVW9XmDwTqEnmpSGai0KYg==" spinCount="100000" sqref="D8" name="Range1_1_2_1_2"/>
    <protectedRange algorithmName="SHA-512" hashValue="FG7sbUW81RLTrqZOgRQY3WT58Fmv2wpczdNtHSivDYpua2f0csBbi4PHtU2Z8RiB+M2w+jl67Do94rJCq0Ck5Q==" saltValue="84WXeaapoYvzxj0ZBNU3eQ==" spinCount="100000" sqref="O10 L10:M10" name="Range1_10_1"/>
    <protectedRange algorithmName="SHA-512" hashValue="FG7sbUW81RLTrqZOgRQY3WT58Fmv2wpczdNtHSivDYpua2f0csBbi4PHtU2Z8RiB+M2w+jl67Do94rJCq0Ck5Q==" saltValue="84WXeaapoYvzxj0ZBNU3eQ==" spinCount="100000" sqref="L31:M31 O31" name="Range1_10_2"/>
    <protectedRange algorithmName="SHA-512" hashValue="FG7sbUW81RLTrqZOgRQY3WT58Fmv2wpczdNtHSivDYpua2f0csBbi4PHtU2Z8RiB+M2w+jl67Do94rJCq0Ck5Q==" saltValue="84WXeaapoYvzxj0ZBNU3eQ==" spinCount="100000" sqref="L11:M11 O11" name="Range1_9_1"/>
    <protectedRange algorithmName="SHA-512" hashValue="FG7sbUW81RLTrqZOgRQY3WT58Fmv2wpczdNtHSivDYpua2f0csBbi4PHtU2Z8RiB+M2w+jl67Do94rJCq0Ck5Q==" saltValue="84WXeaapoYvzxj0ZBNU3eQ==" spinCount="100000" sqref="L32:M32 O32" name="Range1_9_2"/>
    <protectedRange algorithmName="SHA-512" hashValue="ON39YdpmFHfN9f47KpiRvqrKx0V9+erV1CNkpWzYhW/Qyc6aT8rEyCrvauWSYGZK2ia3o7vd3akF07acHAFpOA==" saltValue="yVW9XmDwTqEnmpSGai0KYg==" spinCount="100000" sqref="E12:J12 C12" name="Range1_4_1_1_1"/>
    <protectedRange algorithmName="SHA-512" hashValue="ON39YdpmFHfN9f47KpiRvqrKx0V9+erV1CNkpWzYhW/Qyc6aT8rEyCrvauWSYGZK2ia3o7vd3akF07acHAFpOA==" saltValue="yVW9XmDwTqEnmpSGai0KYg==" spinCount="100000" sqref="D12" name="Range1_1_4_1_1"/>
    <protectedRange algorithmName="SHA-512" hashValue="ON39YdpmFHfN9f47KpiRvqrKx0V9+erV1CNkpWzYhW/Qyc6aT8rEyCrvauWSYGZK2ia3o7vd3akF07acHAFpOA==" saltValue="yVW9XmDwTqEnmpSGai0KYg==" spinCount="100000" sqref="B12" name="Range1_3_1"/>
    <protectedRange algorithmName="SHA-512" hashValue="ON39YdpmFHfN9f47KpiRvqrKx0V9+erV1CNkpWzYhW/Qyc6aT8rEyCrvauWSYGZK2ia3o7vd3akF07acHAFpOA==" saltValue="yVW9XmDwTqEnmpSGai0KYg==" spinCount="100000" sqref="E33:J33 C33" name="Range1_6_1_1"/>
    <protectedRange algorithmName="SHA-512" hashValue="ON39YdpmFHfN9f47KpiRvqrKx0V9+erV1CNkpWzYhW/Qyc6aT8rEyCrvauWSYGZK2ia3o7vd3akF07acHAFpOA==" saltValue="yVW9XmDwTqEnmpSGai0KYg==" spinCount="100000" sqref="D33" name="Range1_1_6_1_1"/>
    <protectedRange algorithmName="SHA-512" hashValue="ON39YdpmFHfN9f47KpiRvqrKx0V9+erV1CNkpWzYhW/Qyc6aT8rEyCrvauWSYGZK2ia3o7vd3akF07acHAFpOA==" saltValue="yVW9XmDwTqEnmpSGai0KYg==" spinCount="100000" sqref="B33" name="Range1_4_4"/>
  </protectedRanges>
  <conditionalFormatting sqref="E2">
    <cfRule type="top10" dxfId="3154" priority="139" rank="1"/>
  </conditionalFormatting>
  <conditionalFormatting sqref="F2">
    <cfRule type="top10" dxfId="3153" priority="140" rank="1"/>
  </conditionalFormatting>
  <conditionalFormatting sqref="G2">
    <cfRule type="top10" dxfId="3152" priority="141" rank="1"/>
  </conditionalFormatting>
  <conditionalFormatting sqref="H2">
    <cfRule type="top10" dxfId="3151" priority="142" rank="1"/>
  </conditionalFormatting>
  <conditionalFormatting sqref="I2">
    <cfRule type="top10" dxfId="3150" priority="143" rank="1"/>
  </conditionalFormatting>
  <conditionalFormatting sqref="J2">
    <cfRule type="top10" dxfId="3149" priority="144" rank="1"/>
  </conditionalFormatting>
  <conditionalFormatting sqref="E3">
    <cfRule type="top10" dxfId="3148" priority="138" rank="1"/>
  </conditionalFormatting>
  <conditionalFormatting sqref="F3">
    <cfRule type="top10" dxfId="3147" priority="137" rank="1"/>
  </conditionalFormatting>
  <conditionalFormatting sqref="G3">
    <cfRule type="top10" dxfId="3146" priority="136" rank="1"/>
  </conditionalFormatting>
  <conditionalFormatting sqref="H3">
    <cfRule type="top10" dxfId="3145" priority="135" rank="1"/>
  </conditionalFormatting>
  <conditionalFormatting sqref="I3">
    <cfRule type="top10" dxfId="3144" priority="134" rank="1"/>
  </conditionalFormatting>
  <conditionalFormatting sqref="J3">
    <cfRule type="top10" dxfId="3143" priority="133" rank="1"/>
  </conditionalFormatting>
  <conditionalFormatting sqref="I26">
    <cfRule type="top10" dxfId="3142" priority="120" rank="1"/>
  </conditionalFormatting>
  <conditionalFormatting sqref="H26">
    <cfRule type="top10" dxfId="3141" priority="116" rank="1"/>
  </conditionalFormatting>
  <conditionalFormatting sqref="J26">
    <cfRule type="top10" dxfId="3140" priority="117" rank="1"/>
  </conditionalFormatting>
  <conditionalFormatting sqref="G26">
    <cfRule type="top10" dxfId="3139" priority="119" rank="1"/>
  </conditionalFormatting>
  <conditionalFormatting sqref="F26">
    <cfRule type="top10" dxfId="3138" priority="118" rank="1"/>
  </conditionalFormatting>
  <conditionalFormatting sqref="E26">
    <cfRule type="top10" dxfId="3137" priority="115" rank="1"/>
  </conditionalFormatting>
  <conditionalFormatting sqref="E4">
    <cfRule type="top10" dxfId="3136" priority="109" rank="1"/>
  </conditionalFormatting>
  <conditionalFormatting sqref="F4">
    <cfRule type="top10" dxfId="3135" priority="110" rank="1"/>
  </conditionalFormatting>
  <conditionalFormatting sqref="G4">
    <cfRule type="top10" dxfId="3134" priority="111" rank="1"/>
  </conditionalFormatting>
  <conditionalFormatting sqref="H4">
    <cfRule type="top10" dxfId="3133" priority="112" rank="1"/>
  </conditionalFormatting>
  <conditionalFormatting sqref="I4">
    <cfRule type="top10" dxfId="3132" priority="113" rank="1"/>
  </conditionalFormatting>
  <conditionalFormatting sqref="J4">
    <cfRule type="top10" dxfId="3131" priority="114" rank="1"/>
  </conditionalFormatting>
  <conditionalFormatting sqref="E27">
    <cfRule type="top10" dxfId="3130" priority="103" rank="1"/>
  </conditionalFormatting>
  <conditionalFormatting sqref="F27">
    <cfRule type="top10" dxfId="3129" priority="104" rank="1"/>
  </conditionalFormatting>
  <conditionalFormatting sqref="G27">
    <cfRule type="top10" dxfId="3128" priority="105" rank="1"/>
  </conditionalFormatting>
  <conditionalFormatting sqref="H27">
    <cfRule type="top10" dxfId="3127" priority="106" rank="1"/>
  </conditionalFormatting>
  <conditionalFormatting sqref="I27">
    <cfRule type="top10" dxfId="3126" priority="107" rank="1"/>
  </conditionalFormatting>
  <conditionalFormatting sqref="J27">
    <cfRule type="top10" dxfId="3125" priority="108" rank="1"/>
  </conditionalFormatting>
  <conditionalFormatting sqref="E5">
    <cfRule type="top10" dxfId="3124" priority="102" rank="1"/>
  </conditionalFormatting>
  <conditionalFormatting sqref="F5">
    <cfRule type="top10" dxfId="3123" priority="101" rank="1"/>
  </conditionalFormatting>
  <conditionalFormatting sqref="G5">
    <cfRule type="top10" dxfId="3122" priority="100" rank="1"/>
  </conditionalFormatting>
  <conditionalFormatting sqref="H5">
    <cfRule type="top10" dxfId="3121" priority="99" rank="1"/>
  </conditionalFormatting>
  <conditionalFormatting sqref="I5">
    <cfRule type="top10" dxfId="3120" priority="98" rank="1"/>
  </conditionalFormatting>
  <conditionalFormatting sqref="J5">
    <cfRule type="top10" dxfId="3119" priority="97" rank="1"/>
  </conditionalFormatting>
  <conditionalFormatting sqref="I28">
    <cfRule type="top10" dxfId="3118" priority="96" rank="1"/>
  </conditionalFormatting>
  <conditionalFormatting sqref="H28">
    <cfRule type="top10" dxfId="3117" priority="92" rank="1"/>
  </conditionalFormatting>
  <conditionalFormatting sqref="J28">
    <cfRule type="top10" dxfId="3116" priority="93" rank="1"/>
  </conditionalFormatting>
  <conditionalFormatting sqref="G28">
    <cfRule type="top10" dxfId="3115" priority="95" rank="1"/>
  </conditionalFormatting>
  <conditionalFormatting sqref="F28">
    <cfRule type="top10" dxfId="3114" priority="94" rank="1"/>
  </conditionalFormatting>
  <conditionalFormatting sqref="E28">
    <cfRule type="top10" dxfId="3113" priority="91" rank="1"/>
  </conditionalFormatting>
  <conditionalFormatting sqref="E6">
    <cfRule type="top10" dxfId="3112" priority="85" rank="1"/>
  </conditionalFormatting>
  <conditionalFormatting sqref="F6">
    <cfRule type="top10" dxfId="3111" priority="86" rank="1"/>
  </conditionalFormatting>
  <conditionalFormatting sqref="G6">
    <cfRule type="top10" dxfId="3110" priority="87" rank="1"/>
  </conditionalFormatting>
  <conditionalFormatting sqref="H6">
    <cfRule type="top10" dxfId="3109" priority="88" rank="1"/>
  </conditionalFormatting>
  <conditionalFormatting sqref="I6">
    <cfRule type="top10" dxfId="3108" priority="89" rank="1"/>
  </conditionalFormatting>
  <conditionalFormatting sqref="J6">
    <cfRule type="top10" dxfId="3107" priority="90" rank="1"/>
  </conditionalFormatting>
  <conditionalFormatting sqref="E7">
    <cfRule type="top10" dxfId="3106" priority="79" rank="1"/>
  </conditionalFormatting>
  <conditionalFormatting sqref="F7">
    <cfRule type="top10" dxfId="3105" priority="80" rank="1"/>
  </conditionalFormatting>
  <conditionalFormatting sqref="G7">
    <cfRule type="top10" dxfId="3104" priority="81" rank="1"/>
  </conditionalFormatting>
  <conditionalFormatting sqref="H7">
    <cfRule type="top10" dxfId="3103" priority="82" rank="1"/>
  </conditionalFormatting>
  <conditionalFormatting sqref="I7">
    <cfRule type="top10" dxfId="3102" priority="83" rank="1"/>
  </conditionalFormatting>
  <conditionalFormatting sqref="J7">
    <cfRule type="top10" dxfId="3101" priority="84" rank="1"/>
  </conditionalFormatting>
  <conditionalFormatting sqref="I29">
    <cfRule type="top10" dxfId="3100" priority="72" rank="1"/>
  </conditionalFormatting>
  <conditionalFormatting sqref="H29">
    <cfRule type="top10" dxfId="3099" priority="68" rank="1"/>
  </conditionalFormatting>
  <conditionalFormatting sqref="J29">
    <cfRule type="top10" dxfId="3098" priority="69" rank="1"/>
  </conditionalFormatting>
  <conditionalFormatting sqref="G29">
    <cfRule type="top10" dxfId="3097" priority="71" rank="1"/>
  </conditionalFormatting>
  <conditionalFormatting sqref="F29">
    <cfRule type="top10" dxfId="3096" priority="70" rank="1"/>
  </conditionalFormatting>
  <conditionalFormatting sqref="E29">
    <cfRule type="top10" dxfId="3095" priority="67" rank="1"/>
  </conditionalFormatting>
  <conditionalFormatting sqref="E9">
    <cfRule type="top10" dxfId="3094" priority="66" rank="1"/>
  </conditionalFormatting>
  <conditionalFormatting sqref="F9">
    <cfRule type="top10" dxfId="3093" priority="65" rank="1"/>
  </conditionalFormatting>
  <conditionalFormatting sqref="G9">
    <cfRule type="top10" dxfId="3092" priority="64" rank="1"/>
  </conditionalFormatting>
  <conditionalFormatting sqref="H9">
    <cfRule type="top10" dxfId="3091" priority="63" rank="1"/>
  </conditionalFormatting>
  <conditionalFormatting sqref="I9">
    <cfRule type="top10" dxfId="3090" priority="62" rank="1"/>
  </conditionalFormatting>
  <conditionalFormatting sqref="J9">
    <cfRule type="top10" dxfId="3089" priority="61" rank="1"/>
  </conditionalFormatting>
  <conditionalFormatting sqref="I30">
    <cfRule type="top10" dxfId="3088" priority="55" rank="1"/>
  </conditionalFormatting>
  <conditionalFormatting sqref="H30">
    <cfRule type="top10" dxfId="3087" priority="56" rank="1"/>
  </conditionalFormatting>
  <conditionalFormatting sqref="J30">
    <cfRule type="top10" dxfId="3086" priority="57" rank="1"/>
  </conditionalFormatting>
  <conditionalFormatting sqref="G30">
    <cfRule type="top10" dxfId="3085" priority="58" rank="1"/>
  </conditionalFormatting>
  <conditionalFormatting sqref="F30">
    <cfRule type="top10" dxfId="3084" priority="59" rank="1"/>
  </conditionalFormatting>
  <conditionalFormatting sqref="E30">
    <cfRule type="top10" dxfId="3083" priority="60" rank="1"/>
  </conditionalFormatting>
  <conditionalFormatting sqref="E8">
    <cfRule type="top10" dxfId="3082" priority="54" rank="1"/>
  </conditionalFormatting>
  <conditionalFormatting sqref="F8">
    <cfRule type="top10" dxfId="3081" priority="53" rank="1"/>
  </conditionalFormatting>
  <conditionalFormatting sqref="G8">
    <cfRule type="top10" dxfId="3080" priority="52" rank="1"/>
  </conditionalFormatting>
  <conditionalFormatting sqref="H8">
    <cfRule type="top10" dxfId="3079" priority="51" rank="1"/>
  </conditionalFormatting>
  <conditionalFormatting sqref="I8">
    <cfRule type="top10" dxfId="3078" priority="50" rank="1"/>
  </conditionalFormatting>
  <conditionalFormatting sqref="J8">
    <cfRule type="top10" dxfId="3077" priority="49" rank="1"/>
  </conditionalFormatting>
  <conditionalFormatting sqref="E10">
    <cfRule type="top10" dxfId="3076" priority="43" rank="1"/>
  </conditionalFormatting>
  <conditionalFormatting sqref="F10">
    <cfRule type="top10" dxfId="3075" priority="44" rank="1"/>
  </conditionalFormatting>
  <conditionalFormatting sqref="G10">
    <cfRule type="top10" dxfId="3074" priority="45" rank="1"/>
  </conditionalFormatting>
  <conditionalFormatting sqref="H10">
    <cfRule type="top10" dxfId="3073" priority="46" rank="1"/>
  </conditionalFormatting>
  <conditionalFormatting sqref="I10">
    <cfRule type="top10" dxfId="3072" priority="47" rank="1"/>
  </conditionalFormatting>
  <conditionalFormatting sqref="J10">
    <cfRule type="top10" dxfId="3071" priority="48" rank="1"/>
  </conditionalFormatting>
  <conditionalFormatting sqref="E31">
    <cfRule type="top10" dxfId="3070" priority="37" rank="1"/>
  </conditionalFormatting>
  <conditionalFormatting sqref="F31">
    <cfRule type="top10" dxfId="3069" priority="38" rank="1"/>
  </conditionalFormatting>
  <conditionalFormatting sqref="G31">
    <cfRule type="top10" dxfId="3068" priority="39" rank="1"/>
  </conditionalFormatting>
  <conditionalFormatting sqref="H31">
    <cfRule type="top10" dxfId="3067" priority="40" rank="1"/>
  </conditionalFormatting>
  <conditionalFormatting sqref="I31">
    <cfRule type="top10" dxfId="3066" priority="41" rank="1"/>
  </conditionalFormatting>
  <conditionalFormatting sqref="J31">
    <cfRule type="top10" dxfId="3065" priority="42" rank="1"/>
  </conditionalFormatting>
  <conditionalFormatting sqref="E11">
    <cfRule type="top10" dxfId="3064" priority="31" rank="1"/>
  </conditionalFormatting>
  <conditionalFormatting sqref="F11">
    <cfRule type="top10" dxfId="3063" priority="32" rank="1"/>
  </conditionalFormatting>
  <conditionalFormatting sqref="G11">
    <cfRule type="top10" dxfId="3062" priority="33" rank="1"/>
  </conditionalFormatting>
  <conditionalFormatting sqref="H11">
    <cfRule type="top10" dxfId="3061" priority="34" rank="1"/>
  </conditionalFormatting>
  <conditionalFormatting sqref="I11">
    <cfRule type="top10" dxfId="3060" priority="35" rank="1"/>
  </conditionalFormatting>
  <conditionalFormatting sqref="J11">
    <cfRule type="top10" dxfId="3059" priority="36" rank="1"/>
  </conditionalFormatting>
  <conditionalFormatting sqref="E32">
    <cfRule type="top10" dxfId="3058" priority="25" rank="1"/>
  </conditionalFormatting>
  <conditionalFormatting sqref="F32">
    <cfRule type="top10" dxfId="3057" priority="26" rank="1"/>
  </conditionalFormatting>
  <conditionalFormatting sqref="G32">
    <cfRule type="top10" dxfId="3056" priority="27" rank="1"/>
  </conditionalFormatting>
  <conditionalFormatting sqref="H32">
    <cfRule type="top10" dxfId="3055" priority="28" rank="1"/>
  </conditionalFormatting>
  <conditionalFormatting sqref="I32">
    <cfRule type="top10" dxfId="3054" priority="29" rank="1"/>
  </conditionalFormatting>
  <conditionalFormatting sqref="J32">
    <cfRule type="top10" dxfId="3053" priority="30" rank="1"/>
  </conditionalFormatting>
  <conditionalFormatting sqref="E12">
    <cfRule type="top10" dxfId="3052" priority="24" rank="1"/>
  </conditionalFormatting>
  <conditionalFormatting sqref="F12">
    <cfRule type="top10" dxfId="3051" priority="23" rank="1"/>
  </conditionalFormatting>
  <conditionalFormatting sqref="G12">
    <cfRule type="top10" dxfId="3050" priority="22" rank="1"/>
  </conditionalFormatting>
  <conditionalFormatting sqref="H12">
    <cfRule type="top10" dxfId="3049" priority="21" rank="1"/>
  </conditionalFormatting>
  <conditionalFormatting sqref="I12">
    <cfRule type="top10" dxfId="3048" priority="20" rank="1"/>
  </conditionalFormatting>
  <conditionalFormatting sqref="J12">
    <cfRule type="top10" dxfId="3047" priority="19" rank="1"/>
  </conditionalFormatting>
  <conditionalFormatting sqref="E33">
    <cfRule type="top10" dxfId="3046" priority="18" rank="1"/>
  </conditionalFormatting>
  <conditionalFormatting sqref="F33">
    <cfRule type="top10" dxfId="3045" priority="17" rank="1"/>
  </conditionalFormatting>
  <conditionalFormatting sqref="G33">
    <cfRule type="top10" dxfId="3044" priority="16" rank="1"/>
  </conditionalFormatting>
  <conditionalFormatting sqref="H33">
    <cfRule type="top10" dxfId="3043" priority="15" rank="1"/>
  </conditionalFormatting>
  <conditionalFormatting sqref="I33">
    <cfRule type="top10" dxfId="3042" priority="14" rank="1"/>
  </conditionalFormatting>
  <conditionalFormatting sqref="J33">
    <cfRule type="top10" dxfId="3041" priority="13" rank="1"/>
  </conditionalFormatting>
  <conditionalFormatting sqref="E13">
    <cfRule type="top10" dxfId="3040" priority="7" rank="1"/>
  </conditionalFormatting>
  <conditionalFormatting sqref="F13">
    <cfRule type="top10" dxfId="3039" priority="8" rank="1"/>
  </conditionalFormatting>
  <conditionalFormatting sqref="G13">
    <cfRule type="top10" dxfId="3038" priority="9" rank="1"/>
  </conditionalFormatting>
  <conditionalFormatting sqref="H13">
    <cfRule type="top10" dxfId="3037" priority="10" rank="1"/>
  </conditionalFormatting>
  <conditionalFormatting sqref="I13">
    <cfRule type="top10" dxfId="3036" priority="11" rank="1"/>
  </conditionalFormatting>
  <conditionalFormatting sqref="J13">
    <cfRule type="top10" dxfId="3035" priority="12" rank="1"/>
  </conditionalFormatting>
  <conditionalFormatting sqref="E34">
    <cfRule type="top10" dxfId="3034" priority="1" rank="1"/>
  </conditionalFormatting>
  <conditionalFormatting sqref="F34">
    <cfRule type="top10" dxfId="3033" priority="2" rank="1"/>
  </conditionalFormatting>
  <conditionalFormatting sqref="G34">
    <cfRule type="top10" dxfId="3032" priority="3" rank="1"/>
  </conditionalFormatting>
  <conditionalFormatting sqref="H34">
    <cfRule type="top10" dxfId="3031" priority="4" rank="1"/>
  </conditionalFormatting>
  <conditionalFormatting sqref="I34">
    <cfRule type="top10" dxfId="3030" priority="5" rank="1"/>
  </conditionalFormatting>
  <conditionalFormatting sqref="J34">
    <cfRule type="top10" dxfId="3029" priority="6" rank="1"/>
  </conditionalFormatting>
  <hyperlinks>
    <hyperlink ref="Q1" location="'National Adult Rankings'!A1" display="Return to Rankings" xr:uid="{3C4BB934-36C9-428B-96EC-2CFB5C349E31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5BCC48C-E9D1-4B4D-9A22-FF7A32169C7A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6B7BF787-4B4F-42A1-8F8C-72CE85A61DF0}">
          <x14:formula1>
            <xm:f>'C:\Users\abra2\Desktop\ABRA Files and More\AUTO BENCH REST ASSOCIATION FILE\ABRA 2019\Georgia\[Georgia Results 01 19 20.xlsm]DATA SHEET'!#REF!</xm:f>
          </x14:formula1>
          <xm:sqref>B1 B25</xm:sqref>
        </x14:dataValidation>
      </x14:dataValidations>
    </ext>
  </extLst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E1C890-79A5-4C99-8C68-41D8F0377F8A}">
  <sheetPr codeName="Sheet114"/>
  <dimension ref="A1:Q29"/>
  <sheetViews>
    <sheetView topLeftCell="A16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127</v>
      </c>
      <c r="C2" s="22">
        <v>43967</v>
      </c>
      <c r="D2" s="23" t="s">
        <v>121</v>
      </c>
      <c r="E2" s="24">
        <v>192</v>
      </c>
      <c r="F2" s="24">
        <v>195</v>
      </c>
      <c r="G2" s="24">
        <v>187</v>
      </c>
      <c r="H2" s="24"/>
      <c r="I2" s="24"/>
      <c r="J2" s="24"/>
      <c r="K2" s="25">
        <v>3</v>
      </c>
      <c r="L2" s="25">
        <v>574</v>
      </c>
      <c r="M2" s="26">
        <v>191.33333333333334</v>
      </c>
      <c r="N2" s="27">
        <v>6</v>
      </c>
      <c r="O2" s="28">
        <v>197.33333333333334</v>
      </c>
    </row>
    <row r="3" spans="1:17" x14ac:dyDescent="0.25">
      <c r="A3" s="20" t="s">
        <v>88</v>
      </c>
      <c r="B3" s="21" t="s">
        <v>127</v>
      </c>
      <c r="C3" s="22">
        <v>43973</v>
      </c>
      <c r="D3" s="23" t="s">
        <v>122</v>
      </c>
      <c r="E3" s="24">
        <v>190</v>
      </c>
      <c r="F3" s="24">
        <v>189</v>
      </c>
      <c r="G3" s="24"/>
      <c r="H3" s="24"/>
      <c r="I3" s="24"/>
      <c r="J3" s="24"/>
      <c r="K3" s="25">
        <v>2</v>
      </c>
      <c r="L3" s="25">
        <v>379</v>
      </c>
      <c r="M3" s="26">
        <v>189.5</v>
      </c>
      <c r="N3" s="27">
        <v>4</v>
      </c>
      <c r="O3" s="28">
        <v>193.5</v>
      </c>
    </row>
    <row r="4" spans="1:17" x14ac:dyDescent="0.25">
      <c r="A4" s="20" t="s">
        <v>88</v>
      </c>
      <c r="B4" s="21" t="s">
        <v>127</v>
      </c>
      <c r="C4" s="22">
        <v>43995</v>
      </c>
      <c r="D4" s="23" t="s">
        <v>122</v>
      </c>
      <c r="E4" s="24">
        <v>183</v>
      </c>
      <c r="F4" s="24">
        <v>186</v>
      </c>
      <c r="G4" s="24">
        <v>185</v>
      </c>
      <c r="H4" s="24">
        <v>188</v>
      </c>
      <c r="I4" s="24">
        <v>189</v>
      </c>
      <c r="J4" s="24">
        <v>186</v>
      </c>
      <c r="K4" s="25">
        <v>6</v>
      </c>
      <c r="L4" s="25">
        <v>1117</v>
      </c>
      <c r="M4" s="26">
        <v>186.16666666666666</v>
      </c>
      <c r="N4" s="27">
        <v>8</v>
      </c>
      <c r="O4" s="28">
        <v>194.16666666666666</v>
      </c>
    </row>
    <row r="5" spans="1:17" x14ac:dyDescent="0.25">
      <c r="A5" s="20" t="s">
        <v>88</v>
      </c>
      <c r="B5" s="21" t="s">
        <v>127</v>
      </c>
      <c r="C5" s="22">
        <v>44030</v>
      </c>
      <c r="D5" s="23" t="s">
        <v>122</v>
      </c>
      <c r="E5" s="24">
        <v>181</v>
      </c>
      <c r="F5" s="24">
        <v>192.001</v>
      </c>
      <c r="G5" s="24">
        <v>189</v>
      </c>
      <c r="H5" s="24">
        <v>189</v>
      </c>
      <c r="I5" s="24">
        <v>183</v>
      </c>
      <c r="J5" s="24">
        <v>189</v>
      </c>
      <c r="K5" s="25">
        <v>6</v>
      </c>
      <c r="L5" s="25">
        <v>1123.001</v>
      </c>
      <c r="M5" s="26">
        <v>187.16683333333333</v>
      </c>
      <c r="N5" s="27">
        <v>8</v>
      </c>
      <c r="O5" s="28">
        <v>195.16683333333333</v>
      </c>
    </row>
    <row r="6" spans="1:17" x14ac:dyDescent="0.25">
      <c r="A6" s="20" t="s">
        <v>31</v>
      </c>
      <c r="B6" s="21" t="s">
        <v>127</v>
      </c>
      <c r="C6" s="22">
        <v>44052</v>
      </c>
      <c r="D6" s="23" t="s">
        <v>205</v>
      </c>
      <c r="E6" s="24">
        <v>189</v>
      </c>
      <c r="F6" s="24">
        <v>188</v>
      </c>
      <c r="G6" s="24">
        <v>185</v>
      </c>
      <c r="H6" s="24">
        <v>184</v>
      </c>
      <c r="I6" s="24">
        <v>187</v>
      </c>
      <c r="J6" s="24">
        <v>188</v>
      </c>
      <c r="K6" s="25">
        <v>6</v>
      </c>
      <c r="L6" s="25">
        <v>1121</v>
      </c>
      <c r="M6" s="26">
        <v>186.83333333333334</v>
      </c>
      <c r="N6" s="27">
        <v>4</v>
      </c>
      <c r="O6" s="28">
        <v>190.83333333333334</v>
      </c>
    </row>
    <row r="7" spans="1:17" x14ac:dyDescent="0.25">
      <c r="A7" s="20" t="s">
        <v>88</v>
      </c>
      <c r="B7" s="21" t="s">
        <v>127</v>
      </c>
      <c r="C7" s="22">
        <v>44058</v>
      </c>
      <c r="D7" s="23" t="s">
        <v>122</v>
      </c>
      <c r="E7" s="24">
        <v>191</v>
      </c>
      <c r="F7" s="24">
        <v>188</v>
      </c>
      <c r="G7" s="24">
        <v>189</v>
      </c>
      <c r="H7" s="24"/>
      <c r="I7" s="24"/>
      <c r="J7" s="24"/>
      <c r="K7" s="25">
        <v>3</v>
      </c>
      <c r="L7" s="25">
        <v>568</v>
      </c>
      <c r="M7" s="26">
        <v>189.33333333333334</v>
      </c>
      <c r="N7" s="27">
        <v>4</v>
      </c>
      <c r="O7" s="28">
        <v>193.33333333333334</v>
      </c>
    </row>
    <row r="8" spans="1:17" x14ac:dyDescent="0.25">
      <c r="A8" s="20" t="s">
        <v>88</v>
      </c>
      <c r="B8" s="21" t="s">
        <v>127</v>
      </c>
      <c r="C8" s="22">
        <v>44093</v>
      </c>
      <c r="D8" s="23" t="s">
        <v>122</v>
      </c>
      <c r="E8" s="24">
        <v>192</v>
      </c>
      <c r="F8" s="24">
        <v>189</v>
      </c>
      <c r="G8" s="24">
        <v>187</v>
      </c>
      <c r="H8" s="24"/>
      <c r="I8" s="24"/>
      <c r="J8" s="24"/>
      <c r="K8" s="25">
        <v>3</v>
      </c>
      <c r="L8" s="25">
        <v>568</v>
      </c>
      <c r="M8" s="26">
        <v>189.33333333333334</v>
      </c>
      <c r="N8" s="27">
        <v>4</v>
      </c>
      <c r="O8" s="28">
        <v>193.33333333333334</v>
      </c>
    </row>
    <row r="11" spans="1:17" x14ac:dyDescent="0.25">
      <c r="K11" s="17">
        <f>SUM(K2:K10)</f>
        <v>29</v>
      </c>
      <c r="L11" s="17">
        <f>SUM(L2:L10)</f>
        <v>5450.0010000000002</v>
      </c>
      <c r="M11" s="19">
        <f>SUM(L11/K11)</f>
        <v>187.93106896551726</v>
      </c>
      <c r="N11" s="17">
        <f>SUM(N2:N10)</f>
        <v>38</v>
      </c>
      <c r="O11" s="19">
        <f>SUM(M11+N11)</f>
        <v>225.93106896551726</v>
      </c>
    </row>
    <row r="19" spans="1:15" ht="30" x14ac:dyDescent="0.25">
      <c r="A19" s="1" t="s">
        <v>1</v>
      </c>
      <c r="B19" s="2" t="s">
        <v>2</v>
      </c>
      <c r="C19" s="2" t="s">
        <v>3</v>
      </c>
      <c r="D19" s="3" t="s">
        <v>4</v>
      </c>
      <c r="E19" s="4" t="s">
        <v>5</v>
      </c>
      <c r="F19" s="4" t="s">
        <v>6</v>
      </c>
      <c r="G19" s="4" t="s">
        <v>7</v>
      </c>
      <c r="H19" s="4" t="s">
        <v>8</v>
      </c>
      <c r="I19" s="4" t="s">
        <v>9</v>
      </c>
      <c r="J19" s="4" t="s">
        <v>10</v>
      </c>
      <c r="K19" s="4" t="s">
        <v>11</v>
      </c>
      <c r="L19" s="3" t="s">
        <v>12</v>
      </c>
      <c r="M19" s="5" t="s">
        <v>13</v>
      </c>
      <c r="N19" s="2" t="s">
        <v>14</v>
      </c>
      <c r="O19" s="6" t="s">
        <v>15</v>
      </c>
    </row>
    <row r="20" spans="1:15" x14ac:dyDescent="0.25">
      <c r="A20" s="20" t="s">
        <v>94</v>
      </c>
      <c r="B20" s="21" t="s">
        <v>127</v>
      </c>
      <c r="C20" s="22">
        <v>43967</v>
      </c>
      <c r="D20" s="23" t="s">
        <v>121</v>
      </c>
      <c r="E20" s="24">
        <v>183</v>
      </c>
      <c r="F20" s="24">
        <v>182</v>
      </c>
      <c r="G20" s="24">
        <v>181</v>
      </c>
      <c r="H20" s="24"/>
      <c r="I20" s="24"/>
      <c r="J20" s="24"/>
      <c r="K20" s="25">
        <v>3</v>
      </c>
      <c r="L20" s="25">
        <v>546</v>
      </c>
      <c r="M20" s="26">
        <v>182</v>
      </c>
      <c r="N20" s="27">
        <v>3</v>
      </c>
      <c r="O20" s="28">
        <v>185</v>
      </c>
    </row>
    <row r="21" spans="1:15" x14ac:dyDescent="0.25">
      <c r="A21" s="20" t="s">
        <v>94</v>
      </c>
      <c r="B21" s="21" t="s">
        <v>127</v>
      </c>
      <c r="C21" s="22">
        <v>43995</v>
      </c>
      <c r="D21" s="23" t="s">
        <v>122</v>
      </c>
      <c r="E21" s="24">
        <v>189</v>
      </c>
      <c r="F21" s="24">
        <v>182</v>
      </c>
      <c r="G21" s="24">
        <v>187</v>
      </c>
      <c r="H21" s="24">
        <v>186</v>
      </c>
      <c r="I21" s="24">
        <v>183</v>
      </c>
      <c r="J21" s="24">
        <v>190</v>
      </c>
      <c r="K21" s="25">
        <v>6</v>
      </c>
      <c r="L21" s="25">
        <v>1117</v>
      </c>
      <c r="M21" s="26">
        <v>186.16666666666666</v>
      </c>
      <c r="N21" s="27">
        <v>26</v>
      </c>
      <c r="O21" s="28">
        <v>212.16666666666666</v>
      </c>
    </row>
    <row r="22" spans="1:15" x14ac:dyDescent="0.25">
      <c r="A22" s="20" t="s">
        <v>94</v>
      </c>
      <c r="B22" s="21" t="s">
        <v>127</v>
      </c>
      <c r="C22" s="22">
        <v>44030</v>
      </c>
      <c r="D22" s="23" t="s">
        <v>122</v>
      </c>
      <c r="E22" s="24">
        <v>191</v>
      </c>
      <c r="F22" s="24">
        <v>188</v>
      </c>
      <c r="G22" s="24">
        <v>179</v>
      </c>
      <c r="H22" s="24">
        <v>177</v>
      </c>
      <c r="I22" s="24">
        <v>185</v>
      </c>
      <c r="J22" s="24">
        <v>185</v>
      </c>
      <c r="K22" s="25">
        <v>6</v>
      </c>
      <c r="L22" s="25">
        <v>1105</v>
      </c>
      <c r="M22" s="26">
        <v>184.16666666666666</v>
      </c>
      <c r="N22" s="27">
        <v>16</v>
      </c>
      <c r="O22" s="28">
        <v>200.16666666666666</v>
      </c>
    </row>
    <row r="23" spans="1:15" x14ac:dyDescent="0.25">
      <c r="A23" s="20" t="s">
        <v>32</v>
      </c>
      <c r="B23" s="21" t="s">
        <v>127</v>
      </c>
      <c r="C23" s="22">
        <v>44052</v>
      </c>
      <c r="D23" s="23" t="s">
        <v>205</v>
      </c>
      <c r="E23" s="24">
        <v>190</v>
      </c>
      <c r="F23" s="24">
        <v>190</v>
      </c>
      <c r="G23" s="24">
        <v>192</v>
      </c>
      <c r="H23" s="24">
        <v>194</v>
      </c>
      <c r="I23" s="24">
        <v>186</v>
      </c>
      <c r="J23" s="24">
        <v>181</v>
      </c>
      <c r="K23" s="25">
        <v>6</v>
      </c>
      <c r="L23" s="25">
        <v>1133</v>
      </c>
      <c r="M23" s="26">
        <v>188.83333333333334</v>
      </c>
      <c r="N23" s="27">
        <v>26</v>
      </c>
      <c r="O23" s="28">
        <v>214.83333333333334</v>
      </c>
    </row>
    <row r="24" spans="1:15" x14ac:dyDescent="0.25">
      <c r="A24" s="20" t="s">
        <v>94</v>
      </c>
      <c r="B24" s="21" t="s">
        <v>127</v>
      </c>
      <c r="C24" s="22">
        <v>44058</v>
      </c>
      <c r="D24" s="23" t="s">
        <v>122</v>
      </c>
      <c r="E24" s="24">
        <v>190</v>
      </c>
      <c r="F24" s="24">
        <v>190</v>
      </c>
      <c r="G24" s="24">
        <v>188</v>
      </c>
      <c r="H24" s="24"/>
      <c r="I24" s="24"/>
      <c r="J24" s="24"/>
      <c r="K24" s="25">
        <v>3</v>
      </c>
      <c r="L24" s="25">
        <v>568</v>
      </c>
      <c r="M24" s="26">
        <v>189.33333333333334</v>
      </c>
      <c r="N24" s="27">
        <v>9</v>
      </c>
      <c r="O24" s="28">
        <v>198.33333333333334</v>
      </c>
    </row>
    <row r="25" spans="1:15" x14ac:dyDescent="0.25">
      <c r="A25" s="20" t="s">
        <v>94</v>
      </c>
      <c r="B25" s="21" t="s">
        <v>242</v>
      </c>
      <c r="C25" s="22">
        <v>44079</v>
      </c>
      <c r="D25" s="23" t="s">
        <v>213</v>
      </c>
      <c r="E25" s="24">
        <v>189</v>
      </c>
      <c r="F25" s="24">
        <v>193</v>
      </c>
      <c r="G25" s="24">
        <v>189</v>
      </c>
      <c r="H25" s="24">
        <v>185</v>
      </c>
      <c r="I25" s="24">
        <v>189</v>
      </c>
      <c r="J25" s="24">
        <v>188</v>
      </c>
      <c r="K25" s="25">
        <v>6</v>
      </c>
      <c r="L25" s="25">
        <v>1133</v>
      </c>
      <c r="M25" s="26">
        <v>188.83333333333334</v>
      </c>
      <c r="N25" s="27">
        <v>26</v>
      </c>
      <c r="O25" s="28">
        <v>214.83333333333334</v>
      </c>
    </row>
    <row r="26" spans="1:15" x14ac:dyDescent="0.25">
      <c r="A26" s="20" t="s">
        <v>94</v>
      </c>
      <c r="B26" s="21" t="s">
        <v>127</v>
      </c>
      <c r="C26" s="22">
        <v>44093</v>
      </c>
      <c r="D26" s="23" t="s">
        <v>122</v>
      </c>
      <c r="E26" s="24">
        <v>192</v>
      </c>
      <c r="F26" s="24">
        <v>190</v>
      </c>
      <c r="G26" s="24">
        <v>185</v>
      </c>
      <c r="H26" s="24"/>
      <c r="I26" s="24"/>
      <c r="J26" s="24"/>
      <c r="K26" s="25">
        <v>3</v>
      </c>
      <c r="L26" s="25">
        <v>567</v>
      </c>
      <c r="M26" s="26">
        <v>189</v>
      </c>
      <c r="N26" s="27">
        <v>5</v>
      </c>
      <c r="O26" s="28">
        <v>194</v>
      </c>
    </row>
    <row r="29" spans="1:15" x14ac:dyDescent="0.25">
      <c r="K29" s="17">
        <f>SUM(K20:K28)</f>
        <v>33</v>
      </c>
      <c r="L29" s="17">
        <f>SUM(L20:L28)</f>
        <v>6169</v>
      </c>
      <c r="M29" s="19">
        <f>SUM(L29/K29)</f>
        <v>186.93939393939394</v>
      </c>
      <c r="N29" s="17">
        <f>SUM(N20:N28)</f>
        <v>111</v>
      </c>
      <c r="O29" s="19">
        <f>SUM(M29+N29)</f>
        <v>297.93939393939394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20:J20 B20:C20" name="Range1_3"/>
    <protectedRange algorithmName="SHA-512" hashValue="ON39YdpmFHfN9f47KpiRvqrKx0V9+erV1CNkpWzYhW/Qyc6aT8rEyCrvauWSYGZK2ia3o7vd3akF07acHAFpOA==" saltValue="yVW9XmDwTqEnmpSGai0KYg==" spinCount="100000" sqref="E4:J4 B4:C4" name="Range1_6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21:J21 B21:C21" name="Range1_7"/>
    <protectedRange algorithmName="SHA-512" hashValue="ON39YdpmFHfN9f47KpiRvqrKx0V9+erV1CNkpWzYhW/Qyc6aT8rEyCrvauWSYGZK2ia3o7vd3akF07acHAFpOA==" saltValue="yVW9XmDwTqEnmpSGai0KYg==" spinCount="100000" sqref="D21" name="Range1_1_6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22:J22 B22:C22" name="Range1_10"/>
    <protectedRange algorithmName="SHA-512" hashValue="ON39YdpmFHfN9f47KpiRvqrKx0V9+erV1CNkpWzYhW/Qyc6aT8rEyCrvauWSYGZK2ia3o7vd3akF07acHAFpOA==" saltValue="yVW9XmDwTqEnmpSGai0KYg==" spinCount="100000" sqref="D22" name="Range1_1_9"/>
    <protectedRange algorithmName="SHA-512" hashValue="ON39YdpmFHfN9f47KpiRvqrKx0V9+erV1CNkpWzYhW/Qyc6aT8rEyCrvauWSYGZK2ia3o7vd3akF07acHAFpOA==" saltValue="yVW9XmDwTqEnmpSGai0KYg==" spinCount="100000" sqref="E6:J6 B6:C6" name="Range1_5"/>
    <protectedRange algorithmName="SHA-512" hashValue="ON39YdpmFHfN9f47KpiRvqrKx0V9+erV1CNkpWzYhW/Qyc6aT8rEyCrvauWSYGZK2ia3o7vd3akF07acHAFpOA==" saltValue="yVW9XmDwTqEnmpSGai0KYg==" spinCount="100000" sqref="D6" name="Range1_1_3"/>
    <protectedRange algorithmName="SHA-512" hashValue="ON39YdpmFHfN9f47KpiRvqrKx0V9+erV1CNkpWzYhW/Qyc6aT8rEyCrvauWSYGZK2ia3o7vd3akF07acHAFpOA==" saltValue="yVW9XmDwTqEnmpSGai0KYg==" spinCount="100000" sqref="B23:C23 E23:J23" name="Range1_6_1"/>
    <protectedRange algorithmName="SHA-512" hashValue="ON39YdpmFHfN9f47KpiRvqrKx0V9+erV1CNkpWzYhW/Qyc6aT8rEyCrvauWSYGZK2ia3o7vd3akF07acHAFpOA==" saltValue="yVW9XmDwTqEnmpSGai0KYg==" spinCount="100000" sqref="D23" name="Range1_1_4"/>
    <protectedRange algorithmName="SHA-512" hashValue="ON39YdpmFHfN9f47KpiRvqrKx0V9+erV1CNkpWzYhW/Qyc6aT8rEyCrvauWSYGZK2ia3o7vd3akF07acHAFpOA==" saltValue="yVW9XmDwTqEnmpSGai0KYg==" spinCount="100000" sqref="E7:J7 B7:C7" name="Range1_11"/>
    <protectedRange algorithmName="SHA-512" hashValue="ON39YdpmFHfN9f47KpiRvqrKx0V9+erV1CNkpWzYhW/Qyc6aT8rEyCrvauWSYGZK2ia3o7vd3akF07acHAFpOA==" saltValue="yVW9XmDwTqEnmpSGai0KYg==" spinCount="100000" sqref="D7" name="Range1_1_10"/>
    <protectedRange algorithmName="SHA-512" hashValue="ON39YdpmFHfN9f47KpiRvqrKx0V9+erV1CNkpWzYhW/Qyc6aT8rEyCrvauWSYGZK2ia3o7vd3akF07acHAFpOA==" saltValue="yVW9XmDwTqEnmpSGai0KYg==" spinCount="100000" sqref="E24:J24 B24:C24" name="Range1_12"/>
    <protectedRange algorithmName="SHA-512" hashValue="ON39YdpmFHfN9f47KpiRvqrKx0V9+erV1CNkpWzYhW/Qyc6aT8rEyCrvauWSYGZK2ia3o7vd3akF07acHAFpOA==" saltValue="yVW9XmDwTqEnmpSGai0KYg==" spinCount="100000" sqref="D24" name="Range1_1_11"/>
    <protectedRange algorithmName="SHA-512" hashValue="ON39YdpmFHfN9f47KpiRvqrKx0V9+erV1CNkpWzYhW/Qyc6aT8rEyCrvauWSYGZK2ia3o7vd3akF07acHAFpOA==" saltValue="yVW9XmDwTqEnmpSGai0KYg==" spinCount="100000" sqref="E25:J25 B25:C25" name="Range1_5_1"/>
    <protectedRange algorithmName="SHA-512" hashValue="ON39YdpmFHfN9f47KpiRvqrKx0V9+erV1CNkpWzYhW/Qyc6aT8rEyCrvauWSYGZK2ia3o7vd3akF07acHAFpOA==" saltValue="yVW9XmDwTqEnmpSGai0KYg==" spinCount="100000" sqref="D25" name="Range1_1_3_1"/>
    <protectedRange algorithmName="SHA-512" hashValue="ON39YdpmFHfN9f47KpiRvqrKx0V9+erV1CNkpWzYhW/Qyc6aT8rEyCrvauWSYGZK2ia3o7vd3akF07acHAFpOA==" saltValue="yVW9XmDwTqEnmpSGai0KYg==" spinCount="100000" sqref="E8:J8 B8:C8" name="Range1_14"/>
    <protectedRange algorithmName="SHA-512" hashValue="ON39YdpmFHfN9f47KpiRvqrKx0V9+erV1CNkpWzYhW/Qyc6aT8rEyCrvauWSYGZK2ia3o7vd3akF07acHAFpOA==" saltValue="yVW9XmDwTqEnmpSGai0KYg==" spinCount="100000" sqref="D8" name="Range1_1_13"/>
    <protectedRange algorithmName="SHA-512" hashValue="ON39YdpmFHfN9f47KpiRvqrKx0V9+erV1CNkpWzYhW/Qyc6aT8rEyCrvauWSYGZK2ia3o7vd3akF07acHAFpOA==" saltValue="yVW9XmDwTqEnmpSGai0KYg==" spinCount="100000" sqref="E26:J26 B26:C26" name="Range1_15"/>
    <protectedRange algorithmName="SHA-512" hashValue="ON39YdpmFHfN9f47KpiRvqrKx0V9+erV1CNkpWzYhW/Qyc6aT8rEyCrvauWSYGZK2ia3o7vd3akF07acHAFpOA==" saltValue="yVW9XmDwTqEnmpSGai0KYg==" spinCount="100000" sqref="D26" name="Range1_1_14"/>
  </protectedRanges>
  <conditionalFormatting sqref="E3">
    <cfRule type="top10" dxfId="3028" priority="90" rank="1"/>
  </conditionalFormatting>
  <conditionalFormatting sqref="F3">
    <cfRule type="top10" dxfId="3027" priority="89" rank="1"/>
  </conditionalFormatting>
  <conditionalFormatting sqref="G3">
    <cfRule type="top10" dxfId="3026" priority="88" rank="1"/>
  </conditionalFormatting>
  <conditionalFormatting sqref="H3">
    <cfRule type="top10" dxfId="3025" priority="87" rank="1"/>
  </conditionalFormatting>
  <conditionalFormatting sqref="I3">
    <cfRule type="top10" dxfId="3024" priority="86" rank="1"/>
  </conditionalFormatting>
  <conditionalFormatting sqref="J3">
    <cfRule type="top10" dxfId="3023" priority="85" rank="1"/>
  </conditionalFormatting>
  <conditionalFormatting sqref="E2">
    <cfRule type="top10" dxfId="3022" priority="91" rank="1"/>
  </conditionalFormatting>
  <conditionalFormatting sqref="F2">
    <cfRule type="top10" dxfId="3021" priority="92" rank="1"/>
  </conditionalFormatting>
  <conditionalFormatting sqref="G2">
    <cfRule type="top10" dxfId="3020" priority="93" rank="1"/>
  </conditionalFormatting>
  <conditionalFormatting sqref="H2">
    <cfRule type="top10" dxfId="3019" priority="94" rank="1"/>
  </conditionalFormatting>
  <conditionalFormatting sqref="I2">
    <cfRule type="top10" dxfId="3018" priority="95" rank="1"/>
  </conditionalFormatting>
  <conditionalFormatting sqref="J2">
    <cfRule type="top10" dxfId="3017" priority="96" rank="1"/>
  </conditionalFormatting>
  <conditionalFormatting sqref="I20">
    <cfRule type="top10" dxfId="3016" priority="72" rank="1"/>
  </conditionalFormatting>
  <conditionalFormatting sqref="H20">
    <cfRule type="top10" dxfId="3015" priority="68" rank="1"/>
  </conditionalFormatting>
  <conditionalFormatting sqref="J20">
    <cfRule type="top10" dxfId="3014" priority="69" rank="1"/>
  </conditionalFormatting>
  <conditionalFormatting sqref="G20">
    <cfRule type="top10" dxfId="3013" priority="71" rank="1"/>
  </conditionalFormatting>
  <conditionalFormatting sqref="F20">
    <cfRule type="top10" dxfId="3012" priority="70" rank="1"/>
  </conditionalFormatting>
  <conditionalFormatting sqref="E20">
    <cfRule type="top10" dxfId="3011" priority="67" rank="1"/>
  </conditionalFormatting>
  <conditionalFormatting sqref="E4">
    <cfRule type="top10" dxfId="3010" priority="66" rank="1"/>
  </conditionalFormatting>
  <conditionalFormatting sqref="F4">
    <cfRule type="top10" dxfId="3009" priority="65" rank="1"/>
  </conditionalFormatting>
  <conditionalFormatting sqref="G4">
    <cfRule type="top10" dxfId="3008" priority="64" rank="1"/>
  </conditionalFormatting>
  <conditionalFormatting sqref="H4">
    <cfRule type="top10" dxfId="3007" priority="63" rank="1"/>
  </conditionalFormatting>
  <conditionalFormatting sqref="I4">
    <cfRule type="top10" dxfId="3006" priority="62" rank="1"/>
  </conditionalFormatting>
  <conditionalFormatting sqref="J4">
    <cfRule type="top10" dxfId="3005" priority="61" rank="1"/>
  </conditionalFormatting>
  <conditionalFormatting sqref="I21">
    <cfRule type="top10" dxfId="3004" priority="60" rank="1"/>
  </conditionalFormatting>
  <conditionalFormatting sqref="H21">
    <cfRule type="top10" dxfId="3003" priority="56" rank="1"/>
  </conditionalFormatting>
  <conditionalFormatting sqref="J21">
    <cfRule type="top10" dxfId="3002" priority="57" rank="1"/>
  </conditionalFormatting>
  <conditionalFormatting sqref="G21">
    <cfRule type="top10" dxfId="3001" priority="59" rank="1"/>
  </conditionalFormatting>
  <conditionalFormatting sqref="F21">
    <cfRule type="top10" dxfId="3000" priority="58" rank="1"/>
  </conditionalFormatting>
  <conditionalFormatting sqref="E21">
    <cfRule type="top10" dxfId="2999" priority="55" rank="1"/>
  </conditionalFormatting>
  <conditionalFormatting sqref="E5">
    <cfRule type="top10" dxfId="2998" priority="54" rank="1"/>
  </conditionalFormatting>
  <conditionalFormatting sqref="F5">
    <cfRule type="top10" dxfId="2997" priority="53" rank="1"/>
  </conditionalFormatting>
  <conditionalFormatting sqref="G5">
    <cfRule type="top10" dxfId="2996" priority="52" rank="1"/>
  </conditionalFormatting>
  <conditionalFormatting sqref="H5">
    <cfRule type="top10" dxfId="2995" priority="51" rank="1"/>
  </conditionalFormatting>
  <conditionalFormatting sqref="I5">
    <cfRule type="top10" dxfId="2994" priority="50" rank="1"/>
  </conditionalFormatting>
  <conditionalFormatting sqref="J5">
    <cfRule type="top10" dxfId="2993" priority="49" rank="1"/>
  </conditionalFormatting>
  <conditionalFormatting sqref="I22">
    <cfRule type="top10" dxfId="2992" priority="48" rank="1"/>
  </conditionalFormatting>
  <conditionalFormatting sqref="H22">
    <cfRule type="top10" dxfId="2991" priority="44" rank="1"/>
  </conditionalFormatting>
  <conditionalFormatting sqref="J22">
    <cfRule type="top10" dxfId="2990" priority="45" rank="1"/>
  </conditionalFormatting>
  <conditionalFormatting sqref="G22">
    <cfRule type="top10" dxfId="2989" priority="47" rank="1"/>
  </conditionalFormatting>
  <conditionalFormatting sqref="F22">
    <cfRule type="top10" dxfId="2988" priority="46" rank="1"/>
  </conditionalFormatting>
  <conditionalFormatting sqref="E22">
    <cfRule type="top10" dxfId="2987" priority="43" rank="1"/>
  </conditionalFormatting>
  <conditionalFormatting sqref="E6">
    <cfRule type="top10" dxfId="2986" priority="42" rank="1"/>
  </conditionalFormatting>
  <conditionalFormatting sqref="F6">
    <cfRule type="top10" dxfId="2985" priority="41" rank="1"/>
  </conditionalFormatting>
  <conditionalFormatting sqref="G6">
    <cfRule type="top10" dxfId="2984" priority="40" rank="1"/>
  </conditionalFormatting>
  <conditionalFormatting sqref="H6">
    <cfRule type="top10" dxfId="2983" priority="39" rank="1"/>
  </conditionalFormatting>
  <conditionalFormatting sqref="I6">
    <cfRule type="top10" dxfId="2982" priority="38" rank="1"/>
  </conditionalFormatting>
  <conditionalFormatting sqref="J6">
    <cfRule type="top10" dxfId="2981" priority="37" rank="1"/>
  </conditionalFormatting>
  <conditionalFormatting sqref="I23">
    <cfRule type="top10" dxfId="2980" priority="31" rank="1"/>
  </conditionalFormatting>
  <conditionalFormatting sqref="H23">
    <cfRule type="top10" dxfId="2979" priority="32" rank="1"/>
  </conditionalFormatting>
  <conditionalFormatting sqref="J23">
    <cfRule type="top10" dxfId="2978" priority="33" rank="1"/>
  </conditionalFormatting>
  <conditionalFormatting sqref="G23">
    <cfRule type="top10" dxfId="2977" priority="34" rank="1"/>
  </conditionalFormatting>
  <conditionalFormatting sqref="F23">
    <cfRule type="top10" dxfId="2976" priority="35" rank="1"/>
  </conditionalFormatting>
  <conditionalFormatting sqref="E23">
    <cfRule type="top10" dxfId="2975" priority="36" rank="1"/>
  </conditionalFormatting>
  <conditionalFormatting sqref="E7">
    <cfRule type="top10" dxfId="2974" priority="30" rank="1"/>
  </conditionalFormatting>
  <conditionalFormatting sqref="F7">
    <cfRule type="top10" dxfId="2973" priority="29" rank="1"/>
  </conditionalFormatting>
  <conditionalFormatting sqref="G7">
    <cfRule type="top10" dxfId="2972" priority="28" rank="1"/>
  </conditionalFormatting>
  <conditionalFormatting sqref="H7">
    <cfRule type="top10" dxfId="2971" priority="27" rank="1"/>
  </conditionalFormatting>
  <conditionalFormatting sqref="I7">
    <cfRule type="top10" dxfId="2970" priority="26" rank="1"/>
  </conditionalFormatting>
  <conditionalFormatting sqref="J7">
    <cfRule type="top10" dxfId="2969" priority="25" rank="1"/>
  </conditionalFormatting>
  <conditionalFormatting sqref="I24">
    <cfRule type="top10" dxfId="2968" priority="24" rank="1"/>
  </conditionalFormatting>
  <conditionalFormatting sqref="H24">
    <cfRule type="top10" dxfId="2967" priority="20" rank="1"/>
  </conditionalFormatting>
  <conditionalFormatting sqref="J24">
    <cfRule type="top10" dxfId="2966" priority="21" rank="1"/>
  </conditionalFormatting>
  <conditionalFormatting sqref="G24">
    <cfRule type="top10" dxfId="2965" priority="23" rank="1"/>
  </conditionalFormatting>
  <conditionalFormatting sqref="F24">
    <cfRule type="top10" dxfId="2964" priority="22" rank="1"/>
  </conditionalFormatting>
  <conditionalFormatting sqref="E24">
    <cfRule type="top10" dxfId="2963" priority="19" rank="1"/>
  </conditionalFormatting>
  <conditionalFormatting sqref="E25">
    <cfRule type="top10" dxfId="2962" priority="18" rank="1"/>
  </conditionalFormatting>
  <conditionalFormatting sqref="F25">
    <cfRule type="top10" dxfId="2961" priority="17" rank="1"/>
  </conditionalFormatting>
  <conditionalFormatting sqref="G25">
    <cfRule type="top10" dxfId="2960" priority="16" rank="1"/>
  </conditionalFormatting>
  <conditionalFormatting sqref="H25">
    <cfRule type="top10" dxfId="2959" priority="15" rank="1"/>
  </conditionalFormatting>
  <conditionalFormatting sqref="I25">
    <cfRule type="top10" dxfId="2958" priority="14" rank="1"/>
  </conditionalFormatting>
  <conditionalFormatting sqref="J25">
    <cfRule type="top10" dxfId="2957" priority="13" rank="1"/>
  </conditionalFormatting>
  <conditionalFormatting sqref="E8">
    <cfRule type="top10" dxfId="2956" priority="12" rank="1"/>
  </conditionalFormatting>
  <conditionalFormatting sqref="F8">
    <cfRule type="top10" dxfId="2955" priority="11" rank="1"/>
  </conditionalFormatting>
  <conditionalFormatting sqref="G8">
    <cfRule type="top10" dxfId="2954" priority="10" rank="1"/>
  </conditionalFormatting>
  <conditionalFormatting sqref="H8">
    <cfRule type="top10" dxfId="2953" priority="9" rank="1"/>
  </conditionalFormatting>
  <conditionalFormatting sqref="I8">
    <cfRule type="top10" dxfId="2952" priority="8" rank="1"/>
  </conditionalFormatting>
  <conditionalFormatting sqref="J8">
    <cfRule type="top10" dxfId="2951" priority="7" rank="1"/>
  </conditionalFormatting>
  <conditionalFormatting sqref="I26">
    <cfRule type="top10" dxfId="2950" priority="6" rank="1"/>
  </conditionalFormatting>
  <conditionalFormatting sqref="H26">
    <cfRule type="top10" dxfId="2949" priority="2" rank="1"/>
  </conditionalFormatting>
  <conditionalFormatting sqref="J26">
    <cfRule type="top10" dxfId="2948" priority="3" rank="1"/>
  </conditionalFormatting>
  <conditionalFormatting sqref="G26">
    <cfRule type="top10" dxfId="2947" priority="5" rank="1"/>
  </conditionalFormatting>
  <conditionalFormatting sqref="F26">
    <cfRule type="top10" dxfId="2946" priority="4" rank="1"/>
  </conditionalFormatting>
  <conditionalFormatting sqref="E26">
    <cfRule type="top10" dxfId="2945" priority="1" rank="1"/>
  </conditionalFormatting>
  <hyperlinks>
    <hyperlink ref="Q1" location="'National Adult Rankings'!A1" display="Return to Rankings" xr:uid="{84F66DED-E437-412F-AEF1-0EA585036C1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30161F8-7975-423C-8CC6-1B5A37331F3E}">
          <x14:formula1>
            <xm:f>'C:\Users\abra2\AppData\Local\Packages\Microsoft.MicrosoftEdge_8wekyb3d8bbwe\TempState\Downloads\[__ABRA Scoring Program  2-24-2020 MASTER (2).xlsm]DATA'!#REF!</xm:f>
          </x14:formula1>
          <xm:sqref>B20:B24 D20:D24 D2:D8 B2:B8</xm:sqref>
        </x14:dataValidation>
        <x14:dataValidation type="list" allowBlank="1" showInputMessage="1" showErrorMessage="1" xr:uid="{255B7CFE-7D3C-4D39-99D9-BE7251AAD9E9}">
          <x14:formula1>
            <xm:f>'C:\Users\abra2\Desktop\ABRA Files and More\AUTO BENCH REST ASSOCIATION FILE\ABRA 2019\Georgia\[Georgia Results 01 19 20.xlsm]DATA SHEET'!#REF!</xm:f>
          </x14:formula1>
          <xm:sqref>B1 B19</xm:sqref>
        </x14:dataValidation>
      </x14:dataValidations>
    </ext>
  </extLst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1A697-A29D-4411-BBD5-E35AB35E7FB8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32</v>
      </c>
      <c r="B2" s="55" t="s">
        <v>259</v>
      </c>
      <c r="C2" s="65">
        <v>44094</v>
      </c>
      <c r="D2" s="57" t="s">
        <v>257</v>
      </c>
      <c r="E2" s="58">
        <v>173</v>
      </c>
      <c r="F2" s="58">
        <v>166</v>
      </c>
      <c r="G2" s="58">
        <v>182</v>
      </c>
      <c r="H2" s="58">
        <v>169</v>
      </c>
      <c r="I2" s="58">
        <v>168</v>
      </c>
      <c r="J2" s="58">
        <v>162</v>
      </c>
      <c r="K2" s="59">
        <f t="shared" ref="K2" si="0">COUNT(E2:J2)</f>
        <v>6</v>
      </c>
      <c r="L2" s="59">
        <f t="shared" ref="L2" si="1">SUM(E2:J2)</f>
        <v>1020</v>
      </c>
      <c r="M2" s="60">
        <f t="shared" ref="M2" si="2">SUM(L2/K2)</f>
        <v>170</v>
      </c>
      <c r="N2" s="55">
        <v>4</v>
      </c>
      <c r="O2" s="61">
        <f t="shared" ref="O2" si="3">SUM(M2+N2)</f>
        <v>174</v>
      </c>
    </row>
    <row r="5" spans="1:17" x14ac:dyDescent="0.25">
      <c r="K5" s="17">
        <f>SUM(K2:K4)</f>
        <v>6</v>
      </c>
      <c r="L5" s="17">
        <f>SUM(L2:L4)</f>
        <v>1020</v>
      </c>
      <c r="M5" s="19">
        <f>SUM(L5/K5)</f>
        <v>170</v>
      </c>
      <c r="N5" s="17">
        <f>SUM(N2:N4)</f>
        <v>4</v>
      </c>
      <c r="O5" s="19">
        <f>SUM(M5+N5)</f>
        <v>174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L2:M2 O2" name="Range1_9"/>
  </protectedRanges>
  <conditionalFormatting sqref="E2">
    <cfRule type="top10" dxfId="2944" priority="1" rank="1"/>
  </conditionalFormatting>
  <conditionalFormatting sqref="F2">
    <cfRule type="top10" dxfId="2943" priority="2" rank="1"/>
  </conditionalFormatting>
  <conditionalFormatting sqref="G2">
    <cfRule type="top10" dxfId="2942" priority="3" rank="1"/>
  </conditionalFormatting>
  <conditionalFormatting sqref="H2">
    <cfRule type="top10" dxfId="2941" priority="4" rank="1"/>
  </conditionalFormatting>
  <conditionalFormatting sqref="I2">
    <cfRule type="top10" dxfId="2940" priority="5" rank="1"/>
  </conditionalFormatting>
  <conditionalFormatting sqref="J2">
    <cfRule type="top10" dxfId="2939" priority="6" rank="1"/>
  </conditionalFormatting>
  <hyperlinks>
    <hyperlink ref="Q1" location="'National Adult Rankings'!A1" display="Return to Rankings" xr:uid="{C3DA9EB0-E7AD-4B41-AE09-0E98BE0E65AE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BDAE3C0-E287-4033-B10C-F2F03A7DBC9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E7350A2D-C678-43E3-A09A-CACA60AC9AB5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</x14:dataValidations>
    </ext>
  </extLst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74730-D0B3-4A5F-A621-1355B527C87C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109</v>
      </c>
      <c r="B2" s="21" t="s">
        <v>271</v>
      </c>
      <c r="C2" s="22">
        <v>44122</v>
      </c>
      <c r="D2" s="23" t="s">
        <v>30</v>
      </c>
      <c r="E2" s="24">
        <v>185</v>
      </c>
      <c r="F2" s="24">
        <v>188</v>
      </c>
      <c r="G2" s="24">
        <v>191</v>
      </c>
      <c r="H2" s="24">
        <v>180</v>
      </c>
      <c r="I2" s="24"/>
      <c r="J2" s="24"/>
      <c r="K2" s="25">
        <v>4</v>
      </c>
      <c r="L2" s="25">
        <v>744</v>
      </c>
      <c r="M2" s="26">
        <v>186</v>
      </c>
      <c r="N2" s="27">
        <v>9</v>
      </c>
      <c r="O2" s="28">
        <v>195</v>
      </c>
    </row>
    <row r="5" spans="1:17" x14ac:dyDescent="0.25">
      <c r="K5" s="17">
        <f>SUM(K2:K4)</f>
        <v>4</v>
      </c>
      <c r="L5" s="17">
        <f>SUM(L2:L4)</f>
        <v>744</v>
      </c>
      <c r="M5" s="19">
        <f>SUM(L5/K5)</f>
        <v>186</v>
      </c>
      <c r="N5" s="17">
        <f>SUM(N2:N4)</f>
        <v>9</v>
      </c>
      <c r="O5" s="19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6_1_1_10"/>
    <protectedRange algorithmName="SHA-512" hashValue="ON39YdpmFHfN9f47KpiRvqrKx0V9+erV1CNkpWzYhW/Qyc6aT8rEyCrvauWSYGZK2ia3o7vd3akF07acHAFpOA==" saltValue="yVW9XmDwTqEnmpSGai0KYg==" spinCount="100000" sqref="D2" name="Range1_1_6_1_1_10"/>
  </protectedRanges>
  <conditionalFormatting sqref="E2">
    <cfRule type="top10" dxfId="2938" priority="6" rank="1"/>
  </conditionalFormatting>
  <conditionalFormatting sqref="F2">
    <cfRule type="top10" dxfId="2937" priority="5" rank="1"/>
  </conditionalFormatting>
  <conditionalFormatting sqref="G2">
    <cfRule type="top10" dxfId="2936" priority="4" rank="1"/>
  </conditionalFormatting>
  <conditionalFormatting sqref="H2">
    <cfRule type="top10" dxfId="2935" priority="3" rank="1"/>
  </conditionalFormatting>
  <conditionalFormatting sqref="I2">
    <cfRule type="top10" dxfId="2934" priority="2" rank="1"/>
  </conditionalFormatting>
  <conditionalFormatting sqref="J2">
    <cfRule type="top10" dxfId="2933" priority="1" rank="1"/>
  </conditionalFormatting>
  <hyperlinks>
    <hyperlink ref="Q1" location="'National Adult Rankings'!A1" display="Return to Rankings" xr:uid="{E079F751-D850-45BA-BFCD-06005D562EC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B75FCBD-49E3-4905-AF54-1ED63BEFE30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A5DF0-51A5-471F-AB2D-2FB41FCB605B}">
  <sheetPr codeName="Sheet115"/>
  <dimension ref="A1:O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111</v>
      </c>
      <c r="C2" s="22">
        <v>44093</v>
      </c>
      <c r="D2" s="23" t="s">
        <v>112</v>
      </c>
      <c r="E2" s="66">
        <v>190</v>
      </c>
      <c r="F2" s="67">
        <v>184</v>
      </c>
      <c r="G2" s="67">
        <v>189</v>
      </c>
      <c r="H2" s="24"/>
      <c r="I2" s="24"/>
      <c r="J2" s="24"/>
      <c r="K2" s="25">
        <v>3</v>
      </c>
      <c r="L2" s="25">
        <v>563</v>
      </c>
      <c r="M2" s="26">
        <v>187.67</v>
      </c>
      <c r="N2" s="27">
        <v>6</v>
      </c>
      <c r="O2" s="28">
        <v>193.67</v>
      </c>
    </row>
    <row r="3" spans="1:15" x14ac:dyDescent="0.25">
      <c r="A3" s="20" t="s">
        <v>31</v>
      </c>
      <c r="B3" s="21" t="s">
        <v>111</v>
      </c>
      <c r="C3" s="22">
        <v>44121</v>
      </c>
      <c r="D3" s="23" t="s">
        <v>112</v>
      </c>
      <c r="E3" s="66">
        <v>191</v>
      </c>
      <c r="F3" s="67">
        <v>184</v>
      </c>
      <c r="G3" s="67">
        <v>187</v>
      </c>
      <c r="H3" s="24">
        <v>187</v>
      </c>
      <c r="I3" s="24">
        <v>190</v>
      </c>
      <c r="J3" s="24">
        <v>171</v>
      </c>
      <c r="K3" s="25">
        <v>6</v>
      </c>
      <c r="L3" s="25">
        <v>1127</v>
      </c>
      <c r="M3" s="26">
        <v>187.83</v>
      </c>
      <c r="N3" s="27">
        <v>30</v>
      </c>
      <c r="O3" s="28">
        <v>217.83</v>
      </c>
    </row>
    <row r="6" spans="1:15" x14ac:dyDescent="0.25">
      <c r="K6" s="17">
        <f>SUM(K2:K5)</f>
        <v>9</v>
      </c>
      <c r="L6" s="17">
        <f>SUM(L2:L5)</f>
        <v>1690</v>
      </c>
      <c r="M6" s="19">
        <f>SUM(L6/K6)</f>
        <v>187.77777777777777</v>
      </c>
      <c r="N6" s="17">
        <f>SUM(N2:N5)</f>
        <v>36</v>
      </c>
      <c r="O6" s="19">
        <f>SUM(M6+N6)</f>
        <v>223.77777777777777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_4_1"/>
    <protectedRange algorithmName="SHA-512" hashValue="ON39YdpmFHfN9f47KpiRvqrKx0V9+erV1CNkpWzYhW/Qyc6aT8rEyCrvauWSYGZK2ia3o7vd3akF07acHAFpOA==" saltValue="yVW9XmDwTqEnmpSGai0KYg==" spinCount="100000" sqref="E2:J2 B2" name="Range1_5"/>
    <protectedRange algorithmName="SHA-512" hashValue="ON39YdpmFHfN9f47KpiRvqrKx0V9+erV1CNkpWzYhW/Qyc6aT8rEyCrvauWSYGZK2ia3o7vd3akF07acHAFpOA==" saltValue="yVW9XmDwTqEnmpSGai0KYg==" spinCount="100000" sqref="D2" name="Range1_1_4"/>
    <protectedRange algorithmName="SHA-512" hashValue="ON39YdpmFHfN9f47KpiRvqrKx0V9+erV1CNkpWzYhW/Qyc6aT8rEyCrvauWSYGZK2ia3o7vd3akF07acHAFpOA==" saltValue="yVW9XmDwTqEnmpSGai0KYg==" spinCount="100000" sqref="C3" name="Range1_4_2"/>
    <protectedRange algorithmName="SHA-512" hashValue="ON39YdpmFHfN9f47KpiRvqrKx0V9+erV1CNkpWzYhW/Qyc6aT8rEyCrvauWSYGZK2ia3o7vd3akF07acHAFpOA==" saltValue="yVW9XmDwTqEnmpSGai0KYg==" spinCount="100000" sqref="E3:J3 B3" name="Range1_5_1"/>
    <protectedRange algorithmName="SHA-512" hashValue="ON39YdpmFHfN9f47KpiRvqrKx0V9+erV1CNkpWzYhW/Qyc6aT8rEyCrvauWSYGZK2ia3o7vd3akF07acHAFpOA==" saltValue="yVW9XmDwTqEnmpSGai0KYg==" spinCount="100000" sqref="D3" name="Range1_1_4_1"/>
  </protectedRanges>
  <conditionalFormatting sqref="E2">
    <cfRule type="top10" dxfId="2932" priority="12" rank="1"/>
  </conditionalFormatting>
  <conditionalFormatting sqref="F2">
    <cfRule type="top10" dxfId="2931" priority="11" rank="1"/>
  </conditionalFormatting>
  <conditionalFormatting sqref="G2">
    <cfRule type="top10" dxfId="2930" priority="10" rank="1"/>
  </conditionalFormatting>
  <conditionalFormatting sqref="H2">
    <cfRule type="top10" dxfId="2929" priority="9" rank="1"/>
  </conditionalFormatting>
  <conditionalFormatting sqref="I2">
    <cfRule type="top10" dxfId="2928" priority="8" rank="1"/>
  </conditionalFormatting>
  <conditionalFormatting sqref="J2">
    <cfRule type="top10" dxfId="2927" priority="7" rank="1"/>
  </conditionalFormatting>
  <conditionalFormatting sqref="E3">
    <cfRule type="top10" dxfId="2926" priority="6" rank="1"/>
  </conditionalFormatting>
  <conditionalFormatting sqref="F3">
    <cfRule type="top10" dxfId="2925" priority="5" rank="1"/>
  </conditionalFormatting>
  <conditionalFormatting sqref="G3">
    <cfRule type="top10" dxfId="2924" priority="4" rank="1"/>
  </conditionalFormatting>
  <conditionalFormatting sqref="H3">
    <cfRule type="top10" dxfId="2923" priority="3" rank="1"/>
  </conditionalFormatting>
  <conditionalFormatting sqref="I3">
    <cfRule type="top10" dxfId="2922" priority="2" rank="1"/>
  </conditionalFormatting>
  <conditionalFormatting sqref="J3">
    <cfRule type="top10" dxfId="2921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3B91A93A-6315-4AE3-951F-FF361245B17C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8A8708FE-7BA5-45F8-9981-226562D257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4FB6-E8A3-4731-BC6E-471027EE0153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177</v>
      </c>
      <c r="C2" s="22">
        <v>44002</v>
      </c>
      <c r="D2" s="23" t="s">
        <v>171</v>
      </c>
      <c r="E2" s="24">
        <v>54</v>
      </c>
      <c r="F2" s="24">
        <v>12</v>
      </c>
      <c r="G2" s="24">
        <v>62</v>
      </c>
      <c r="H2" s="24">
        <v>26</v>
      </c>
      <c r="I2" s="24"/>
      <c r="J2" s="24"/>
      <c r="K2" s="25">
        <v>4</v>
      </c>
      <c r="L2" s="25">
        <v>154</v>
      </c>
      <c r="M2" s="26">
        <v>38.5</v>
      </c>
      <c r="N2" s="27">
        <v>2</v>
      </c>
      <c r="O2" s="28">
        <v>40.5</v>
      </c>
    </row>
    <row r="5" spans="1:17" x14ac:dyDescent="0.25">
      <c r="K5" s="17">
        <f>SUM(K2:K4)</f>
        <v>4</v>
      </c>
      <c r="L5" s="17">
        <f>SUM(L2:L4)</f>
        <v>154</v>
      </c>
      <c r="M5" s="19">
        <f>SUM(L5/K5)</f>
        <v>38.5</v>
      </c>
      <c r="N5" s="17">
        <f>SUM(N2:N4)</f>
        <v>2</v>
      </c>
      <c r="O5" s="19">
        <f>SUM(M5+N5)</f>
        <v>40.5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2920" priority="6" rank="1"/>
  </conditionalFormatting>
  <conditionalFormatting sqref="F2">
    <cfRule type="top10" dxfId="2919" priority="5" rank="1"/>
  </conditionalFormatting>
  <conditionalFormatting sqref="G2">
    <cfRule type="top10" dxfId="2918" priority="4" rank="1"/>
  </conditionalFormatting>
  <conditionalFormatting sqref="H2">
    <cfRule type="top10" dxfId="2917" priority="3" rank="1"/>
  </conditionalFormatting>
  <conditionalFormatting sqref="I2">
    <cfRule type="top10" dxfId="2916" priority="2" rank="1"/>
  </conditionalFormatting>
  <conditionalFormatting sqref="J2">
    <cfRule type="top10" dxfId="2915" priority="1" rank="1"/>
  </conditionalFormatting>
  <dataValidations count="1">
    <dataValidation type="list" allowBlank="1" showInputMessage="1" showErrorMessage="1" sqref="B2" xr:uid="{9762D838-CD8E-49D6-888C-0E908822EA58}">
      <formula1>$H$2:$H$115</formula1>
    </dataValidation>
  </dataValidations>
  <hyperlinks>
    <hyperlink ref="Q1" location="'National Adult Rankings'!A1" display="Return to Rankings" xr:uid="{309E3639-E678-4CC2-B375-1CFAFECF782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F03AE0D-4DDF-4903-996B-F42B14C767E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7098D-31B1-4D10-AE4C-A557D6D78CA9}">
  <dimension ref="A1:Q9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153</v>
      </c>
      <c r="C2" s="22">
        <v>43988</v>
      </c>
      <c r="D2" s="23" t="s">
        <v>58</v>
      </c>
      <c r="E2" s="24">
        <v>180</v>
      </c>
      <c r="F2" s="24">
        <v>183</v>
      </c>
      <c r="G2" s="24">
        <v>187</v>
      </c>
      <c r="H2" s="24">
        <v>180</v>
      </c>
      <c r="I2" s="24">
        <v>170</v>
      </c>
      <c r="J2" s="24">
        <v>182</v>
      </c>
      <c r="K2" s="25">
        <v>6</v>
      </c>
      <c r="L2" s="25">
        <v>1082</v>
      </c>
      <c r="M2" s="26">
        <v>180.33333333333334</v>
      </c>
      <c r="N2" s="27">
        <v>24</v>
      </c>
      <c r="O2" s="28">
        <v>204.33333333333334</v>
      </c>
    </row>
    <row r="3" spans="1:17" x14ac:dyDescent="0.25">
      <c r="A3" s="20" t="s">
        <v>32</v>
      </c>
      <c r="B3" s="21" t="s">
        <v>195</v>
      </c>
      <c r="C3" s="22">
        <v>44030</v>
      </c>
      <c r="D3" s="23" t="s">
        <v>58</v>
      </c>
      <c r="E3" s="24">
        <v>145</v>
      </c>
      <c r="F3" s="24">
        <v>189</v>
      </c>
      <c r="G3" s="24">
        <v>181</v>
      </c>
      <c r="H3" s="24">
        <v>180</v>
      </c>
      <c r="I3" s="24"/>
      <c r="J3" s="24"/>
      <c r="K3" s="25">
        <v>4</v>
      </c>
      <c r="L3" s="25">
        <v>695</v>
      </c>
      <c r="M3" s="26">
        <v>173.75</v>
      </c>
      <c r="N3" s="27">
        <v>10</v>
      </c>
      <c r="O3" s="28">
        <v>183.75</v>
      </c>
    </row>
    <row r="4" spans="1:17" x14ac:dyDescent="0.25">
      <c r="A4" s="20" t="s">
        <v>32</v>
      </c>
      <c r="B4" s="21" t="s">
        <v>195</v>
      </c>
      <c r="C4" s="22">
        <v>44044</v>
      </c>
      <c r="D4" s="23" t="s">
        <v>58</v>
      </c>
      <c r="E4" s="24">
        <v>188</v>
      </c>
      <c r="F4" s="24">
        <v>189</v>
      </c>
      <c r="G4" s="24">
        <v>183</v>
      </c>
      <c r="H4" s="24">
        <v>178</v>
      </c>
      <c r="I4" s="24"/>
      <c r="J4" s="24"/>
      <c r="K4" s="25">
        <v>4</v>
      </c>
      <c r="L4" s="25">
        <v>738</v>
      </c>
      <c r="M4" s="26">
        <v>184.5</v>
      </c>
      <c r="N4" s="27">
        <v>8</v>
      </c>
      <c r="O4" s="28">
        <v>192.5</v>
      </c>
    </row>
    <row r="5" spans="1:17" x14ac:dyDescent="0.25">
      <c r="A5" s="20" t="s">
        <v>94</v>
      </c>
      <c r="B5" s="21" t="s">
        <v>153</v>
      </c>
      <c r="C5" s="22">
        <v>44093</v>
      </c>
      <c r="D5" s="23" t="s">
        <v>58</v>
      </c>
      <c r="E5" s="24">
        <v>182</v>
      </c>
      <c r="F5" s="24">
        <v>175</v>
      </c>
      <c r="G5" s="24">
        <v>174</v>
      </c>
      <c r="H5" s="24">
        <v>188</v>
      </c>
      <c r="I5" s="24"/>
      <c r="J5" s="24"/>
      <c r="K5" s="25">
        <v>4</v>
      </c>
      <c r="L5" s="25">
        <v>719</v>
      </c>
      <c r="M5" s="26">
        <v>179.75</v>
      </c>
      <c r="N5" s="27">
        <v>8</v>
      </c>
      <c r="O5" s="28">
        <v>187.75</v>
      </c>
    </row>
    <row r="6" spans="1:17" x14ac:dyDescent="0.25">
      <c r="A6" s="20" t="s">
        <v>109</v>
      </c>
      <c r="B6" s="21" t="s">
        <v>153</v>
      </c>
      <c r="C6" s="22">
        <v>44142</v>
      </c>
      <c r="D6" s="23" t="s">
        <v>58</v>
      </c>
      <c r="E6" s="24">
        <v>184</v>
      </c>
      <c r="F6" s="24">
        <v>175</v>
      </c>
      <c r="G6" s="24">
        <v>182</v>
      </c>
      <c r="H6" s="24">
        <v>190</v>
      </c>
      <c r="I6" s="24"/>
      <c r="J6" s="24"/>
      <c r="K6" s="25">
        <v>4</v>
      </c>
      <c r="L6" s="25">
        <v>731</v>
      </c>
      <c r="M6" s="26">
        <v>182.75</v>
      </c>
      <c r="N6" s="27">
        <v>5</v>
      </c>
      <c r="O6" s="28">
        <v>187.75</v>
      </c>
    </row>
    <row r="9" spans="1:17" x14ac:dyDescent="0.25">
      <c r="K9" s="17">
        <f>SUM(K2:K8)</f>
        <v>22</v>
      </c>
      <c r="L9" s="17">
        <f>SUM(L2:L8)</f>
        <v>3965</v>
      </c>
      <c r="M9" s="19">
        <f>SUM(L9/K9)</f>
        <v>180.22727272727272</v>
      </c>
      <c r="N9" s="17">
        <f>SUM(N2:N8)</f>
        <v>55</v>
      </c>
      <c r="O9" s="19">
        <f>SUM(M9+N9)</f>
        <v>235.22727272727272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6_1_1"/>
    <protectedRange algorithmName="SHA-512" hashValue="ON39YdpmFHfN9f47KpiRvqrKx0V9+erV1CNkpWzYhW/Qyc6aT8rEyCrvauWSYGZK2ia3o7vd3akF07acHAFpOA==" saltValue="yVW9XmDwTqEnmpSGai0KYg==" spinCount="100000" sqref="D2" name="Range1_1_4_1_1"/>
    <protectedRange algorithmName="SHA-512" hashValue="ON39YdpmFHfN9f47KpiRvqrKx0V9+erV1CNkpWzYhW/Qyc6aT8rEyCrvauWSYGZK2ia3o7vd3akF07acHAFpOA==" saltValue="yVW9XmDwTqEnmpSGai0KYg==" spinCount="100000" sqref="E3:J3 B3:C3" name="Range1_5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13"/>
    <protectedRange algorithmName="SHA-512" hashValue="ON39YdpmFHfN9f47KpiRvqrKx0V9+erV1CNkpWzYhW/Qyc6aT8rEyCrvauWSYGZK2ia3o7vd3akF07acHAFpOA==" saltValue="yVW9XmDwTqEnmpSGai0KYg==" spinCount="100000" sqref="D4" name="Range1_1_7"/>
    <protectedRange algorithmName="SHA-512" hashValue="ON39YdpmFHfN9f47KpiRvqrKx0V9+erV1CNkpWzYhW/Qyc6aT8rEyCrvauWSYGZK2ia3o7vd3akF07acHAFpOA==" saltValue="yVW9XmDwTqEnmpSGai0KYg==" spinCount="100000" sqref="E5:J5 B5:C5" name="Range1_19"/>
    <protectedRange algorithmName="SHA-512" hashValue="ON39YdpmFHfN9f47KpiRvqrKx0V9+erV1CNkpWzYhW/Qyc6aT8rEyCrvauWSYGZK2ia3o7vd3akF07acHAFpOA==" saltValue="yVW9XmDwTqEnmpSGai0KYg==" spinCount="100000" sqref="D5" name="Range1_1_10"/>
    <protectedRange algorithmName="SHA-512" hashValue="ON39YdpmFHfN9f47KpiRvqrKx0V9+erV1CNkpWzYhW/Qyc6aT8rEyCrvauWSYGZK2ia3o7vd3akF07acHAFpOA==" saltValue="yVW9XmDwTqEnmpSGai0KYg==" spinCount="100000" sqref="B6:C6 E6:J6" name="Range1_6_1_1_1"/>
    <protectedRange algorithmName="SHA-512" hashValue="ON39YdpmFHfN9f47KpiRvqrKx0V9+erV1CNkpWzYhW/Qyc6aT8rEyCrvauWSYGZK2ia3o7vd3akF07acHAFpOA==" saltValue="yVW9XmDwTqEnmpSGai0KYg==" spinCount="100000" sqref="D6" name="Range1_1_6_1_1_1"/>
  </protectedRanges>
  <conditionalFormatting sqref="I2">
    <cfRule type="top10" dxfId="2914" priority="30" rank="1"/>
  </conditionalFormatting>
  <conditionalFormatting sqref="H2">
    <cfRule type="top10" dxfId="2913" priority="26" rank="1"/>
  </conditionalFormatting>
  <conditionalFormatting sqref="J2">
    <cfRule type="top10" dxfId="2912" priority="27" rank="1"/>
  </conditionalFormatting>
  <conditionalFormatting sqref="G2">
    <cfRule type="top10" dxfId="2911" priority="29" rank="1"/>
  </conditionalFormatting>
  <conditionalFormatting sqref="F2">
    <cfRule type="top10" dxfId="2910" priority="28" rank="1"/>
  </conditionalFormatting>
  <conditionalFormatting sqref="E2">
    <cfRule type="top10" dxfId="2909" priority="25" rank="1"/>
  </conditionalFormatting>
  <conditionalFormatting sqref="I3">
    <cfRule type="top10" dxfId="2908" priority="24" rank="1"/>
  </conditionalFormatting>
  <conditionalFormatting sqref="H3">
    <cfRule type="top10" dxfId="2907" priority="20" rank="1"/>
  </conditionalFormatting>
  <conditionalFormatting sqref="J3">
    <cfRule type="top10" dxfId="2906" priority="21" rank="1"/>
  </conditionalFormatting>
  <conditionalFormatting sqref="G3">
    <cfRule type="top10" dxfId="2905" priority="23" rank="1"/>
  </conditionalFormatting>
  <conditionalFormatting sqref="F3">
    <cfRule type="top10" dxfId="2904" priority="22" rank="1"/>
  </conditionalFormatting>
  <conditionalFormatting sqref="E3">
    <cfRule type="top10" dxfId="2903" priority="19" rank="1"/>
  </conditionalFormatting>
  <conditionalFormatting sqref="I4">
    <cfRule type="top10" dxfId="2902" priority="18" rank="1"/>
  </conditionalFormatting>
  <conditionalFormatting sqref="H4">
    <cfRule type="top10" dxfId="2901" priority="14" rank="1"/>
  </conditionalFormatting>
  <conditionalFormatting sqref="J4">
    <cfRule type="top10" dxfId="2900" priority="15" rank="1"/>
  </conditionalFormatting>
  <conditionalFormatting sqref="G4">
    <cfRule type="top10" dxfId="2899" priority="17" rank="1"/>
  </conditionalFormatting>
  <conditionalFormatting sqref="F4">
    <cfRule type="top10" dxfId="2898" priority="16" rank="1"/>
  </conditionalFormatting>
  <conditionalFormatting sqref="E4">
    <cfRule type="top10" dxfId="2897" priority="13" rank="1"/>
  </conditionalFormatting>
  <conditionalFormatting sqref="E5">
    <cfRule type="top10" dxfId="2896" priority="12" rank="1"/>
  </conditionalFormatting>
  <conditionalFormatting sqref="F5">
    <cfRule type="top10" dxfId="2895" priority="11" rank="1"/>
  </conditionalFormatting>
  <conditionalFormatting sqref="G5">
    <cfRule type="top10" dxfId="2894" priority="10" rank="1"/>
  </conditionalFormatting>
  <conditionalFormatting sqref="H5">
    <cfRule type="top10" dxfId="2893" priority="9" rank="1"/>
  </conditionalFormatting>
  <conditionalFormatting sqref="I5">
    <cfRule type="top10" dxfId="2892" priority="8" rank="1"/>
  </conditionalFormatting>
  <conditionalFormatting sqref="J5">
    <cfRule type="top10" dxfId="2891" priority="7" rank="1"/>
  </conditionalFormatting>
  <conditionalFormatting sqref="E6">
    <cfRule type="top10" dxfId="2890" priority="6" rank="1"/>
  </conditionalFormatting>
  <conditionalFormatting sqref="F6">
    <cfRule type="top10" dxfId="2889" priority="5" rank="1"/>
  </conditionalFormatting>
  <conditionalFormatting sqref="G6">
    <cfRule type="top10" dxfId="2888" priority="4" rank="1"/>
  </conditionalFormatting>
  <conditionalFormatting sqref="H6">
    <cfRule type="top10" dxfId="2887" priority="3" rank="1"/>
  </conditionalFormatting>
  <conditionalFormatting sqref="I6">
    <cfRule type="top10" dxfId="2886" priority="2" rank="1"/>
  </conditionalFormatting>
  <conditionalFormatting sqref="J6">
    <cfRule type="top10" dxfId="2885" priority="1" rank="1"/>
  </conditionalFormatting>
  <hyperlinks>
    <hyperlink ref="Q1" location="'National Adult Rankings'!A1" display="Return to Rankings" xr:uid="{0AA8270B-EEBE-4575-8D91-94A01794D2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40F51F-0767-47DA-ABEE-D0FC50A0C6F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87B66A-7445-48B3-A8B5-AD63C405AC31}">
  <sheetPr codeName="Sheet147"/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140</v>
      </c>
      <c r="C2" s="22">
        <v>43978</v>
      </c>
      <c r="D2" s="23" t="s">
        <v>138</v>
      </c>
      <c r="E2" s="24">
        <v>186.001</v>
      </c>
      <c r="F2" s="24">
        <v>184</v>
      </c>
      <c r="G2" s="24">
        <v>185</v>
      </c>
      <c r="H2" s="24">
        <v>186</v>
      </c>
      <c r="I2" s="24"/>
      <c r="J2" s="24"/>
      <c r="K2" s="25">
        <v>4</v>
      </c>
      <c r="L2" s="25">
        <v>741.00099999999998</v>
      </c>
      <c r="M2" s="26">
        <v>185.25024999999999</v>
      </c>
      <c r="N2" s="27">
        <v>8</v>
      </c>
      <c r="O2" s="28">
        <v>193.25024999999999</v>
      </c>
    </row>
    <row r="3" spans="1:17" x14ac:dyDescent="0.25">
      <c r="A3" s="20" t="s">
        <v>88</v>
      </c>
      <c r="B3" s="21" t="s">
        <v>140</v>
      </c>
      <c r="C3" s="22">
        <v>43989</v>
      </c>
      <c r="D3" s="23" t="s">
        <v>138</v>
      </c>
      <c r="E3" s="24">
        <v>170</v>
      </c>
      <c r="F3" s="24">
        <v>168</v>
      </c>
      <c r="G3" s="24">
        <v>177</v>
      </c>
      <c r="H3" s="24">
        <v>164</v>
      </c>
      <c r="I3" s="24"/>
      <c r="J3" s="24"/>
      <c r="K3" s="25">
        <v>4</v>
      </c>
      <c r="L3" s="25">
        <v>679</v>
      </c>
      <c r="M3" s="26">
        <v>169.75</v>
      </c>
      <c r="N3" s="27">
        <v>4</v>
      </c>
      <c r="O3" s="28">
        <v>173.75</v>
      </c>
    </row>
    <row r="4" spans="1:17" x14ac:dyDescent="0.25">
      <c r="A4" s="20" t="s">
        <v>88</v>
      </c>
      <c r="B4" s="21" t="s">
        <v>140</v>
      </c>
      <c r="C4" s="22">
        <v>44002</v>
      </c>
      <c r="D4" s="23" t="s">
        <v>171</v>
      </c>
      <c r="E4" s="24">
        <v>178</v>
      </c>
      <c r="F4" s="24">
        <v>188</v>
      </c>
      <c r="G4" s="24">
        <v>192</v>
      </c>
      <c r="H4" s="24">
        <v>185</v>
      </c>
      <c r="I4" s="24"/>
      <c r="J4" s="24"/>
      <c r="K4" s="25">
        <v>4</v>
      </c>
      <c r="L4" s="25">
        <v>743</v>
      </c>
      <c r="M4" s="26">
        <v>185.75</v>
      </c>
      <c r="N4" s="27">
        <v>3</v>
      </c>
      <c r="O4" s="28">
        <v>188.75</v>
      </c>
    </row>
    <row r="5" spans="1:17" x14ac:dyDescent="0.25">
      <c r="A5" s="20" t="s">
        <v>88</v>
      </c>
      <c r="B5" s="21" t="s">
        <v>140</v>
      </c>
      <c r="C5" s="22">
        <v>44006</v>
      </c>
      <c r="D5" s="23" t="s">
        <v>138</v>
      </c>
      <c r="E5" s="24">
        <v>188</v>
      </c>
      <c r="F5" s="24">
        <v>194</v>
      </c>
      <c r="G5" s="24">
        <v>186</v>
      </c>
      <c r="H5" s="24">
        <v>194</v>
      </c>
      <c r="I5" s="24"/>
      <c r="J5" s="24"/>
      <c r="K5" s="25">
        <v>4</v>
      </c>
      <c r="L5" s="25">
        <v>762</v>
      </c>
      <c r="M5" s="26">
        <v>190.5</v>
      </c>
      <c r="N5" s="27">
        <v>4</v>
      </c>
      <c r="O5" s="28">
        <v>194.5</v>
      </c>
    </row>
    <row r="6" spans="1:17" x14ac:dyDescent="0.25">
      <c r="A6" s="20" t="s">
        <v>88</v>
      </c>
      <c r="B6" s="21" t="s">
        <v>140</v>
      </c>
      <c r="C6" s="22">
        <v>44024</v>
      </c>
      <c r="D6" s="23" t="s">
        <v>138</v>
      </c>
      <c r="E6" s="24">
        <v>180</v>
      </c>
      <c r="F6" s="24">
        <v>192</v>
      </c>
      <c r="G6" s="24">
        <v>192</v>
      </c>
      <c r="H6" s="24">
        <v>155</v>
      </c>
      <c r="I6" s="24">
        <v>185</v>
      </c>
      <c r="J6" s="24">
        <v>186</v>
      </c>
      <c r="K6" s="25">
        <v>6</v>
      </c>
      <c r="L6" s="25">
        <v>1090</v>
      </c>
      <c r="M6" s="26">
        <v>181.66666666666666</v>
      </c>
      <c r="N6" s="27">
        <v>12</v>
      </c>
      <c r="O6" s="28">
        <v>193.66666666666666</v>
      </c>
    </row>
    <row r="7" spans="1:17" x14ac:dyDescent="0.25">
      <c r="A7" s="20" t="s">
        <v>88</v>
      </c>
      <c r="B7" s="21" t="s">
        <v>140</v>
      </c>
      <c r="C7" s="22">
        <v>44030</v>
      </c>
      <c r="D7" s="23" t="s">
        <v>171</v>
      </c>
      <c r="E7" s="24">
        <v>176</v>
      </c>
      <c r="F7" s="24">
        <v>178</v>
      </c>
      <c r="G7" s="24">
        <v>168</v>
      </c>
      <c r="H7" s="24">
        <v>183</v>
      </c>
      <c r="I7" s="24"/>
      <c r="J7" s="24"/>
      <c r="K7" s="25">
        <v>4</v>
      </c>
      <c r="L7" s="25">
        <v>705</v>
      </c>
      <c r="M7" s="26">
        <v>176.25</v>
      </c>
      <c r="N7" s="27">
        <v>3</v>
      </c>
      <c r="O7" s="28">
        <v>179.25</v>
      </c>
    </row>
    <row r="8" spans="1:17" x14ac:dyDescent="0.25">
      <c r="A8" s="20" t="s">
        <v>88</v>
      </c>
      <c r="B8" s="21" t="s">
        <v>140</v>
      </c>
      <c r="C8" s="22">
        <v>44034</v>
      </c>
      <c r="D8" s="23" t="s">
        <v>138</v>
      </c>
      <c r="E8" s="24">
        <v>186</v>
      </c>
      <c r="F8" s="24">
        <v>187</v>
      </c>
      <c r="G8" s="24">
        <v>189</v>
      </c>
      <c r="H8" s="24">
        <v>184</v>
      </c>
      <c r="I8" s="24"/>
      <c r="J8" s="24"/>
      <c r="K8" s="25">
        <v>4</v>
      </c>
      <c r="L8" s="25">
        <v>746</v>
      </c>
      <c r="M8" s="26">
        <v>186.5</v>
      </c>
      <c r="N8" s="27">
        <v>4</v>
      </c>
      <c r="O8" s="28">
        <v>190.5</v>
      </c>
    </row>
    <row r="11" spans="1:17" x14ac:dyDescent="0.25">
      <c r="K11" s="17">
        <f>SUM(K2:K10)</f>
        <v>30</v>
      </c>
      <c r="L11" s="17">
        <f>SUM(L2:L10)</f>
        <v>5466.0010000000002</v>
      </c>
      <c r="M11" s="19">
        <f>SUM(L11/K11)</f>
        <v>182.20003333333335</v>
      </c>
      <c r="N11" s="17">
        <f>SUM(N2:N10)</f>
        <v>38</v>
      </c>
      <c r="O11" s="19">
        <f>SUM(M11+N11)</f>
        <v>220.20003333333335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3"/>
    <protectedRange algorithmName="SHA-512" hashValue="ON39YdpmFHfN9f47KpiRvqrKx0V9+erV1CNkpWzYhW/Qyc6aT8rEyCrvauWSYGZK2ia3o7vd3akF07acHAFpOA==" saltValue="yVW9XmDwTqEnmpSGai0KYg==" spinCount="100000" sqref="D2" name="Range1_1_9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3"/>
    <protectedRange algorithmName="SHA-512" hashValue="ON39YdpmFHfN9f47KpiRvqrKx0V9+erV1CNkpWzYhW/Qyc6aT8rEyCrvauWSYGZK2ia3o7vd3akF07acHAFpOA==" saltValue="yVW9XmDwTqEnmpSGai0KYg==" spinCount="100000" sqref="E4:J4 B4:C4" name="Range1_10"/>
    <protectedRange algorithmName="SHA-512" hashValue="ON39YdpmFHfN9f47KpiRvqrKx0V9+erV1CNkpWzYhW/Qyc6aT8rEyCrvauWSYGZK2ia3o7vd3akF07acHAFpOA==" saltValue="yVW9XmDwTqEnmpSGai0KYg==" spinCount="100000" sqref="D4" name="Range1_1_11"/>
    <protectedRange algorithmName="SHA-512" hashValue="ON39YdpmFHfN9f47KpiRvqrKx0V9+erV1CNkpWzYhW/Qyc6aT8rEyCrvauWSYGZK2ia3o7vd3akF07acHAFpOA==" saltValue="yVW9XmDwTqEnmpSGai0KYg==" spinCount="100000" sqref="E5:J5 B5:C5" name="Range1_20"/>
    <protectedRange algorithmName="SHA-512" hashValue="ON39YdpmFHfN9f47KpiRvqrKx0V9+erV1CNkpWzYhW/Qyc6aT8rEyCrvauWSYGZK2ia3o7vd3akF07acHAFpOA==" saltValue="yVW9XmDwTqEnmpSGai0KYg==" spinCount="100000" sqref="D5" name="Range1_1_15"/>
    <protectedRange algorithmName="SHA-512" hashValue="ON39YdpmFHfN9f47KpiRvqrKx0V9+erV1CNkpWzYhW/Qyc6aT8rEyCrvauWSYGZK2ia3o7vd3akF07acHAFpOA==" saltValue="yVW9XmDwTqEnmpSGai0KYg==" spinCount="100000" sqref="E6:J6 B6:C6" name="Range1_12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7:J7 B7:C7" name="Range1_32"/>
    <protectedRange algorithmName="SHA-512" hashValue="ON39YdpmFHfN9f47KpiRvqrKx0V9+erV1CNkpWzYhW/Qyc6aT8rEyCrvauWSYGZK2ia3o7vd3akF07acHAFpOA==" saltValue="yVW9XmDwTqEnmpSGai0KYg==" spinCount="100000" sqref="D7" name="Range1_1_25"/>
    <protectedRange algorithmName="SHA-512" hashValue="ON39YdpmFHfN9f47KpiRvqrKx0V9+erV1CNkpWzYhW/Qyc6aT8rEyCrvauWSYGZK2ia3o7vd3akF07acHAFpOA==" saltValue="yVW9XmDwTqEnmpSGai0KYg==" spinCount="100000" sqref="E8:J8 B8:C8" name="Range1_31"/>
    <protectedRange algorithmName="SHA-512" hashValue="ON39YdpmFHfN9f47KpiRvqrKx0V9+erV1CNkpWzYhW/Qyc6aT8rEyCrvauWSYGZK2ia3o7vd3akF07acHAFpOA==" saltValue="yVW9XmDwTqEnmpSGai0KYg==" spinCount="100000" sqref="D8" name="Range1_1_24"/>
  </protectedRanges>
  <conditionalFormatting sqref="E2">
    <cfRule type="top10" dxfId="4329" priority="42" rank="1"/>
  </conditionalFormatting>
  <conditionalFormatting sqref="F2">
    <cfRule type="top10" dxfId="4328" priority="41" rank="1"/>
  </conditionalFormatting>
  <conditionalFormatting sqref="G2">
    <cfRule type="top10" dxfId="4327" priority="40" rank="1"/>
  </conditionalFormatting>
  <conditionalFormatting sqref="H2">
    <cfRule type="top10" dxfId="4326" priority="39" rank="1"/>
  </conditionalFormatting>
  <conditionalFormatting sqref="I2">
    <cfRule type="top10" dxfId="4325" priority="38" rank="1"/>
  </conditionalFormatting>
  <conditionalFormatting sqref="J2">
    <cfRule type="top10" dxfId="4324" priority="37" rank="1"/>
  </conditionalFormatting>
  <conditionalFormatting sqref="E3">
    <cfRule type="top10" dxfId="4323" priority="36" rank="1"/>
  </conditionalFormatting>
  <conditionalFormatting sqref="F3">
    <cfRule type="top10" dxfId="4322" priority="35" rank="1"/>
  </conditionalFormatting>
  <conditionalFormatting sqref="G3">
    <cfRule type="top10" dxfId="4321" priority="34" rank="1"/>
  </conditionalFormatting>
  <conditionalFormatting sqref="H3">
    <cfRule type="top10" dxfId="4320" priority="33" rank="1"/>
  </conditionalFormatting>
  <conditionalFormatting sqref="I3">
    <cfRule type="top10" dxfId="4319" priority="32" rank="1"/>
  </conditionalFormatting>
  <conditionalFormatting sqref="J3">
    <cfRule type="top10" dxfId="4318" priority="31" rank="1"/>
  </conditionalFormatting>
  <conditionalFormatting sqref="F4">
    <cfRule type="top10" dxfId="4317" priority="30" rank="1"/>
  </conditionalFormatting>
  <conditionalFormatting sqref="G4">
    <cfRule type="top10" dxfId="4316" priority="29" rank="1"/>
  </conditionalFormatting>
  <conditionalFormatting sqref="H4">
    <cfRule type="top10" dxfId="4315" priority="28" rank="1"/>
  </conditionalFormatting>
  <conditionalFormatting sqref="I4">
    <cfRule type="top10" dxfId="4314" priority="27" rank="1"/>
  </conditionalFormatting>
  <conditionalFormatting sqref="J4">
    <cfRule type="top10" dxfId="4313" priority="26" rank="1"/>
  </conditionalFormatting>
  <conditionalFormatting sqref="E4">
    <cfRule type="top10" dxfId="4312" priority="25" rank="1"/>
  </conditionalFormatting>
  <conditionalFormatting sqref="F5">
    <cfRule type="top10" dxfId="4311" priority="24" rank="1"/>
  </conditionalFormatting>
  <conditionalFormatting sqref="G5">
    <cfRule type="top10" dxfId="4310" priority="23" rank="1"/>
  </conditionalFormatting>
  <conditionalFormatting sqref="H5">
    <cfRule type="top10" dxfId="4309" priority="22" rank="1"/>
  </conditionalFormatting>
  <conditionalFormatting sqref="I5">
    <cfRule type="top10" dxfId="4308" priority="21" rank="1"/>
  </conditionalFormatting>
  <conditionalFormatting sqref="J5">
    <cfRule type="top10" dxfId="4307" priority="20" rank="1"/>
  </conditionalFormatting>
  <conditionalFormatting sqref="E5">
    <cfRule type="top10" dxfId="4306" priority="19" rank="1"/>
  </conditionalFormatting>
  <conditionalFormatting sqref="E6">
    <cfRule type="top10" dxfId="4305" priority="18" rank="1"/>
  </conditionalFormatting>
  <conditionalFormatting sqref="F6">
    <cfRule type="top10" dxfId="4304" priority="17" rank="1"/>
  </conditionalFormatting>
  <conditionalFormatting sqref="G6">
    <cfRule type="top10" dxfId="4303" priority="16" rank="1"/>
  </conditionalFormatting>
  <conditionalFormatting sqref="H6">
    <cfRule type="top10" dxfId="4302" priority="15" rank="1"/>
  </conditionalFormatting>
  <conditionalFormatting sqref="I6">
    <cfRule type="top10" dxfId="4301" priority="14" rank="1"/>
  </conditionalFormatting>
  <conditionalFormatting sqref="J6">
    <cfRule type="top10" dxfId="4300" priority="13" rank="1"/>
  </conditionalFormatting>
  <conditionalFormatting sqref="F7">
    <cfRule type="top10" dxfId="4299" priority="12" rank="1"/>
  </conditionalFormatting>
  <conditionalFormatting sqref="G7">
    <cfRule type="top10" dxfId="4298" priority="11" rank="1"/>
  </conditionalFormatting>
  <conditionalFormatting sqref="H7">
    <cfRule type="top10" dxfId="4297" priority="10" rank="1"/>
  </conditionalFormatting>
  <conditionalFormatting sqref="I7">
    <cfRule type="top10" dxfId="4296" priority="9" rank="1"/>
  </conditionalFormatting>
  <conditionalFormatting sqref="J7">
    <cfRule type="top10" dxfId="4295" priority="8" rank="1"/>
  </conditionalFormatting>
  <conditionalFormatting sqref="E7">
    <cfRule type="top10" dxfId="4294" priority="7" rank="1"/>
  </conditionalFormatting>
  <conditionalFormatting sqref="F8">
    <cfRule type="top10" dxfId="4293" priority="6" rank="1"/>
  </conditionalFormatting>
  <conditionalFormatting sqref="G8">
    <cfRule type="top10" dxfId="4292" priority="5" rank="1"/>
  </conditionalFormatting>
  <conditionalFormatting sqref="H8">
    <cfRule type="top10" dxfId="4291" priority="4" rank="1"/>
  </conditionalFormatting>
  <conditionalFormatting sqref="I8">
    <cfRule type="top10" dxfId="4290" priority="3" rank="1"/>
  </conditionalFormatting>
  <conditionalFormatting sqref="J8">
    <cfRule type="top10" dxfId="4289" priority="2" rank="1"/>
  </conditionalFormatting>
  <conditionalFormatting sqref="E8">
    <cfRule type="top10" dxfId="4288" priority="1" rank="1"/>
  </conditionalFormatting>
  <dataValidations count="2">
    <dataValidation type="list" allowBlank="1" showInputMessage="1" showErrorMessage="1" sqref="B4" xr:uid="{F822A6EE-7DF2-4F7F-BDFD-590A9047C77A}">
      <formula1>$H$2:$H$119</formula1>
    </dataValidation>
    <dataValidation type="list" allowBlank="1" showInputMessage="1" showErrorMessage="1" sqref="B5" xr:uid="{3B7232C6-34FE-45E7-B8E6-648D22D91640}">
      <formula1>$H$2:$H$104</formula1>
    </dataValidation>
  </dataValidations>
  <hyperlinks>
    <hyperlink ref="Q1" location="'National Adult Rankings'!A1" display="Return to Rankings" xr:uid="{AE7C1F7E-1B5E-4981-AA6C-493A72C6523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23A53E-8EE1-4315-BDAC-68F2DE36E885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EBDCCA70-0F64-4880-BD38-E87DACDD6E8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4E1B73-A8E7-4701-AED8-B34608FDDF49}">
  <sheetPr codeName="Sheet70"/>
  <dimension ref="A1:O9"/>
  <sheetViews>
    <sheetView workbookViewId="0">
      <selection activeCell="A6" sqref="A6:O6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77</v>
      </c>
      <c r="C2" s="22">
        <v>43947</v>
      </c>
      <c r="D2" s="23" t="s">
        <v>78</v>
      </c>
      <c r="E2" s="24">
        <v>193</v>
      </c>
      <c r="F2" s="24">
        <v>194</v>
      </c>
      <c r="G2" s="24">
        <v>192</v>
      </c>
      <c r="H2" s="24">
        <v>193</v>
      </c>
      <c r="I2" s="24"/>
      <c r="J2" s="24"/>
      <c r="K2" s="25">
        <v>4</v>
      </c>
      <c r="L2" s="25">
        <v>772</v>
      </c>
      <c r="M2" s="26">
        <v>193</v>
      </c>
      <c r="N2" s="27">
        <v>9</v>
      </c>
      <c r="O2" s="28">
        <v>202</v>
      </c>
    </row>
    <row r="3" spans="1:15" x14ac:dyDescent="0.25">
      <c r="A3" s="20" t="s">
        <v>31</v>
      </c>
      <c r="B3" s="21" t="s">
        <v>77</v>
      </c>
      <c r="C3" s="22">
        <v>44033</v>
      </c>
      <c r="D3" s="23" t="s">
        <v>64</v>
      </c>
      <c r="E3" s="24">
        <v>193</v>
      </c>
      <c r="F3" s="24">
        <v>194</v>
      </c>
      <c r="G3" s="24">
        <v>198</v>
      </c>
      <c r="H3" s="24">
        <v>192</v>
      </c>
      <c r="I3" s="24"/>
      <c r="J3" s="24"/>
      <c r="K3" s="25">
        <v>4</v>
      </c>
      <c r="L3" s="25">
        <v>777</v>
      </c>
      <c r="M3" s="26">
        <v>194.25</v>
      </c>
      <c r="N3" s="27">
        <v>7</v>
      </c>
      <c r="O3" s="28">
        <v>201.25</v>
      </c>
    </row>
    <row r="4" spans="1:15" x14ac:dyDescent="0.25">
      <c r="A4" s="20" t="s">
        <v>105</v>
      </c>
      <c r="B4" s="21" t="s">
        <v>77</v>
      </c>
      <c r="C4" s="22">
        <v>44121</v>
      </c>
      <c r="D4" s="23" t="s">
        <v>64</v>
      </c>
      <c r="E4" s="24">
        <v>196</v>
      </c>
      <c r="F4" s="24">
        <v>192</v>
      </c>
      <c r="G4" s="24">
        <v>195</v>
      </c>
      <c r="H4" s="24">
        <v>198</v>
      </c>
      <c r="I4" s="24">
        <v>198</v>
      </c>
      <c r="J4" s="24">
        <v>200</v>
      </c>
      <c r="K4" s="25">
        <v>6</v>
      </c>
      <c r="L4" s="25">
        <v>1179</v>
      </c>
      <c r="M4" s="26">
        <v>196.5</v>
      </c>
      <c r="N4" s="27">
        <v>22</v>
      </c>
      <c r="O4" s="28">
        <v>218.5</v>
      </c>
    </row>
    <row r="5" spans="1:15" x14ac:dyDescent="0.25">
      <c r="A5" s="20" t="s">
        <v>105</v>
      </c>
      <c r="B5" s="21" t="s">
        <v>77</v>
      </c>
      <c r="C5" s="22">
        <v>44122</v>
      </c>
      <c r="D5" s="23" t="s">
        <v>64</v>
      </c>
      <c r="E5" s="24">
        <v>196</v>
      </c>
      <c r="F5" s="24">
        <v>196</v>
      </c>
      <c r="G5" s="24">
        <v>195.001</v>
      </c>
      <c r="H5" s="24">
        <v>193</v>
      </c>
      <c r="I5" s="24">
        <v>193</v>
      </c>
      <c r="J5" s="24">
        <v>198</v>
      </c>
      <c r="K5" s="25">
        <v>6</v>
      </c>
      <c r="L5" s="25">
        <v>1171.001</v>
      </c>
      <c r="M5" s="26">
        <v>195.16683333333333</v>
      </c>
      <c r="N5" s="27">
        <v>26</v>
      </c>
      <c r="O5" s="28">
        <v>221.16683333333333</v>
      </c>
    </row>
    <row r="6" spans="1:15" x14ac:dyDescent="0.25">
      <c r="A6" s="35" t="s">
        <v>31</v>
      </c>
      <c r="B6" s="36" t="s">
        <v>77</v>
      </c>
      <c r="C6" s="37">
        <v>44149</v>
      </c>
      <c r="D6" s="38" t="s">
        <v>39</v>
      </c>
      <c r="E6" s="39">
        <v>192</v>
      </c>
      <c r="F6" s="39">
        <v>191</v>
      </c>
      <c r="G6" s="39">
        <v>188</v>
      </c>
      <c r="H6" s="39">
        <v>196</v>
      </c>
      <c r="I6" s="39">
        <v>194</v>
      </c>
      <c r="J6" s="39">
        <v>193</v>
      </c>
      <c r="K6" s="40">
        <v>6</v>
      </c>
      <c r="L6" s="40">
        <v>1154</v>
      </c>
      <c r="M6" s="41">
        <v>192.33333333333334</v>
      </c>
      <c r="N6" s="42">
        <v>34</v>
      </c>
      <c r="O6" s="43">
        <v>226.33333333333334</v>
      </c>
    </row>
    <row r="9" spans="1:15" x14ac:dyDescent="0.25">
      <c r="K9" s="17">
        <f>SUM(K2:K8)</f>
        <v>26</v>
      </c>
      <c r="L9" s="17">
        <f>SUM(L2:L8)</f>
        <v>5053.0010000000002</v>
      </c>
      <c r="M9" s="19">
        <f>SUM(L9/K9)</f>
        <v>194.34619230769232</v>
      </c>
      <c r="N9" s="17">
        <f>SUM(N2:N8)</f>
        <v>98</v>
      </c>
      <c r="O9" s="19">
        <f>SUM(M9+N9)</f>
        <v>292.34619230769232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6_1"/>
    <protectedRange algorithmName="SHA-512" hashValue="ON39YdpmFHfN9f47KpiRvqrKx0V9+erV1CNkpWzYhW/Qyc6aT8rEyCrvauWSYGZK2ia3o7vd3akF07acHAFpOA==" saltValue="yVW9XmDwTqEnmpSGai0KYg==" spinCount="100000" sqref="E3:J3 B3:C3" name="Range1_8_3"/>
    <protectedRange algorithmName="SHA-512" hashValue="ON39YdpmFHfN9f47KpiRvqrKx0V9+erV1CNkpWzYhW/Qyc6aT8rEyCrvauWSYGZK2ia3o7vd3akF07acHAFpOA==" saltValue="yVW9XmDwTqEnmpSGai0KYg==" spinCount="100000" sqref="D3" name="Range1_1_6_2"/>
    <protectedRange algorithmName="SHA-512" hashValue="ON39YdpmFHfN9f47KpiRvqrKx0V9+erV1CNkpWzYhW/Qyc6aT8rEyCrvauWSYGZK2ia3o7vd3akF07acHAFpOA==" saltValue="yVW9XmDwTqEnmpSGai0KYg==" spinCount="100000" sqref="E4:J4 C4" name="Range1_4_1_1_1"/>
    <protectedRange algorithmName="SHA-512" hashValue="ON39YdpmFHfN9f47KpiRvqrKx0V9+erV1CNkpWzYhW/Qyc6aT8rEyCrvauWSYGZK2ia3o7vd3akF07acHAFpOA==" saltValue="yVW9XmDwTqEnmpSGai0KYg==" spinCount="100000" sqref="D4" name="Range1_1_4_1_1"/>
    <protectedRange algorithmName="SHA-512" hashValue="ON39YdpmFHfN9f47KpiRvqrKx0V9+erV1CNkpWzYhW/Qyc6aT8rEyCrvauWSYGZK2ia3o7vd3akF07acHAFpOA==" saltValue="yVW9XmDwTqEnmpSGai0KYg==" spinCount="100000" sqref="B4" name="Range1_3_13"/>
    <protectedRange algorithmName="SHA-512" hashValue="ON39YdpmFHfN9f47KpiRvqrKx0V9+erV1CNkpWzYhW/Qyc6aT8rEyCrvauWSYGZK2ia3o7vd3akF07acHAFpOA==" saltValue="yVW9XmDwTqEnmpSGai0KYg==" spinCount="100000" sqref="E5:J5 C5" name="Range1_4_1_1_1_2"/>
    <protectedRange algorithmName="SHA-512" hashValue="ON39YdpmFHfN9f47KpiRvqrKx0V9+erV1CNkpWzYhW/Qyc6aT8rEyCrvauWSYGZK2ia3o7vd3akF07acHAFpOA==" saltValue="yVW9XmDwTqEnmpSGai0KYg==" spinCount="100000" sqref="D5" name="Range1_1_4_1_1_1"/>
    <protectedRange algorithmName="SHA-512" hashValue="ON39YdpmFHfN9f47KpiRvqrKx0V9+erV1CNkpWzYhW/Qyc6aT8rEyCrvauWSYGZK2ia3o7vd3akF07acHAFpOA==" saltValue="yVW9XmDwTqEnmpSGai0KYg==" spinCount="100000" sqref="B5" name="Range1_3_15"/>
    <protectedRange algorithmName="SHA-512" hashValue="ON39YdpmFHfN9f47KpiRvqrKx0V9+erV1CNkpWzYhW/Qyc6aT8rEyCrvauWSYGZK2ia3o7vd3akF07acHAFpOA==" saltValue="yVW9XmDwTqEnmpSGai0KYg==" spinCount="100000" sqref="E6:J6 B6:C6" name="Range1_6"/>
    <protectedRange algorithmName="SHA-512" hashValue="ON39YdpmFHfN9f47KpiRvqrKx0V9+erV1CNkpWzYhW/Qyc6aT8rEyCrvauWSYGZK2ia3o7vd3akF07acHAFpOA==" saltValue="yVW9XmDwTqEnmpSGai0KYg==" spinCount="100000" sqref="D6" name="Range1_1_8"/>
  </protectedRanges>
  <conditionalFormatting sqref="H2">
    <cfRule type="top10" dxfId="2884" priority="51" rank="1"/>
  </conditionalFormatting>
  <conditionalFormatting sqref="E2">
    <cfRule type="top10" dxfId="2883" priority="54" rank="1"/>
  </conditionalFormatting>
  <conditionalFormatting sqref="F2">
    <cfRule type="top10" dxfId="2882" priority="53" rank="1"/>
  </conditionalFormatting>
  <conditionalFormatting sqref="G2">
    <cfRule type="top10" dxfId="2881" priority="52" rank="1"/>
  </conditionalFormatting>
  <conditionalFormatting sqref="I2">
    <cfRule type="top10" dxfId="2880" priority="50" rank="1"/>
  </conditionalFormatting>
  <conditionalFormatting sqref="J2">
    <cfRule type="top10" dxfId="2879" priority="49" rank="1"/>
  </conditionalFormatting>
  <conditionalFormatting sqref="E3">
    <cfRule type="top10" dxfId="2878" priority="36" rank="1"/>
  </conditionalFormatting>
  <conditionalFormatting sqref="F3">
    <cfRule type="top10" dxfId="2877" priority="35" rank="1"/>
  </conditionalFormatting>
  <conditionalFormatting sqref="G3">
    <cfRule type="top10" dxfId="2876" priority="34" rank="1"/>
  </conditionalFormatting>
  <conditionalFormatting sqref="H3">
    <cfRule type="top10" dxfId="2875" priority="33" rank="1"/>
  </conditionalFormatting>
  <conditionalFormatting sqref="I3">
    <cfRule type="top10" dxfId="2874" priority="32" rank="1"/>
  </conditionalFormatting>
  <conditionalFormatting sqref="J3">
    <cfRule type="top10" dxfId="2873" priority="31" rank="1"/>
  </conditionalFormatting>
  <conditionalFormatting sqref="E4">
    <cfRule type="top10" dxfId="2872" priority="18" rank="1"/>
  </conditionalFormatting>
  <conditionalFormatting sqref="F4">
    <cfRule type="top10" dxfId="2871" priority="17" rank="1"/>
  </conditionalFormatting>
  <conditionalFormatting sqref="G4">
    <cfRule type="top10" dxfId="2870" priority="16" rank="1"/>
  </conditionalFormatting>
  <conditionalFormatting sqref="H4">
    <cfRule type="top10" dxfId="2869" priority="15" rank="1"/>
  </conditionalFormatting>
  <conditionalFormatting sqref="I4">
    <cfRule type="top10" dxfId="2868" priority="14" rank="1"/>
  </conditionalFormatting>
  <conditionalFormatting sqref="J4">
    <cfRule type="top10" dxfId="2867" priority="13" rank="1"/>
  </conditionalFormatting>
  <conditionalFormatting sqref="E5">
    <cfRule type="top10" dxfId="2866" priority="12" rank="1"/>
  </conditionalFormatting>
  <conditionalFormatting sqref="F5">
    <cfRule type="top10" dxfId="2865" priority="11" rank="1"/>
  </conditionalFormatting>
  <conditionalFormatting sqref="G5">
    <cfRule type="top10" dxfId="2864" priority="10" rank="1"/>
  </conditionalFormatting>
  <conditionalFormatting sqref="H5">
    <cfRule type="top10" dxfId="2863" priority="9" rank="1"/>
  </conditionalFormatting>
  <conditionalFormatting sqref="I5">
    <cfRule type="top10" dxfId="2862" priority="8" rank="1"/>
  </conditionalFormatting>
  <conditionalFormatting sqref="J5">
    <cfRule type="top10" dxfId="2861" priority="7" rank="1"/>
  </conditionalFormatting>
  <conditionalFormatting sqref="E6">
    <cfRule type="top10" dxfId="2860" priority="6" rank="1"/>
  </conditionalFormatting>
  <conditionalFormatting sqref="F6">
    <cfRule type="top10" dxfId="2859" priority="5" rank="1"/>
  </conditionalFormatting>
  <conditionalFormatting sqref="G6">
    <cfRule type="top10" dxfId="2858" priority="4" rank="1"/>
  </conditionalFormatting>
  <conditionalFormatting sqref="H6">
    <cfRule type="top10" dxfId="2857" priority="3" rank="1"/>
  </conditionalFormatting>
  <conditionalFormatting sqref="I6">
    <cfRule type="top10" dxfId="2856" priority="2" rank="1"/>
  </conditionalFormatting>
  <conditionalFormatting sqref="J6">
    <cfRule type="top10" dxfId="2855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C35D2F4-C751-4741-986D-2646788CE54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5EADC-DE2D-4332-B0E6-43E2BBA74258}">
  <sheetPr codeName="Sheet116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45" t="s">
        <v>32</v>
      </c>
      <c r="B2" s="46" t="s">
        <v>100</v>
      </c>
      <c r="C2" s="47">
        <v>43961</v>
      </c>
      <c r="D2" s="48" t="s">
        <v>97</v>
      </c>
      <c r="E2" s="49">
        <v>169</v>
      </c>
      <c r="F2" s="49">
        <v>180</v>
      </c>
      <c r="G2" s="49">
        <v>178</v>
      </c>
      <c r="H2" s="49">
        <v>177</v>
      </c>
      <c r="I2" s="49"/>
      <c r="J2" s="49"/>
      <c r="K2" s="50">
        <f>COUNT(E2:J2)</f>
        <v>4</v>
      </c>
      <c r="L2" s="50">
        <f>SUM(E2:J2)</f>
        <v>704</v>
      </c>
      <c r="M2" s="51">
        <f>SUM(L2/K2)</f>
        <v>176</v>
      </c>
      <c r="N2" s="46">
        <v>8</v>
      </c>
      <c r="O2" s="52">
        <f>SUM(M2+N2)</f>
        <v>184</v>
      </c>
    </row>
    <row r="3" spans="1:17" ht="15.75" x14ac:dyDescent="0.3">
      <c r="A3" s="54" t="s">
        <v>32</v>
      </c>
      <c r="B3" s="55" t="s">
        <v>100</v>
      </c>
      <c r="C3" s="56">
        <v>43996</v>
      </c>
      <c r="D3" s="57" t="s">
        <v>163</v>
      </c>
      <c r="E3" s="58">
        <v>164</v>
      </c>
      <c r="F3" s="58">
        <v>175</v>
      </c>
      <c r="G3" s="58">
        <v>173</v>
      </c>
      <c r="H3" s="58">
        <v>175</v>
      </c>
      <c r="I3" s="58"/>
      <c r="J3" s="58"/>
      <c r="K3" s="59">
        <f>COUNT(E3:J3)</f>
        <v>4</v>
      </c>
      <c r="L3" s="59">
        <f>SUM(E3:J3)</f>
        <v>687</v>
      </c>
      <c r="M3" s="60">
        <f>SUM(L3/K3)</f>
        <v>171.75</v>
      </c>
      <c r="N3" s="55">
        <v>2</v>
      </c>
      <c r="O3" s="61">
        <f>SUM(M3+N3)</f>
        <v>173.75</v>
      </c>
    </row>
    <row r="4" spans="1:17" x14ac:dyDescent="0.25">
      <c r="A4" s="20" t="s">
        <v>32</v>
      </c>
      <c r="B4" s="21" t="s">
        <v>100</v>
      </c>
      <c r="C4" s="22">
        <v>44052</v>
      </c>
      <c r="D4" s="23" t="s">
        <v>205</v>
      </c>
      <c r="E4" s="24">
        <v>175</v>
      </c>
      <c r="F4" s="24">
        <v>184</v>
      </c>
      <c r="G4" s="24">
        <v>173</v>
      </c>
      <c r="H4" s="24">
        <v>183</v>
      </c>
      <c r="I4" s="24">
        <v>179</v>
      </c>
      <c r="J4" s="24">
        <v>183</v>
      </c>
      <c r="K4" s="25">
        <v>6</v>
      </c>
      <c r="L4" s="25">
        <v>1077</v>
      </c>
      <c r="M4" s="26">
        <v>179.5</v>
      </c>
      <c r="N4" s="27">
        <v>4</v>
      </c>
      <c r="O4" s="28">
        <f t="shared" ref="O4:O5" si="0">SUM(M4+N4)</f>
        <v>183.5</v>
      </c>
    </row>
    <row r="5" spans="1:17" ht="15.75" x14ac:dyDescent="0.3">
      <c r="A5" s="54" t="s">
        <v>32</v>
      </c>
      <c r="B5" s="55" t="s">
        <v>100</v>
      </c>
      <c r="C5" s="56">
        <v>44087</v>
      </c>
      <c r="D5" s="57" t="s">
        <v>97</v>
      </c>
      <c r="E5" s="58">
        <v>179</v>
      </c>
      <c r="F5" s="58">
        <v>178</v>
      </c>
      <c r="G5" s="58">
        <v>185</v>
      </c>
      <c r="H5" s="58">
        <v>185</v>
      </c>
      <c r="I5" s="58">
        <v>177</v>
      </c>
      <c r="J5" s="58">
        <v>182</v>
      </c>
      <c r="K5" s="59">
        <f t="shared" ref="K5" si="1">COUNT(E5:J5)</f>
        <v>6</v>
      </c>
      <c r="L5" s="59">
        <f t="shared" ref="L5" si="2">SUM(E5:J5)</f>
        <v>1086</v>
      </c>
      <c r="M5" s="60">
        <f t="shared" ref="M5" si="3">SUM(L5/K5)</f>
        <v>181</v>
      </c>
      <c r="N5" s="55">
        <v>4</v>
      </c>
      <c r="O5" s="61">
        <f t="shared" si="0"/>
        <v>185</v>
      </c>
    </row>
    <row r="6" spans="1:17" x14ac:dyDescent="0.25">
      <c r="A6" s="20" t="s">
        <v>109</v>
      </c>
      <c r="B6" s="21" t="s">
        <v>100</v>
      </c>
      <c r="C6" s="22">
        <v>44115</v>
      </c>
      <c r="D6" s="23" t="s">
        <v>205</v>
      </c>
      <c r="E6" s="24">
        <v>156</v>
      </c>
      <c r="F6" s="24">
        <v>177</v>
      </c>
      <c r="G6" s="24">
        <v>181</v>
      </c>
      <c r="H6" s="24">
        <v>176</v>
      </c>
      <c r="I6" s="24"/>
      <c r="J6" s="24"/>
      <c r="K6" s="25">
        <v>4</v>
      </c>
      <c r="L6" s="25">
        <v>690</v>
      </c>
      <c r="M6" s="26">
        <v>172.5</v>
      </c>
      <c r="N6" s="27">
        <v>2</v>
      </c>
      <c r="O6" s="28">
        <v>174.5</v>
      </c>
    </row>
    <row r="7" spans="1:17" ht="15.75" x14ac:dyDescent="0.3">
      <c r="A7" s="54" t="s">
        <v>23</v>
      </c>
      <c r="B7" s="55" t="s">
        <v>100</v>
      </c>
      <c r="C7" s="56">
        <v>44143</v>
      </c>
      <c r="D7" s="57" t="s">
        <v>97</v>
      </c>
      <c r="E7" s="58">
        <v>180</v>
      </c>
      <c r="F7" s="58">
        <v>182</v>
      </c>
      <c r="G7" s="58">
        <v>179</v>
      </c>
      <c r="H7" s="58">
        <v>184</v>
      </c>
      <c r="I7" s="58"/>
      <c r="J7" s="58"/>
      <c r="K7" s="59">
        <f>COUNT(E7:J7)</f>
        <v>4</v>
      </c>
      <c r="L7" s="59">
        <f>SUM(E7:J7)</f>
        <v>725</v>
      </c>
      <c r="M7" s="60">
        <f>SUM(L7/K7)</f>
        <v>181.25</v>
      </c>
      <c r="N7" s="55">
        <v>2</v>
      </c>
      <c r="O7" s="61">
        <f>SUM(M7+N7)</f>
        <v>183.25</v>
      </c>
    </row>
    <row r="10" spans="1:17" x14ac:dyDescent="0.25">
      <c r="K10" s="17">
        <f>SUM(K2:K9)</f>
        <v>28</v>
      </c>
      <c r="L10" s="17">
        <f>SUM(L2:L9)</f>
        <v>4969</v>
      </c>
      <c r="M10" s="19">
        <f>SUM(L10/K10)</f>
        <v>177.46428571428572</v>
      </c>
      <c r="N10" s="17">
        <f>SUM(N2:N9)</f>
        <v>22</v>
      </c>
      <c r="O10" s="19">
        <f>SUM(M10+N10)</f>
        <v>199.46428571428572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L2:M2 O2" name="Range1_1"/>
    <protectedRange algorithmName="SHA-512" hashValue="FG7sbUW81RLTrqZOgRQY3WT58Fmv2wpczdNtHSivDYpua2f0csBbi4PHtU2Z8RiB+M2w+jl67Do94rJCq0Ck5Q==" saltValue="84WXeaapoYvzxj0ZBNU3eQ==" spinCount="100000" sqref="L3:M3 O3" name="Range1_2"/>
    <protectedRange algorithmName="SHA-512" hashValue="ON39YdpmFHfN9f47KpiRvqrKx0V9+erV1CNkpWzYhW/Qyc6aT8rEyCrvauWSYGZK2ia3o7vd3akF07acHAFpOA==" saltValue="yVW9XmDwTqEnmpSGai0KYg==" spinCount="100000" sqref="B4:C4 E4:J4" name="Range1_6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FG7sbUW81RLTrqZOgRQY3WT58Fmv2wpczdNtHSivDYpua2f0csBbi4PHtU2Z8RiB+M2w+jl67Do94rJCq0Ck5Q==" saltValue="84WXeaapoYvzxj0ZBNU3eQ==" spinCount="100000" sqref="L5:M5 O5" name="Range1_10_1"/>
    <protectedRange algorithmName="SHA-512" hashValue="ON39YdpmFHfN9f47KpiRvqrKx0V9+erV1CNkpWzYhW/Qyc6aT8rEyCrvauWSYGZK2ia3o7vd3akF07acHAFpOA==" saltValue="yVW9XmDwTqEnmpSGai0KYg==" spinCount="100000" sqref="E6:J6 C6" name="Range1_6_1_1"/>
    <protectedRange algorithmName="SHA-512" hashValue="ON39YdpmFHfN9f47KpiRvqrKx0V9+erV1CNkpWzYhW/Qyc6aT8rEyCrvauWSYGZK2ia3o7vd3akF07acHAFpOA==" saltValue="yVW9XmDwTqEnmpSGai0KYg==" spinCount="100000" sqref="D6" name="Range1_1_6_1_1"/>
    <protectedRange algorithmName="SHA-512" hashValue="ON39YdpmFHfN9f47KpiRvqrKx0V9+erV1CNkpWzYhW/Qyc6aT8rEyCrvauWSYGZK2ia3o7vd3akF07acHAFpOA==" saltValue="yVW9XmDwTqEnmpSGai0KYg==" spinCount="100000" sqref="B6" name="Range1_4_4"/>
  </protectedRanges>
  <conditionalFormatting sqref="E2">
    <cfRule type="top10" dxfId="2854" priority="72" rank="1"/>
  </conditionalFormatting>
  <conditionalFormatting sqref="F2">
    <cfRule type="top10" dxfId="2853" priority="73" rank="1"/>
  </conditionalFormatting>
  <conditionalFormatting sqref="G2">
    <cfRule type="top10" dxfId="2852" priority="74" rank="1"/>
  </conditionalFormatting>
  <conditionalFormatting sqref="H2">
    <cfRule type="top10" dxfId="2851" priority="75" rank="1"/>
  </conditionalFormatting>
  <conditionalFormatting sqref="I2">
    <cfRule type="top10" dxfId="2850" priority="76" rank="1"/>
  </conditionalFormatting>
  <conditionalFormatting sqref="J2">
    <cfRule type="top10" dxfId="2849" priority="77" rank="1"/>
  </conditionalFormatting>
  <conditionalFormatting sqref="E3">
    <cfRule type="top10" dxfId="2848" priority="54" rank="1"/>
  </conditionalFormatting>
  <conditionalFormatting sqref="F3">
    <cfRule type="top10" dxfId="2847" priority="55" rank="1"/>
  </conditionalFormatting>
  <conditionalFormatting sqref="G3">
    <cfRule type="top10" dxfId="2846" priority="56" rank="1"/>
  </conditionalFormatting>
  <conditionalFormatting sqref="H3">
    <cfRule type="top10" dxfId="2845" priority="57" rank="1"/>
  </conditionalFormatting>
  <conditionalFormatting sqref="I3">
    <cfRule type="top10" dxfId="2844" priority="58" rank="1"/>
  </conditionalFormatting>
  <conditionalFormatting sqref="J3">
    <cfRule type="top10" dxfId="2843" priority="59" rank="1"/>
  </conditionalFormatting>
  <conditionalFormatting sqref="H4">
    <cfRule type="top10" dxfId="2842" priority="37" rank="1"/>
  </conditionalFormatting>
  <conditionalFormatting sqref="J4">
    <cfRule type="top10" dxfId="2841" priority="38" rank="1"/>
  </conditionalFormatting>
  <conditionalFormatting sqref="G4">
    <cfRule type="top10" dxfId="2840" priority="39" rank="1"/>
  </conditionalFormatting>
  <conditionalFormatting sqref="F4">
    <cfRule type="top10" dxfId="2839" priority="40" rank="1"/>
  </conditionalFormatting>
  <conditionalFormatting sqref="E4">
    <cfRule type="top10" dxfId="2838" priority="41" rank="1"/>
  </conditionalFormatting>
  <conditionalFormatting sqref="E5">
    <cfRule type="top10" dxfId="2837" priority="25" rank="1"/>
  </conditionalFormatting>
  <conditionalFormatting sqref="F5">
    <cfRule type="top10" dxfId="2836" priority="26" rank="1"/>
  </conditionalFormatting>
  <conditionalFormatting sqref="G5">
    <cfRule type="top10" dxfId="2835" priority="27" rank="1"/>
  </conditionalFormatting>
  <conditionalFormatting sqref="H5">
    <cfRule type="top10" dxfId="2834" priority="28" rank="1"/>
  </conditionalFormatting>
  <conditionalFormatting sqref="I5">
    <cfRule type="top10" dxfId="2833" priority="29" rank="1"/>
  </conditionalFormatting>
  <conditionalFormatting sqref="J5">
    <cfRule type="top10" dxfId="2832" priority="30" rank="1"/>
  </conditionalFormatting>
  <conditionalFormatting sqref="E6">
    <cfRule type="top10" dxfId="2831" priority="18" rank="1"/>
  </conditionalFormatting>
  <conditionalFormatting sqref="F6">
    <cfRule type="top10" dxfId="2830" priority="17" rank="1"/>
  </conditionalFormatting>
  <conditionalFormatting sqref="G6">
    <cfRule type="top10" dxfId="2829" priority="16" rank="1"/>
  </conditionalFormatting>
  <conditionalFormatting sqref="H6">
    <cfRule type="top10" dxfId="2828" priority="15" rank="1"/>
  </conditionalFormatting>
  <conditionalFormatting sqref="I6">
    <cfRule type="top10" dxfId="2827" priority="14" rank="1"/>
  </conditionalFormatting>
  <conditionalFormatting sqref="J6">
    <cfRule type="top10" dxfId="2826" priority="13" rank="1"/>
  </conditionalFormatting>
  <conditionalFormatting sqref="E7">
    <cfRule type="top10" dxfId="2825" priority="1" rank="1"/>
  </conditionalFormatting>
  <conditionalFormatting sqref="F7">
    <cfRule type="top10" dxfId="2824" priority="2" rank="1"/>
  </conditionalFormatting>
  <conditionalFormatting sqref="G7">
    <cfRule type="top10" dxfId="2823" priority="3" rank="1"/>
  </conditionalFormatting>
  <conditionalFormatting sqref="H7">
    <cfRule type="top10" dxfId="2822" priority="4" rank="1"/>
  </conditionalFormatting>
  <conditionalFormatting sqref="I7">
    <cfRule type="top10" dxfId="2821" priority="5" rank="1"/>
  </conditionalFormatting>
  <conditionalFormatting sqref="J7">
    <cfRule type="top10" dxfId="2820" priority="6" rank="1"/>
  </conditionalFormatting>
  <hyperlinks>
    <hyperlink ref="Q1" location="'National Adult Rankings'!A1" display="Return to Rankings" xr:uid="{2A4AE189-34E4-4002-9137-19B382CA178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4CD1C95-42E3-4809-A0FE-593EDAC9C239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F093107C-4DA9-450F-8658-C7899FB4022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D9798-20C1-4102-B33E-2A997772B676}">
  <sheetPr codeName="Sheet62"/>
  <dimension ref="A1:Q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71</v>
      </c>
      <c r="C2" s="22">
        <v>43907</v>
      </c>
      <c r="D2" s="23" t="s">
        <v>64</v>
      </c>
      <c r="E2" s="24">
        <v>174</v>
      </c>
      <c r="F2" s="24">
        <v>167</v>
      </c>
      <c r="G2" s="24">
        <v>180</v>
      </c>
      <c r="H2" s="24">
        <v>177</v>
      </c>
      <c r="I2" s="24"/>
      <c r="J2" s="24"/>
      <c r="K2" s="25">
        <v>4</v>
      </c>
      <c r="L2" s="25">
        <v>698</v>
      </c>
      <c r="M2" s="26">
        <v>174.5</v>
      </c>
      <c r="N2" s="27">
        <v>4</v>
      </c>
      <c r="O2" s="28">
        <v>178.5</v>
      </c>
    </row>
    <row r="3" spans="1:17" x14ac:dyDescent="0.25">
      <c r="A3" s="20" t="s">
        <v>32</v>
      </c>
      <c r="B3" s="21" t="s">
        <v>71</v>
      </c>
      <c r="C3" s="22">
        <v>44009</v>
      </c>
      <c r="D3" s="23" t="s">
        <v>64</v>
      </c>
      <c r="E3" s="24">
        <v>178</v>
      </c>
      <c r="F3" s="24">
        <v>175</v>
      </c>
      <c r="G3" s="24">
        <v>174</v>
      </c>
      <c r="H3" s="24">
        <v>176</v>
      </c>
      <c r="I3" s="24"/>
      <c r="J3" s="24"/>
      <c r="K3" s="25">
        <v>4</v>
      </c>
      <c r="L3" s="25">
        <v>703</v>
      </c>
      <c r="M3" s="26">
        <v>175.75</v>
      </c>
      <c r="N3" s="27">
        <v>2</v>
      </c>
      <c r="O3" s="28">
        <v>177.75</v>
      </c>
    </row>
    <row r="4" spans="1:17" x14ac:dyDescent="0.25">
      <c r="A4" s="20" t="s">
        <v>109</v>
      </c>
      <c r="B4" s="21" t="s">
        <v>71</v>
      </c>
      <c r="C4" s="22">
        <v>44121</v>
      </c>
      <c r="D4" s="23" t="s">
        <v>64</v>
      </c>
      <c r="E4" s="24">
        <v>190</v>
      </c>
      <c r="F4" s="24">
        <v>176</v>
      </c>
      <c r="G4" s="24">
        <v>181</v>
      </c>
      <c r="H4" s="24">
        <v>182</v>
      </c>
      <c r="I4" s="24">
        <v>170</v>
      </c>
      <c r="J4" s="24">
        <v>171</v>
      </c>
      <c r="K4" s="25">
        <v>6</v>
      </c>
      <c r="L4" s="25">
        <v>1070</v>
      </c>
      <c r="M4" s="26">
        <v>178.33333333333334</v>
      </c>
      <c r="N4" s="27">
        <v>8</v>
      </c>
      <c r="O4" s="28">
        <v>186.33333333333334</v>
      </c>
    </row>
    <row r="7" spans="1:17" x14ac:dyDescent="0.25">
      <c r="K7" s="17">
        <f>SUM(K2:K6)</f>
        <v>14</v>
      </c>
      <c r="L7" s="17">
        <f>SUM(L2:L6)</f>
        <v>2471</v>
      </c>
      <c r="M7" s="19">
        <f>SUM(L7/K7)</f>
        <v>176.5</v>
      </c>
      <c r="N7" s="17">
        <f>SUM(N2:N6)</f>
        <v>14</v>
      </c>
      <c r="O7" s="19">
        <f>SUM(M7+N7)</f>
        <v>190.5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9_3"/>
    <protectedRange algorithmName="SHA-512" hashValue="ON39YdpmFHfN9f47KpiRvqrKx0V9+erV1CNkpWzYhW/Qyc6aT8rEyCrvauWSYGZK2ia3o7vd3akF07acHAFpOA==" saltValue="yVW9XmDwTqEnmpSGai0KYg==" spinCount="100000" sqref="D3" name="Range1_1_7_4"/>
    <protectedRange algorithmName="SHA-512" hashValue="ON39YdpmFHfN9f47KpiRvqrKx0V9+erV1CNkpWzYhW/Qyc6aT8rEyCrvauWSYGZK2ia3o7vd3akF07acHAFpOA==" saltValue="yVW9XmDwTqEnmpSGai0KYg==" spinCount="100000" sqref="E4:J4 C4" name="Range1_6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B4" name="Range1_4_14"/>
  </protectedRanges>
  <conditionalFormatting sqref="I2">
    <cfRule type="top10" dxfId="2819" priority="42" rank="1"/>
  </conditionalFormatting>
  <conditionalFormatting sqref="H2">
    <cfRule type="top10" dxfId="2818" priority="38" rank="1"/>
  </conditionalFormatting>
  <conditionalFormatting sqref="J2">
    <cfRule type="top10" dxfId="2817" priority="39" rank="1"/>
  </conditionalFormatting>
  <conditionalFormatting sqref="G2">
    <cfRule type="top10" dxfId="2816" priority="41" rank="1"/>
  </conditionalFormatting>
  <conditionalFormatting sqref="F2">
    <cfRule type="top10" dxfId="2815" priority="40" rank="1"/>
  </conditionalFormatting>
  <conditionalFormatting sqref="E2">
    <cfRule type="top10" dxfId="2814" priority="37" rank="1"/>
  </conditionalFormatting>
  <conditionalFormatting sqref="I3">
    <cfRule type="top10" dxfId="2813" priority="36" rank="1"/>
  </conditionalFormatting>
  <conditionalFormatting sqref="H3">
    <cfRule type="top10" dxfId="2812" priority="32" rank="1"/>
  </conditionalFormatting>
  <conditionalFormatting sqref="J3">
    <cfRule type="top10" dxfId="2811" priority="33" rank="1"/>
  </conditionalFormatting>
  <conditionalFormatting sqref="G3">
    <cfRule type="top10" dxfId="2810" priority="35" rank="1"/>
  </conditionalFormatting>
  <conditionalFormatting sqref="F3">
    <cfRule type="top10" dxfId="2809" priority="34" rank="1"/>
  </conditionalFormatting>
  <conditionalFormatting sqref="E3">
    <cfRule type="top10" dxfId="2808" priority="31" rank="1"/>
  </conditionalFormatting>
  <conditionalFormatting sqref="E4">
    <cfRule type="top10" dxfId="2807" priority="6" rank="1"/>
  </conditionalFormatting>
  <conditionalFormatting sqref="F4">
    <cfRule type="top10" dxfId="2806" priority="5" rank="1"/>
  </conditionalFormatting>
  <conditionalFormatting sqref="G4">
    <cfRule type="top10" dxfId="2805" priority="4" rank="1"/>
  </conditionalFormatting>
  <conditionalFormatting sqref="H4">
    <cfRule type="top10" dxfId="2804" priority="3" rank="1"/>
  </conditionalFormatting>
  <conditionalFormatting sqref="I4">
    <cfRule type="top10" dxfId="2803" priority="2" rank="1"/>
  </conditionalFormatting>
  <conditionalFormatting sqref="J4">
    <cfRule type="top10" dxfId="2802" priority="1" rank="1"/>
  </conditionalFormatting>
  <hyperlinks>
    <hyperlink ref="Q1" location="'National Adult Rankings'!A1" display="Return to Rankings" xr:uid="{7D6299AE-0589-4C93-A0F9-53C9E474F94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21DA68B-A03E-429C-8175-9F013356597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58BFCEA-D274-4DFD-B667-CB7FD8A8F128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CC9D0-7351-489A-AA5B-80DFD3C52C2C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174</v>
      </c>
      <c r="C2" s="22">
        <v>44002</v>
      </c>
      <c r="D2" s="23" t="s">
        <v>171</v>
      </c>
      <c r="E2" s="24">
        <v>180</v>
      </c>
      <c r="F2" s="24">
        <v>182</v>
      </c>
      <c r="G2" s="24">
        <v>181</v>
      </c>
      <c r="H2" s="24">
        <v>179</v>
      </c>
      <c r="I2" s="24"/>
      <c r="J2" s="24"/>
      <c r="K2" s="25">
        <v>4</v>
      </c>
      <c r="L2" s="25">
        <v>722</v>
      </c>
      <c r="M2" s="26">
        <v>180.5</v>
      </c>
      <c r="N2" s="27">
        <v>11</v>
      </c>
      <c r="O2" s="28">
        <v>191.5</v>
      </c>
    </row>
    <row r="5" spans="1:17" x14ac:dyDescent="0.25">
      <c r="K5" s="17">
        <f>SUM(K2:K4)</f>
        <v>4</v>
      </c>
      <c r="L5" s="17">
        <f>SUM(L2:L4)</f>
        <v>722</v>
      </c>
      <c r="M5" s="19">
        <f>SUM(L5/K5)</f>
        <v>180.5</v>
      </c>
      <c r="N5" s="17">
        <f>SUM(N2:N4)</f>
        <v>11</v>
      </c>
      <c r="O5" s="19">
        <f>SUM(M5+N5)</f>
        <v>191.5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2801" priority="6" rank="1"/>
  </conditionalFormatting>
  <conditionalFormatting sqref="F2">
    <cfRule type="top10" dxfId="2800" priority="5" rank="1"/>
  </conditionalFormatting>
  <conditionalFormatting sqref="G2">
    <cfRule type="top10" dxfId="2799" priority="4" rank="1"/>
  </conditionalFormatting>
  <conditionalFormatting sqref="H2">
    <cfRule type="top10" dxfId="2798" priority="3" rank="1"/>
  </conditionalFormatting>
  <conditionalFormatting sqref="I2">
    <cfRule type="top10" dxfId="2797" priority="2" rank="1"/>
  </conditionalFormatting>
  <conditionalFormatting sqref="J2">
    <cfRule type="top10" dxfId="2796" priority="1" rank="1"/>
  </conditionalFormatting>
  <dataValidations count="1">
    <dataValidation type="list" allowBlank="1" showInputMessage="1" showErrorMessage="1" sqref="B2" xr:uid="{A0E1E0FE-9FA6-4F2B-8D35-CF53EAA5EB0A}">
      <formula1>$H$2:$H$115</formula1>
    </dataValidation>
  </dataValidations>
  <hyperlinks>
    <hyperlink ref="Q1" location="'National Adult Rankings'!A1" display="Return to Rankings" xr:uid="{945DC102-5FE1-4D4C-91D4-ACCCE646A21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5D1AA9F-F555-401E-A242-DA0E7F9852A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8A8CB-8F20-415F-8189-D04A650A2503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232</v>
      </c>
      <c r="C2" s="22">
        <v>44079</v>
      </c>
      <c r="D2" s="23" t="s">
        <v>213</v>
      </c>
      <c r="E2" s="24">
        <v>192</v>
      </c>
      <c r="F2" s="24">
        <v>186</v>
      </c>
      <c r="G2" s="24">
        <v>191</v>
      </c>
      <c r="H2" s="24">
        <v>193</v>
      </c>
      <c r="I2" s="24">
        <v>195</v>
      </c>
      <c r="J2" s="24">
        <v>192</v>
      </c>
      <c r="K2" s="25">
        <v>6</v>
      </c>
      <c r="L2" s="25">
        <v>1149</v>
      </c>
      <c r="M2" s="26">
        <v>191.5</v>
      </c>
      <c r="N2" s="27">
        <v>4</v>
      </c>
      <c r="O2" s="28">
        <v>195.5</v>
      </c>
    </row>
    <row r="5" spans="1:17" x14ac:dyDescent="0.25">
      <c r="K5" s="17">
        <f>SUM(K2:K4)</f>
        <v>6</v>
      </c>
      <c r="L5" s="17">
        <f>SUM(L2:L4)</f>
        <v>1149</v>
      </c>
      <c r="M5" s="19">
        <f>SUM(L5/K5)</f>
        <v>191.5</v>
      </c>
      <c r="N5" s="17">
        <f>SUM(N2:N4)</f>
        <v>4</v>
      </c>
      <c r="O5" s="19">
        <f>SUM(M5+N5)</f>
        <v>195.5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F2">
    <cfRule type="top10" dxfId="2795" priority="6" rank="1"/>
  </conditionalFormatting>
  <conditionalFormatting sqref="G2">
    <cfRule type="top10" dxfId="2794" priority="5" rank="1"/>
  </conditionalFormatting>
  <conditionalFormatting sqref="H2">
    <cfRule type="top10" dxfId="2793" priority="4" rank="1"/>
  </conditionalFormatting>
  <conditionalFormatting sqref="I2">
    <cfRule type="top10" dxfId="2792" priority="3" rank="1"/>
  </conditionalFormatting>
  <conditionalFormatting sqref="J2">
    <cfRule type="top10" dxfId="2791" priority="2" rank="1"/>
  </conditionalFormatting>
  <conditionalFormatting sqref="E2">
    <cfRule type="top10" dxfId="2790" priority="1" rank="1"/>
  </conditionalFormatting>
  <hyperlinks>
    <hyperlink ref="Q1" location="'National Adult Rankings'!A1" display="Return to Rankings" xr:uid="{BDA2B3BF-8FF1-4065-933E-8CE01F6A3F9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A3DD9B2-ACF2-45AC-B1B2-131F5B715F0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C8A1F-ADBA-4863-B1FE-53F75890D318}">
  <sheetPr codeName="Sheet72"/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72</v>
      </c>
      <c r="C2" s="22">
        <v>43939</v>
      </c>
      <c r="D2" s="23" t="s">
        <v>74</v>
      </c>
      <c r="E2" s="24">
        <v>189</v>
      </c>
      <c r="F2" s="24">
        <v>191</v>
      </c>
      <c r="G2" s="24">
        <v>190.001</v>
      </c>
      <c r="H2" s="24">
        <v>194</v>
      </c>
      <c r="I2" s="24"/>
      <c r="J2" s="24"/>
      <c r="K2" s="25">
        <f t="shared" ref="K2" si="0">COUNT(E2:J2)</f>
        <v>4</v>
      </c>
      <c r="L2" s="25">
        <f t="shared" ref="L2" si="1">SUM(E2:J2)</f>
        <v>764.00099999999998</v>
      </c>
      <c r="M2" s="26">
        <f t="shared" ref="M2" si="2">IFERROR(L2/K2,0)</f>
        <v>191.00024999999999</v>
      </c>
      <c r="N2" s="27">
        <v>13</v>
      </c>
      <c r="O2" s="28">
        <f t="shared" ref="O2" si="3">SUM(M2+N2)</f>
        <v>204.00024999999999</v>
      </c>
    </row>
    <row r="3" spans="1:17" x14ac:dyDescent="0.25">
      <c r="A3" s="20" t="s">
        <v>88</v>
      </c>
      <c r="B3" s="21" t="s">
        <v>72</v>
      </c>
      <c r="C3" s="22">
        <v>43960</v>
      </c>
      <c r="D3" s="23" t="s">
        <v>74</v>
      </c>
      <c r="E3" s="24">
        <v>188</v>
      </c>
      <c r="F3" s="24">
        <v>184</v>
      </c>
      <c r="G3" s="24">
        <v>188</v>
      </c>
      <c r="H3" s="24">
        <v>182</v>
      </c>
      <c r="I3" s="24"/>
      <c r="J3" s="24"/>
      <c r="K3" s="25">
        <v>4</v>
      </c>
      <c r="L3" s="25">
        <v>742</v>
      </c>
      <c r="M3" s="26">
        <v>185.5</v>
      </c>
      <c r="N3" s="27">
        <v>5</v>
      </c>
      <c r="O3" s="28">
        <v>190.5</v>
      </c>
    </row>
    <row r="6" spans="1:17" x14ac:dyDescent="0.25">
      <c r="K6" s="17">
        <f>SUM(K2:K5)</f>
        <v>8</v>
      </c>
      <c r="L6" s="17">
        <f>SUM(L2:L5)</f>
        <v>1506.001</v>
      </c>
      <c r="M6" s="19">
        <f>SUM(L6/K6)</f>
        <v>188.250125</v>
      </c>
      <c r="N6" s="17">
        <f>SUM(N2:N5)</f>
        <v>18</v>
      </c>
      <c r="O6" s="19">
        <f>SUM(M6+N6)</f>
        <v>206.250125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1"/>
    <protectedRange algorithmName="SHA-512" hashValue="ON39YdpmFHfN9f47KpiRvqrKx0V9+erV1CNkpWzYhW/Qyc6aT8rEyCrvauWSYGZK2ia3o7vd3akF07acHAFpOA==" saltValue="yVW9XmDwTqEnmpSGai0KYg==" spinCount="100000" sqref="D2" name="Range1_1_1"/>
    <protectedRange algorithmName="SHA-512" hashValue="ON39YdpmFHfN9f47KpiRvqrKx0V9+erV1CNkpWzYhW/Qyc6aT8rEyCrvauWSYGZK2ia3o7vd3akF07acHAFpOA==" saltValue="yVW9XmDwTqEnmpSGai0KYg==" spinCount="100000" sqref="E3:J3 B3:C3" name="Range1"/>
    <protectedRange algorithmName="SHA-512" hashValue="ON39YdpmFHfN9f47KpiRvqrKx0V9+erV1CNkpWzYhW/Qyc6aT8rEyCrvauWSYGZK2ia3o7vd3akF07acHAFpOA==" saltValue="yVW9XmDwTqEnmpSGai0KYg==" spinCount="100000" sqref="D3" name="Range1_1_2"/>
  </protectedRanges>
  <conditionalFormatting sqref="E2">
    <cfRule type="top10" dxfId="2789" priority="12" rank="1"/>
  </conditionalFormatting>
  <conditionalFormatting sqref="F2">
    <cfRule type="top10" dxfId="2788" priority="11" rank="1"/>
  </conditionalFormatting>
  <conditionalFormatting sqref="G2">
    <cfRule type="top10" dxfId="2787" priority="10" rank="1"/>
  </conditionalFormatting>
  <conditionalFormatting sqref="H2">
    <cfRule type="top10" dxfId="2786" priority="9" rank="1"/>
  </conditionalFormatting>
  <conditionalFormatting sqref="I2">
    <cfRule type="top10" dxfId="2785" priority="8" rank="1"/>
  </conditionalFormatting>
  <conditionalFormatting sqref="J2">
    <cfRule type="top10" dxfId="2784" priority="7" rank="1"/>
  </conditionalFormatting>
  <conditionalFormatting sqref="F3">
    <cfRule type="top10" dxfId="2783" priority="1" rank="1"/>
  </conditionalFormatting>
  <conditionalFormatting sqref="G3">
    <cfRule type="top10" dxfId="2782" priority="2" rank="1"/>
  </conditionalFormatting>
  <conditionalFormatting sqref="H3">
    <cfRule type="top10" dxfId="2781" priority="3" rank="1"/>
  </conditionalFormatting>
  <conditionalFormatting sqref="I3">
    <cfRule type="top10" dxfId="2780" priority="4" rank="1"/>
  </conditionalFormatting>
  <conditionalFormatting sqref="J3">
    <cfRule type="top10" dxfId="2779" priority="5" rank="1"/>
  </conditionalFormatting>
  <conditionalFormatting sqref="E3">
    <cfRule type="top10" dxfId="2778" priority="6" rank="1"/>
  </conditionalFormatting>
  <hyperlinks>
    <hyperlink ref="Q1" location="'National Adult Rankings'!A1" display="Return to Rankings" xr:uid="{1FB7F6AA-7588-474C-B9E2-57055A484CFF}"/>
  </hyperlink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003CC-4CC8-424E-A104-672D512598D6}">
  <sheetPr codeName="Sheet25"/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23</v>
      </c>
      <c r="B2" s="21" t="s">
        <v>49</v>
      </c>
      <c r="C2" s="22">
        <v>43883</v>
      </c>
      <c r="D2" s="23" t="s">
        <v>39</v>
      </c>
      <c r="E2" s="24">
        <v>134</v>
      </c>
      <c r="F2" s="24">
        <v>135</v>
      </c>
      <c r="G2" s="24">
        <v>161</v>
      </c>
      <c r="H2" s="24">
        <v>144</v>
      </c>
      <c r="I2" s="24"/>
      <c r="J2" s="24"/>
      <c r="K2" s="25">
        <v>4</v>
      </c>
      <c r="L2" s="25">
        <v>574</v>
      </c>
      <c r="M2" s="26">
        <v>143.5</v>
      </c>
      <c r="N2" s="27">
        <v>2</v>
      </c>
      <c r="O2" s="28">
        <v>145.5</v>
      </c>
    </row>
    <row r="3" spans="1:17" x14ac:dyDescent="0.25">
      <c r="A3" s="20" t="s">
        <v>32</v>
      </c>
      <c r="B3" s="21" t="s">
        <v>49</v>
      </c>
      <c r="C3" s="22">
        <v>43904</v>
      </c>
      <c r="D3" s="23" t="s">
        <v>39</v>
      </c>
      <c r="E3" s="24">
        <v>178</v>
      </c>
      <c r="F3" s="24">
        <v>178</v>
      </c>
      <c r="G3" s="24">
        <v>174</v>
      </c>
      <c r="H3" s="24">
        <v>178</v>
      </c>
      <c r="I3" s="24"/>
      <c r="J3" s="24"/>
      <c r="K3" s="25">
        <v>4</v>
      </c>
      <c r="L3" s="25">
        <v>708</v>
      </c>
      <c r="M3" s="26">
        <v>177</v>
      </c>
      <c r="N3" s="27">
        <v>3</v>
      </c>
      <c r="O3" s="28">
        <v>180</v>
      </c>
    </row>
    <row r="4" spans="1:17" x14ac:dyDescent="0.25">
      <c r="A4" s="20" t="s">
        <v>32</v>
      </c>
      <c r="B4" s="21" t="s">
        <v>49</v>
      </c>
      <c r="C4" s="22">
        <v>43974</v>
      </c>
      <c r="D4" s="23" t="s">
        <v>39</v>
      </c>
      <c r="E4" s="24">
        <v>150</v>
      </c>
      <c r="F4" s="24">
        <v>174</v>
      </c>
      <c r="G4" s="24">
        <v>166</v>
      </c>
      <c r="H4" s="24">
        <v>174</v>
      </c>
      <c r="I4" s="24"/>
      <c r="J4" s="24"/>
      <c r="K4" s="25">
        <v>4</v>
      </c>
      <c r="L4" s="25">
        <v>664</v>
      </c>
      <c r="M4" s="26">
        <v>166</v>
      </c>
      <c r="N4" s="27">
        <v>3</v>
      </c>
      <c r="O4" s="28">
        <v>169</v>
      </c>
    </row>
    <row r="5" spans="1:17" x14ac:dyDescent="0.25">
      <c r="A5" s="20" t="s">
        <v>32</v>
      </c>
      <c r="B5" s="21" t="s">
        <v>49</v>
      </c>
      <c r="C5" s="22">
        <v>43981</v>
      </c>
      <c r="D5" s="23" t="s">
        <v>39</v>
      </c>
      <c r="E5" s="24">
        <v>162</v>
      </c>
      <c r="F5" s="24">
        <v>170</v>
      </c>
      <c r="G5" s="24">
        <v>102</v>
      </c>
      <c r="H5" s="24">
        <v>172</v>
      </c>
      <c r="I5" s="24"/>
      <c r="J5" s="24"/>
      <c r="K5" s="25">
        <v>4</v>
      </c>
      <c r="L5" s="25">
        <v>606</v>
      </c>
      <c r="M5" s="26">
        <v>151.5</v>
      </c>
      <c r="N5" s="27">
        <v>3</v>
      </c>
      <c r="O5" s="28">
        <v>154.5</v>
      </c>
    </row>
    <row r="6" spans="1:17" x14ac:dyDescent="0.25">
      <c r="A6" s="20" t="s">
        <v>32</v>
      </c>
      <c r="B6" s="21" t="s">
        <v>49</v>
      </c>
      <c r="C6" s="22">
        <v>44037</v>
      </c>
      <c r="D6" s="23" t="s">
        <v>39</v>
      </c>
      <c r="E6" s="24">
        <v>166</v>
      </c>
      <c r="F6" s="24">
        <v>171</v>
      </c>
      <c r="G6" s="24">
        <v>162</v>
      </c>
      <c r="H6" s="24">
        <v>155</v>
      </c>
      <c r="I6" s="24"/>
      <c r="J6" s="24"/>
      <c r="K6" s="25">
        <v>4</v>
      </c>
      <c r="L6" s="25">
        <v>654</v>
      </c>
      <c r="M6" s="26">
        <v>163.5</v>
      </c>
      <c r="N6" s="27">
        <v>3</v>
      </c>
      <c r="O6" s="28">
        <v>166.5</v>
      </c>
    </row>
    <row r="7" spans="1:17" x14ac:dyDescent="0.25">
      <c r="A7" s="20" t="s">
        <v>32</v>
      </c>
      <c r="B7" s="21" t="s">
        <v>49</v>
      </c>
      <c r="C7" s="22">
        <v>44023</v>
      </c>
      <c r="D7" s="23" t="s">
        <v>39</v>
      </c>
      <c r="E7" s="24">
        <v>165</v>
      </c>
      <c r="F7" s="24">
        <v>181</v>
      </c>
      <c r="G7" s="24">
        <v>176</v>
      </c>
      <c r="H7" s="24">
        <v>178</v>
      </c>
      <c r="I7" s="24"/>
      <c r="J7" s="24"/>
      <c r="K7" s="25">
        <v>4</v>
      </c>
      <c r="L7" s="25">
        <v>700</v>
      </c>
      <c r="M7" s="26">
        <v>175</v>
      </c>
      <c r="N7" s="27">
        <v>10</v>
      </c>
      <c r="O7" s="28">
        <v>185</v>
      </c>
    </row>
    <row r="8" spans="1:17" x14ac:dyDescent="0.25">
      <c r="A8" s="20" t="s">
        <v>32</v>
      </c>
      <c r="B8" s="21" t="s">
        <v>49</v>
      </c>
      <c r="C8" s="22">
        <v>44065</v>
      </c>
      <c r="D8" s="23" t="s">
        <v>39</v>
      </c>
      <c r="E8" s="24">
        <v>168</v>
      </c>
      <c r="F8" s="24">
        <v>169</v>
      </c>
      <c r="G8" s="24">
        <v>157</v>
      </c>
      <c r="H8" s="24">
        <v>165</v>
      </c>
      <c r="I8" s="24"/>
      <c r="J8" s="24"/>
      <c r="K8" s="25">
        <v>4</v>
      </c>
      <c r="L8" s="25">
        <v>659</v>
      </c>
      <c r="M8" s="26">
        <v>164.75</v>
      </c>
      <c r="N8" s="27">
        <v>3</v>
      </c>
      <c r="O8" s="28">
        <v>167.75</v>
      </c>
    </row>
    <row r="9" spans="1:17" x14ac:dyDescent="0.25">
      <c r="A9" s="20" t="s">
        <v>32</v>
      </c>
      <c r="B9" s="21" t="s">
        <v>49</v>
      </c>
      <c r="C9" s="22">
        <v>44128</v>
      </c>
      <c r="D9" s="23" t="s">
        <v>39</v>
      </c>
      <c r="E9" s="24">
        <v>154</v>
      </c>
      <c r="F9" s="24">
        <v>158</v>
      </c>
      <c r="G9" s="24">
        <v>139</v>
      </c>
      <c r="H9" s="24">
        <v>145</v>
      </c>
      <c r="I9" s="24"/>
      <c r="J9" s="24"/>
      <c r="K9" s="25">
        <v>4</v>
      </c>
      <c r="L9" s="25">
        <v>596</v>
      </c>
      <c r="M9" s="26">
        <v>149</v>
      </c>
      <c r="N9" s="27">
        <v>4</v>
      </c>
      <c r="O9" s="28">
        <v>153</v>
      </c>
    </row>
    <row r="12" spans="1:17" x14ac:dyDescent="0.25">
      <c r="K12" s="17">
        <f>SUM(K2:K11)</f>
        <v>32</v>
      </c>
      <c r="L12" s="17">
        <f>SUM(L2:L11)</f>
        <v>5161</v>
      </c>
      <c r="M12" s="19">
        <f>SUM(L12/K12)</f>
        <v>161.28125</v>
      </c>
      <c r="N12" s="17">
        <f>SUM(N2:N11)</f>
        <v>31</v>
      </c>
      <c r="O12" s="19">
        <f>SUM(M12+N12)</f>
        <v>192.28125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7_1"/>
    <protectedRange algorithmName="SHA-512" hashValue="ON39YdpmFHfN9f47KpiRvqrKx0V9+erV1CNkpWzYhW/Qyc6aT8rEyCrvauWSYGZK2ia3o7vd3akF07acHAFpOA==" saltValue="yVW9XmDwTqEnmpSGai0KYg==" spinCount="100000" sqref="D2" name="Range1_1_5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sqref="E4:J4 B4:C4" name="Range1_5_4"/>
    <protectedRange sqref="D4" name="Range1_1_3_3"/>
    <protectedRange sqref="E5:J5 B5:C5" name="Range1_5"/>
    <protectedRange sqref="D5" name="Range1_1_3"/>
    <protectedRange algorithmName="SHA-512" hashValue="ON39YdpmFHfN9f47KpiRvqrKx0V9+erV1CNkpWzYhW/Qyc6aT8rEyCrvauWSYGZK2ia3o7vd3akF07acHAFpOA==" saltValue="yVW9XmDwTqEnmpSGai0KYg==" spinCount="100000" sqref="E6:J6 B6:C6" name="Range1_5_1"/>
    <protectedRange algorithmName="SHA-512" hashValue="ON39YdpmFHfN9f47KpiRvqrKx0V9+erV1CNkpWzYhW/Qyc6aT8rEyCrvauWSYGZK2ia3o7vd3akF07acHAFpOA==" saltValue="yVW9XmDwTqEnmpSGai0KYg==" spinCount="100000" sqref="D6" name="Range1_1_3_1"/>
    <protectedRange algorithmName="SHA-512" hashValue="ON39YdpmFHfN9f47KpiRvqrKx0V9+erV1CNkpWzYhW/Qyc6aT8rEyCrvauWSYGZK2ia3o7vd3akF07acHAFpOA==" saltValue="yVW9XmDwTqEnmpSGai0KYg==" spinCount="100000" sqref="E7:J7 B7:C7" name="Range1_5_8"/>
    <protectedRange algorithmName="SHA-512" hashValue="ON39YdpmFHfN9f47KpiRvqrKx0V9+erV1CNkpWzYhW/Qyc6aT8rEyCrvauWSYGZK2ia3o7vd3akF07acHAFpOA==" saltValue="yVW9XmDwTqEnmpSGai0KYg==" spinCount="100000" sqref="D7" name="Range1_1_3_7"/>
    <protectedRange algorithmName="SHA-512" hashValue="ON39YdpmFHfN9f47KpiRvqrKx0V9+erV1CNkpWzYhW/Qyc6aT8rEyCrvauWSYGZK2ia3o7vd3akF07acHAFpOA==" saltValue="yVW9XmDwTqEnmpSGai0KYg==" spinCount="100000" sqref="E8:J8 B8:C8" name="Range1_9_1"/>
    <protectedRange algorithmName="SHA-512" hashValue="ON39YdpmFHfN9f47KpiRvqrKx0V9+erV1CNkpWzYhW/Qyc6aT8rEyCrvauWSYGZK2ia3o7vd3akF07acHAFpOA==" saltValue="yVW9XmDwTqEnmpSGai0KYg==" spinCount="100000" sqref="D8" name="Range1_1_7_2"/>
  </protectedRanges>
  <conditionalFormatting sqref="I2">
    <cfRule type="top10" dxfId="2777" priority="42" rank="1"/>
  </conditionalFormatting>
  <conditionalFormatting sqref="H2">
    <cfRule type="top10" dxfId="2776" priority="38" rank="1"/>
  </conditionalFormatting>
  <conditionalFormatting sqref="J2">
    <cfRule type="top10" dxfId="2775" priority="39" rank="1"/>
  </conditionalFormatting>
  <conditionalFormatting sqref="G2">
    <cfRule type="top10" dxfId="2774" priority="41" rank="1"/>
  </conditionalFormatting>
  <conditionalFormatting sqref="F2">
    <cfRule type="top10" dxfId="2773" priority="40" rank="1"/>
  </conditionalFormatting>
  <conditionalFormatting sqref="E2">
    <cfRule type="top10" dxfId="2772" priority="37" rank="1"/>
  </conditionalFormatting>
  <conditionalFormatting sqref="I3">
    <cfRule type="top10" dxfId="2771" priority="36" rank="1"/>
  </conditionalFormatting>
  <conditionalFormatting sqref="H3">
    <cfRule type="top10" dxfId="2770" priority="32" rank="1"/>
  </conditionalFormatting>
  <conditionalFormatting sqref="J3">
    <cfRule type="top10" dxfId="2769" priority="33" rank="1"/>
  </conditionalFormatting>
  <conditionalFormatting sqref="G3">
    <cfRule type="top10" dxfId="2768" priority="35" rank="1"/>
  </conditionalFormatting>
  <conditionalFormatting sqref="F3">
    <cfRule type="top10" dxfId="2767" priority="34" rank="1"/>
  </conditionalFormatting>
  <conditionalFormatting sqref="E3">
    <cfRule type="top10" dxfId="2766" priority="31" rank="1"/>
  </conditionalFormatting>
  <conditionalFormatting sqref="I4">
    <cfRule type="top10" dxfId="2765" priority="30" rank="1"/>
  </conditionalFormatting>
  <conditionalFormatting sqref="H4">
    <cfRule type="top10" dxfId="2764" priority="26" rank="1"/>
  </conditionalFormatting>
  <conditionalFormatting sqref="J4">
    <cfRule type="top10" dxfId="2763" priority="27" rank="1"/>
  </conditionalFormatting>
  <conditionalFormatting sqref="G4">
    <cfRule type="top10" dxfId="2762" priority="29" rank="1"/>
  </conditionalFormatting>
  <conditionalFormatting sqref="F4">
    <cfRule type="top10" dxfId="2761" priority="28" rank="1"/>
  </conditionalFormatting>
  <conditionalFormatting sqref="E4">
    <cfRule type="top10" dxfId="2760" priority="25" rank="1"/>
  </conditionalFormatting>
  <conditionalFormatting sqref="I5">
    <cfRule type="top10" dxfId="2759" priority="24" rank="1"/>
  </conditionalFormatting>
  <conditionalFormatting sqref="H5">
    <cfRule type="top10" dxfId="2758" priority="20" rank="1"/>
  </conditionalFormatting>
  <conditionalFormatting sqref="J5">
    <cfRule type="top10" dxfId="2757" priority="21" rank="1"/>
  </conditionalFormatting>
  <conditionalFormatting sqref="G5">
    <cfRule type="top10" dxfId="2756" priority="23" rank="1"/>
  </conditionalFormatting>
  <conditionalFormatting sqref="F5">
    <cfRule type="top10" dxfId="2755" priority="22" rank="1"/>
  </conditionalFormatting>
  <conditionalFormatting sqref="E5">
    <cfRule type="top10" dxfId="2754" priority="19" rank="1"/>
  </conditionalFormatting>
  <conditionalFormatting sqref="I6">
    <cfRule type="top10" dxfId="2753" priority="18" rank="1"/>
  </conditionalFormatting>
  <conditionalFormatting sqref="H6">
    <cfRule type="top10" dxfId="2752" priority="14" rank="1"/>
  </conditionalFormatting>
  <conditionalFormatting sqref="J6">
    <cfRule type="top10" dxfId="2751" priority="15" rank="1"/>
  </conditionalFormatting>
  <conditionalFormatting sqref="G6">
    <cfRule type="top10" dxfId="2750" priority="17" rank="1"/>
  </conditionalFormatting>
  <conditionalFormatting sqref="F6">
    <cfRule type="top10" dxfId="2749" priority="16" rank="1"/>
  </conditionalFormatting>
  <conditionalFormatting sqref="E6">
    <cfRule type="top10" dxfId="2748" priority="13" rank="1"/>
  </conditionalFormatting>
  <conditionalFormatting sqref="I7">
    <cfRule type="top10" dxfId="2747" priority="12" rank="1"/>
  </conditionalFormatting>
  <conditionalFormatting sqref="H7">
    <cfRule type="top10" dxfId="2746" priority="8" rank="1"/>
  </conditionalFormatting>
  <conditionalFormatting sqref="J7">
    <cfRule type="top10" dxfId="2745" priority="9" rank="1"/>
  </conditionalFormatting>
  <conditionalFormatting sqref="G7">
    <cfRule type="top10" dxfId="2744" priority="11" rank="1"/>
  </conditionalFormatting>
  <conditionalFormatting sqref="F7">
    <cfRule type="top10" dxfId="2743" priority="10" rank="1"/>
  </conditionalFormatting>
  <conditionalFormatting sqref="E7">
    <cfRule type="top10" dxfId="2742" priority="7" rank="1"/>
  </conditionalFormatting>
  <conditionalFormatting sqref="I8">
    <cfRule type="top10" dxfId="2741" priority="6" rank="1"/>
  </conditionalFormatting>
  <conditionalFormatting sqref="H8">
    <cfRule type="top10" dxfId="2740" priority="2" rank="1"/>
  </conditionalFormatting>
  <conditionalFormatting sqref="J8">
    <cfRule type="top10" dxfId="2739" priority="3" rank="1"/>
  </conditionalFormatting>
  <conditionalFormatting sqref="G8">
    <cfRule type="top10" dxfId="2738" priority="5" rank="1"/>
  </conditionalFormatting>
  <conditionalFormatting sqref="F8">
    <cfRule type="top10" dxfId="2737" priority="4" rank="1"/>
  </conditionalFormatting>
  <conditionalFormatting sqref="E8">
    <cfRule type="top10" dxfId="2736" priority="1" rank="1"/>
  </conditionalFormatting>
  <hyperlinks>
    <hyperlink ref="Q1" location="'National Adult Rankings'!A1" display="Return to Rankings" xr:uid="{0A974463-0761-4CBC-BCCE-6722E4CFC3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716735E-65FA-4614-AF6A-D86C20B256C2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EDC74334-B938-42F4-AC1E-138D16875792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D4FF2DD6-AD93-4383-9ACF-31D89CF6573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CF14CDFE-E2EA-4E7A-9064-331D369A4F13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3286C-45A9-4FA1-832B-8B87BF3E2FBB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23</v>
      </c>
      <c r="B2" s="55" t="s">
        <v>279</v>
      </c>
      <c r="C2" s="56">
        <v>44143</v>
      </c>
      <c r="D2" s="57" t="s">
        <v>97</v>
      </c>
      <c r="E2" s="58">
        <v>169</v>
      </c>
      <c r="F2" s="58">
        <v>176</v>
      </c>
      <c r="G2" s="58">
        <v>174</v>
      </c>
      <c r="H2" s="58">
        <v>168</v>
      </c>
      <c r="I2" s="58"/>
      <c r="J2" s="58"/>
      <c r="K2" s="59">
        <f>COUNT(E2:J2)</f>
        <v>4</v>
      </c>
      <c r="L2" s="59">
        <f>SUM(E2:J2)</f>
        <v>687</v>
      </c>
      <c r="M2" s="60">
        <f>SUM(L2/K2)</f>
        <v>171.75</v>
      </c>
      <c r="N2" s="55">
        <v>2</v>
      </c>
      <c r="O2" s="61">
        <f>SUM(M2+N2)</f>
        <v>173.75</v>
      </c>
    </row>
    <row r="5" spans="1:17" x14ac:dyDescent="0.25">
      <c r="K5" s="17">
        <f>SUM(K2:K4)</f>
        <v>4</v>
      </c>
      <c r="L5" s="17">
        <f>SUM(L2:L4)</f>
        <v>687</v>
      </c>
      <c r="M5" s="19">
        <f>SUM(L5/K5)</f>
        <v>171.75</v>
      </c>
      <c r="N5" s="17">
        <f>SUM(N2:N4)</f>
        <v>2</v>
      </c>
      <c r="O5" s="19">
        <f>SUM(M5+N5)</f>
        <v>173.75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2735" priority="1" rank="1"/>
  </conditionalFormatting>
  <conditionalFormatting sqref="F2">
    <cfRule type="top10" dxfId="2734" priority="2" rank="1"/>
  </conditionalFormatting>
  <conditionalFormatting sqref="G2">
    <cfRule type="top10" dxfId="2733" priority="3" rank="1"/>
  </conditionalFormatting>
  <conditionalFormatting sqref="H2">
    <cfRule type="top10" dxfId="2732" priority="4" rank="1"/>
  </conditionalFormatting>
  <conditionalFormatting sqref="I2">
    <cfRule type="top10" dxfId="2731" priority="5" rank="1"/>
  </conditionalFormatting>
  <conditionalFormatting sqref="J2">
    <cfRule type="top10" dxfId="2730" priority="6" rank="1"/>
  </conditionalFormatting>
  <hyperlinks>
    <hyperlink ref="Q1" location="'National Adult Rankings'!A1" display="Return to Rankings" xr:uid="{3D57162D-AA8B-4053-8F12-8EED64EA20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718429A-E8EE-442D-B0A3-8721C5AA448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32D0D-8ED4-4551-A266-F7EF7162F27A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179</v>
      </c>
      <c r="C2" s="22">
        <v>44009</v>
      </c>
      <c r="D2" s="23" t="s">
        <v>142</v>
      </c>
      <c r="E2" s="24">
        <v>167</v>
      </c>
      <c r="F2" s="24">
        <v>151</v>
      </c>
      <c r="G2" s="24">
        <v>160</v>
      </c>
      <c r="H2" s="24">
        <v>150</v>
      </c>
      <c r="I2" s="24"/>
      <c r="J2" s="24"/>
      <c r="K2" s="25">
        <v>4</v>
      </c>
      <c r="L2" s="25">
        <v>628</v>
      </c>
      <c r="M2" s="26">
        <v>157</v>
      </c>
      <c r="N2" s="27">
        <v>3</v>
      </c>
      <c r="O2" s="28">
        <v>160</v>
      </c>
    </row>
    <row r="5" spans="1:17" x14ac:dyDescent="0.25">
      <c r="K5" s="17">
        <f>SUM(K2:K4)</f>
        <v>4</v>
      </c>
      <c r="L5" s="17">
        <f>SUM(L2:L4)</f>
        <v>628</v>
      </c>
      <c r="M5" s="19">
        <f>SUM(L5/K5)</f>
        <v>157</v>
      </c>
      <c r="N5" s="17">
        <f>SUM(N2:N4)</f>
        <v>3</v>
      </c>
      <c r="O5" s="19">
        <f>SUM(M5+N5)</f>
        <v>160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9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E2">
    <cfRule type="top10" dxfId="2729" priority="6" rank="1"/>
  </conditionalFormatting>
  <conditionalFormatting sqref="F2">
    <cfRule type="top10" dxfId="2728" priority="5" rank="1"/>
  </conditionalFormatting>
  <conditionalFormatting sqref="G2">
    <cfRule type="top10" dxfId="2727" priority="4" rank="1"/>
  </conditionalFormatting>
  <conditionalFormatting sqref="H2">
    <cfRule type="top10" dxfId="2726" priority="3" rank="1"/>
  </conditionalFormatting>
  <conditionalFormatting sqref="I2">
    <cfRule type="top10" dxfId="2725" priority="2" rank="1"/>
  </conditionalFormatting>
  <conditionalFormatting sqref="J2">
    <cfRule type="top10" dxfId="2724" priority="1" rank="1"/>
  </conditionalFormatting>
  <hyperlinks>
    <hyperlink ref="Q1" location="'National Adult Rankings'!A1" display="Return to Rankings" xr:uid="{F492971E-ECD4-4E30-B320-25ECEE008CA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270756F-9FC7-41FF-8014-EFAA9F544A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B7613-FFDC-4975-BBAA-B307C946AD17}">
  <sheetPr codeName="Sheet26"/>
  <dimension ref="A1:Q10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23</v>
      </c>
      <c r="B2" s="21" t="s">
        <v>46</v>
      </c>
      <c r="C2" s="22">
        <v>43883</v>
      </c>
      <c r="D2" s="23" t="s">
        <v>39</v>
      </c>
      <c r="E2" s="24">
        <v>167</v>
      </c>
      <c r="F2" s="24">
        <v>167</v>
      </c>
      <c r="G2" s="24">
        <v>170</v>
      </c>
      <c r="H2" s="24">
        <v>176</v>
      </c>
      <c r="I2" s="24"/>
      <c r="J2" s="24"/>
      <c r="K2" s="25">
        <v>4</v>
      </c>
      <c r="L2" s="25">
        <v>680</v>
      </c>
      <c r="M2" s="26">
        <v>170</v>
      </c>
      <c r="N2" s="27">
        <v>4</v>
      </c>
      <c r="O2" s="28">
        <v>174</v>
      </c>
    </row>
    <row r="3" spans="1:17" x14ac:dyDescent="0.25">
      <c r="A3" s="20" t="s">
        <v>32</v>
      </c>
      <c r="B3" s="21" t="s">
        <v>46</v>
      </c>
      <c r="C3" s="22">
        <v>43995</v>
      </c>
      <c r="D3" s="23" t="s">
        <v>39</v>
      </c>
      <c r="E3" s="24">
        <v>172</v>
      </c>
      <c r="F3" s="24">
        <v>172</v>
      </c>
      <c r="G3" s="24">
        <v>169</v>
      </c>
      <c r="H3" s="24">
        <v>177</v>
      </c>
      <c r="I3" s="24"/>
      <c r="J3" s="24"/>
      <c r="K3" s="25">
        <v>4</v>
      </c>
      <c r="L3" s="25">
        <v>690</v>
      </c>
      <c r="M3" s="26">
        <v>172.5</v>
      </c>
      <c r="N3" s="27">
        <v>4</v>
      </c>
      <c r="O3" s="28">
        <v>176.5</v>
      </c>
    </row>
    <row r="4" spans="1:17" x14ac:dyDescent="0.25">
      <c r="A4" s="20" t="s">
        <v>32</v>
      </c>
      <c r="B4" s="21" t="s">
        <v>46</v>
      </c>
      <c r="C4" s="22">
        <v>44009</v>
      </c>
      <c r="D4" s="23" t="s">
        <v>39</v>
      </c>
      <c r="E4" s="24">
        <v>172</v>
      </c>
      <c r="F4" s="24">
        <v>177</v>
      </c>
      <c r="G4" s="24">
        <v>169</v>
      </c>
      <c r="H4" s="24">
        <v>164</v>
      </c>
      <c r="I4" s="24"/>
      <c r="J4" s="24"/>
      <c r="K4" s="25">
        <v>4</v>
      </c>
      <c r="L4" s="25">
        <v>682</v>
      </c>
      <c r="M4" s="26">
        <v>170.5</v>
      </c>
      <c r="N4" s="27">
        <v>6</v>
      </c>
      <c r="O4" s="28">
        <v>176.5</v>
      </c>
    </row>
    <row r="5" spans="1:17" x14ac:dyDescent="0.25">
      <c r="A5" s="20" t="s">
        <v>32</v>
      </c>
      <c r="B5" s="21" t="s">
        <v>46</v>
      </c>
      <c r="C5" s="22">
        <v>44023</v>
      </c>
      <c r="D5" s="23" t="s">
        <v>39</v>
      </c>
      <c r="E5" s="24">
        <v>172</v>
      </c>
      <c r="F5" s="24">
        <v>175</v>
      </c>
      <c r="G5" s="24">
        <v>172</v>
      </c>
      <c r="H5" s="24">
        <v>176</v>
      </c>
      <c r="I5" s="24"/>
      <c r="J5" s="24"/>
      <c r="K5" s="25">
        <v>4</v>
      </c>
      <c r="L5" s="25">
        <v>695</v>
      </c>
      <c r="M5" s="26">
        <v>173.75</v>
      </c>
      <c r="N5" s="27">
        <v>2</v>
      </c>
      <c r="O5" s="28">
        <v>175.75</v>
      </c>
    </row>
    <row r="6" spans="1:17" x14ac:dyDescent="0.25">
      <c r="A6" s="20" t="s">
        <v>32</v>
      </c>
      <c r="B6" s="21" t="s">
        <v>46</v>
      </c>
      <c r="C6" s="22">
        <v>44051</v>
      </c>
      <c r="D6" s="23" t="s">
        <v>39</v>
      </c>
      <c r="E6" s="24">
        <v>162</v>
      </c>
      <c r="F6" s="24">
        <v>165</v>
      </c>
      <c r="G6" s="24">
        <v>171</v>
      </c>
      <c r="H6" s="24">
        <v>179</v>
      </c>
      <c r="I6" s="24"/>
      <c r="J6" s="24"/>
      <c r="K6" s="25">
        <v>4</v>
      </c>
      <c r="L6" s="25">
        <v>677</v>
      </c>
      <c r="M6" s="26">
        <v>169.25</v>
      </c>
      <c r="N6" s="27">
        <v>6</v>
      </c>
      <c r="O6" s="28">
        <v>175.25</v>
      </c>
    </row>
    <row r="7" spans="1:17" x14ac:dyDescent="0.25">
      <c r="A7" s="20" t="s">
        <v>32</v>
      </c>
      <c r="B7" s="21" t="s">
        <v>46</v>
      </c>
      <c r="C7" s="22">
        <v>44100</v>
      </c>
      <c r="D7" s="23" t="s">
        <v>39</v>
      </c>
      <c r="E7" s="24">
        <v>171</v>
      </c>
      <c r="F7" s="24">
        <v>173</v>
      </c>
      <c r="G7" s="24">
        <v>178</v>
      </c>
      <c r="H7" s="24">
        <v>165</v>
      </c>
      <c r="I7" s="24"/>
      <c r="J7" s="24"/>
      <c r="K7" s="25">
        <v>4</v>
      </c>
      <c r="L7" s="25">
        <v>687</v>
      </c>
      <c r="M7" s="26">
        <v>171.75</v>
      </c>
      <c r="N7" s="27">
        <v>9</v>
      </c>
      <c r="O7" s="28">
        <v>180.75</v>
      </c>
    </row>
    <row r="10" spans="1:17" x14ac:dyDescent="0.25">
      <c r="K10" s="17">
        <f>SUM(K2:K9)</f>
        <v>24</v>
      </c>
      <c r="L10" s="17">
        <f>SUM(L2:L9)</f>
        <v>4111</v>
      </c>
      <c r="M10" s="19">
        <f>SUM(L10/K10)</f>
        <v>171.29166666666666</v>
      </c>
      <c r="N10" s="17">
        <f>SUM(N2:N9)</f>
        <v>31</v>
      </c>
      <c r="O10" s="19">
        <f>SUM(M10+N10)</f>
        <v>202.29166666666666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  <protectedRange sqref="E3:J3 B3:C3" name="Range1_5"/>
    <protectedRange sqref="D3" name="Range1_1_3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5_8"/>
    <protectedRange algorithmName="SHA-512" hashValue="ON39YdpmFHfN9f47KpiRvqrKx0V9+erV1CNkpWzYhW/Qyc6aT8rEyCrvauWSYGZK2ia3o7vd3akF07acHAFpOA==" saltValue="yVW9XmDwTqEnmpSGai0KYg==" spinCount="100000" sqref="D5" name="Range1_1_3_7"/>
    <protectedRange sqref="E6:J6 B6:C6" name="Range1_5_9"/>
    <protectedRange sqref="D6" name="Range1_1_3_9"/>
    <protectedRange algorithmName="SHA-512" hashValue="ON39YdpmFHfN9f47KpiRvqrKx0V9+erV1CNkpWzYhW/Qyc6aT8rEyCrvauWSYGZK2ia3o7vd3akF07acHAFpOA==" saltValue="yVW9XmDwTqEnmpSGai0KYg==" spinCount="100000" sqref="E7:J7 B7:C7" name="Range1_5_4"/>
    <protectedRange algorithmName="SHA-512" hashValue="ON39YdpmFHfN9f47KpiRvqrKx0V9+erV1CNkpWzYhW/Qyc6aT8rEyCrvauWSYGZK2ia3o7vd3akF07acHAFpOA==" saltValue="yVW9XmDwTqEnmpSGai0KYg==" spinCount="100000" sqref="D7" name="Range1_1_3_8"/>
  </protectedRanges>
  <conditionalFormatting sqref="I2">
    <cfRule type="top10" dxfId="2723" priority="36" rank="1"/>
  </conditionalFormatting>
  <conditionalFormatting sqref="H2">
    <cfRule type="top10" dxfId="2722" priority="32" rank="1"/>
  </conditionalFormatting>
  <conditionalFormatting sqref="J2">
    <cfRule type="top10" dxfId="2721" priority="33" rank="1"/>
  </conditionalFormatting>
  <conditionalFormatting sqref="G2">
    <cfRule type="top10" dxfId="2720" priority="35" rank="1"/>
  </conditionalFormatting>
  <conditionalFormatting sqref="F2">
    <cfRule type="top10" dxfId="2719" priority="34" rank="1"/>
  </conditionalFormatting>
  <conditionalFormatting sqref="E2">
    <cfRule type="top10" dxfId="2718" priority="31" rank="1"/>
  </conditionalFormatting>
  <conditionalFormatting sqref="I3">
    <cfRule type="top10" dxfId="2717" priority="30" rank="1"/>
  </conditionalFormatting>
  <conditionalFormatting sqref="H3">
    <cfRule type="top10" dxfId="2716" priority="26" rank="1"/>
  </conditionalFormatting>
  <conditionalFormatting sqref="J3">
    <cfRule type="top10" dxfId="2715" priority="27" rank="1"/>
  </conditionalFormatting>
  <conditionalFormatting sqref="G3">
    <cfRule type="top10" dxfId="2714" priority="29" rank="1"/>
  </conditionalFormatting>
  <conditionalFormatting sqref="F3">
    <cfRule type="top10" dxfId="2713" priority="28" rank="1"/>
  </conditionalFormatting>
  <conditionalFormatting sqref="E3">
    <cfRule type="top10" dxfId="2712" priority="25" rank="1"/>
  </conditionalFormatting>
  <conditionalFormatting sqref="I4">
    <cfRule type="top10" dxfId="2711" priority="24" rank="1"/>
  </conditionalFormatting>
  <conditionalFormatting sqref="H4">
    <cfRule type="top10" dxfId="2710" priority="20" rank="1"/>
  </conditionalFormatting>
  <conditionalFormatting sqref="J4">
    <cfRule type="top10" dxfId="2709" priority="21" rank="1"/>
  </conditionalFormatting>
  <conditionalFormatting sqref="G4">
    <cfRule type="top10" dxfId="2708" priority="23" rank="1"/>
  </conditionalFormatting>
  <conditionalFormatting sqref="F4">
    <cfRule type="top10" dxfId="2707" priority="22" rank="1"/>
  </conditionalFormatting>
  <conditionalFormatting sqref="E4">
    <cfRule type="top10" dxfId="2706" priority="19" rank="1"/>
  </conditionalFormatting>
  <conditionalFormatting sqref="I5">
    <cfRule type="top10" dxfId="2705" priority="18" rank="1"/>
  </conditionalFormatting>
  <conditionalFormatting sqref="H5">
    <cfRule type="top10" dxfId="2704" priority="14" rank="1"/>
  </conditionalFormatting>
  <conditionalFormatting sqref="J5">
    <cfRule type="top10" dxfId="2703" priority="15" rank="1"/>
  </conditionalFormatting>
  <conditionalFormatting sqref="G5">
    <cfRule type="top10" dxfId="2702" priority="17" rank="1"/>
  </conditionalFormatting>
  <conditionalFormatting sqref="F5">
    <cfRule type="top10" dxfId="2701" priority="16" rank="1"/>
  </conditionalFormatting>
  <conditionalFormatting sqref="E5">
    <cfRule type="top10" dxfId="2700" priority="13" rank="1"/>
  </conditionalFormatting>
  <conditionalFormatting sqref="I6">
    <cfRule type="top10" dxfId="2699" priority="12" rank="1"/>
  </conditionalFormatting>
  <conditionalFormatting sqref="H6">
    <cfRule type="top10" dxfId="2698" priority="8" rank="1"/>
  </conditionalFormatting>
  <conditionalFormatting sqref="J6">
    <cfRule type="top10" dxfId="2697" priority="9" rank="1"/>
  </conditionalFormatting>
  <conditionalFormatting sqref="G6">
    <cfRule type="top10" dxfId="2696" priority="11" rank="1"/>
  </conditionalFormatting>
  <conditionalFormatting sqref="F6">
    <cfRule type="top10" dxfId="2695" priority="10" rank="1"/>
  </conditionalFormatting>
  <conditionalFormatting sqref="E6">
    <cfRule type="top10" dxfId="2694" priority="7" rank="1"/>
  </conditionalFormatting>
  <conditionalFormatting sqref="I7">
    <cfRule type="top10" dxfId="2693" priority="6" rank="1"/>
  </conditionalFormatting>
  <conditionalFormatting sqref="H7">
    <cfRule type="top10" dxfId="2692" priority="2" rank="1"/>
  </conditionalFormatting>
  <conditionalFormatting sqref="J7">
    <cfRule type="top10" dxfId="2691" priority="3" rank="1"/>
  </conditionalFormatting>
  <conditionalFormatting sqref="G7">
    <cfRule type="top10" dxfId="2690" priority="5" rank="1"/>
  </conditionalFormatting>
  <conditionalFormatting sqref="F7">
    <cfRule type="top10" dxfId="2689" priority="4" rank="1"/>
  </conditionalFormatting>
  <conditionalFormatting sqref="E7">
    <cfRule type="top10" dxfId="2688" priority="1" rank="1"/>
  </conditionalFormatting>
  <hyperlinks>
    <hyperlink ref="Q1" location="'National Adult Rankings'!A1" display="Return to Rankings" xr:uid="{255C85E1-2E33-44CC-838A-86F256C77ED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0432DB7-3BE5-4AB5-9AD6-26F38680AC5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3F66D0F9-0D9D-481C-8E5E-41F7C1149DE6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CB1F3-D157-4214-A012-9A28FCF9A420}">
  <dimension ref="A1:Q9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94</v>
      </c>
      <c r="B2" s="55" t="s">
        <v>191</v>
      </c>
      <c r="C2" s="56">
        <v>44024</v>
      </c>
      <c r="D2" s="57" t="s">
        <v>183</v>
      </c>
      <c r="E2" s="58">
        <v>177</v>
      </c>
      <c r="F2" s="58">
        <v>178</v>
      </c>
      <c r="G2" s="58">
        <v>171</v>
      </c>
      <c r="H2" s="58">
        <v>163</v>
      </c>
      <c r="I2" s="58"/>
      <c r="J2" s="58"/>
      <c r="K2" s="59">
        <f>COUNT(E2:J2)</f>
        <v>4</v>
      </c>
      <c r="L2" s="59">
        <f>SUM(E2:J2)</f>
        <v>689</v>
      </c>
      <c r="M2" s="60">
        <f>SUM(L2/K2)</f>
        <v>172.25</v>
      </c>
      <c r="N2" s="55">
        <v>2</v>
      </c>
      <c r="O2" s="61">
        <f>SUM(M2+N2)</f>
        <v>174.25</v>
      </c>
    </row>
    <row r="3" spans="1:17" x14ac:dyDescent="0.25">
      <c r="A3" s="20" t="s">
        <v>32</v>
      </c>
      <c r="B3" s="21" t="s">
        <v>191</v>
      </c>
      <c r="C3" s="22">
        <v>44052</v>
      </c>
      <c r="D3" s="23" t="s">
        <v>205</v>
      </c>
      <c r="E3" s="24">
        <v>146</v>
      </c>
      <c r="F3" s="24">
        <v>121</v>
      </c>
      <c r="G3" s="24">
        <v>146</v>
      </c>
      <c r="H3" s="24">
        <v>132</v>
      </c>
      <c r="I3" s="24">
        <v>97</v>
      </c>
      <c r="J3" s="24">
        <v>126</v>
      </c>
      <c r="K3" s="25">
        <v>6</v>
      </c>
      <c r="L3" s="25">
        <v>768</v>
      </c>
      <c r="M3" s="26">
        <v>128</v>
      </c>
      <c r="N3" s="27">
        <v>4</v>
      </c>
      <c r="O3" s="28">
        <f t="shared" ref="O3:O4" si="0">SUM(M3+N3)</f>
        <v>132</v>
      </c>
    </row>
    <row r="4" spans="1:17" ht="15.75" x14ac:dyDescent="0.3">
      <c r="A4" s="54" t="s">
        <v>32</v>
      </c>
      <c r="B4" s="55" t="s">
        <v>255</v>
      </c>
      <c r="C4" s="56">
        <v>44087</v>
      </c>
      <c r="D4" s="57" t="s">
        <v>97</v>
      </c>
      <c r="E4" s="58">
        <v>141</v>
      </c>
      <c r="F4" s="58">
        <v>124</v>
      </c>
      <c r="G4" s="58">
        <v>156</v>
      </c>
      <c r="H4" s="58">
        <v>131</v>
      </c>
      <c r="I4" s="58">
        <v>153</v>
      </c>
      <c r="J4" s="58">
        <v>171</v>
      </c>
      <c r="K4" s="59">
        <f t="shared" ref="K4" si="1">COUNT(E4:J4)</f>
        <v>6</v>
      </c>
      <c r="L4" s="59">
        <f t="shared" ref="L4" si="2">SUM(E4:J4)</f>
        <v>876</v>
      </c>
      <c r="M4" s="60">
        <f t="shared" ref="M4" si="3">SUM(L4/K4)</f>
        <v>146</v>
      </c>
      <c r="N4" s="55">
        <v>4</v>
      </c>
      <c r="O4" s="61">
        <f t="shared" si="0"/>
        <v>150</v>
      </c>
    </row>
    <row r="5" spans="1:17" x14ac:dyDescent="0.25">
      <c r="A5" s="20" t="s">
        <v>109</v>
      </c>
      <c r="B5" s="21" t="s">
        <v>191</v>
      </c>
      <c r="C5" s="22">
        <v>44115</v>
      </c>
      <c r="D5" s="23" t="s">
        <v>205</v>
      </c>
      <c r="E5" s="24">
        <v>178</v>
      </c>
      <c r="F5" s="24">
        <v>175</v>
      </c>
      <c r="G5" s="24">
        <v>176</v>
      </c>
      <c r="H5" s="24">
        <v>169</v>
      </c>
      <c r="I5" s="24"/>
      <c r="J5" s="24"/>
      <c r="K5" s="25">
        <v>4</v>
      </c>
      <c r="L5" s="25">
        <v>698</v>
      </c>
      <c r="M5" s="26">
        <v>174.5</v>
      </c>
      <c r="N5" s="27">
        <v>2</v>
      </c>
      <c r="O5" s="28">
        <v>176.5</v>
      </c>
    </row>
    <row r="6" spans="1:17" ht="15.75" x14ac:dyDescent="0.3">
      <c r="A6" s="54" t="s">
        <v>23</v>
      </c>
      <c r="B6" s="55" t="s">
        <v>191</v>
      </c>
      <c r="C6" s="56">
        <v>44143</v>
      </c>
      <c r="D6" s="57" t="s">
        <v>97</v>
      </c>
      <c r="E6" s="58">
        <v>191</v>
      </c>
      <c r="F6" s="58">
        <v>178</v>
      </c>
      <c r="G6" s="58">
        <v>175</v>
      </c>
      <c r="H6" s="58">
        <v>176</v>
      </c>
      <c r="I6" s="58"/>
      <c r="J6" s="58"/>
      <c r="K6" s="59">
        <f>COUNT(E6:J6)</f>
        <v>4</v>
      </c>
      <c r="L6" s="59">
        <f>SUM(E6:J6)</f>
        <v>720</v>
      </c>
      <c r="M6" s="60">
        <f>SUM(L6/K6)</f>
        <v>180</v>
      </c>
      <c r="N6" s="55">
        <v>4</v>
      </c>
      <c r="O6" s="61">
        <f>SUM(M6+N6)</f>
        <v>184</v>
      </c>
    </row>
    <row r="9" spans="1:17" x14ac:dyDescent="0.25">
      <c r="K9" s="17">
        <f>SUM(K2:K8)</f>
        <v>24</v>
      </c>
      <c r="L9" s="17">
        <f>SUM(L2:L8)</f>
        <v>3751</v>
      </c>
      <c r="M9" s="19">
        <f>SUM(L9/K9)</f>
        <v>156.29166666666666</v>
      </c>
      <c r="N9" s="17">
        <f>SUM(N2:N8)</f>
        <v>16</v>
      </c>
      <c r="O9" s="19">
        <f>SUM(M9+N9)</f>
        <v>172.29166666666666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3:C3" name="Range1_1_2_1"/>
    <protectedRange algorithmName="SHA-512" hashValue="ON39YdpmFHfN9f47KpiRvqrKx0V9+erV1CNkpWzYhW/Qyc6aT8rEyCrvauWSYGZK2ia3o7vd3akF07acHAFpOA==" saltValue="yVW9XmDwTqEnmpSGai0KYg==" spinCount="100000" sqref="D3" name="Range1_1_1_2"/>
    <protectedRange algorithmName="SHA-512" hashValue="ON39YdpmFHfN9f47KpiRvqrKx0V9+erV1CNkpWzYhW/Qyc6aT8rEyCrvauWSYGZK2ia3o7vd3akF07acHAFpOA==" saltValue="yVW9XmDwTqEnmpSGai0KYg==" spinCount="100000" sqref="E3:J3" name="Range1_4_1"/>
    <protectedRange algorithmName="SHA-512" hashValue="FG7sbUW81RLTrqZOgRQY3WT58Fmv2wpczdNtHSivDYpua2f0csBbi4PHtU2Z8RiB+M2w+jl67Do94rJCq0Ck5Q==" saltValue="84WXeaapoYvzxj0ZBNU3eQ==" spinCount="100000" sqref="L4:M4 O4" name="Range1_10"/>
    <protectedRange algorithmName="SHA-512" hashValue="ON39YdpmFHfN9f47KpiRvqrKx0V9+erV1CNkpWzYhW/Qyc6aT8rEyCrvauWSYGZK2ia3o7vd3akF07acHAFpOA==" saltValue="yVW9XmDwTqEnmpSGai0KYg==" spinCount="100000" sqref="E5:J5 C5" name="Range1_6_1_1"/>
    <protectedRange algorithmName="SHA-512" hashValue="ON39YdpmFHfN9f47KpiRvqrKx0V9+erV1CNkpWzYhW/Qyc6aT8rEyCrvauWSYGZK2ia3o7vd3akF07acHAFpOA==" saltValue="yVW9XmDwTqEnmpSGai0KYg==" spinCount="100000" sqref="D5" name="Range1_1_6_1_1"/>
    <protectedRange algorithmName="SHA-512" hashValue="ON39YdpmFHfN9f47KpiRvqrKx0V9+erV1CNkpWzYhW/Qyc6aT8rEyCrvauWSYGZK2ia3o7vd3akF07acHAFpOA==" saltValue="yVW9XmDwTqEnmpSGai0KYg==" spinCount="100000" sqref="B5" name="Range1_4_4"/>
  </protectedRanges>
  <conditionalFormatting sqref="E2">
    <cfRule type="top10" dxfId="4287" priority="31" rank="1"/>
  </conditionalFormatting>
  <conditionalFormatting sqref="F2">
    <cfRule type="top10" dxfId="4286" priority="32" rank="1"/>
  </conditionalFormatting>
  <conditionalFormatting sqref="G2">
    <cfRule type="top10" dxfId="4285" priority="33" rank="1"/>
  </conditionalFormatting>
  <conditionalFormatting sqref="H2">
    <cfRule type="top10" dxfId="4284" priority="34" rank="1"/>
  </conditionalFormatting>
  <conditionalFormatting sqref="I2">
    <cfRule type="top10" dxfId="4283" priority="35" rank="1"/>
  </conditionalFormatting>
  <conditionalFormatting sqref="J2">
    <cfRule type="top10" dxfId="4282" priority="36" rank="1"/>
  </conditionalFormatting>
  <conditionalFormatting sqref="E3">
    <cfRule type="top10" dxfId="4281" priority="30" rank="1"/>
  </conditionalFormatting>
  <conditionalFormatting sqref="F3">
    <cfRule type="top10" dxfId="4280" priority="29" rank="1"/>
  </conditionalFormatting>
  <conditionalFormatting sqref="G3">
    <cfRule type="top10" dxfId="4279" priority="28" rank="1"/>
  </conditionalFormatting>
  <conditionalFormatting sqref="H3">
    <cfRule type="top10" dxfId="4278" priority="27" rank="1"/>
  </conditionalFormatting>
  <conditionalFormatting sqref="I3">
    <cfRule type="top10" dxfId="4277" priority="26" rank="1"/>
  </conditionalFormatting>
  <conditionalFormatting sqref="J3">
    <cfRule type="top10" dxfId="4276" priority="25" rank="1"/>
  </conditionalFormatting>
  <conditionalFormatting sqref="E4">
    <cfRule type="top10" dxfId="4275" priority="19" rank="1"/>
  </conditionalFormatting>
  <conditionalFormatting sqref="F4">
    <cfRule type="top10" dxfId="4274" priority="20" rank="1"/>
  </conditionalFormatting>
  <conditionalFormatting sqref="G4">
    <cfRule type="top10" dxfId="4273" priority="21" rank="1"/>
  </conditionalFormatting>
  <conditionalFormatting sqref="H4">
    <cfRule type="top10" dxfId="4272" priority="22" rank="1"/>
  </conditionalFormatting>
  <conditionalFormatting sqref="I4">
    <cfRule type="top10" dxfId="4271" priority="23" rank="1"/>
  </conditionalFormatting>
  <conditionalFormatting sqref="J4">
    <cfRule type="top10" dxfId="4270" priority="24" rank="1"/>
  </conditionalFormatting>
  <conditionalFormatting sqref="E5">
    <cfRule type="top10" dxfId="4269" priority="18" rank="1"/>
  </conditionalFormatting>
  <conditionalFormatting sqref="F5">
    <cfRule type="top10" dxfId="4268" priority="17" rank="1"/>
  </conditionalFormatting>
  <conditionalFormatting sqref="G5">
    <cfRule type="top10" dxfId="4267" priority="16" rank="1"/>
  </conditionalFormatting>
  <conditionalFormatting sqref="H5">
    <cfRule type="top10" dxfId="4266" priority="15" rank="1"/>
  </conditionalFormatting>
  <conditionalFormatting sqref="I5">
    <cfRule type="top10" dxfId="4265" priority="14" rank="1"/>
  </conditionalFormatting>
  <conditionalFormatting sqref="J5">
    <cfRule type="top10" dxfId="4264" priority="13" rank="1"/>
  </conditionalFormatting>
  <conditionalFormatting sqref="E6">
    <cfRule type="top10" dxfId="4263" priority="1" rank="1"/>
  </conditionalFormatting>
  <conditionalFormatting sqref="F6">
    <cfRule type="top10" dxfId="4262" priority="2" rank="1"/>
  </conditionalFormatting>
  <conditionalFormatting sqref="G6">
    <cfRule type="top10" dxfId="4261" priority="3" rank="1"/>
  </conditionalFormatting>
  <conditionalFormatting sqref="H6">
    <cfRule type="top10" dxfId="4260" priority="4" rank="1"/>
  </conditionalFormatting>
  <conditionalFormatting sqref="I6">
    <cfRule type="top10" dxfId="4259" priority="5" rank="1"/>
  </conditionalFormatting>
  <conditionalFormatting sqref="J6">
    <cfRule type="top10" dxfId="4258" priority="6" rank="1"/>
  </conditionalFormatting>
  <hyperlinks>
    <hyperlink ref="Q1" location="'National Adult Rankings'!A1" display="Return to Rankings" xr:uid="{71D64609-A55B-4118-8983-56B4E89D754E}"/>
  </hyperlink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A2D0444-EDE6-41A4-B076-2F794079FE5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44FBB-09DA-4E98-B43C-EB6703AC5C02}">
  <sheetPr codeName="Sheet27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20</v>
      </c>
      <c r="B2" s="21" t="s">
        <v>43</v>
      </c>
      <c r="C2" s="22">
        <v>43883</v>
      </c>
      <c r="D2" s="23" t="s">
        <v>39</v>
      </c>
      <c r="E2" s="24">
        <v>176</v>
      </c>
      <c r="F2" s="24">
        <v>177</v>
      </c>
      <c r="G2" s="24">
        <v>172</v>
      </c>
      <c r="H2" s="24">
        <v>169</v>
      </c>
      <c r="I2" s="24"/>
      <c r="J2" s="24"/>
      <c r="K2" s="25">
        <v>4</v>
      </c>
      <c r="L2" s="25">
        <v>694</v>
      </c>
      <c r="M2" s="26">
        <v>173.5</v>
      </c>
      <c r="N2" s="27">
        <v>4</v>
      </c>
      <c r="O2" s="28">
        <v>177.5</v>
      </c>
    </row>
    <row r="5" spans="1:17" x14ac:dyDescent="0.25">
      <c r="K5" s="17">
        <f>SUM(K2:K4)</f>
        <v>4</v>
      </c>
      <c r="L5" s="17">
        <f>SUM(L2:L4)</f>
        <v>694</v>
      </c>
      <c r="M5" s="19">
        <f>SUM(L5/K5)</f>
        <v>173.5</v>
      </c>
      <c r="N5" s="17">
        <f>SUM(N2:N4)</f>
        <v>4</v>
      </c>
      <c r="O5" s="19">
        <f>SUM(M5+N5)</f>
        <v>177.5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6_1"/>
    <protectedRange algorithmName="SHA-512" hashValue="ON39YdpmFHfN9f47KpiRvqrKx0V9+erV1CNkpWzYhW/Qyc6aT8rEyCrvauWSYGZK2ia3o7vd3akF07acHAFpOA==" saltValue="yVW9XmDwTqEnmpSGai0KYg==" spinCount="100000" sqref="D2" name="Range1_1_4_1"/>
  </protectedRanges>
  <conditionalFormatting sqref="E2">
    <cfRule type="top10" dxfId="2687" priority="6" rank="1"/>
  </conditionalFormatting>
  <conditionalFormatting sqref="F2">
    <cfRule type="top10" dxfId="2686" priority="5" rank="1"/>
  </conditionalFormatting>
  <conditionalFormatting sqref="G2">
    <cfRule type="top10" dxfId="2685" priority="4" rank="1"/>
  </conditionalFormatting>
  <conditionalFormatting sqref="H2">
    <cfRule type="top10" dxfId="2684" priority="3" rank="1"/>
  </conditionalFormatting>
  <conditionalFormatting sqref="I2">
    <cfRule type="top10" dxfId="2683" priority="2" rank="1"/>
  </conditionalFormatting>
  <conditionalFormatting sqref="J2">
    <cfRule type="top10" dxfId="2682" priority="1" rank="1"/>
  </conditionalFormatting>
  <hyperlinks>
    <hyperlink ref="Q1" location="'National Adult Rankings'!A1" display="Return to Rankings" xr:uid="{046F3A19-B43F-4B37-AE8B-EAFA7B811F3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D23EBF9-DE16-4699-9BF0-4AF8E036AE8A}">
          <x14:formula1>
            <xm:f>'C:\Users\abra2\AppData\Local\Packages\Microsoft.MicrosoftEdge_8wekyb3d8bbwe\TempState\Downloads\[__ABRA Scoring Program  2-24-2020 MASTER (2).xlsm]DATA'!#REF!</xm:f>
          </x14:formula1>
          <xm:sqref>B2</xm:sqref>
        </x14:dataValidation>
        <x14:dataValidation type="list" allowBlank="1" showInputMessage="1" showErrorMessage="1" xr:uid="{5623AC81-BB6F-486E-97B8-5B4D2B47D357}">
          <x14:formula1>
            <xm:f>'C:\Users\abra2\AppData\Local\Packages\Microsoft.MicrosoftEdge_8wekyb3d8bbwe\TempState\Downloads\[__ABRA Scoring Program  2-24-2020 MASTER (2).xlsm]DATA'!#REF!</xm:f>
          </x14:formula1>
          <xm:sqref>D2</xm:sqref>
        </x14:dataValidation>
        <x14:dataValidation type="list" allowBlank="1" showInputMessage="1" showErrorMessage="1" xr:uid="{7383E27B-C42A-463B-8540-C7018DB774C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F1651D-823B-4426-AE78-CE9585D36562}">
  <sheetPr codeName="Sheet117"/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126</v>
      </c>
      <c r="C2" s="22">
        <v>43967</v>
      </c>
      <c r="D2" s="23" t="s">
        <v>121</v>
      </c>
      <c r="E2" s="24">
        <v>193</v>
      </c>
      <c r="F2" s="24">
        <v>191</v>
      </c>
      <c r="G2" s="24">
        <v>193</v>
      </c>
      <c r="H2" s="24"/>
      <c r="I2" s="24"/>
      <c r="J2" s="24"/>
      <c r="K2" s="25">
        <v>3</v>
      </c>
      <c r="L2" s="25">
        <v>577</v>
      </c>
      <c r="M2" s="26">
        <v>192.33333333333334</v>
      </c>
      <c r="N2" s="27">
        <v>9</v>
      </c>
      <c r="O2" s="28">
        <v>201.33333333333334</v>
      </c>
    </row>
    <row r="3" spans="1:17" x14ac:dyDescent="0.25">
      <c r="A3" s="20" t="s">
        <v>88</v>
      </c>
      <c r="B3" s="21" t="s">
        <v>126</v>
      </c>
      <c r="C3" s="22">
        <v>43973</v>
      </c>
      <c r="D3" s="23" t="s">
        <v>122</v>
      </c>
      <c r="E3" s="24">
        <v>196</v>
      </c>
      <c r="F3" s="24">
        <v>191</v>
      </c>
      <c r="G3" s="24"/>
      <c r="H3" s="24"/>
      <c r="I3" s="24"/>
      <c r="J3" s="24"/>
      <c r="K3" s="25">
        <v>2</v>
      </c>
      <c r="L3" s="25">
        <v>387</v>
      </c>
      <c r="M3" s="26">
        <v>193.5</v>
      </c>
      <c r="N3" s="27">
        <v>9</v>
      </c>
      <c r="O3" s="28">
        <v>202.5</v>
      </c>
    </row>
    <row r="4" spans="1:17" x14ac:dyDescent="0.25">
      <c r="A4" s="20" t="s">
        <v>88</v>
      </c>
      <c r="B4" s="21" t="s">
        <v>126</v>
      </c>
      <c r="C4" s="22">
        <v>43995</v>
      </c>
      <c r="D4" s="23" t="s">
        <v>122</v>
      </c>
      <c r="E4" s="24">
        <v>192</v>
      </c>
      <c r="F4" s="24">
        <v>191</v>
      </c>
      <c r="G4" s="24">
        <v>190</v>
      </c>
      <c r="H4" s="24">
        <v>190</v>
      </c>
      <c r="I4" s="24">
        <v>194</v>
      </c>
      <c r="J4" s="24">
        <v>191</v>
      </c>
      <c r="K4" s="25">
        <v>6</v>
      </c>
      <c r="L4" s="25">
        <v>1148</v>
      </c>
      <c r="M4" s="26">
        <v>191.33333333333334</v>
      </c>
      <c r="N4" s="27">
        <v>34</v>
      </c>
      <c r="O4" s="28">
        <v>225.33333333333334</v>
      </c>
    </row>
    <row r="5" spans="1:17" x14ac:dyDescent="0.25">
      <c r="A5" s="20" t="s">
        <v>88</v>
      </c>
      <c r="B5" s="21" t="s">
        <v>126</v>
      </c>
      <c r="C5" s="22">
        <v>44030</v>
      </c>
      <c r="D5" s="23" t="s">
        <v>122</v>
      </c>
      <c r="E5" s="24">
        <v>193</v>
      </c>
      <c r="F5" s="24">
        <v>192</v>
      </c>
      <c r="G5" s="24">
        <v>193</v>
      </c>
      <c r="H5" s="24">
        <v>192</v>
      </c>
      <c r="I5" s="24">
        <v>190</v>
      </c>
      <c r="J5" s="24">
        <v>195</v>
      </c>
      <c r="K5" s="25">
        <v>6</v>
      </c>
      <c r="L5" s="25">
        <v>1155</v>
      </c>
      <c r="M5" s="26">
        <v>192.5</v>
      </c>
      <c r="N5" s="27">
        <v>26</v>
      </c>
      <c r="O5" s="28">
        <v>218.5</v>
      </c>
    </row>
    <row r="6" spans="1:17" x14ac:dyDescent="0.25">
      <c r="A6" s="20" t="s">
        <v>88</v>
      </c>
      <c r="B6" s="21" t="s">
        <v>126</v>
      </c>
      <c r="C6" s="22">
        <v>44058</v>
      </c>
      <c r="D6" s="23" t="s">
        <v>122</v>
      </c>
      <c r="E6" s="24">
        <v>189</v>
      </c>
      <c r="F6" s="24">
        <v>192</v>
      </c>
      <c r="G6" s="24">
        <v>185</v>
      </c>
      <c r="H6" s="24"/>
      <c r="I6" s="24"/>
      <c r="J6" s="24"/>
      <c r="K6" s="25">
        <v>3</v>
      </c>
      <c r="L6" s="25">
        <v>566</v>
      </c>
      <c r="M6" s="26">
        <v>188.66666666666666</v>
      </c>
      <c r="N6" s="27">
        <v>3</v>
      </c>
      <c r="O6" s="28">
        <v>191.66666666666666</v>
      </c>
    </row>
    <row r="7" spans="1:17" x14ac:dyDescent="0.25">
      <c r="A7" s="20" t="s">
        <v>88</v>
      </c>
      <c r="B7" s="64" t="s">
        <v>238</v>
      </c>
      <c r="C7" s="22">
        <v>44079</v>
      </c>
      <c r="D7" s="23" t="s">
        <v>213</v>
      </c>
      <c r="E7" s="24">
        <v>189</v>
      </c>
      <c r="F7" s="24">
        <v>189</v>
      </c>
      <c r="G7" s="24">
        <v>182</v>
      </c>
      <c r="H7" s="24">
        <v>195</v>
      </c>
      <c r="I7" s="24">
        <v>182</v>
      </c>
      <c r="J7" s="24">
        <v>193</v>
      </c>
      <c r="K7" s="25">
        <v>6</v>
      </c>
      <c r="L7" s="25">
        <v>1130</v>
      </c>
      <c r="M7" s="26">
        <v>188.33333333333334</v>
      </c>
      <c r="N7" s="27">
        <v>4</v>
      </c>
      <c r="O7" s="28">
        <v>192.33333333333334</v>
      </c>
    </row>
    <row r="8" spans="1:17" x14ac:dyDescent="0.25">
      <c r="A8" s="20" t="s">
        <v>88</v>
      </c>
      <c r="B8" s="21" t="s">
        <v>126</v>
      </c>
      <c r="C8" s="22">
        <v>44093</v>
      </c>
      <c r="D8" s="23" t="s">
        <v>122</v>
      </c>
      <c r="E8" s="24">
        <v>194</v>
      </c>
      <c r="F8" s="24">
        <v>190.01</v>
      </c>
      <c r="G8" s="24">
        <v>190</v>
      </c>
      <c r="H8" s="24"/>
      <c r="I8" s="24"/>
      <c r="J8" s="24"/>
      <c r="K8" s="25">
        <v>3</v>
      </c>
      <c r="L8" s="25">
        <v>574.01</v>
      </c>
      <c r="M8" s="26">
        <v>191.33666666666667</v>
      </c>
      <c r="N8" s="27">
        <v>11</v>
      </c>
      <c r="O8" s="28">
        <v>202.33666666666667</v>
      </c>
    </row>
    <row r="11" spans="1:17" x14ac:dyDescent="0.25">
      <c r="K11" s="17">
        <f>SUM(K2:K10)</f>
        <v>29</v>
      </c>
      <c r="L11" s="17">
        <f>SUM(L2:L10)</f>
        <v>5537.01</v>
      </c>
      <c r="M11" s="19">
        <f>SUM(L11/K11)</f>
        <v>190.93137931034482</v>
      </c>
      <c r="N11" s="17">
        <f>SUM(N2:N10)</f>
        <v>96</v>
      </c>
      <c r="O11" s="19">
        <f>SUM(M11+N11)</f>
        <v>286.93137931034482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4:J4 B4:C4" name="Range1_6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6:J6 B6:C6" name="Range1_11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7:J7 B7:C7" name="Range1_4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8:J8 B8:C8" name="Range1_14"/>
    <protectedRange algorithmName="SHA-512" hashValue="ON39YdpmFHfN9f47KpiRvqrKx0V9+erV1CNkpWzYhW/Qyc6aT8rEyCrvauWSYGZK2ia3o7vd3akF07acHAFpOA==" saltValue="yVW9XmDwTqEnmpSGai0KYg==" spinCount="100000" sqref="D8" name="Range1_1_13"/>
  </protectedRanges>
  <conditionalFormatting sqref="E3">
    <cfRule type="top10" dxfId="2681" priority="36" rank="1"/>
  </conditionalFormatting>
  <conditionalFormatting sqref="F3">
    <cfRule type="top10" dxfId="2680" priority="35" rank="1"/>
  </conditionalFormatting>
  <conditionalFormatting sqref="G3">
    <cfRule type="top10" dxfId="2679" priority="34" rank="1"/>
  </conditionalFormatting>
  <conditionalFormatting sqref="H3">
    <cfRule type="top10" dxfId="2678" priority="33" rank="1"/>
  </conditionalFormatting>
  <conditionalFormatting sqref="I3">
    <cfRule type="top10" dxfId="2677" priority="32" rank="1"/>
  </conditionalFormatting>
  <conditionalFormatting sqref="J3">
    <cfRule type="top10" dxfId="2676" priority="31" rank="1"/>
  </conditionalFormatting>
  <conditionalFormatting sqref="E2">
    <cfRule type="top10" dxfId="2675" priority="37" rank="1"/>
  </conditionalFormatting>
  <conditionalFormatting sqref="F2">
    <cfRule type="top10" dxfId="2674" priority="38" rank="1"/>
  </conditionalFormatting>
  <conditionalFormatting sqref="G2">
    <cfRule type="top10" dxfId="2673" priority="39" rank="1"/>
  </conditionalFormatting>
  <conditionalFormatting sqref="H2">
    <cfRule type="top10" dxfId="2672" priority="40" rank="1"/>
  </conditionalFormatting>
  <conditionalFormatting sqref="I2">
    <cfRule type="top10" dxfId="2671" priority="41" rank="1"/>
  </conditionalFormatting>
  <conditionalFormatting sqref="J2">
    <cfRule type="top10" dxfId="2670" priority="42" rank="1"/>
  </conditionalFormatting>
  <conditionalFormatting sqref="E4">
    <cfRule type="top10" dxfId="2669" priority="30" rank="1"/>
  </conditionalFormatting>
  <conditionalFormatting sqref="F4">
    <cfRule type="top10" dxfId="2668" priority="29" rank="1"/>
  </conditionalFormatting>
  <conditionalFormatting sqref="G4">
    <cfRule type="top10" dxfId="2667" priority="28" rank="1"/>
  </conditionalFormatting>
  <conditionalFormatting sqref="H4">
    <cfRule type="top10" dxfId="2666" priority="27" rank="1"/>
  </conditionalFormatting>
  <conditionalFormatting sqref="I4">
    <cfRule type="top10" dxfId="2665" priority="26" rank="1"/>
  </conditionalFormatting>
  <conditionalFormatting sqref="J4">
    <cfRule type="top10" dxfId="2664" priority="25" rank="1"/>
  </conditionalFormatting>
  <conditionalFormatting sqref="E5">
    <cfRule type="top10" dxfId="2663" priority="24" rank="1"/>
  </conditionalFormatting>
  <conditionalFormatting sqref="F5">
    <cfRule type="top10" dxfId="2662" priority="23" rank="1"/>
  </conditionalFormatting>
  <conditionalFormatting sqref="G5">
    <cfRule type="top10" dxfId="2661" priority="22" rank="1"/>
  </conditionalFormatting>
  <conditionalFormatting sqref="H5">
    <cfRule type="top10" dxfId="2660" priority="21" rank="1"/>
  </conditionalFormatting>
  <conditionalFormatting sqref="I5">
    <cfRule type="top10" dxfId="2659" priority="20" rank="1"/>
  </conditionalFormatting>
  <conditionalFormatting sqref="J5">
    <cfRule type="top10" dxfId="2658" priority="19" rank="1"/>
  </conditionalFormatting>
  <conditionalFormatting sqref="E6">
    <cfRule type="top10" dxfId="2657" priority="18" rank="1"/>
  </conditionalFormatting>
  <conditionalFormatting sqref="F6">
    <cfRule type="top10" dxfId="2656" priority="17" rank="1"/>
  </conditionalFormatting>
  <conditionalFormatting sqref="G6">
    <cfRule type="top10" dxfId="2655" priority="16" rank="1"/>
  </conditionalFormatting>
  <conditionalFormatting sqref="H6">
    <cfRule type="top10" dxfId="2654" priority="15" rank="1"/>
  </conditionalFormatting>
  <conditionalFormatting sqref="I6">
    <cfRule type="top10" dxfId="2653" priority="14" rank="1"/>
  </conditionalFormatting>
  <conditionalFormatting sqref="J6">
    <cfRule type="top10" dxfId="2652" priority="13" rank="1"/>
  </conditionalFormatting>
  <conditionalFormatting sqref="F7">
    <cfRule type="top10" dxfId="2651" priority="12" rank="1"/>
  </conditionalFormatting>
  <conditionalFormatting sqref="G7">
    <cfRule type="top10" dxfId="2650" priority="11" rank="1"/>
  </conditionalFormatting>
  <conditionalFormatting sqref="H7">
    <cfRule type="top10" dxfId="2649" priority="10" rank="1"/>
  </conditionalFormatting>
  <conditionalFormatting sqref="I7">
    <cfRule type="top10" dxfId="2648" priority="9" rank="1"/>
  </conditionalFormatting>
  <conditionalFormatting sqref="J7">
    <cfRule type="top10" dxfId="2647" priority="8" rank="1"/>
  </conditionalFormatting>
  <conditionalFormatting sqref="E7">
    <cfRule type="top10" dxfId="2646" priority="7" rank="1"/>
  </conditionalFormatting>
  <conditionalFormatting sqref="E8">
    <cfRule type="top10" dxfId="2645" priority="6" rank="1"/>
  </conditionalFormatting>
  <conditionalFormatting sqref="F8">
    <cfRule type="top10" dxfId="2644" priority="5" rank="1"/>
  </conditionalFormatting>
  <conditionalFormatting sqref="G8">
    <cfRule type="top10" dxfId="2643" priority="4" rank="1"/>
  </conditionalFormatting>
  <conditionalFormatting sqref="H8">
    <cfRule type="top10" dxfId="2642" priority="3" rank="1"/>
  </conditionalFormatting>
  <conditionalFormatting sqref="I8">
    <cfRule type="top10" dxfId="2641" priority="2" rank="1"/>
  </conditionalFormatting>
  <conditionalFormatting sqref="J8">
    <cfRule type="top10" dxfId="2640" priority="1" rank="1"/>
  </conditionalFormatting>
  <hyperlinks>
    <hyperlink ref="Q1" location="'National Adult Rankings'!A1" display="Return to Rankings" xr:uid="{AE471235-C288-4EC2-804D-4C70D748181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A9E084E-69AD-420E-8CD8-77E28413D906}">
          <x14:formula1>
            <xm:f>'C:\Users\abra2\AppData\Local\Packages\Microsoft.MicrosoftEdge_8wekyb3d8bbwe\TempState\Downloads\[__ABRA Scoring Program  2-24-2020 MASTER (2).xlsm]DATA'!#REF!</xm:f>
          </x14:formula1>
          <xm:sqref>B2:B6 D2:D6</xm:sqref>
        </x14:dataValidation>
        <x14:dataValidation type="list" allowBlank="1" showInputMessage="1" showErrorMessage="1" xr:uid="{BC8861E8-8B24-4343-B0F6-ED6BA2D939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8D91B-DD27-4798-864E-222D999784BF}">
  <sheetPr codeName="Sheet60"/>
  <dimension ref="A1:Q2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67</v>
      </c>
      <c r="C2" s="22">
        <v>43907</v>
      </c>
      <c r="D2" s="23" t="s">
        <v>64</v>
      </c>
      <c r="E2" s="24">
        <v>167</v>
      </c>
      <c r="F2" s="24">
        <v>160</v>
      </c>
      <c r="G2" s="24">
        <v>142</v>
      </c>
      <c r="H2" s="24">
        <v>176</v>
      </c>
      <c r="I2" s="24"/>
      <c r="J2" s="24"/>
      <c r="K2" s="25">
        <v>4</v>
      </c>
      <c r="L2" s="25">
        <v>645</v>
      </c>
      <c r="M2" s="26">
        <v>161.25</v>
      </c>
      <c r="N2" s="27">
        <v>2</v>
      </c>
      <c r="O2" s="28">
        <v>163.25</v>
      </c>
    </row>
    <row r="3" spans="1:17" x14ac:dyDescent="0.25">
      <c r="A3" s="44" t="s">
        <v>31</v>
      </c>
      <c r="B3" s="21" t="s">
        <v>67</v>
      </c>
      <c r="C3" s="22">
        <v>43942</v>
      </c>
      <c r="D3" s="23" t="s">
        <v>78</v>
      </c>
      <c r="E3" s="24">
        <v>179</v>
      </c>
      <c r="F3" s="24">
        <v>185</v>
      </c>
      <c r="G3" s="24">
        <v>182</v>
      </c>
      <c r="H3" s="24">
        <v>180</v>
      </c>
      <c r="I3" s="24"/>
      <c r="J3" s="24"/>
      <c r="K3" s="25">
        <f t="shared" ref="K3" si="0">COUNT(E3:J3)</f>
        <v>4</v>
      </c>
      <c r="L3" s="25">
        <f t="shared" ref="L3" si="1">SUM(E3:J3)</f>
        <v>726</v>
      </c>
      <c r="M3" s="26">
        <f t="shared" ref="M3" si="2">IFERROR(L3/K3,0)</f>
        <v>181.5</v>
      </c>
      <c r="N3" s="27">
        <v>5</v>
      </c>
      <c r="O3" s="28">
        <f t="shared" ref="O3" si="3">SUM(M3+N3)</f>
        <v>186.5</v>
      </c>
    </row>
    <row r="6" spans="1:17" x14ac:dyDescent="0.25">
      <c r="K6" s="17">
        <f>SUM(K2:K5)</f>
        <v>8</v>
      </c>
      <c r="L6" s="17">
        <f>SUM(L2:L5)</f>
        <v>1371</v>
      </c>
      <c r="M6" s="19">
        <f>SUM(L6/K6)</f>
        <v>171.375</v>
      </c>
      <c r="N6" s="17">
        <f>SUM(N2:N5)</f>
        <v>7</v>
      </c>
      <c r="O6" s="19">
        <f>SUM(M6+N6)</f>
        <v>178.375</v>
      </c>
    </row>
    <row r="17" spans="1:15" ht="30" x14ac:dyDescent="0.25">
      <c r="A17" s="1" t="s">
        <v>1</v>
      </c>
      <c r="B17" s="2" t="s">
        <v>2</v>
      </c>
      <c r="C17" s="2" t="s">
        <v>3</v>
      </c>
      <c r="D17" s="3" t="s">
        <v>4</v>
      </c>
      <c r="E17" s="4" t="s">
        <v>5</v>
      </c>
      <c r="F17" s="4" t="s">
        <v>6</v>
      </c>
      <c r="G17" s="4" t="s">
        <v>7</v>
      </c>
      <c r="H17" s="4" t="s">
        <v>8</v>
      </c>
      <c r="I17" s="4" t="s">
        <v>9</v>
      </c>
      <c r="J17" s="4" t="s">
        <v>10</v>
      </c>
      <c r="K17" s="4" t="s">
        <v>11</v>
      </c>
      <c r="L17" s="3" t="s">
        <v>12</v>
      </c>
      <c r="M17" s="5" t="s">
        <v>13</v>
      </c>
      <c r="N17" s="2" t="s">
        <v>14</v>
      </c>
      <c r="O17" s="6" t="s">
        <v>15</v>
      </c>
    </row>
    <row r="18" spans="1:15" x14ac:dyDescent="0.25">
      <c r="A18" s="20" t="s">
        <v>32</v>
      </c>
      <c r="B18" s="21" t="s">
        <v>67</v>
      </c>
      <c r="C18" s="22">
        <v>43970</v>
      </c>
      <c r="D18" s="23" t="s">
        <v>64</v>
      </c>
      <c r="E18" s="24">
        <v>150</v>
      </c>
      <c r="F18" s="24">
        <v>154</v>
      </c>
      <c r="G18" s="24">
        <v>162</v>
      </c>
      <c r="H18" s="24">
        <v>155</v>
      </c>
      <c r="I18" s="24"/>
      <c r="J18" s="24"/>
      <c r="K18" s="25">
        <v>4</v>
      </c>
      <c r="L18" s="25">
        <v>621</v>
      </c>
      <c r="M18" s="26">
        <v>155.25</v>
      </c>
      <c r="N18" s="27">
        <v>5</v>
      </c>
      <c r="O18" s="28">
        <f t="shared" ref="O18" si="4">SUM(M18+N18)</f>
        <v>160.25</v>
      </c>
    </row>
    <row r="19" spans="1:15" x14ac:dyDescent="0.25">
      <c r="A19" s="20" t="s">
        <v>32</v>
      </c>
      <c r="B19" s="21" t="s">
        <v>67</v>
      </c>
      <c r="C19" s="22">
        <v>43975</v>
      </c>
      <c r="D19" s="23" t="s">
        <v>64</v>
      </c>
      <c r="E19" s="24">
        <v>167</v>
      </c>
      <c r="F19" s="24">
        <v>173</v>
      </c>
      <c r="G19" s="24">
        <v>173</v>
      </c>
      <c r="H19" s="24">
        <v>162</v>
      </c>
      <c r="I19" s="24"/>
      <c r="J19" s="24"/>
      <c r="K19" s="25">
        <v>4</v>
      </c>
      <c r="L19" s="25">
        <v>675</v>
      </c>
      <c r="M19" s="26">
        <v>168.75</v>
      </c>
      <c r="N19" s="27">
        <v>4</v>
      </c>
      <c r="O19" s="28">
        <v>172.75</v>
      </c>
    </row>
    <row r="20" spans="1:15" x14ac:dyDescent="0.25">
      <c r="A20" s="20" t="s">
        <v>32</v>
      </c>
      <c r="B20" s="21" t="s">
        <v>67</v>
      </c>
      <c r="C20" s="22">
        <v>43998</v>
      </c>
      <c r="D20" s="23" t="s">
        <v>64</v>
      </c>
      <c r="E20" s="24">
        <v>168</v>
      </c>
      <c r="F20" s="24">
        <v>163</v>
      </c>
      <c r="G20" s="24">
        <v>166</v>
      </c>
      <c r="H20" s="24">
        <v>178</v>
      </c>
      <c r="I20" s="24"/>
      <c r="J20" s="24"/>
      <c r="K20" s="25">
        <v>4</v>
      </c>
      <c r="L20" s="25">
        <v>675</v>
      </c>
      <c r="M20" s="26">
        <v>168.75</v>
      </c>
      <c r="N20" s="27">
        <v>5</v>
      </c>
      <c r="O20" s="28">
        <v>173.75</v>
      </c>
    </row>
    <row r="21" spans="1:15" x14ac:dyDescent="0.25">
      <c r="A21" s="20" t="s">
        <v>32</v>
      </c>
      <c r="B21" s="21" t="s">
        <v>67</v>
      </c>
      <c r="C21" s="22">
        <v>44009</v>
      </c>
      <c r="D21" s="23" t="s">
        <v>64</v>
      </c>
      <c r="E21" s="24">
        <v>181</v>
      </c>
      <c r="F21" s="24">
        <v>173</v>
      </c>
      <c r="G21" s="24">
        <v>179</v>
      </c>
      <c r="H21" s="24">
        <v>181</v>
      </c>
      <c r="I21" s="24"/>
      <c r="J21" s="24"/>
      <c r="K21" s="25">
        <v>4</v>
      </c>
      <c r="L21" s="25">
        <v>714</v>
      </c>
      <c r="M21" s="26">
        <v>178.5</v>
      </c>
      <c r="N21" s="27">
        <v>3</v>
      </c>
      <c r="O21" s="28">
        <v>181.5</v>
      </c>
    </row>
    <row r="22" spans="1:15" x14ac:dyDescent="0.25">
      <c r="A22" s="20" t="s">
        <v>32</v>
      </c>
      <c r="B22" s="21" t="s">
        <v>67</v>
      </c>
      <c r="C22" s="22">
        <v>44033</v>
      </c>
      <c r="D22" s="23" t="s">
        <v>64</v>
      </c>
      <c r="E22" s="24">
        <v>179</v>
      </c>
      <c r="F22" s="24">
        <v>184</v>
      </c>
      <c r="G22" s="24">
        <v>183</v>
      </c>
      <c r="H22" s="24">
        <v>181</v>
      </c>
      <c r="I22" s="24"/>
      <c r="J22" s="24"/>
      <c r="K22" s="25">
        <v>4</v>
      </c>
      <c r="L22" s="25">
        <v>727</v>
      </c>
      <c r="M22" s="26">
        <v>181.75</v>
      </c>
      <c r="N22" s="27">
        <v>5</v>
      </c>
      <c r="O22" s="28">
        <v>186.75</v>
      </c>
    </row>
    <row r="23" spans="1:15" x14ac:dyDescent="0.25">
      <c r="A23" s="20" t="s">
        <v>32</v>
      </c>
      <c r="B23" s="21" t="s">
        <v>67</v>
      </c>
      <c r="C23" s="22">
        <v>44037</v>
      </c>
      <c r="D23" s="23" t="s">
        <v>64</v>
      </c>
      <c r="E23" s="24">
        <v>189</v>
      </c>
      <c r="F23" s="24">
        <v>183</v>
      </c>
      <c r="G23" s="24">
        <v>158</v>
      </c>
      <c r="H23" s="24">
        <v>180</v>
      </c>
      <c r="I23" s="24"/>
      <c r="J23" s="24"/>
      <c r="K23" s="25">
        <v>4</v>
      </c>
      <c r="L23" s="25">
        <v>710</v>
      </c>
      <c r="M23" s="26">
        <v>177.5</v>
      </c>
      <c r="N23" s="27">
        <v>11</v>
      </c>
      <c r="O23" s="28">
        <f>SUM(M23:N23)</f>
        <v>188.5</v>
      </c>
    </row>
    <row r="26" spans="1:15" x14ac:dyDescent="0.25">
      <c r="K26" s="17">
        <f>SUM(K18:K25)</f>
        <v>24</v>
      </c>
      <c r="L26" s="17">
        <f>SUM(L18:L25)</f>
        <v>4122</v>
      </c>
      <c r="M26" s="19">
        <f>SUM(L26/K26)</f>
        <v>171.75</v>
      </c>
      <c r="N26" s="17">
        <f>SUM(N18:N25)</f>
        <v>33</v>
      </c>
      <c r="O26" s="19">
        <f>SUM(M26+N26)</f>
        <v>204.75</v>
      </c>
    </row>
  </sheetData>
  <protectedRanges>
    <protectedRange algorithmName="SHA-512" hashValue="ON39YdpmFHfN9f47KpiRvqrKx0V9+erV1CNkpWzYhW/Qyc6aT8rEyCrvauWSYGZK2ia3o7vd3akF07acHAFpOA==" saltValue="yVW9XmDwTqEnmpSGai0KYg==" spinCount="100000" sqref="B1 B17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  <protectedRange algorithmName="SHA-512" hashValue="ON39YdpmFHfN9f47KpiRvqrKx0V9+erV1CNkpWzYhW/Qyc6aT8rEyCrvauWSYGZK2ia3o7vd3akF07acHAFpOA==" saltValue="yVW9XmDwTqEnmpSGai0KYg==" spinCount="100000" sqref="E3:J3 B3:C3" name="Range1_6_2"/>
    <protectedRange algorithmName="SHA-512" hashValue="ON39YdpmFHfN9f47KpiRvqrKx0V9+erV1CNkpWzYhW/Qyc6aT8rEyCrvauWSYGZK2ia3o7vd3akF07acHAFpOA==" saltValue="yVW9XmDwTqEnmpSGai0KYg==" spinCount="100000" sqref="D3" name="Range1_1_4_2"/>
    <protectedRange algorithmName="SHA-512" hashValue="ON39YdpmFHfN9f47KpiRvqrKx0V9+erV1CNkpWzYhW/Qyc6aT8rEyCrvauWSYGZK2ia3o7vd3akF07acHAFpOA==" saltValue="yVW9XmDwTqEnmpSGai0KYg==" spinCount="100000" sqref="E18:J18 B18:C18" name="Range1_5_1_1"/>
    <protectedRange algorithmName="SHA-512" hashValue="ON39YdpmFHfN9f47KpiRvqrKx0V9+erV1CNkpWzYhW/Qyc6aT8rEyCrvauWSYGZK2ia3o7vd3akF07acHAFpOA==" saltValue="yVW9XmDwTqEnmpSGai0KYg==" spinCount="100000" sqref="D18" name="Range1_1_3_1_1"/>
    <protectedRange algorithmName="SHA-512" hashValue="ON39YdpmFHfN9f47KpiRvqrKx0V9+erV1CNkpWzYhW/Qyc6aT8rEyCrvauWSYGZK2ia3o7vd3akF07acHAFpOA==" saltValue="yVW9XmDwTqEnmpSGai0KYg==" spinCount="100000" sqref="E19:J19 B19:C19" name="Range1_5_6"/>
    <protectedRange algorithmName="SHA-512" hashValue="ON39YdpmFHfN9f47KpiRvqrKx0V9+erV1CNkpWzYhW/Qyc6aT8rEyCrvauWSYGZK2ia3o7vd3akF07acHAFpOA==" saltValue="yVW9XmDwTqEnmpSGai0KYg==" spinCount="100000" sqref="D19" name="Range1_1_3_5"/>
    <protectedRange algorithmName="SHA-512" hashValue="ON39YdpmFHfN9f47KpiRvqrKx0V9+erV1CNkpWzYhW/Qyc6aT8rEyCrvauWSYGZK2ia3o7vd3akF07acHAFpOA==" saltValue="yVW9XmDwTqEnmpSGai0KYg==" spinCount="100000" sqref="E20:J20 B20:C20" name="Range1_5_5"/>
    <protectedRange algorithmName="SHA-512" hashValue="ON39YdpmFHfN9f47KpiRvqrKx0V9+erV1CNkpWzYhW/Qyc6aT8rEyCrvauWSYGZK2ia3o7vd3akF07acHAFpOA==" saltValue="yVW9XmDwTqEnmpSGai0KYg==" spinCount="100000" sqref="D20" name="Range1_1_3_4"/>
    <protectedRange algorithmName="SHA-512" hashValue="ON39YdpmFHfN9f47KpiRvqrKx0V9+erV1CNkpWzYhW/Qyc6aT8rEyCrvauWSYGZK2ia3o7vd3akF07acHAFpOA==" saltValue="yVW9XmDwTqEnmpSGai0KYg==" spinCount="100000" sqref="E21:J21 B21:C21" name="Range1_9_3"/>
    <protectedRange algorithmName="SHA-512" hashValue="ON39YdpmFHfN9f47KpiRvqrKx0V9+erV1CNkpWzYhW/Qyc6aT8rEyCrvauWSYGZK2ia3o7vd3akF07acHAFpOA==" saltValue="yVW9XmDwTqEnmpSGai0KYg==" spinCount="100000" sqref="D21" name="Range1_1_7_4"/>
    <protectedRange algorithmName="SHA-512" hashValue="ON39YdpmFHfN9f47KpiRvqrKx0V9+erV1CNkpWzYhW/Qyc6aT8rEyCrvauWSYGZK2ia3o7vd3akF07acHAFpOA==" saltValue="yVW9XmDwTqEnmpSGai0KYg==" spinCount="100000" sqref="E22:J22 B22:C22" name="Range1_10_2"/>
    <protectedRange algorithmName="SHA-512" hashValue="ON39YdpmFHfN9f47KpiRvqrKx0V9+erV1CNkpWzYhW/Qyc6aT8rEyCrvauWSYGZK2ia3o7vd3akF07acHAFpOA==" saltValue="yVW9XmDwTqEnmpSGai0KYg==" spinCount="100000" sqref="D22" name="Range1_1_8_1"/>
    <protectedRange algorithmName="SHA-512" hashValue="ON39YdpmFHfN9f47KpiRvqrKx0V9+erV1CNkpWzYhW/Qyc6aT8rEyCrvauWSYGZK2ia3o7vd3akF07acHAFpOA==" saltValue="yVW9XmDwTqEnmpSGai0KYg==" spinCount="100000" sqref="E23:J23 B23:C23" name="Range1_5_3"/>
    <protectedRange algorithmName="SHA-512" hashValue="ON39YdpmFHfN9f47KpiRvqrKx0V9+erV1CNkpWzYhW/Qyc6aT8rEyCrvauWSYGZK2ia3o7vd3akF07acHAFpOA==" saltValue="yVW9XmDwTqEnmpSGai0KYg==" spinCount="100000" sqref="D23" name="Range1_1_3_3"/>
  </protectedRanges>
  <conditionalFormatting sqref="E2">
    <cfRule type="top10" dxfId="2639" priority="60" rank="1"/>
  </conditionalFormatting>
  <conditionalFormatting sqref="F2">
    <cfRule type="top10" dxfId="2638" priority="59" rank="1"/>
  </conditionalFormatting>
  <conditionalFormatting sqref="G2">
    <cfRule type="top10" dxfId="2637" priority="58" rank="1"/>
  </conditionalFormatting>
  <conditionalFormatting sqref="H2">
    <cfRule type="top10" dxfId="2636" priority="57" rank="1"/>
  </conditionalFormatting>
  <conditionalFormatting sqref="I2">
    <cfRule type="top10" dxfId="2635" priority="56" rank="1"/>
  </conditionalFormatting>
  <conditionalFormatting sqref="J2">
    <cfRule type="top10" dxfId="2634" priority="55" rank="1"/>
  </conditionalFormatting>
  <conditionalFormatting sqref="E3">
    <cfRule type="top10" dxfId="2633" priority="54" rank="1"/>
  </conditionalFormatting>
  <conditionalFormatting sqref="F3">
    <cfRule type="top10" dxfId="2632" priority="53" rank="1"/>
  </conditionalFormatting>
  <conditionalFormatting sqref="G3">
    <cfRule type="top10" dxfId="2631" priority="52" rank="1"/>
  </conditionalFormatting>
  <conditionalFormatting sqref="H3">
    <cfRule type="top10" dxfId="2630" priority="51" rank="1"/>
  </conditionalFormatting>
  <conditionalFormatting sqref="I3">
    <cfRule type="top10" dxfId="2629" priority="50" rank="1"/>
  </conditionalFormatting>
  <conditionalFormatting sqref="J3">
    <cfRule type="top10" dxfId="2628" priority="49" rank="1"/>
  </conditionalFormatting>
  <conditionalFormatting sqref="I18">
    <cfRule type="top10" dxfId="2627" priority="36" rank="1"/>
  </conditionalFormatting>
  <conditionalFormatting sqref="H18">
    <cfRule type="top10" dxfId="2626" priority="32" rank="1"/>
  </conditionalFormatting>
  <conditionalFormatting sqref="J18">
    <cfRule type="top10" dxfId="2625" priority="33" rank="1"/>
  </conditionalFormatting>
  <conditionalFormatting sqref="G18">
    <cfRule type="top10" dxfId="2624" priority="35" rank="1"/>
  </conditionalFormatting>
  <conditionalFormatting sqref="F18">
    <cfRule type="top10" dxfId="2623" priority="34" rank="1"/>
  </conditionalFormatting>
  <conditionalFormatting sqref="E18">
    <cfRule type="top10" dxfId="2622" priority="31" rank="1"/>
  </conditionalFormatting>
  <conditionalFormatting sqref="I19">
    <cfRule type="top10" dxfId="2621" priority="30" rank="1"/>
  </conditionalFormatting>
  <conditionalFormatting sqref="H19">
    <cfRule type="top10" dxfId="2620" priority="26" rank="1"/>
  </conditionalFormatting>
  <conditionalFormatting sqref="J19">
    <cfRule type="top10" dxfId="2619" priority="27" rank="1"/>
  </conditionalFormatting>
  <conditionalFormatting sqref="G19">
    <cfRule type="top10" dxfId="2618" priority="29" rank="1"/>
  </conditionalFormatting>
  <conditionalFormatting sqref="F19">
    <cfRule type="top10" dxfId="2617" priority="28" rank="1"/>
  </conditionalFormatting>
  <conditionalFormatting sqref="E19">
    <cfRule type="top10" dxfId="2616" priority="25" rank="1"/>
  </conditionalFormatting>
  <conditionalFormatting sqref="I20">
    <cfRule type="top10" dxfId="2615" priority="24" rank="1"/>
  </conditionalFormatting>
  <conditionalFormatting sqref="H20">
    <cfRule type="top10" dxfId="2614" priority="20" rank="1"/>
  </conditionalFormatting>
  <conditionalFormatting sqref="J20">
    <cfRule type="top10" dxfId="2613" priority="21" rank="1"/>
  </conditionalFormatting>
  <conditionalFormatting sqref="G20">
    <cfRule type="top10" dxfId="2612" priority="23" rank="1"/>
  </conditionalFormatting>
  <conditionalFormatting sqref="F20">
    <cfRule type="top10" dxfId="2611" priority="22" rank="1"/>
  </conditionalFormatting>
  <conditionalFormatting sqref="E20">
    <cfRule type="top10" dxfId="2610" priority="19" rank="1"/>
  </conditionalFormatting>
  <conditionalFormatting sqref="I21">
    <cfRule type="top10" dxfId="2609" priority="18" rank="1"/>
  </conditionalFormatting>
  <conditionalFormatting sqref="H21">
    <cfRule type="top10" dxfId="2608" priority="14" rank="1"/>
  </conditionalFormatting>
  <conditionalFormatting sqref="J21">
    <cfRule type="top10" dxfId="2607" priority="15" rank="1"/>
  </conditionalFormatting>
  <conditionalFormatting sqref="G21">
    <cfRule type="top10" dxfId="2606" priority="17" rank="1"/>
  </conditionalFormatting>
  <conditionalFormatting sqref="F21">
    <cfRule type="top10" dxfId="2605" priority="16" rank="1"/>
  </conditionalFormatting>
  <conditionalFormatting sqref="E21">
    <cfRule type="top10" dxfId="2604" priority="13" rank="1"/>
  </conditionalFormatting>
  <conditionalFormatting sqref="I22">
    <cfRule type="top10" dxfId="2603" priority="12" rank="1"/>
  </conditionalFormatting>
  <conditionalFormatting sqref="H22">
    <cfRule type="top10" dxfId="2602" priority="8" rank="1"/>
  </conditionalFormatting>
  <conditionalFormatting sqref="J22">
    <cfRule type="top10" dxfId="2601" priority="9" rank="1"/>
  </conditionalFormatting>
  <conditionalFormatting sqref="G22">
    <cfRule type="top10" dxfId="2600" priority="11" rank="1"/>
  </conditionalFormatting>
  <conditionalFormatting sqref="F22">
    <cfRule type="top10" dxfId="2599" priority="10" rank="1"/>
  </conditionalFormatting>
  <conditionalFormatting sqref="E22">
    <cfRule type="top10" dxfId="2598" priority="7" rank="1"/>
  </conditionalFormatting>
  <conditionalFormatting sqref="I23">
    <cfRule type="top10" dxfId="2597" priority="1" rank="1"/>
  </conditionalFormatting>
  <conditionalFormatting sqref="H23">
    <cfRule type="top10" dxfId="2596" priority="2" rank="1"/>
  </conditionalFormatting>
  <conditionalFormatting sqref="J23">
    <cfRule type="top10" dxfId="2595" priority="3" rank="1"/>
  </conditionalFormatting>
  <conditionalFormatting sqref="G23">
    <cfRule type="top10" dxfId="2594" priority="4" rank="1"/>
  </conditionalFormatting>
  <conditionalFormatting sqref="F23">
    <cfRule type="top10" dxfId="2593" priority="5" rank="1"/>
  </conditionalFormatting>
  <conditionalFormatting sqref="E23">
    <cfRule type="top10" dxfId="2592" priority="6" rank="1"/>
  </conditionalFormatting>
  <hyperlinks>
    <hyperlink ref="Q1" location="'National Adult Rankings'!A1" display="Return to Rankings" xr:uid="{15745CBF-E448-4233-8246-32743B09C8B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F45ABC6-4D96-4D61-9D3F-B041B0D2C17C}">
          <x14:formula1>
            <xm:f>'C:\Users\abra2\Desktop\ABRA Files and More\AUTO BENCH REST ASSOCIATION FILE\ABRA 2019\Georgia\[Georgia Results 01 19 20.xlsm]DATA SHEET'!#REF!</xm:f>
          </x14:formula1>
          <xm:sqref>B1 B17</xm:sqref>
        </x14:dataValidation>
        <x14:dataValidation type="list" allowBlank="1" showInputMessage="1" showErrorMessage="1" xr:uid="{3BCB92DD-2778-4A15-9EDC-6630131CF216}">
          <x14:formula1>
            <xm:f>'D:\[031720.xlsm]DATA'!#REF!</xm:f>
          </x14:formula1>
          <xm:sqref>B2 D2</xm:sqref>
        </x14:dataValidation>
      </x14:dataValidations>
    </ext>
  </extLst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C09C-97D6-42DD-95AA-09DB13EEABE1}">
  <sheetPr codeName="Sheet118"/>
  <dimension ref="A1:Q19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128</v>
      </c>
      <c r="C2" s="22">
        <v>43967</v>
      </c>
      <c r="D2" s="23" t="s">
        <v>121</v>
      </c>
      <c r="E2" s="24">
        <v>192</v>
      </c>
      <c r="F2" s="24">
        <v>188</v>
      </c>
      <c r="G2" s="24">
        <v>190</v>
      </c>
      <c r="H2" s="24"/>
      <c r="I2" s="24"/>
      <c r="J2" s="24"/>
      <c r="K2" s="25">
        <v>3</v>
      </c>
      <c r="L2" s="25">
        <v>570</v>
      </c>
      <c r="M2" s="26">
        <v>190</v>
      </c>
      <c r="N2" s="27">
        <v>3</v>
      </c>
      <c r="O2" s="28">
        <v>193</v>
      </c>
    </row>
    <row r="3" spans="1:17" x14ac:dyDescent="0.25">
      <c r="A3" s="20" t="s">
        <v>88</v>
      </c>
      <c r="B3" s="21" t="s">
        <v>128</v>
      </c>
      <c r="C3" s="22">
        <v>43973</v>
      </c>
      <c r="D3" s="23" t="s">
        <v>122</v>
      </c>
      <c r="E3" s="24">
        <v>191</v>
      </c>
      <c r="F3" s="24">
        <v>177</v>
      </c>
      <c r="G3" s="24"/>
      <c r="H3" s="24"/>
      <c r="I3" s="24"/>
      <c r="J3" s="24"/>
      <c r="K3" s="25">
        <v>2</v>
      </c>
      <c r="L3" s="25">
        <v>368</v>
      </c>
      <c r="M3" s="26">
        <v>184</v>
      </c>
      <c r="N3" s="27">
        <v>3</v>
      </c>
      <c r="O3" s="28">
        <v>187</v>
      </c>
    </row>
    <row r="4" spans="1:17" x14ac:dyDescent="0.25">
      <c r="A4" s="20" t="s">
        <v>88</v>
      </c>
      <c r="B4" s="21" t="s">
        <v>128</v>
      </c>
      <c r="C4" s="22">
        <v>43995</v>
      </c>
      <c r="D4" s="23" t="s">
        <v>122</v>
      </c>
      <c r="E4" s="24">
        <v>182</v>
      </c>
      <c r="F4" s="24">
        <v>183</v>
      </c>
      <c r="G4" s="24">
        <v>186</v>
      </c>
      <c r="H4" s="24">
        <v>182</v>
      </c>
      <c r="I4" s="24">
        <v>187</v>
      </c>
      <c r="J4" s="24">
        <v>186</v>
      </c>
      <c r="K4" s="25">
        <v>6</v>
      </c>
      <c r="L4" s="25">
        <v>1106</v>
      </c>
      <c r="M4" s="26">
        <v>184.33333333333334</v>
      </c>
      <c r="N4" s="27">
        <v>6</v>
      </c>
      <c r="O4" s="28">
        <v>190.33333333333334</v>
      </c>
    </row>
    <row r="5" spans="1:17" x14ac:dyDescent="0.25">
      <c r="A5" s="20" t="s">
        <v>88</v>
      </c>
      <c r="B5" s="21" t="s">
        <v>128</v>
      </c>
      <c r="C5" s="22">
        <v>44030</v>
      </c>
      <c r="D5" s="23" t="s">
        <v>122</v>
      </c>
      <c r="E5" s="24">
        <v>186</v>
      </c>
      <c r="F5" s="24">
        <v>188</v>
      </c>
      <c r="G5" s="24">
        <v>186</v>
      </c>
      <c r="H5" s="24">
        <v>182</v>
      </c>
      <c r="I5" s="24">
        <v>181</v>
      </c>
      <c r="J5" s="24">
        <v>191</v>
      </c>
      <c r="K5" s="25">
        <v>6</v>
      </c>
      <c r="L5" s="25">
        <v>1114</v>
      </c>
      <c r="M5" s="26">
        <v>185.66666666666666</v>
      </c>
      <c r="N5" s="27">
        <v>4</v>
      </c>
      <c r="O5" s="28">
        <v>189.66666666666666</v>
      </c>
    </row>
    <row r="6" spans="1:17" x14ac:dyDescent="0.25">
      <c r="A6" s="20" t="s">
        <v>88</v>
      </c>
      <c r="B6" s="21" t="s">
        <v>128</v>
      </c>
      <c r="C6" s="22">
        <v>44058</v>
      </c>
      <c r="D6" s="23" t="s">
        <v>122</v>
      </c>
      <c r="E6" s="24">
        <v>186</v>
      </c>
      <c r="F6" s="24">
        <v>186</v>
      </c>
      <c r="G6" s="24">
        <v>184</v>
      </c>
      <c r="H6" s="24"/>
      <c r="I6" s="24"/>
      <c r="J6" s="24"/>
      <c r="K6" s="25">
        <v>3</v>
      </c>
      <c r="L6" s="25">
        <v>556</v>
      </c>
      <c r="M6" s="26">
        <v>185.33333333333334</v>
      </c>
      <c r="N6" s="27">
        <v>2</v>
      </c>
      <c r="O6" s="28">
        <v>187.33333333333334</v>
      </c>
    </row>
    <row r="7" spans="1:17" x14ac:dyDescent="0.25">
      <c r="A7" s="20" t="s">
        <v>88</v>
      </c>
      <c r="B7" s="21" t="s">
        <v>240</v>
      </c>
      <c r="C7" s="22">
        <v>44079</v>
      </c>
      <c r="D7" s="23" t="s">
        <v>213</v>
      </c>
      <c r="E7" s="24">
        <v>185</v>
      </c>
      <c r="F7" s="24">
        <v>182</v>
      </c>
      <c r="G7" s="24">
        <v>191</v>
      </c>
      <c r="H7" s="24">
        <v>188</v>
      </c>
      <c r="I7" s="24">
        <v>185</v>
      </c>
      <c r="J7" s="24">
        <v>189</v>
      </c>
      <c r="K7" s="25">
        <v>6</v>
      </c>
      <c r="L7" s="25">
        <v>1120</v>
      </c>
      <c r="M7" s="26">
        <v>186.66666666666666</v>
      </c>
      <c r="N7" s="27">
        <v>4</v>
      </c>
      <c r="O7" s="28">
        <v>190.66666666666666</v>
      </c>
    </row>
    <row r="8" spans="1:17" x14ac:dyDescent="0.25">
      <c r="A8" s="20" t="s">
        <v>88</v>
      </c>
      <c r="B8" s="21" t="s">
        <v>128</v>
      </c>
      <c r="C8" s="22">
        <v>44093</v>
      </c>
      <c r="D8" s="23" t="s">
        <v>122</v>
      </c>
      <c r="E8" s="24">
        <v>188</v>
      </c>
      <c r="F8" s="24">
        <v>186</v>
      </c>
      <c r="G8" s="24">
        <v>183</v>
      </c>
      <c r="H8" s="24"/>
      <c r="I8" s="24"/>
      <c r="J8" s="24"/>
      <c r="K8" s="25">
        <v>3</v>
      </c>
      <c r="L8" s="25">
        <v>557</v>
      </c>
      <c r="M8" s="26">
        <v>185.66666666666666</v>
      </c>
      <c r="N8" s="27">
        <v>3</v>
      </c>
      <c r="O8" s="28">
        <v>188.66666666666666</v>
      </c>
    </row>
    <row r="11" spans="1:17" x14ac:dyDescent="0.25">
      <c r="K11" s="17">
        <f>SUM(K2:K10)</f>
        <v>29</v>
      </c>
      <c r="L11" s="17">
        <f>SUM(L2:L10)</f>
        <v>5391</v>
      </c>
      <c r="M11" s="19">
        <f>SUM(L11/K11)</f>
        <v>185.89655172413794</v>
      </c>
      <c r="N11" s="17">
        <f>SUM(N2:N10)</f>
        <v>25</v>
      </c>
      <c r="O11" s="19">
        <f>SUM(M11+N11)</f>
        <v>210.89655172413794</v>
      </c>
    </row>
    <row r="15" spans="1:17" ht="30" x14ac:dyDescent="0.25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25">
      <c r="A16" s="20" t="s">
        <v>94</v>
      </c>
      <c r="B16" s="21" t="s">
        <v>128</v>
      </c>
      <c r="C16" s="22">
        <v>43967</v>
      </c>
      <c r="D16" s="23" t="s">
        <v>121</v>
      </c>
      <c r="E16" s="24">
        <v>178</v>
      </c>
      <c r="F16" s="24">
        <v>181</v>
      </c>
      <c r="G16" s="24">
        <v>173</v>
      </c>
      <c r="H16" s="24"/>
      <c r="I16" s="24"/>
      <c r="J16" s="24"/>
      <c r="K16" s="25">
        <v>3</v>
      </c>
      <c r="L16" s="25">
        <v>532</v>
      </c>
      <c r="M16" s="26">
        <v>177.33333333333334</v>
      </c>
      <c r="N16" s="27">
        <v>2</v>
      </c>
      <c r="O16" s="28">
        <v>179.33333333333334</v>
      </c>
    </row>
    <row r="19" spans="11:15" x14ac:dyDescent="0.25">
      <c r="K19" s="17">
        <f>SUM(K16:K18)</f>
        <v>3</v>
      </c>
      <c r="L19" s="17">
        <f>SUM(L16:L18)</f>
        <v>532</v>
      </c>
      <c r="M19" s="19">
        <f>SUM(L19/K19)</f>
        <v>177.33333333333334</v>
      </c>
      <c r="N19" s="17">
        <f>SUM(N16:N18)</f>
        <v>2</v>
      </c>
      <c r="O19" s="19">
        <f>SUM(M19+N19)</f>
        <v>179.33333333333334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E3:J3 B3:C3" name="Range1_2_2"/>
    <protectedRange algorithmName="SHA-512" hashValue="ON39YdpmFHfN9f47KpiRvqrKx0V9+erV1CNkpWzYhW/Qyc6aT8rEyCrvauWSYGZK2ia3o7vd3akF07acHAFpOA==" saltValue="yVW9XmDwTqEnmpSGai0KYg==" spinCount="100000" sqref="D3" name="Range1_1_2"/>
    <protectedRange algorithmName="SHA-512" hashValue="ON39YdpmFHfN9f47KpiRvqrKx0V9+erV1CNkpWzYhW/Qyc6aT8rEyCrvauWSYGZK2ia3o7vd3akF07acHAFpOA==" saltValue="yVW9XmDwTqEnmpSGai0KYg==" spinCount="100000" sqref="E16:J16 B16:C16" name="Range1_3"/>
    <protectedRange algorithmName="SHA-512" hashValue="ON39YdpmFHfN9f47KpiRvqrKx0V9+erV1CNkpWzYhW/Qyc6aT8rEyCrvauWSYGZK2ia3o7vd3akF07acHAFpOA==" saltValue="yVW9XmDwTqEnmpSGai0KYg==" spinCount="100000" sqref="E4:J4 B4:C4" name="Range1_6"/>
    <protectedRange algorithmName="SHA-512" hashValue="ON39YdpmFHfN9f47KpiRvqrKx0V9+erV1CNkpWzYhW/Qyc6aT8rEyCrvauWSYGZK2ia3o7vd3akF07acHAFpOA==" saltValue="yVW9XmDwTqEnmpSGai0KYg==" spinCount="100000" sqref="D4" name="Range1_1_5"/>
    <protectedRange algorithmName="SHA-512" hashValue="ON39YdpmFHfN9f47KpiRvqrKx0V9+erV1CNkpWzYhW/Qyc6aT8rEyCrvauWSYGZK2ia3o7vd3akF07acHAFpOA==" saltValue="yVW9XmDwTqEnmpSGai0KYg==" spinCount="100000" sqref="E5:J5 B5:C5" name="Range1_9"/>
    <protectedRange algorithmName="SHA-512" hashValue="ON39YdpmFHfN9f47KpiRvqrKx0V9+erV1CNkpWzYhW/Qyc6aT8rEyCrvauWSYGZK2ia3o7vd3akF07acHAFpOA==" saltValue="yVW9XmDwTqEnmpSGai0KYg==" spinCount="100000" sqref="D5" name="Range1_1_8"/>
    <protectedRange algorithmName="SHA-512" hashValue="ON39YdpmFHfN9f47KpiRvqrKx0V9+erV1CNkpWzYhW/Qyc6aT8rEyCrvauWSYGZK2ia3o7vd3akF07acHAFpOA==" saltValue="yVW9XmDwTqEnmpSGai0KYg==" spinCount="100000" sqref="E6:J6 B6:C6" name="Range1_11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E7:J7 B7:C7" name="Range1_4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8:J8 B8:C8" name="Range1_14"/>
    <protectedRange algorithmName="SHA-512" hashValue="ON39YdpmFHfN9f47KpiRvqrKx0V9+erV1CNkpWzYhW/Qyc6aT8rEyCrvauWSYGZK2ia3o7vd3akF07acHAFpOA==" saltValue="yVW9XmDwTqEnmpSGai0KYg==" spinCount="100000" sqref="D8" name="Range1_1_13"/>
  </protectedRanges>
  <conditionalFormatting sqref="E3">
    <cfRule type="top10" dxfId="2591" priority="54" rank="1"/>
  </conditionalFormatting>
  <conditionalFormatting sqref="F3">
    <cfRule type="top10" dxfId="2590" priority="53" rank="1"/>
  </conditionalFormatting>
  <conditionalFormatting sqref="G3">
    <cfRule type="top10" dxfId="2589" priority="52" rank="1"/>
  </conditionalFormatting>
  <conditionalFormatting sqref="H3">
    <cfRule type="top10" dxfId="2588" priority="51" rank="1"/>
  </conditionalFormatting>
  <conditionalFormatting sqref="I3">
    <cfRule type="top10" dxfId="2587" priority="50" rank="1"/>
  </conditionalFormatting>
  <conditionalFormatting sqref="J3">
    <cfRule type="top10" dxfId="2586" priority="49" rank="1"/>
  </conditionalFormatting>
  <conditionalFormatting sqref="E2">
    <cfRule type="top10" dxfId="2585" priority="55" rank="1"/>
  </conditionalFormatting>
  <conditionalFormatting sqref="F2">
    <cfRule type="top10" dxfId="2584" priority="56" rank="1"/>
  </conditionalFormatting>
  <conditionalFormatting sqref="G2">
    <cfRule type="top10" dxfId="2583" priority="57" rank="1"/>
  </conditionalFormatting>
  <conditionalFormatting sqref="H2">
    <cfRule type="top10" dxfId="2582" priority="58" rank="1"/>
  </conditionalFormatting>
  <conditionalFormatting sqref="I2">
    <cfRule type="top10" dxfId="2581" priority="59" rank="1"/>
  </conditionalFormatting>
  <conditionalFormatting sqref="J2">
    <cfRule type="top10" dxfId="2580" priority="60" rank="1"/>
  </conditionalFormatting>
  <conditionalFormatting sqref="I16">
    <cfRule type="top10" dxfId="2579" priority="36" rank="1"/>
  </conditionalFormatting>
  <conditionalFormatting sqref="H16">
    <cfRule type="top10" dxfId="2578" priority="32" rank="1"/>
  </conditionalFormatting>
  <conditionalFormatting sqref="J16">
    <cfRule type="top10" dxfId="2577" priority="33" rank="1"/>
  </conditionalFormatting>
  <conditionalFormatting sqref="G16">
    <cfRule type="top10" dxfId="2576" priority="35" rank="1"/>
  </conditionalFormatting>
  <conditionalFormatting sqref="F16">
    <cfRule type="top10" dxfId="2575" priority="34" rank="1"/>
  </conditionalFormatting>
  <conditionalFormatting sqref="E16">
    <cfRule type="top10" dxfId="2574" priority="31" rank="1"/>
  </conditionalFormatting>
  <conditionalFormatting sqref="E4">
    <cfRule type="top10" dxfId="2573" priority="30" rank="1"/>
  </conditionalFormatting>
  <conditionalFormatting sqref="F4">
    <cfRule type="top10" dxfId="2572" priority="29" rank="1"/>
  </conditionalFormatting>
  <conditionalFormatting sqref="G4">
    <cfRule type="top10" dxfId="2571" priority="28" rank="1"/>
  </conditionalFormatting>
  <conditionalFormatting sqref="H4">
    <cfRule type="top10" dxfId="2570" priority="27" rank="1"/>
  </conditionalFormatting>
  <conditionalFormatting sqref="I4">
    <cfRule type="top10" dxfId="2569" priority="26" rank="1"/>
  </conditionalFormatting>
  <conditionalFormatting sqref="J4">
    <cfRule type="top10" dxfId="2568" priority="25" rank="1"/>
  </conditionalFormatting>
  <conditionalFormatting sqref="E5">
    <cfRule type="top10" dxfId="2567" priority="24" rank="1"/>
  </conditionalFormatting>
  <conditionalFormatting sqref="F5">
    <cfRule type="top10" dxfId="2566" priority="23" rank="1"/>
  </conditionalFormatting>
  <conditionalFormatting sqref="G5">
    <cfRule type="top10" dxfId="2565" priority="22" rank="1"/>
  </conditionalFormatting>
  <conditionalFormatting sqref="H5">
    <cfRule type="top10" dxfId="2564" priority="21" rank="1"/>
  </conditionalFormatting>
  <conditionalFormatting sqref="I5">
    <cfRule type="top10" dxfId="2563" priority="20" rank="1"/>
  </conditionalFormatting>
  <conditionalFormatting sqref="J5">
    <cfRule type="top10" dxfId="2562" priority="19" rank="1"/>
  </conditionalFormatting>
  <conditionalFormatting sqref="E6">
    <cfRule type="top10" dxfId="2561" priority="18" rank="1"/>
  </conditionalFormatting>
  <conditionalFormatting sqref="F6">
    <cfRule type="top10" dxfId="2560" priority="17" rank="1"/>
  </conditionalFormatting>
  <conditionalFormatting sqref="G6">
    <cfRule type="top10" dxfId="2559" priority="16" rank="1"/>
  </conditionalFormatting>
  <conditionalFormatting sqref="H6">
    <cfRule type="top10" dxfId="2558" priority="15" rank="1"/>
  </conditionalFormatting>
  <conditionalFormatting sqref="I6">
    <cfRule type="top10" dxfId="2557" priority="14" rank="1"/>
  </conditionalFormatting>
  <conditionalFormatting sqref="J6">
    <cfRule type="top10" dxfId="2556" priority="13" rank="1"/>
  </conditionalFormatting>
  <conditionalFormatting sqref="F7">
    <cfRule type="top10" dxfId="2555" priority="12" rank="1"/>
  </conditionalFormatting>
  <conditionalFormatting sqref="G7">
    <cfRule type="top10" dxfId="2554" priority="11" rank="1"/>
  </conditionalFormatting>
  <conditionalFormatting sqref="H7">
    <cfRule type="top10" dxfId="2553" priority="10" rank="1"/>
  </conditionalFormatting>
  <conditionalFormatting sqref="I7">
    <cfRule type="top10" dxfId="2552" priority="9" rank="1"/>
  </conditionalFormatting>
  <conditionalFormatting sqref="J7">
    <cfRule type="top10" dxfId="2551" priority="8" rank="1"/>
  </conditionalFormatting>
  <conditionalFormatting sqref="E7">
    <cfRule type="top10" dxfId="2550" priority="7" rank="1"/>
  </conditionalFormatting>
  <conditionalFormatting sqref="E8">
    <cfRule type="top10" dxfId="2549" priority="6" rank="1"/>
  </conditionalFormatting>
  <conditionalFormatting sqref="F8">
    <cfRule type="top10" dxfId="2548" priority="5" rank="1"/>
  </conditionalFormatting>
  <conditionalFormatting sqref="G8">
    <cfRule type="top10" dxfId="2547" priority="4" rank="1"/>
  </conditionalFormatting>
  <conditionalFormatting sqref="H8">
    <cfRule type="top10" dxfId="2546" priority="3" rank="1"/>
  </conditionalFormatting>
  <conditionalFormatting sqref="I8">
    <cfRule type="top10" dxfId="2545" priority="2" rank="1"/>
  </conditionalFormatting>
  <conditionalFormatting sqref="J8">
    <cfRule type="top10" dxfId="2544" priority="1" rank="1"/>
  </conditionalFormatting>
  <hyperlinks>
    <hyperlink ref="Q1" location="'National Adult Rankings'!A1" display="Return to Rankings" xr:uid="{3AFEEE28-7BA1-4271-93B4-7B6667701C5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5BDBB8B-AE75-4A0F-815E-BD7819F69DF2}">
          <x14:formula1>
            <xm:f>'C:\Users\abra2\AppData\Local\Packages\Microsoft.MicrosoftEdge_8wekyb3d8bbwe\TempState\Downloads\[__ABRA Scoring Program  2-24-2020 MASTER (2).xlsm]DATA'!#REF!</xm:f>
          </x14:formula1>
          <xm:sqref>D16 B16 B2:B6 D2:D6</xm:sqref>
        </x14:dataValidation>
        <x14:dataValidation type="list" allowBlank="1" showInputMessage="1" showErrorMessage="1" xr:uid="{E52CA01E-24F1-4000-8F9D-E01F7B9E6455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</x14:dataValidations>
    </ext>
  </extLst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41DD2-AD1E-43C8-9637-19187EFF474F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209</v>
      </c>
      <c r="C2" s="22">
        <v>44058</v>
      </c>
      <c r="D2" s="23" t="s">
        <v>122</v>
      </c>
      <c r="E2" s="24">
        <v>184</v>
      </c>
      <c r="F2" s="24">
        <v>188</v>
      </c>
      <c r="G2" s="24">
        <v>183</v>
      </c>
      <c r="H2" s="24"/>
      <c r="I2" s="24"/>
      <c r="J2" s="24"/>
      <c r="K2" s="25">
        <v>3</v>
      </c>
      <c r="L2" s="25">
        <v>555</v>
      </c>
      <c r="M2" s="26">
        <v>185</v>
      </c>
      <c r="N2" s="27">
        <v>2</v>
      </c>
      <c r="O2" s="28">
        <v>187</v>
      </c>
    </row>
    <row r="5" spans="1:17" x14ac:dyDescent="0.25">
      <c r="K5" s="17">
        <f>SUM(K2:K4)</f>
        <v>3</v>
      </c>
      <c r="L5" s="17">
        <f>SUM(L2:L4)</f>
        <v>555</v>
      </c>
      <c r="M5" s="19">
        <f>SUM(L5/K5)</f>
        <v>185</v>
      </c>
      <c r="N5" s="17">
        <f>SUM(N2:N4)</f>
        <v>2</v>
      </c>
      <c r="O5" s="19">
        <f>SUM(M5+N5)</f>
        <v>187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0"/>
  </protectedRanges>
  <conditionalFormatting sqref="E2">
    <cfRule type="top10" dxfId="2543" priority="6" rank="1"/>
  </conditionalFormatting>
  <conditionalFormatting sqref="F2">
    <cfRule type="top10" dxfId="2542" priority="5" rank="1"/>
  </conditionalFormatting>
  <conditionalFormatting sqref="G2">
    <cfRule type="top10" dxfId="2541" priority="4" rank="1"/>
  </conditionalFormatting>
  <conditionalFormatting sqref="H2">
    <cfRule type="top10" dxfId="2540" priority="3" rank="1"/>
  </conditionalFormatting>
  <conditionalFormatting sqref="I2">
    <cfRule type="top10" dxfId="2539" priority="2" rank="1"/>
  </conditionalFormatting>
  <conditionalFormatting sqref="J2">
    <cfRule type="top10" dxfId="2538" priority="1" rank="1"/>
  </conditionalFormatting>
  <hyperlinks>
    <hyperlink ref="Q1" location="'National Adult Rankings'!A1" display="Return to Rankings" xr:uid="{8D123402-214E-44AE-ADB4-7F0C63AE080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27CFAB2-0BF8-42A6-B0B9-7F0BA21F8DF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E6B64-6F41-41B7-8440-DD6EFCBF953D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193</v>
      </c>
      <c r="C2" s="22">
        <v>44030</v>
      </c>
      <c r="D2" s="23" t="s">
        <v>58</v>
      </c>
      <c r="E2" s="24">
        <v>171</v>
      </c>
      <c r="F2" s="24">
        <v>170</v>
      </c>
      <c r="G2" s="24">
        <v>163</v>
      </c>
      <c r="H2" s="24">
        <v>168</v>
      </c>
      <c r="I2" s="24"/>
      <c r="J2" s="24"/>
      <c r="K2" s="25">
        <v>4</v>
      </c>
      <c r="L2" s="25">
        <v>672</v>
      </c>
      <c r="M2" s="26">
        <v>168</v>
      </c>
      <c r="N2" s="27">
        <v>2</v>
      </c>
      <c r="O2" s="28">
        <v>170</v>
      </c>
    </row>
    <row r="5" spans="1:17" x14ac:dyDescent="0.25">
      <c r="K5" s="17">
        <f>SUM(K2:K4)</f>
        <v>4</v>
      </c>
      <c r="L5" s="17">
        <f>SUM(L2:L4)</f>
        <v>672</v>
      </c>
      <c r="M5" s="19">
        <f>SUM(L5/K5)</f>
        <v>168</v>
      </c>
      <c r="N5" s="17">
        <f>SUM(N2:N4)</f>
        <v>2</v>
      </c>
      <c r="O5" s="19">
        <f>SUM(M5+N5)</f>
        <v>170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E2">
    <cfRule type="top10" dxfId="2537" priority="18" rank="1"/>
  </conditionalFormatting>
  <conditionalFormatting sqref="F2">
    <cfRule type="top10" dxfId="2536" priority="17" rank="1"/>
  </conditionalFormatting>
  <conditionalFormatting sqref="G2">
    <cfRule type="top10" dxfId="2535" priority="16" rank="1"/>
  </conditionalFormatting>
  <conditionalFormatting sqref="H2">
    <cfRule type="top10" dxfId="2534" priority="15" rank="1"/>
  </conditionalFormatting>
  <conditionalFormatting sqref="I2">
    <cfRule type="top10" dxfId="2533" priority="14" rank="1"/>
  </conditionalFormatting>
  <conditionalFormatting sqref="J2">
    <cfRule type="top10" dxfId="2532" priority="13" rank="1"/>
  </conditionalFormatting>
  <hyperlinks>
    <hyperlink ref="Q1" location="'National Adult Rankings'!A1" display="Return to Rankings" xr:uid="{3ABDBE2C-F5AD-46F5-9931-909459B9C3D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C75B2C-CDA6-4315-B9F9-CC2387B0652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9F95C-601F-4094-9406-58005DBE4381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32</v>
      </c>
      <c r="B2" s="55" t="s">
        <v>260</v>
      </c>
      <c r="C2" s="65">
        <v>44094</v>
      </c>
      <c r="D2" s="57" t="s">
        <v>257</v>
      </c>
      <c r="E2" s="58">
        <v>148</v>
      </c>
      <c r="F2" s="58">
        <v>166</v>
      </c>
      <c r="G2" s="58">
        <v>138</v>
      </c>
      <c r="H2" s="58">
        <v>125</v>
      </c>
      <c r="I2" s="58">
        <v>131</v>
      </c>
      <c r="J2" s="58">
        <v>146</v>
      </c>
      <c r="K2" s="59">
        <f t="shared" ref="K2" si="0">COUNT(E2:J2)</f>
        <v>6</v>
      </c>
      <c r="L2" s="59">
        <f t="shared" ref="L2" si="1">SUM(E2:J2)</f>
        <v>854</v>
      </c>
      <c r="M2" s="60">
        <f t="shared" ref="M2" si="2">SUM(L2/K2)</f>
        <v>142.33333333333334</v>
      </c>
      <c r="N2" s="55">
        <v>4</v>
      </c>
      <c r="O2" s="61">
        <f t="shared" ref="O2" si="3">SUM(M2+N2)</f>
        <v>146.33333333333334</v>
      </c>
    </row>
    <row r="5" spans="1:17" x14ac:dyDescent="0.25">
      <c r="K5" s="17">
        <f>SUM(K2:K4)</f>
        <v>6</v>
      </c>
      <c r="L5" s="17">
        <f>SUM(L2:L4)</f>
        <v>854</v>
      </c>
      <c r="M5" s="19">
        <f>SUM(L5/K5)</f>
        <v>142.33333333333334</v>
      </c>
      <c r="N5" s="17">
        <f>SUM(N2:N4)</f>
        <v>4</v>
      </c>
      <c r="O5" s="19">
        <f>SUM(M5+N5)</f>
        <v>146.33333333333334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L2:M2 O2" name="Range1_9"/>
  </protectedRanges>
  <conditionalFormatting sqref="E2">
    <cfRule type="top10" dxfId="2531" priority="1" rank="1"/>
  </conditionalFormatting>
  <conditionalFormatting sqref="F2">
    <cfRule type="top10" dxfId="2530" priority="2" rank="1"/>
  </conditionalFormatting>
  <conditionalFormatting sqref="G2">
    <cfRule type="top10" dxfId="2529" priority="3" rank="1"/>
  </conditionalFormatting>
  <conditionalFormatting sqref="H2">
    <cfRule type="top10" dxfId="2528" priority="4" rank="1"/>
  </conditionalFormatting>
  <conditionalFormatting sqref="I2">
    <cfRule type="top10" dxfId="2527" priority="5" rank="1"/>
  </conditionalFormatting>
  <conditionalFormatting sqref="J2">
    <cfRule type="top10" dxfId="2526" priority="6" rank="1"/>
  </conditionalFormatting>
  <hyperlinks>
    <hyperlink ref="Q1" location="'National Adult Rankings'!A1" display="Return to Rankings" xr:uid="{7981A8C4-7DA7-41C3-974C-88E7B1B4162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968B7E5-480E-4214-A10B-F7157505911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C059C-478A-48D1-8BAE-17225AE5BB50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63" t="s">
        <v>236</v>
      </c>
      <c r="C2" s="22">
        <v>44079</v>
      </c>
      <c r="D2" s="23" t="s">
        <v>213</v>
      </c>
      <c r="E2" s="24">
        <v>192</v>
      </c>
      <c r="F2" s="24">
        <v>194</v>
      </c>
      <c r="G2" s="24">
        <v>189</v>
      </c>
      <c r="H2" s="24">
        <v>189</v>
      </c>
      <c r="I2" s="24">
        <v>188</v>
      </c>
      <c r="J2" s="24">
        <v>191</v>
      </c>
      <c r="K2" s="25">
        <v>6</v>
      </c>
      <c r="L2" s="25">
        <v>1143</v>
      </c>
      <c r="M2" s="26">
        <v>190.5</v>
      </c>
      <c r="N2" s="27">
        <v>4</v>
      </c>
      <c r="O2" s="28">
        <v>194.5</v>
      </c>
    </row>
    <row r="5" spans="1:17" x14ac:dyDescent="0.25">
      <c r="K5" s="17">
        <f>SUM(K2:K4)</f>
        <v>6</v>
      </c>
      <c r="L5" s="17">
        <f>SUM(L2:L4)</f>
        <v>1143</v>
      </c>
      <c r="M5" s="19">
        <f>SUM(L5/K5)</f>
        <v>190.5</v>
      </c>
      <c r="N5" s="17">
        <f>SUM(N2:N4)</f>
        <v>4</v>
      </c>
      <c r="O5" s="19">
        <f>SUM(M5+N5)</f>
        <v>194.5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F2">
    <cfRule type="top10" dxfId="2525" priority="6" rank="1"/>
  </conditionalFormatting>
  <conditionalFormatting sqref="G2">
    <cfRule type="top10" dxfId="2524" priority="5" rank="1"/>
  </conditionalFormatting>
  <conditionalFormatting sqref="H2">
    <cfRule type="top10" dxfId="2523" priority="4" rank="1"/>
  </conditionalFormatting>
  <conditionalFormatting sqref="I2">
    <cfRule type="top10" dxfId="2522" priority="3" rank="1"/>
  </conditionalFormatting>
  <conditionalFormatting sqref="J2">
    <cfRule type="top10" dxfId="2521" priority="2" rank="1"/>
  </conditionalFormatting>
  <conditionalFormatting sqref="E2">
    <cfRule type="top10" dxfId="2520" priority="1" rank="1"/>
  </conditionalFormatting>
  <hyperlinks>
    <hyperlink ref="Q1" location="'National Adult Rankings'!A1" display="Return to Rankings" xr:uid="{891B72F3-A833-4048-A0AA-6E9DC519321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5508BB-F99B-47C1-9CC4-AFC5BCF7C43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FEDF5-E73B-43BD-9946-3AB2E0E8F743}">
  <sheetPr codeName="Sheet140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135</v>
      </c>
      <c r="C2" s="22">
        <v>43974</v>
      </c>
      <c r="D2" s="23" t="s">
        <v>39</v>
      </c>
      <c r="E2" s="24">
        <v>148</v>
      </c>
      <c r="F2" s="24">
        <v>166</v>
      </c>
      <c r="G2" s="24">
        <v>171</v>
      </c>
      <c r="H2" s="24">
        <v>155</v>
      </c>
      <c r="I2" s="24"/>
      <c r="J2" s="24"/>
      <c r="K2" s="25">
        <v>4</v>
      </c>
      <c r="L2" s="25">
        <v>640</v>
      </c>
      <c r="M2" s="26">
        <v>160</v>
      </c>
      <c r="N2" s="27">
        <v>2</v>
      </c>
      <c r="O2" s="28">
        <v>162</v>
      </c>
    </row>
    <row r="3" spans="1:17" x14ac:dyDescent="0.25">
      <c r="A3" s="20" t="s">
        <v>32</v>
      </c>
      <c r="B3" s="21" t="s">
        <v>135</v>
      </c>
      <c r="C3" s="22">
        <v>44072</v>
      </c>
      <c r="D3" s="23" t="s">
        <v>39</v>
      </c>
      <c r="E3" s="24">
        <v>166</v>
      </c>
      <c r="F3" s="24">
        <v>156</v>
      </c>
      <c r="G3" s="24">
        <v>156</v>
      </c>
      <c r="H3" s="24">
        <v>160</v>
      </c>
      <c r="I3" s="24">
        <v>150</v>
      </c>
      <c r="J3" s="24">
        <v>150</v>
      </c>
      <c r="K3" s="25">
        <v>6</v>
      </c>
      <c r="L3" s="25">
        <v>938</v>
      </c>
      <c r="M3" s="26">
        <v>156.33333333333334</v>
      </c>
      <c r="N3" s="27">
        <v>6</v>
      </c>
      <c r="O3" s="28">
        <v>162.33333333333334</v>
      </c>
    </row>
    <row r="5" spans="1:17" x14ac:dyDescent="0.25">
      <c r="K5" s="17">
        <f>SUM(K2:K4)</f>
        <v>10</v>
      </c>
      <c r="L5" s="17">
        <f>SUM(L2:L4)</f>
        <v>1578</v>
      </c>
      <c r="M5" s="19">
        <f>SUM(L5/K5)</f>
        <v>157.80000000000001</v>
      </c>
      <c r="N5" s="17">
        <f>SUM(N2:N4)</f>
        <v>8</v>
      </c>
      <c r="O5" s="19">
        <f>SUM(M5+N5)</f>
        <v>165.8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E2:J2 B2:C2" name="Range1_5_4"/>
    <protectedRange sqref="D2" name="Range1_1_3_3"/>
    <protectedRange algorithmName="SHA-512" hashValue="ON39YdpmFHfN9f47KpiRvqrKx0V9+erV1CNkpWzYhW/Qyc6aT8rEyCrvauWSYGZK2ia3o7vd3akF07acHAFpOA==" saltValue="yVW9XmDwTqEnmpSGai0KYg==" spinCount="100000" sqref="E3:J3 B3:C3" name="Range1_5_6"/>
    <protectedRange algorithmName="SHA-512" hashValue="ON39YdpmFHfN9f47KpiRvqrKx0V9+erV1CNkpWzYhW/Qyc6aT8rEyCrvauWSYGZK2ia3o7vd3akF07acHAFpOA==" saltValue="yVW9XmDwTqEnmpSGai0KYg==" spinCount="100000" sqref="D3" name="Range1_1_3_10"/>
  </protectedRanges>
  <conditionalFormatting sqref="I2">
    <cfRule type="top10" dxfId="2519" priority="18" rank="1"/>
  </conditionalFormatting>
  <conditionalFormatting sqref="H2">
    <cfRule type="top10" dxfId="2518" priority="14" rank="1"/>
  </conditionalFormatting>
  <conditionalFormatting sqref="J2">
    <cfRule type="top10" dxfId="2517" priority="15" rank="1"/>
  </conditionalFormatting>
  <conditionalFormatting sqref="G2">
    <cfRule type="top10" dxfId="2516" priority="17" rank="1"/>
  </conditionalFormatting>
  <conditionalFormatting sqref="F2">
    <cfRule type="top10" dxfId="2515" priority="16" rank="1"/>
  </conditionalFormatting>
  <conditionalFormatting sqref="E2">
    <cfRule type="top10" dxfId="2514" priority="13" rank="1"/>
  </conditionalFormatting>
  <conditionalFormatting sqref="I3">
    <cfRule type="top10" dxfId="2513" priority="6" rank="1"/>
  </conditionalFormatting>
  <conditionalFormatting sqref="H3">
    <cfRule type="top10" dxfId="2512" priority="2" rank="1"/>
  </conditionalFormatting>
  <conditionalFormatting sqref="J3">
    <cfRule type="top10" dxfId="2511" priority="3" rank="1"/>
  </conditionalFormatting>
  <conditionalFormatting sqref="G3">
    <cfRule type="top10" dxfId="2510" priority="5" rank="1"/>
  </conditionalFormatting>
  <conditionalFormatting sqref="F3">
    <cfRule type="top10" dxfId="2509" priority="4" rank="1"/>
  </conditionalFormatting>
  <conditionalFormatting sqref="E3">
    <cfRule type="top10" dxfId="2508" priority="1" rank="1"/>
  </conditionalFormatting>
  <hyperlinks>
    <hyperlink ref="Q1" location="'National Adult Rankings'!A1" display="Return to Rankings" xr:uid="{0A53B1DF-CCC5-4A30-B2AF-A6519D8CEE3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256F2F-EC4F-45BC-BFD4-4CDEAD1CCB7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0424C-280E-4E86-8D31-F5E58E15F313}"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203</v>
      </c>
      <c r="C2" s="22">
        <v>44052</v>
      </c>
      <c r="D2" s="23" t="s">
        <v>138</v>
      </c>
      <c r="E2" s="24">
        <v>190</v>
      </c>
      <c r="F2" s="24">
        <v>189</v>
      </c>
      <c r="G2" s="24">
        <v>199</v>
      </c>
      <c r="H2" s="24">
        <v>194</v>
      </c>
      <c r="I2" s="24"/>
      <c r="J2" s="24"/>
      <c r="K2" s="25">
        <v>4</v>
      </c>
      <c r="L2" s="25">
        <v>772</v>
      </c>
      <c r="M2" s="26">
        <v>193</v>
      </c>
      <c r="N2" s="27">
        <v>9</v>
      </c>
      <c r="O2" s="28">
        <v>202</v>
      </c>
    </row>
    <row r="3" spans="1:17" x14ac:dyDescent="0.25">
      <c r="A3" s="20" t="s">
        <v>88</v>
      </c>
      <c r="B3" s="21" t="s">
        <v>203</v>
      </c>
      <c r="C3" s="22">
        <v>44069</v>
      </c>
      <c r="D3" s="23" t="s">
        <v>138</v>
      </c>
      <c r="E3" s="24">
        <v>193</v>
      </c>
      <c r="F3" s="24">
        <v>189.00110000000001</v>
      </c>
      <c r="G3" s="24">
        <v>196</v>
      </c>
      <c r="H3" s="24">
        <v>197</v>
      </c>
      <c r="I3" s="24"/>
      <c r="J3" s="24"/>
      <c r="K3" s="25">
        <v>4</v>
      </c>
      <c r="L3" s="25">
        <v>775.00109999999995</v>
      </c>
      <c r="M3" s="26">
        <v>193.75027499999999</v>
      </c>
      <c r="N3" s="27">
        <v>13</v>
      </c>
      <c r="O3" s="28">
        <v>206.75027499999999</v>
      </c>
    </row>
    <row r="4" spans="1:17" x14ac:dyDescent="0.25">
      <c r="A4" s="20" t="s">
        <v>88</v>
      </c>
      <c r="B4" s="63" t="s">
        <v>229</v>
      </c>
      <c r="C4" s="22">
        <v>44079</v>
      </c>
      <c r="D4" s="23" t="s">
        <v>213</v>
      </c>
      <c r="E4" s="24">
        <v>193</v>
      </c>
      <c r="F4" s="24">
        <v>190</v>
      </c>
      <c r="G4" s="24">
        <v>192</v>
      </c>
      <c r="H4" s="24">
        <v>193</v>
      </c>
      <c r="I4" s="24">
        <v>194</v>
      </c>
      <c r="J4" s="24">
        <v>197</v>
      </c>
      <c r="K4" s="25">
        <v>6</v>
      </c>
      <c r="L4" s="25">
        <v>1159</v>
      </c>
      <c r="M4" s="26">
        <v>193.16666666666666</v>
      </c>
      <c r="N4" s="27">
        <v>4</v>
      </c>
      <c r="O4" s="28">
        <v>197.16666666666666</v>
      </c>
    </row>
    <row r="5" spans="1:17" x14ac:dyDescent="0.25">
      <c r="A5" s="20" t="s">
        <v>88</v>
      </c>
      <c r="B5" s="21" t="s">
        <v>203</v>
      </c>
      <c r="C5" s="22">
        <v>44087</v>
      </c>
      <c r="D5" s="23" t="s">
        <v>138</v>
      </c>
      <c r="E5" s="24">
        <v>195</v>
      </c>
      <c r="F5" s="24">
        <v>197</v>
      </c>
      <c r="G5" s="24">
        <v>197</v>
      </c>
      <c r="H5" s="24">
        <v>197</v>
      </c>
      <c r="I5" s="24"/>
      <c r="J5" s="24"/>
      <c r="K5" s="25">
        <v>4</v>
      </c>
      <c r="L5" s="25">
        <v>786</v>
      </c>
      <c r="M5" s="26">
        <v>196.5</v>
      </c>
      <c r="N5" s="27">
        <v>13</v>
      </c>
      <c r="O5" s="28">
        <v>209.5</v>
      </c>
    </row>
    <row r="6" spans="1:17" x14ac:dyDescent="0.25">
      <c r="A6" s="20" t="s">
        <v>31</v>
      </c>
      <c r="B6" s="21" t="s">
        <v>203</v>
      </c>
      <c r="C6" s="22">
        <v>44084</v>
      </c>
      <c r="D6" s="23" t="s">
        <v>89</v>
      </c>
      <c r="E6" s="24">
        <v>184</v>
      </c>
      <c r="F6" s="24">
        <v>192</v>
      </c>
      <c r="G6" s="24">
        <v>191</v>
      </c>
      <c r="H6" s="24"/>
      <c r="I6" s="24"/>
      <c r="J6" s="24"/>
      <c r="K6" s="25">
        <v>3</v>
      </c>
      <c r="L6" s="25">
        <v>567</v>
      </c>
      <c r="M6" s="26">
        <v>189</v>
      </c>
      <c r="N6" s="27">
        <v>5</v>
      </c>
      <c r="O6" s="28">
        <v>194</v>
      </c>
    </row>
    <row r="7" spans="1:17" x14ac:dyDescent="0.25">
      <c r="A7" s="20" t="s">
        <v>88</v>
      </c>
      <c r="B7" s="21" t="s">
        <v>203</v>
      </c>
      <c r="C7" s="22">
        <v>44104</v>
      </c>
      <c r="D7" s="23" t="s">
        <v>138</v>
      </c>
      <c r="E7" s="24">
        <v>191</v>
      </c>
      <c r="F7" s="24">
        <v>183</v>
      </c>
      <c r="G7" s="24">
        <v>188</v>
      </c>
      <c r="H7" s="24">
        <v>196</v>
      </c>
      <c r="I7" s="24"/>
      <c r="J7" s="24"/>
      <c r="K7" s="25">
        <v>4</v>
      </c>
      <c r="L7" s="25">
        <v>758</v>
      </c>
      <c r="M7" s="26">
        <v>189.5</v>
      </c>
      <c r="N7" s="27">
        <v>9</v>
      </c>
      <c r="O7" s="28">
        <v>198.5</v>
      </c>
    </row>
    <row r="8" spans="1:17" x14ac:dyDescent="0.25">
      <c r="A8" s="20" t="s">
        <v>88</v>
      </c>
      <c r="B8" s="21" t="s">
        <v>203</v>
      </c>
      <c r="C8" s="22">
        <v>44122</v>
      </c>
      <c r="D8" s="23" t="s">
        <v>138</v>
      </c>
      <c r="E8" s="24">
        <v>187</v>
      </c>
      <c r="F8" s="24">
        <v>188</v>
      </c>
      <c r="G8" s="24">
        <v>187</v>
      </c>
      <c r="H8" s="24">
        <v>191</v>
      </c>
      <c r="I8" s="24">
        <v>188</v>
      </c>
      <c r="J8" s="24">
        <v>193</v>
      </c>
      <c r="K8" s="25">
        <v>6</v>
      </c>
      <c r="L8" s="25">
        <v>1134</v>
      </c>
      <c r="M8" s="26">
        <v>189</v>
      </c>
      <c r="N8" s="27">
        <v>6</v>
      </c>
      <c r="O8" s="28">
        <v>195</v>
      </c>
    </row>
    <row r="11" spans="1:17" x14ac:dyDescent="0.25">
      <c r="K11" s="17">
        <f>SUM(K2:K10)</f>
        <v>31</v>
      </c>
      <c r="L11" s="17">
        <f>SUM(L2:L10)</f>
        <v>5951.0010999999995</v>
      </c>
      <c r="M11" s="19">
        <f>SUM(L11/K11)</f>
        <v>191.96777741935483</v>
      </c>
      <c r="N11" s="17">
        <f>SUM(N2:N10)</f>
        <v>59</v>
      </c>
      <c r="O11" s="19">
        <f>SUM(M11+N11)</f>
        <v>250.96777741935483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35"/>
    <protectedRange algorithmName="SHA-512" hashValue="ON39YdpmFHfN9f47KpiRvqrKx0V9+erV1CNkpWzYhW/Qyc6aT8rEyCrvauWSYGZK2ia3o7vd3akF07acHAFpOA==" saltValue="yVW9XmDwTqEnmpSGai0KYg==" spinCount="100000" sqref="D2" name="Range1_1_27"/>
    <protectedRange algorithmName="SHA-512" hashValue="ON39YdpmFHfN9f47KpiRvqrKx0V9+erV1CNkpWzYhW/Qyc6aT8rEyCrvauWSYGZK2ia3o7vd3akF07acHAFpOA==" saltValue="yVW9XmDwTqEnmpSGai0KYg==" spinCount="100000" sqref="E3:J3 B3:C3" name="Range1_39"/>
    <protectedRange algorithmName="SHA-512" hashValue="ON39YdpmFHfN9f47KpiRvqrKx0V9+erV1CNkpWzYhW/Qyc6aT8rEyCrvauWSYGZK2ia3o7vd3akF07acHAFpOA==" saltValue="yVW9XmDwTqEnmpSGai0KYg==" spinCount="100000" sqref="D3" name="Range1_1_30"/>
    <protectedRange algorithmName="SHA-512" hashValue="ON39YdpmFHfN9f47KpiRvqrKx0V9+erV1CNkpWzYhW/Qyc6aT8rEyCrvauWSYGZK2ia3o7vd3akF07acHAFpOA==" saltValue="yVW9XmDwTqEnmpSGai0KYg==" spinCount="100000" sqref="E4:J4 B4:C4" name="Range1_4"/>
    <protectedRange algorithmName="SHA-512" hashValue="ON39YdpmFHfN9f47KpiRvqrKx0V9+erV1CNkpWzYhW/Qyc6aT8rEyCrvauWSYGZK2ia3o7vd3akF07acHAFpOA==" saltValue="yVW9XmDwTqEnmpSGai0KYg==" spinCount="100000" sqref="D4" name="Range1_1_2"/>
    <protectedRange algorithmName="SHA-512" hashValue="ON39YdpmFHfN9f47KpiRvqrKx0V9+erV1CNkpWzYhW/Qyc6aT8rEyCrvauWSYGZK2ia3o7vd3akF07acHAFpOA==" saltValue="yVW9XmDwTqEnmpSGai0KYg==" spinCount="100000" sqref="E5:J5 B5:C5" name="Range1_53"/>
    <protectedRange algorithmName="SHA-512" hashValue="ON39YdpmFHfN9f47KpiRvqrKx0V9+erV1CNkpWzYhW/Qyc6aT8rEyCrvauWSYGZK2ia3o7vd3akF07acHAFpOA==" saltValue="yVW9XmDwTqEnmpSGai0KYg==" spinCount="100000" sqref="D5" name="Range1_1_41"/>
    <protectedRange algorithmName="SHA-512" hashValue="ON39YdpmFHfN9f47KpiRvqrKx0V9+erV1CNkpWzYhW/Qyc6aT8rEyCrvauWSYGZK2ia3o7vd3akF07acHAFpOA==" saltValue="yVW9XmDwTqEnmpSGai0KYg==" spinCount="100000" sqref="E6:J6 B6:C6" name="Range1_5_2"/>
    <protectedRange algorithmName="SHA-512" hashValue="ON39YdpmFHfN9f47KpiRvqrKx0V9+erV1CNkpWzYhW/Qyc6aT8rEyCrvauWSYGZK2ia3o7vd3akF07acHAFpOA==" saltValue="yVW9XmDwTqEnmpSGai0KYg==" spinCount="100000" sqref="D6" name="Range1_1_3_2"/>
    <protectedRange algorithmName="SHA-512" hashValue="ON39YdpmFHfN9f47KpiRvqrKx0V9+erV1CNkpWzYhW/Qyc6aT8rEyCrvauWSYGZK2ia3o7vd3akF07acHAFpOA==" saltValue="yVW9XmDwTqEnmpSGai0KYg==" spinCount="100000" sqref="E7:J7 B7:C7" name="Range1_57"/>
    <protectedRange algorithmName="SHA-512" hashValue="ON39YdpmFHfN9f47KpiRvqrKx0V9+erV1CNkpWzYhW/Qyc6aT8rEyCrvauWSYGZK2ia3o7vd3akF07acHAFpOA==" saltValue="yVW9XmDwTqEnmpSGai0KYg==" spinCount="100000" sqref="D7" name="Range1_1_44"/>
    <protectedRange algorithmName="SHA-512" hashValue="ON39YdpmFHfN9f47KpiRvqrKx0V9+erV1CNkpWzYhW/Qyc6aT8rEyCrvauWSYGZK2ia3o7vd3akF07acHAFpOA==" saltValue="yVW9XmDwTqEnmpSGai0KYg==" spinCount="100000" sqref="B8:C8 E8:J8" name="Range1_19"/>
    <protectedRange algorithmName="SHA-512" hashValue="ON39YdpmFHfN9f47KpiRvqrKx0V9+erV1CNkpWzYhW/Qyc6aT8rEyCrvauWSYGZK2ia3o7vd3akF07acHAFpOA==" saltValue="yVW9XmDwTqEnmpSGai0KYg==" spinCount="100000" sqref="D8" name="Range1_1_45"/>
  </protectedRanges>
  <conditionalFormatting sqref="F2">
    <cfRule type="top10" dxfId="2507" priority="42" rank="1"/>
  </conditionalFormatting>
  <conditionalFormatting sqref="G2">
    <cfRule type="top10" dxfId="2506" priority="41" rank="1"/>
  </conditionalFormatting>
  <conditionalFormatting sqref="H2">
    <cfRule type="top10" dxfId="2505" priority="40" rank="1"/>
  </conditionalFormatting>
  <conditionalFormatting sqref="I2">
    <cfRule type="top10" dxfId="2504" priority="39" rank="1"/>
  </conditionalFormatting>
  <conditionalFormatting sqref="J2">
    <cfRule type="top10" dxfId="2503" priority="38" rank="1"/>
  </conditionalFormatting>
  <conditionalFormatting sqref="E2">
    <cfRule type="top10" dxfId="2502" priority="37" rank="1"/>
  </conditionalFormatting>
  <conditionalFormatting sqref="F3">
    <cfRule type="top10" dxfId="2501" priority="36" rank="1"/>
  </conditionalFormatting>
  <conditionalFormatting sqref="G3">
    <cfRule type="top10" dxfId="2500" priority="35" rank="1"/>
  </conditionalFormatting>
  <conditionalFormatting sqref="H3">
    <cfRule type="top10" dxfId="2499" priority="34" rank="1"/>
  </conditionalFormatting>
  <conditionalFormatting sqref="I3">
    <cfRule type="top10" dxfId="2498" priority="33" rank="1"/>
  </conditionalFormatting>
  <conditionalFormatting sqref="J3">
    <cfRule type="top10" dxfId="2497" priority="32" rank="1"/>
  </conditionalFormatting>
  <conditionalFormatting sqref="E3">
    <cfRule type="top10" dxfId="2496" priority="31" rank="1"/>
  </conditionalFormatting>
  <conditionalFormatting sqref="F4">
    <cfRule type="top10" dxfId="2495" priority="30" rank="1"/>
  </conditionalFormatting>
  <conditionalFormatting sqref="G4">
    <cfRule type="top10" dxfId="2494" priority="29" rank="1"/>
  </conditionalFormatting>
  <conditionalFormatting sqref="H4">
    <cfRule type="top10" dxfId="2493" priority="28" rank="1"/>
  </conditionalFormatting>
  <conditionalFormatting sqref="I4">
    <cfRule type="top10" dxfId="2492" priority="27" rank="1"/>
  </conditionalFormatting>
  <conditionalFormatting sqref="J4">
    <cfRule type="top10" dxfId="2491" priority="26" rank="1"/>
  </conditionalFormatting>
  <conditionalFormatting sqref="E4">
    <cfRule type="top10" dxfId="2490" priority="25" rank="1"/>
  </conditionalFormatting>
  <conditionalFormatting sqref="F5">
    <cfRule type="top10" dxfId="2489" priority="24" rank="1"/>
  </conditionalFormatting>
  <conditionalFormatting sqref="G5">
    <cfRule type="top10" dxfId="2488" priority="23" rank="1"/>
  </conditionalFormatting>
  <conditionalFormatting sqref="H5">
    <cfRule type="top10" dxfId="2487" priority="22" rank="1"/>
  </conditionalFormatting>
  <conditionalFormatting sqref="I5">
    <cfRule type="top10" dxfId="2486" priority="21" rank="1"/>
  </conditionalFormatting>
  <conditionalFormatting sqref="J5">
    <cfRule type="top10" dxfId="2485" priority="20" rank="1"/>
  </conditionalFormatting>
  <conditionalFormatting sqref="E5">
    <cfRule type="top10" dxfId="2484" priority="19" rank="1"/>
  </conditionalFormatting>
  <conditionalFormatting sqref="E6">
    <cfRule type="top10" dxfId="2483" priority="18" rank="1"/>
  </conditionalFormatting>
  <conditionalFormatting sqref="F6">
    <cfRule type="top10" dxfId="2482" priority="17" rank="1"/>
  </conditionalFormatting>
  <conditionalFormatting sqref="G6">
    <cfRule type="top10" dxfId="2481" priority="16" rank="1"/>
  </conditionalFormatting>
  <conditionalFormatting sqref="H6">
    <cfRule type="top10" dxfId="2480" priority="15" rank="1"/>
  </conditionalFormatting>
  <conditionalFormatting sqref="I6">
    <cfRule type="top10" dxfId="2479" priority="14" rank="1"/>
  </conditionalFormatting>
  <conditionalFormatting sqref="J6">
    <cfRule type="top10" dxfId="2478" priority="13" rank="1"/>
  </conditionalFormatting>
  <conditionalFormatting sqref="F7">
    <cfRule type="top10" dxfId="2477" priority="12" rank="1"/>
  </conditionalFormatting>
  <conditionalFormatting sqref="G7">
    <cfRule type="top10" dxfId="2476" priority="11" rank="1"/>
  </conditionalFormatting>
  <conditionalFormatting sqref="H7">
    <cfRule type="top10" dxfId="2475" priority="10" rank="1"/>
  </conditionalFormatting>
  <conditionalFormatting sqref="I7">
    <cfRule type="top10" dxfId="2474" priority="9" rank="1"/>
  </conditionalFormatting>
  <conditionalFormatting sqref="J7">
    <cfRule type="top10" dxfId="2473" priority="8" rank="1"/>
  </conditionalFormatting>
  <conditionalFormatting sqref="E7">
    <cfRule type="top10" dxfId="2472" priority="7" rank="1"/>
  </conditionalFormatting>
  <conditionalFormatting sqref="F8">
    <cfRule type="top10" dxfId="2471" priority="1" rank="1"/>
  </conditionalFormatting>
  <conditionalFormatting sqref="G8">
    <cfRule type="top10" dxfId="2470" priority="2" rank="1"/>
  </conditionalFormatting>
  <conditionalFormatting sqref="H8">
    <cfRule type="top10" dxfId="2469" priority="3" rank="1"/>
  </conditionalFormatting>
  <conditionalFormatting sqref="I8">
    <cfRule type="top10" dxfId="2468" priority="4" rank="1"/>
  </conditionalFormatting>
  <conditionalFormatting sqref="J8">
    <cfRule type="top10" dxfId="2467" priority="5" rank="1"/>
  </conditionalFormatting>
  <conditionalFormatting sqref="E8">
    <cfRule type="top10" dxfId="2466" priority="6" rank="1"/>
  </conditionalFormatting>
  <hyperlinks>
    <hyperlink ref="Q1" location="'National Adult Rankings'!A1" display="Return to Rankings" xr:uid="{6E4CCEEE-9D4C-4ABE-B73E-1EE9D535F6F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E28300A-6715-4631-96E8-67F736AFC4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E263-7DAD-409D-817A-EBD1C001E078}">
  <sheetPr codeName="Sheet146"/>
  <dimension ref="A1:O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139</v>
      </c>
      <c r="C2" s="22">
        <v>44006</v>
      </c>
      <c r="D2" s="23" t="s">
        <v>138</v>
      </c>
      <c r="E2" s="24">
        <v>191</v>
      </c>
      <c r="F2" s="24">
        <v>195</v>
      </c>
      <c r="G2" s="24">
        <v>196</v>
      </c>
      <c r="H2" s="24">
        <v>199</v>
      </c>
      <c r="I2" s="24"/>
      <c r="J2" s="24"/>
      <c r="K2" s="25">
        <v>4</v>
      </c>
      <c r="L2" s="25">
        <v>781</v>
      </c>
      <c r="M2" s="26">
        <v>195.25</v>
      </c>
      <c r="N2" s="27">
        <v>13</v>
      </c>
      <c r="O2" s="28">
        <v>208.25</v>
      </c>
    </row>
    <row r="3" spans="1:15" x14ac:dyDescent="0.25">
      <c r="A3" s="20" t="s">
        <v>88</v>
      </c>
      <c r="B3" s="21" t="s">
        <v>139</v>
      </c>
      <c r="C3" s="22">
        <v>44024</v>
      </c>
      <c r="D3" s="23" t="s">
        <v>138</v>
      </c>
      <c r="E3" s="24">
        <v>188</v>
      </c>
      <c r="F3" s="24">
        <v>188</v>
      </c>
      <c r="G3" s="24">
        <v>179</v>
      </c>
      <c r="H3" s="24">
        <v>186</v>
      </c>
      <c r="I3" s="24">
        <v>190.001</v>
      </c>
      <c r="J3" s="24">
        <v>189</v>
      </c>
      <c r="K3" s="25">
        <v>6</v>
      </c>
      <c r="L3" s="25">
        <v>1120.001</v>
      </c>
      <c r="M3" s="26">
        <v>186.66683333333333</v>
      </c>
      <c r="N3" s="27">
        <v>14</v>
      </c>
      <c r="O3" s="28">
        <v>200.66683333333333</v>
      </c>
    </row>
    <row r="6" spans="1:15" x14ac:dyDescent="0.25">
      <c r="K6" s="17">
        <f>SUM(K2:K5)</f>
        <v>10</v>
      </c>
      <c r="L6" s="17">
        <f>SUM(L2:L5)</f>
        <v>1901.001</v>
      </c>
      <c r="M6" s="19">
        <f>SUM(L6/K6)</f>
        <v>190.1001</v>
      </c>
      <c r="N6" s="17">
        <f>SUM(N2:N5)</f>
        <v>27</v>
      </c>
      <c r="O6" s="19">
        <f>SUM(M6+N6)</f>
        <v>217.1001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0"/>
    <protectedRange algorithmName="SHA-512" hashValue="ON39YdpmFHfN9f47KpiRvqrKx0V9+erV1CNkpWzYhW/Qyc6aT8rEyCrvauWSYGZK2ia3o7vd3akF07acHAFpOA==" saltValue="yVW9XmDwTqEnmpSGai0KYg==" spinCount="100000" sqref="D2" name="Range1_1_15"/>
    <protectedRange algorithmName="SHA-512" hashValue="ON39YdpmFHfN9f47KpiRvqrKx0V9+erV1CNkpWzYhW/Qyc6aT8rEyCrvauWSYGZK2ia3o7vd3akF07acHAFpOA==" saltValue="yVW9XmDwTqEnmpSGai0KYg==" spinCount="100000" sqref="E3:J3 B3:C3" name="Range1_12_1"/>
    <protectedRange algorithmName="SHA-512" hashValue="ON39YdpmFHfN9f47KpiRvqrKx0V9+erV1CNkpWzYhW/Qyc6aT8rEyCrvauWSYGZK2ia3o7vd3akF07acHAFpOA==" saltValue="yVW9XmDwTqEnmpSGai0KYg==" spinCount="100000" sqref="D3" name="Range1_1_10"/>
  </protectedRanges>
  <conditionalFormatting sqref="F2">
    <cfRule type="top10" dxfId="4257" priority="12" rank="1"/>
  </conditionalFormatting>
  <conditionalFormatting sqref="G2">
    <cfRule type="top10" dxfId="4256" priority="11" rank="1"/>
  </conditionalFormatting>
  <conditionalFormatting sqref="H2">
    <cfRule type="top10" dxfId="4255" priority="10" rank="1"/>
  </conditionalFormatting>
  <conditionalFormatting sqref="I2">
    <cfRule type="top10" dxfId="4254" priority="9" rank="1"/>
  </conditionalFormatting>
  <conditionalFormatting sqref="J2">
    <cfRule type="top10" dxfId="4253" priority="8" rank="1"/>
  </conditionalFormatting>
  <conditionalFormatting sqref="E2">
    <cfRule type="top10" dxfId="4252" priority="7" rank="1"/>
  </conditionalFormatting>
  <conditionalFormatting sqref="E3">
    <cfRule type="top10" dxfId="4251" priority="6" rank="1"/>
  </conditionalFormatting>
  <conditionalFormatting sqref="F3">
    <cfRule type="top10" dxfId="4250" priority="5" rank="1"/>
  </conditionalFormatting>
  <conditionalFormatting sqref="G3">
    <cfRule type="top10" dxfId="4249" priority="4" rank="1"/>
  </conditionalFormatting>
  <conditionalFormatting sqref="H3">
    <cfRule type="top10" dxfId="4248" priority="3" rank="1"/>
  </conditionalFormatting>
  <conditionalFormatting sqref="I3">
    <cfRule type="top10" dxfId="4247" priority="2" rank="1"/>
  </conditionalFormatting>
  <conditionalFormatting sqref="J3">
    <cfRule type="top10" dxfId="4246" priority="1" rank="1"/>
  </conditionalFormatting>
  <dataValidations count="1">
    <dataValidation type="list" allowBlank="1" showInputMessage="1" showErrorMessage="1" sqref="B2" xr:uid="{5C86D9FB-65C4-4944-A12F-D2541DB1FEA2}">
      <formula1>$H$1:$H$88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81E8DD3-52C1-4CA0-89AE-5DC8F5704C1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65D97-D393-4D31-8DAB-3F244119C947}">
  <sheetPr codeName="Sheet94"/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94</v>
      </c>
      <c r="B2" s="36" t="s">
        <v>90</v>
      </c>
      <c r="C2" s="37">
        <v>43953</v>
      </c>
      <c r="D2" s="38" t="s">
        <v>89</v>
      </c>
      <c r="E2" s="39">
        <v>180</v>
      </c>
      <c r="F2" s="39">
        <v>173</v>
      </c>
      <c r="G2" s="39">
        <v>171</v>
      </c>
      <c r="H2" s="39"/>
      <c r="I2" s="39"/>
      <c r="J2" s="39"/>
      <c r="K2" s="40">
        <v>3</v>
      </c>
      <c r="L2" s="40">
        <v>524</v>
      </c>
      <c r="M2" s="41">
        <v>174.66666666666666</v>
      </c>
      <c r="N2" s="42">
        <v>9</v>
      </c>
      <c r="O2" s="43">
        <v>183.66666666666666</v>
      </c>
    </row>
    <row r="3" spans="1:17" x14ac:dyDescent="0.25">
      <c r="A3" s="20" t="s">
        <v>94</v>
      </c>
      <c r="B3" s="21" t="s">
        <v>90</v>
      </c>
      <c r="C3" s="22">
        <v>43972</v>
      </c>
      <c r="D3" s="23" t="s">
        <v>89</v>
      </c>
      <c r="E3" s="24">
        <v>171</v>
      </c>
      <c r="F3" s="24">
        <v>189</v>
      </c>
      <c r="G3" s="24">
        <v>179.001</v>
      </c>
      <c r="H3" s="24"/>
      <c r="I3" s="24"/>
      <c r="J3" s="24"/>
      <c r="K3" s="25">
        <v>3</v>
      </c>
      <c r="L3" s="25">
        <v>539</v>
      </c>
      <c r="M3" s="26">
        <f>SUM(L3/K3)</f>
        <v>179.66666666666666</v>
      </c>
      <c r="N3" s="27">
        <v>8</v>
      </c>
      <c r="O3" s="28">
        <f>SUM(M3+N3)</f>
        <v>187.66666666666666</v>
      </c>
    </row>
    <row r="4" spans="1:17" x14ac:dyDescent="0.25">
      <c r="A4" s="20" t="s">
        <v>32</v>
      </c>
      <c r="B4" s="21" t="s">
        <v>161</v>
      </c>
      <c r="C4" s="22">
        <v>43995</v>
      </c>
      <c r="D4" s="23" t="s">
        <v>89</v>
      </c>
      <c r="E4" s="24">
        <v>184</v>
      </c>
      <c r="F4" s="24">
        <v>185</v>
      </c>
      <c r="G4" s="24">
        <v>183</v>
      </c>
      <c r="H4" s="24"/>
      <c r="I4" s="24"/>
      <c r="J4" s="24"/>
      <c r="K4" s="25">
        <v>3</v>
      </c>
      <c r="L4" s="25">
        <v>552</v>
      </c>
      <c r="M4" s="26">
        <v>184</v>
      </c>
      <c r="N4" s="27">
        <v>11</v>
      </c>
      <c r="O4" s="28">
        <v>195</v>
      </c>
    </row>
    <row r="5" spans="1:17" x14ac:dyDescent="0.25">
      <c r="A5" s="20" t="s">
        <v>94</v>
      </c>
      <c r="B5" s="21" t="s">
        <v>90</v>
      </c>
      <c r="C5" s="22">
        <v>44024</v>
      </c>
      <c r="D5" s="23" t="s">
        <v>138</v>
      </c>
      <c r="E5" s="24">
        <v>174</v>
      </c>
      <c r="F5" s="24">
        <v>175</v>
      </c>
      <c r="G5" s="24">
        <v>176</v>
      </c>
      <c r="H5" s="24">
        <v>167.001</v>
      </c>
      <c r="I5" s="24">
        <v>176</v>
      </c>
      <c r="J5" s="24">
        <v>167</v>
      </c>
      <c r="K5" s="25">
        <v>6</v>
      </c>
      <c r="L5" s="25">
        <v>1035.001</v>
      </c>
      <c r="M5" s="26">
        <v>172.50016666666667</v>
      </c>
      <c r="N5" s="27">
        <v>26</v>
      </c>
      <c r="O5" s="28">
        <v>198.50016666666667</v>
      </c>
    </row>
    <row r="6" spans="1:17" x14ac:dyDescent="0.25">
      <c r="A6" s="20" t="s">
        <v>94</v>
      </c>
      <c r="B6" s="21" t="s">
        <v>90</v>
      </c>
      <c r="C6" s="22">
        <v>44051</v>
      </c>
      <c r="D6" s="23" t="s">
        <v>89</v>
      </c>
      <c r="E6" s="24">
        <v>180</v>
      </c>
      <c r="F6" s="24">
        <v>175.001</v>
      </c>
      <c r="G6" s="24">
        <v>176</v>
      </c>
      <c r="H6" s="24"/>
      <c r="I6" s="24"/>
      <c r="J6" s="24"/>
      <c r="K6" s="25">
        <v>3</v>
      </c>
      <c r="L6" s="25">
        <v>531.00099999999998</v>
      </c>
      <c r="M6" s="26">
        <v>177.00033333333332</v>
      </c>
      <c r="N6" s="27">
        <v>6</v>
      </c>
      <c r="O6" s="28">
        <v>183.00033333333332</v>
      </c>
    </row>
    <row r="7" spans="1:17" x14ac:dyDescent="0.25">
      <c r="A7" s="20" t="s">
        <v>32</v>
      </c>
      <c r="B7" s="21" t="s">
        <v>90</v>
      </c>
      <c r="C7" s="22">
        <v>44084</v>
      </c>
      <c r="D7" s="23" t="s">
        <v>89</v>
      </c>
      <c r="E7" s="24">
        <v>175</v>
      </c>
      <c r="F7" s="24">
        <v>181</v>
      </c>
      <c r="G7" s="24">
        <v>179</v>
      </c>
      <c r="H7" s="24"/>
      <c r="I7" s="24"/>
      <c r="J7" s="24"/>
      <c r="K7" s="25">
        <v>3</v>
      </c>
      <c r="L7" s="25">
        <v>535</v>
      </c>
      <c r="M7" s="26">
        <v>178.33333333333334</v>
      </c>
      <c r="N7" s="27">
        <v>9</v>
      </c>
      <c r="O7" s="28">
        <v>187.33333333333334</v>
      </c>
    </row>
    <row r="8" spans="1:17" x14ac:dyDescent="0.25">
      <c r="A8" s="20" t="s">
        <v>32</v>
      </c>
      <c r="B8" s="21" t="s">
        <v>90</v>
      </c>
      <c r="C8" s="22">
        <v>44093</v>
      </c>
      <c r="D8" s="23" t="s">
        <v>89</v>
      </c>
      <c r="E8" s="24">
        <v>170</v>
      </c>
      <c r="F8" s="24">
        <v>188</v>
      </c>
      <c r="G8" s="24">
        <v>180</v>
      </c>
      <c r="H8" s="24"/>
      <c r="I8" s="24"/>
      <c r="J8" s="24"/>
      <c r="K8" s="25">
        <v>3</v>
      </c>
      <c r="L8" s="25">
        <v>538</v>
      </c>
      <c r="M8" s="26">
        <v>179.33333333333334</v>
      </c>
      <c r="N8" s="27">
        <v>11</v>
      </c>
      <c r="O8" s="28">
        <v>190.33333333333334</v>
      </c>
    </row>
    <row r="9" spans="1:17" x14ac:dyDescent="0.25">
      <c r="A9" s="20" t="s">
        <v>94</v>
      </c>
      <c r="B9" s="21" t="s">
        <v>90</v>
      </c>
      <c r="C9" s="22">
        <v>44135</v>
      </c>
      <c r="D9" s="23" t="s">
        <v>89</v>
      </c>
      <c r="E9" s="24">
        <v>169</v>
      </c>
      <c r="F9" s="24">
        <v>179</v>
      </c>
      <c r="G9" s="24">
        <v>187</v>
      </c>
      <c r="H9" s="24">
        <v>173</v>
      </c>
      <c r="I9" s="24">
        <v>180</v>
      </c>
      <c r="J9" s="24">
        <v>181</v>
      </c>
      <c r="K9" s="25">
        <v>6</v>
      </c>
      <c r="L9" s="25">
        <v>1069</v>
      </c>
      <c r="M9" s="26">
        <v>178.16666666666666</v>
      </c>
      <c r="N9" s="27">
        <v>12</v>
      </c>
      <c r="O9" s="28">
        <v>190.16666666666666</v>
      </c>
    </row>
    <row r="12" spans="1:17" x14ac:dyDescent="0.25">
      <c r="K12" s="17">
        <f>SUM(K2:K11)</f>
        <v>30</v>
      </c>
      <c r="L12" s="17">
        <f>SUM(L2:L11)</f>
        <v>5323.0020000000004</v>
      </c>
      <c r="M12" s="19">
        <f>SUM(L12/K12)</f>
        <v>177.43340000000001</v>
      </c>
      <c r="N12" s="17">
        <f>SUM(N2:N11)</f>
        <v>92</v>
      </c>
      <c r="O12" s="19">
        <f>SUM(M12+N12)</f>
        <v>269.43340000000001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 B2" name="Range1_2_2"/>
    <protectedRange algorithmName="SHA-512" hashValue="ON39YdpmFHfN9f47KpiRvqrKx0V9+erV1CNkpWzYhW/Qyc6aT8rEyCrvauWSYGZK2ia3o7vd3akF07acHAFpOA==" saltValue="yVW9XmDwTqEnmpSGai0KYg==" spinCount="100000" sqref="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 B3" name="Range1_2_3"/>
    <protectedRange algorithmName="SHA-512" hashValue="ON39YdpmFHfN9f47KpiRvqrKx0V9+erV1CNkpWzYhW/Qyc6aT8rEyCrvauWSYGZK2ia3o7vd3akF07acHAFpOA==" saltValue="yVW9XmDwTqEnmpSGai0KYg==" spinCount="100000" sqref="E4:J4 B4:C4" name="Range1_26"/>
    <protectedRange algorithmName="SHA-512" hashValue="ON39YdpmFHfN9f47KpiRvqrKx0V9+erV1CNkpWzYhW/Qyc6aT8rEyCrvauWSYGZK2ia3o7vd3akF07acHAFpOA==" saltValue="yVW9XmDwTqEnmpSGai0KYg==" spinCount="100000" sqref="D4" name="Range1_1_14"/>
    <protectedRange algorithmName="SHA-512" hashValue="ON39YdpmFHfN9f47KpiRvqrKx0V9+erV1CNkpWzYhW/Qyc6aT8rEyCrvauWSYGZK2ia3o7vd3akF07acHAFpOA==" saltValue="yVW9XmDwTqEnmpSGai0KYg==" spinCount="100000" sqref="E5:J5 B5:C5" name="Range1_13"/>
    <protectedRange algorithmName="SHA-512" hashValue="ON39YdpmFHfN9f47KpiRvqrKx0V9+erV1CNkpWzYhW/Qyc6aT8rEyCrvauWSYGZK2ia3o7vd3akF07acHAFpOA==" saltValue="yVW9XmDwTqEnmpSGai0KYg==" spinCount="100000" sqref="D5" name="Range1_1_17"/>
    <protectedRange algorithmName="SHA-512" hashValue="ON39YdpmFHfN9f47KpiRvqrKx0V9+erV1CNkpWzYhW/Qyc6aT8rEyCrvauWSYGZK2ia3o7vd3akF07acHAFpOA==" saltValue="yVW9XmDwTqEnmpSGai0KYg==" spinCount="100000" sqref="E6:J6 B6:C6" name="Range1_48"/>
    <protectedRange algorithmName="SHA-512" hashValue="ON39YdpmFHfN9f47KpiRvqrKx0V9+erV1CNkpWzYhW/Qyc6aT8rEyCrvauWSYGZK2ia3o7vd3akF07acHAFpOA==" saltValue="yVW9XmDwTqEnmpSGai0KYg==" spinCount="100000" sqref="D6" name="Range1_1_38"/>
    <protectedRange algorithmName="SHA-512" hashValue="ON39YdpmFHfN9f47KpiRvqrKx0V9+erV1CNkpWzYhW/Qyc6aT8rEyCrvauWSYGZK2ia3o7vd3akF07acHAFpOA==" saltValue="yVW9XmDwTqEnmpSGai0KYg==" spinCount="100000" sqref="E7:J7 B7:C7" name="Range1_6_2"/>
    <protectedRange algorithmName="SHA-512" hashValue="ON39YdpmFHfN9f47KpiRvqrKx0V9+erV1CNkpWzYhW/Qyc6aT8rEyCrvauWSYGZK2ia3o7vd3akF07acHAFpOA==" saltValue="yVW9XmDwTqEnmpSGai0KYg==" spinCount="100000" sqref="D7" name="Range1_1_4_1"/>
    <protectedRange algorithmName="SHA-512" hashValue="ON39YdpmFHfN9f47KpiRvqrKx0V9+erV1CNkpWzYhW/Qyc6aT8rEyCrvauWSYGZK2ia3o7vd3akF07acHAFpOA==" saltValue="yVW9XmDwTqEnmpSGai0KYg==" spinCount="100000" sqref="E8:J8 B8:C8" name="Range1_13_1"/>
    <protectedRange algorithmName="SHA-512" hashValue="ON39YdpmFHfN9f47KpiRvqrKx0V9+erV1CNkpWzYhW/Qyc6aT8rEyCrvauWSYGZK2ia3o7vd3akF07acHAFpOA==" saltValue="yVW9XmDwTqEnmpSGai0KYg==" spinCount="100000" sqref="D8" name="Range1_1_9_1"/>
    <protectedRange algorithmName="SHA-512" hashValue="ON39YdpmFHfN9f47KpiRvqrKx0V9+erV1CNkpWzYhW/Qyc6aT8rEyCrvauWSYGZK2ia3o7vd3akF07acHAFpOA==" saltValue="yVW9XmDwTqEnmpSGai0KYg==" spinCount="100000" sqref="B9:C9 E9:J9" name="Range1_68"/>
    <protectedRange algorithmName="SHA-512" hashValue="ON39YdpmFHfN9f47KpiRvqrKx0V9+erV1CNkpWzYhW/Qyc6aT8rEyCrvauWSYGZK2ia3o7vd3akF07acHAFpOA==" saltValue="yVW9XmDwTqEnmpSGai0KYg==" spinCount="100000" sqref="D9" name="Range1_1_52"/>
  </protectedRanges>
  <conditionalFormatting sqref="I2">
    <cfRule type="top10" dxfId="2465" priority="48" rank="1"/>
  </conditionalFormatting>
  <conditionalFormatting sqref="H2">
    <cfRule type="top10" dxfId="2464" priority="44" rank="1"/>
  </conditionalFormatting>
  <conditionalFormatting sqref="J2">
    <cfRule type="top10" dxfId="2463" priority="45" rank="1"/>
  </conditionalFormatting>
  <conditionalFormatting sqref="G2">
    <cfRule type="top10" dxfId="2462" priority="47" rank="1"/>
  </conditionalFormatting>
  <conditionalFormatting sqref="F2">
    <cfRule type="top10" dxfId="2461" priority="46" rank="1"/>
  </conditionalFormatting>
  <conditionalFormatting sqref="E2">
    <cfRule type="top10" dxfId="2460" priority="43" rank="1"/>
  </conditionalFormatting>
  <conditionalFormatting sqref="I3">
    <cfRule type="top10" dxfId="2459" priority="37" rank="1"/>
  </conditionalFormatting>
  <conditionalFormatting sqref="H3">
    <cfRule type="top10" dxfId="2458" priority="38" rank="1"/>
  </conditionalFormatting>
  <conditionalFormatting sqref="J3">
    <cfRule type="top10" dxfId="2457" priority="39" rank="1"/>
  </conditionalFormatting>
  <conditionalFormatting sqref="G3">
    <cfRule type="top10" dxfId="2456" priority="40" rank="1"/>
  </conditionalFormatting>
  <conditionalFormatting sqref="F3">
    <cfRule type="top10" dxfId="2455" priority="41" rank="1"/>
  </conditionalFormatting>
  <conditionalFormatting sqref="E3">
    <cfRule type="top10" dxfId="2454" priority="42" rank="1"/>
  </conditionalFormatting>
  <conditionalFormatting sqref="I4">
    <cfRule type="top10" dxfId="2453" priority="36" rank="1"/>
  </conditionalFormatting>
  <conditionalFormatting sqref="H4">
    <cfRule type="top10" dxfId="2452" priority="32" rank="1"/>
  </conditionalFormatting>
  <conditionalFormatting sqref="J4">
    <cfRule type="top10" dxfId="2451" priority="33" rank="1"/>
  </conditionalFormatting>
  <conditionalFormatting sqref="G4">
    <cfRule type="top10" dxfId="2450" priority="35" rank="1"/>
  </conditionalFormatting>
  <conditionalFormatting sqref="F4">
    <cfRule type="top10" dxfId="2449" priority="34" rank="1"/>
  </conditionalFormatting>
  <conditionalFormatting sqref="E4">
    <cfRule type="top10" dxfId="2448" priority="31" rank="1"/>
  </conditionalFormatting>
  <conditionalFormatting sqref="I5">
    <cfRule type="top10" dxfId="2447" priority="30" rank="1"/>
  </conditionalFormatting>
  <conditionalFormatting sqref="H5">
    <cfRule type="top10" dxfId="2446" priority="26" rank="1"/>
  </conditionalFormatting>
  <conditionalFormatting sqref="J5">
    <cfRule type="top10" dxfId="2445" priority="27" rank="1"/>
  </conditionalFormatting>
  <conditionalFormatting sqref="G5">
    <cfRule type="top10" dxfId="2444" priority="29" rank="1"/>
  </conditionalFormatting>
  <conditionalFormatting sqref="F5">
    <cfRule type="top10" dxfId="2443" priority="28" rank="1"/>
  </conditionalFormatting>
  <conditionalFormatting sqref="E5">
    <cfRule type="top10" dxfId="2442" priority="25" rank="1"/>
  </conditionalFormatting>
  <conditionalFormatting sqref="E6">
    <cfRule type="top10" dxfId="2441" priority="24" rank="1"/>
  </conditionalFormatting>
  <conditionalFormatting sqref="F6">
    <cfRule type="top10" dxfId="2440" priority="23" rank="1"/>
  </conditionalFormatting>
  <conditionalFormatting sqref="G6">
    <cfRule type="top10" dxfId="2439" priority="22" rank="1"/>
  </conditionalFormatting>
  <conditionalFormatting sqref="H6">
    <cfRule type="top10" dxfId="2438" priority="21" rank="1"/>
  </conditionalFormatting>
  <conditionalFormatting sqref="I6">
    <cfRule type="top10" dxfId="2437" priority="20" rank="1"/>
  </conditionalFormatting>
  <conditionalFormatting sqref="J6">
    <cfRule type="top10" dxfId="2436" priority="19" rank="1"/>
  </conditionalFormatting>
  <conditionalFormatting sqref="I7">
    <cfRule type="top10" dxfId="2435" priority="18" rank="1"/>
  </conditionalFormatting>
  <conditionalFormatting sqref="H7">
    <cfRule type="top10" dxfId="2434" priority="14" rank="1"/>
  </conditionalFormatting>
  <conditionalFormatting sqref="J7">
    <cfRule type="top10" dxfId="2433" priority="15" rank="1"/>
  </conditionalFormatting>
  <conditionalFormatting sqref="G7">
    <cfRule type="top10" dxfId="2432" priority="17" rank="1"/>
  </conditionalFormatting>
  <conditionalFormatting sqref="F7">
    <cfRule type="top10" dxfId="2431" priority="16" rank="1"/>
  </conditionalFormatting>
  <conditionalFormatting sqref="E7">
    <cfRule type="top10" dxfId="2430" priority="13" rank="1"/>
  </conditionalFormatting>
  <conditionalFormatting sqref="I8">
    <cfRule type="top10" dxfId="2429" priority="12" rank="1"/>
  </conditionalFormatting>
  <conditionalFormatting sqref="H8">
    <cfRule type="top10" dxfId="2428" priority="8" rank="1"/>
  </conditionalFormatting>
  <conditionalFormatting sqref="J8">
    <cfRule type="top10" dxfId="2427" priority="9" rank="1"/>
  </conditionalFormatting>
  <conditionalFormatting sqref="G8">
    <cfRule type="top10" dxfId="2426" priority="11" rank="1"/>
  </conditionalFormatting>
  <conditionalFormatting sqref="F8">
    <cfRule type="top10" dxfId="2425" priority="10" rank="1"/>
  </conditionalFormatting>
  <conditionalFormatting sqref="E8">
    <cfRule type="top10" dxfId="2424" priority="7" rank="1"/>
  </conditionalFormatting>
  <conditionalFormatting sqref="E9">
    <cfRule type="top10" dxfId="2423" priority="1" rank="1"/>
  </conditionalFormatting>
  <conditionalFormatting sqref="F9">
    <cfRule type="top10" dxfId="2422" priority="2" rank="1"/>
  </conditionalFormatting>
  <conditionalFormatting sqref="G9">
    <cfRule type="top10" dxfId="2421" priority="3" rank="1"/>
  </conditionalFormatting>
  <conditionalFormatting sqref="H9">
    <cfRule type="top10" dxfId="2420" priority="4" rank="1"/>
  </conditionalFormatting>
  <conditionalFormatting sqref="I9">
    <cfRule type="top10" dxfId="2419" priority="5" rank="1"/>
  </conditionalFormatting>
  <conditionalFormatting sqref="J9">
    <cfRule type="top10" dxfId="2418" priority="6" rank="1"/>
  </conditionalFormatting>
  <hyperlinks>
    <hyperlink ref="Q1" location="'National Adult Rankings'!A1" display="Return to Rankings" xr:uid="{1AED5031-362D-4944-A469-493C52AEB0C9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F1B4F26-228E-43C0-8682-3C636403C989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BD53866B-05F9-4671-9C7F-60E37ED8CB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026289-C607-4F2C-815D-5C974EEF5CC4}">
  <sheetPr codeName="Sheet28"/>
  <dimension ref="A1:Q25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23</v>
      </c>
      <c r="B2" s="21" t="s">
        <v>47</v>
      </c>
      <c r="C2" s="22">
        <v>43883</v>
      </c>
      <c r="D2" s="23" t="s">
        <v>39</v>
      </c>
      <c r="E2" s="24">
        <v>168</v>
      </c>
      <c r="F2" s="24">
        <v>178</v>
      </c>
      <c r="G2" s="24">
        <v>160</v>
      </c>
      <c r="H2" s="24">
        <v>166</v>
      </c>
      <c r="I2" s="24"/>
      <c r="J2" s="24"/>
      <c r="K2" s="25">
        <v>4</v>
      </c>
      <c r="L2" s="25">
        <v>672</v>
      </c>
      <c r="M2" s="26">
        <v>168</v>
      </c>
      <c r="N2" s="27">
        <v>5</v>
      </c>
      <c r="O2" s="28">
        <v>173</v>
      </c>
    </row>
    <row r="3" spans="1:17" x14ac:dyDescent="0.25">
      <c r="A3" s="20" t="s">
        <v>32</v>
      </c>
      <c r="B3" s="21" t="s">
        <v>47</v>
      </c>
      <c r="C3" s="22">
        <v>43904</v>
      </c>
      <c r="D3" s="23" t="s">
        <v>39</v>
      </c>
      <c r="E3" s="24">
        <v>179</v>
      </c>
      <c r="F3" s="24">
        <v>177</v>
      </c>
      <c r="G3" s="24">
        <v>185</v>
      </c>
      <c r="H3" s="24">
        <v>174</v>
      </c>
      <c r="I3" s="24"/>
      <c r="J3" s="24"/>
      <c r="K3" s="25">
        <v>4</v>
      </c>
      <c r="L3" s="25">
        <v>715</v>
      </c>
      <c r="M3" s="26">
        <v>178.75</v>
      </c>
      <c r="N3" s="27">
        <v>8</v>
      </c>
      <c r="O3" s="28">
        <v>186.75</v>
      </c>
    </row>
    <row r="4" spans="1:17" x14ac:dyDescent="0.25">
      <c r="A4" s="20" t="s">
        <v>32</v>
      </c>
      <c r="B4" s="21" t="s">
        <v>47</v>
      </c>
      <c r="C4" s="22">
        <v>43974</v>
      </c>
      <c r="D4" s="23" t="s">
        <v>39</v>
      </c>
      <c r="E4" s="24">
        <v>174</v>
      </c>
      <c r="F4" s="24">
        <v>183</v>
      </c>
      <c r="G4" s="24">
        <v>177</v>
      </c>
      <c r="H4" s="24">
        <v>171</v>
      </c>
      <c r="I4" s="24"/>
      <c r="J4" s="24"/>
      <c r="K4" s="25">
        <v>4</v>
      </c>
      <c r="L4" s="25">
        <v>705</v>
      </c>
      <c r="M4" s="26">
        <v>176.25</v>
      </c>
      <c r="N4" s="27">
        <v>8</v>
      </c>
      <c r="O4" s="28">
        <v>184.25</v>
      </c>
    </row>
    <row r="5" spans="1:17" x14ac:dyDescent="0.25">
      <c r="A5" s="20" t="s">
        <v>32</v>
      </c>
      <c r="B5" s="21" t="s">
        <v>47</v>
      </c>
      <c r="C5" s="22">
        <v>43981</v>
      </c>
      <c r="D5" s="23" t="s">
        <v>39</v>
      </c>
      <c r="E5" s="24">
        <v>173</v>
      </c>
      <c r="F5" s="24">
        <v>178</v>
      </c>
      <c r="G5" s="24">
        <v>168</v>
      </c>
      <c r="H5" s="24">
        <v>174</v>
      </c>
      <c r="I5" s="24"/>
      <c r="J5" s="24"/>
      <c r="K5" s="25">
        <v>4</v>
      </c>
      <c r="L5" s="25">
        <v>693</v>
      </c>
      <c r="M5" s="26">
        <v>173.25</v>
      </c>
      <c r="N5" s="27">
        <v>6</v>
      </c>
      <c r="O5" s="28">
        <v>179.25</v>
      </c>
    </row>
    <row r="6" spans="1:17" x14ac:dyDescent="0.25">
      <c r="A6" s="20" t="s">
        <v>32</v>
      </c>
      <c r="B6" s="21" t="s">
        <v>47</v>
      </c>
      <c r="C6" s="22">
        <v>43995</v>
      </c>
      <c r="D6" s="23" t="s">
        <v>39</v>
      </c>
      <c r="E6" s="24">
        <v>181</v>
      </c>
      <c r="F6" s="24">
        <v>180</v>
      </c>
      <c r="G6" s="24">
        <v>179</v>
      </c>
      <c r="H6" s="24">
        <v>184</v>
      </c>
      <c r="I6" s="24"/>
      <c r="J6" s="24"/>
      <c r="K6" s="25">
        <v>4</v>
      </c>
      <c r="L6" s="25">
        <v>724</v>
      </c>
      <c r="M6" s="26">
        <v>181</v>
      </c>
      <c r="N6" s="27">
        <v>13</v>
      </c>
      <c r="O6" s="28">
        <v>194</v>
      </c>
    </row>
    <row r="7" spans="1:17" x14ac:dyDescent="0.25">
      <c r="A7" s="20" t="s">
        <v>32</v>
      </c>
      <c r="B7" s="21" t="s">
        <v>47</v>
      </c>
      <c r="C7" s="22">
        <v>44009</v>
      </c>
      <c r="D7" s="23" t="s">
        <v>39</v>
      </c>
      <c r="E7" s="24">
        <v>177</v>
      </c>
      <c r="F7" s="24">
        <v>167</v>
      </c>
      <c r="G7" s="24">
        <v>176</v>
      </c>
      <c r="H7" s="24">
        <v>181</v>
      </c>
      <c r="I7" s="24"/>
      <c r="J7" s="24"/>
      <c r="K7" s="25">
        <v>4</v>
      </c>
      <c r="L7" s="25">
        <v>701</v>
      </c>
      <c r="M7" s="26">
        <v>175.25</v>
      </c>
      <c r="N7" s="27">
        <v>11</v>
      </c>
      <c r="O7" s="28">
        <v>186.25</v>
      </c>
    </row>
    <row r="8" spans="1:17" x14ac:dyDescent="0.25">
      <c r="A8" s="20" t="s">
        <v>32</v>
      </c>
      <c r="B8" s="21" t="s">
        <v>47</v>
      </c>
      <c r="C8" s="22">
        <v>44009</v>
      </c>
      <c r="D8" s="23" t="s">
        <v>64</v>
      </c>
      <c r="E8" s="24">
        <v>185</v>
      </c>
      <c r="F8" s="24">
        <v>181</v>
      </c>
      <c r="G8" s="24">
        <v>178</v>
      </c>
      <c r="H8" s="24">
        <v>187</v>
      </c>
      <c r="I8" s="24"/>
      <c r="J8" s="24"/>
      <c r="K8" s="25">
        <v>4</v>
      </c>
      <c r="L8" s="25">
        <v>731</v>
      </c>
      <c r="M8" s="26">
        <v>182.75</v>
      </c>
      <c r="N8" s="27">
        <v>11</v>
      </c>
      <c r="O8" s="28">
        <v>193.75</v>
      </c>
    </row>
    <row r="9" spans="1:17" x14ac:dyDescent="0.25">
      <c r="A9" s="20" t="s">
        <v>32</v>
      </c>
      <c r="B9" s="21" t="s">
        <v>47</v>
      </c>
      <c r="C9" s="22">
        <v>44037</v>
      </c>
      <c r="D9" s="23" t="s">
        <v>64</v>
      </c>
      <c r="E9" s="24">
        <v>179</v>
      </c>
      <c r="F9" s="24">
        <v>174</v>
      </c>
      <c r="G9" s="24">
        <v>179</v>
      </c>
      <c r="H9" s="24">
        <v>178</v>
      </c>
      <c r="I9" s="24"/>
      <c r="J9" s="24"/>
      <c r="K9" s="25">
        <v>4</v>
      </c>
      <c r="L9" s="25">
        <v>711</v>
      </c>
      <c r="M9" s="26">
        <v>177.5</v>
      </c>
      <c r="N9" s="27">
        <v>6</v>
      </c>
      <c r="O9" s="28">
        <f>SUM(M9:N9)</f>
        <v>183.5</v>
      </c>
    </row>
    <row r="10" spans="1:17" x14ac:dyDescent="0.25">
      <c r="A10" s="20" t="s">
        <v>32</v>
      </c>
      <c r="B10" s="21" t="s">
        <v>47</v>
      </c>
      <c r="C10" s="22">
        <v>44037</v>
      </c>
      <c r="D10" s="23" t="s">
        <v>39</v>
      </c>
      <c r="E10" s="24">
        <v>171</v>
      </c>
      <c r="F10" s="24">
        <v>174</v>
      </c>
      <c r="G10" s="24">
        <v>173</v>
      </c>
      <c r="H10" s="24">
        <v>178</v>
      </c>
      <c r="I10" s="24"/>
      <c r="J10" s="24"/>
      <c r="K10" s="25">
        <v>4</v>
      </c>
      <c r="L10" s="25">
        <v>696</v>
      </c>
      <c r="M10" s="26">
        <v>174</v>
      </c>
      <c r="N10" s="27">
        <v>6</v>
      </c>
      <c r="O10" s="28">
        <v>180</v>
      </c>
    </row>
    <row r="11" spans="1:17" x14ac:dyDescent="0.25">
      <c r="A11" s="20" t="s">
        <v>32</v>
      </c>
      <c r="B11" s="21" t="s">
        <v>47</v>
      </c>
      <c r="C11" s="22">
        <v>44023</v>
      </c>
      <c r="D11" s="23" t="s">
        <v>39</v>
      </c>
      <c r="E11" s="24">
        <v>177</v>
      </c>
      <c r="F11" s="24">
        <v>175.001</v>
      </c>
      <c r="G11" s="24">
        <v>174</v>
      </c>
      <c r="H11" s="24">
        <v>175</v>
      </c>
      <c r="I11" s="24"/>
      <c r="J11" s="24"/>
      <c r="K11" s="25">
        <v>4</v>
      </c>
      <c r="L11" s="25">
        <v>701.00099999999998</v>
      </c>
      <c r="M11" s="26">
        <v>175.25024999999999</v>
      </c>
      <c r="N11" s="27">
        <v>5</v>
      </c>
      <c r="O11" s="28">
        <v>180.25024999999999</v>
      </c>
    </row>
    <row r="12" spans="1:17" x14ac:dyDescent="0.25">
      <c r="A12" s="20" t="s">
        <v>32</v>
      </c>
      <c r="B12" s="21" t="s">
        <v>47</v>
      </c>
      <c r="C12" s="22">
        <v>44051</v>
      </c>
      <c r="D12" s="23" t="s">
        <v>39</v>
      </c>
      <c r="E12" s="24">
        <v>173</v>
      </c>
      <c r="F12" s="24">
        <v>169</v>
      </c>
      <c r="G12" s="24">
        <v>172</v>
      </c>
      <c r="H12" s="24">
        <v>170</v>
      </c>
      <c r="I12" s="24"/>
      <c r="J12" s="24"/>
      <c r="K12" s="25">
        <v>4</v>
      </c>
      <c r="L12" s="25">
        <v>684</v>
      </c>
      <c r="M12" s="26">
        <v>171</v>
      </c>
      <c r="N12" s="27">
        <v>9</v>
      </c>
      <c r="O12" s="28">
        <v>180</v>
      </c>
    </row>
    <row r="13" spans="1:17" x14ac:dyDescent="0.25">
      <c r="A13" s="20" t="s">
        <v>32</v>
      </c>
      <c r="B13" s="21" t="s">
        <v>47</v>
      </c>
      <c r="C13" s="22">
        <v>44065</v>
      </c>
      <c r="D13" s="23" t="s">
        <v>39</v>
      </c>
      <c r="E13" s="24">
        <v>177</v>
      </c>
      <c r="F13" s="24">
        <v>182</v>
      </c>
      <c r="G13" s="24">
        <v>174</v>
      </c>
      <c r="H13" s="24">
        <v>174.001</v>
      </c>
      <c r="I13" s="24"/>
      <c r="J13" s="24"/>
      <c r="K13" s="25">
        <v>4</v>
      </c>
      <c r="L13" s="25">
        <v>707.00099999999998</v>
      </c>
      <c r="M13" s="26">
        <v>176.75024999999999</v>
      </c>
      <c r="N13" s="27">
        <v>13</v>
      </c>
      <c r="O13" s="28">
        <v>189.75024999999999</v>
      </c>
    </row>
    <row r="14" spans="1:17" x14ac:dyDescent="0.25">
      <c r="A14" s="20" t="s">
        <v>32</v>
      </c>
      <c r="B14" s="21" t="s">
        <v>47</v>
      </c>
      <c r="C14" s="22">
        <v>44072</v>
      </c>
      <c r="D14" s="23" t="s">
        <v>39</v>
      </c>
      <c r="E14" s="24">
        <v>172</v>
      </c>
      <c r="F14" s="24">
        <v>181</v>
      </c>
      <c r="G14" s="24">
        <v>176</v>
      </c>
      <c r="H14" s="24">
        <v>179</v>
      </c>
      <c r="I14" s="24">
        <v>184</v>
      </c>
      <c r="J14" s="24">
        <v>171</v>
      </c>
      <c r="K14" s="25">
        <v>6</v>
      </c>
      <c r="L14" s="25">
        <v>1063</v>
      </c>
      <c r="M14" s="26">
        <v>177.16666666666666</v>
      </c>
      <c r="N14" s="27">
        <v>30</v>
      </c>
      <c r="O14" s="28">
        <v>207.16666666666666</v>
      </c>
    </row>
    <row r="15" spans="1:17" x14ac:dyDescent="0.25">
      <c r="A15" s="20" t="s">
        <v>32</v>
      </c>
      <c r="B15" s="21" t="s">
        <v>47</v>
      </c>
      <c r="C15" s="22">
        <v>44086</v>
      </c>
      <c r="D15" s="23" t="s">
        <v>39</v>
      </c>
      <c r="E15" s="24">
        <v>176</v>
      </c>
      <c r="F15" s="24">
        <v>180</v>
      </c>
      <c r="G15" s="24">
        <v>175</v>
      </c>
      <c r="H15" s="24">
        <v>181</v>
      </c>
      <c r="I15" s="24"/>
      <c r="J15" s="24"/>
      <c r="K15" s="25">
        <v>4</v>
      </c>
      <c r="L15" s="25">
        <v>712</v>
      </c>
      <c r="M15" s="26">
        <v>178</v>
      </c>
      <c r="N15" s="27">
        <v>7</v>
      </c>
      <c r="O15" s="28">
        <v>185</v>
      </c>
    </row>
    <row r="16" spans="1:17" x14ac:dyDescent="0.25">
      <c r="A16" s="20" t="s">
        <v>32</v>
      </c>
      <c r="B16" s="21" t="s">
        <v>47</v>
      </c>
      <c r="C16" s="22">
        <v>44093</v>
      </c>
      <c r="D16" s="23" t="s">
        <v>64</v>
      </c>
      <c r="E16" s="24">
        <v>179</v>
      </c>
      <c r="F16" s="24">
        <v>181</v>
      </c>
      <c r="G16" s="24">
        <v>185.001</v>
      </c>
      <c r="H16" s="24">
        <v>184</v>
      </c>
      <c r="I16" s="24"/>
      <c r="J16" s="24"/>
      <c r="K16" s="25">
        <v>4</v>
      </c>
      <c r="L16" s="25">
        <v>729.00099999999998</v>
      </c>
      <c r="M16" s="26">
        <v>182.25024999999999</v>
      </c>
      <c r="N16" s="27">
        <v>6</v>
      </c>
      <c r="O16" s="28">
        <v>188.25024999999999</v>
      </c>
    </row>
    <row r="17" spans="1:15" x14ac:dyDescent="0.25">
      <c r="A17" s="20" t="s">
        <v>32</v>
      </c>
      <c r="B17" s="21" t="s">
        <v>47</v>
      </c>
      <c r="C17" s="22">
        <v>44100</v>
      </c>
      <c r="D17" s="23" t="s">
        <v>39</v>
      </c>
      <c r="E17" s="24">
        <v>177</v>
      </c>
      <c r="F17" s="24">
        <v>172</v>
      </c>
      <c r="G17" s="24">
        <v>168</v>
      </c>
      <c r="H17" s="24">
        <v>162</v>
      </c>
      <c r="I17" s="24"/>
      <c r="J17" s="24"/>
      <c r="K17" s="25">
        <v>4</v>
      </c>
      <c r="L17" s="25">
        <v>679</v>
      </c>
      <c r="M17" s="26">
        <v>169.75</v>
      </c>
      <c r="N17" s="27">
        <v>6</v>
      </c>
      <c r="O17" s="28">
        <v>175.75</v>
      </c>
    </row>
    <row r="18" spans="1:15" x14ac:dyDescent="0.25">
      <c r="A18" s="20" t="s">
        <v>32</v>
      </c>
      <c r="B18" s="21" t="s">
        <v>47</v>
      </c>
      <c r="C18" s="22">
        <v>44114</v>
      </c>
      <c r="D18" s="23" t="s">
        <v>39</v>
      </c>
      <c r="E18" s="24">
        <v>181</v>
      </c>
      <c r="F18" s="24">
        <v>181</v>
      </c>
      <c r="G18" s="24">
        <v>173</v>
      </c>
      <c r="H18" s="24">
        <v>174</v>
      </c>
      <c r="I18" s="24"/>
      <c r="J18" s="24"/>
      <c r="K18" s="25">
        <v>4</v>
      </c>
      <c r="L18" s="25">
        <v>709</v>
      </c>
      <c r="M18" s="26">
        <v>177.25</v>
      </c>
      <c r="N18" s="27">
        <v>13</v>
      </c>
      <c r="O18" s="28">
        <v>190.25</v>
      </c>
    </row>
    <row r="19" spans="1:15" x14ac:dyDescent="0.25">
      <c r="A19" s="20" t="s">
        <v>109</v>
      </c>
      <c r="B19" s="21" t="s">
        <v>47</v>
      </c>
      <c r="C19" s="22">
        <v>44121</v>
      </c>
      <c r="D19" s="23" t="s">
        <v>64</v>
      </c>
      <c r="E19" s="24">
        <v>173</v>
      </c>
      <c r="F19" s="24">
        <v>176</v>
      </c>
      <c r="G19" s="24">
        <v>181</v>
      </c>
      <c r="H19" s="24">
        <v>175</v>
      </c>
      <c r="I19" s="24">
        <v>177</v>
      </c>
      <c r="J19" s="24">
        <v>182</v>
      </c>
      <c r="K19" s="25">
        <v>6</v>
      </c>
      <c r="L19" s="25">
        <v>1064</v>
      </c>
      <c r="M19" s="26">
        <v>177.33333333333334</v>
      </c>
      <c r="N19" s="27">
        <v>6</v>
      </c>
      <c r="O19" s="28">
        <v>183.33333333333334</v>
      </c>
    </row>
    <row r="20" spans="1:15" x14ac:dyDescent="0.25">
      <c r="A20" s="20" t="s">
        <v>109</v>
      </c>
      <c r="B20" s="21" t="s">
        <v>47</v>
      </c>
      <c r="C20" s="22">
        <v>44122</v>
      </c>
      <c r="D20" s="23" t="s">
        <v>64</v>
      </c>
      <c r="E20" s="24">
        <v>181.005</v>
      </c>
      <c r="F20" s="24">
        <v>181</v>
      </c>
      <c r="G20" s="24">
        <v>180</v>
      </c>
      <c r="H20" s="24">
        <v>182</v>
      </c>
      <c r="I20" s="24">
        <v>183</v>
      </c>
      <c r="J20" s="24">
        <v>176</v>
      </c>
      <c r="K20" s="25">
        <v>6</v>
      </c>
      <c r="L20" s="25">
        <v>1083.0050000000001</v>
      </c>
      <c r="M20" s="26">
        <v>180.50083333333336</v>
      </c>
      <c r="N20" s="27">
        <v>20</v>
      </c>
      <c r="O20" s="28">
        <v>200.50083333333336</v>
      </c>
    </row>
    <row r="21" spans="1:15" x14ac:dyDescent="0.25">
      <c r="A21" s="20" t="s">
        <v>32</v>
      </c>
      <c r="B21" s="21" t="s">
        <v>47</v>
      </c>
      <c r="C21" s="22">
        <v>44128</v>
      </c>
      <c r="D21" s="23" t="s">
        <v>39</v>
      </c>
      <c r="E21" s="24">
        <v>175</v>
      </c>
      <c r="F21" s="24">
        <v>175</v>
      </c>
      <c r="G21" s="24">
        <v>180</v>
      </c>
      <c r="H21" s="24">
        <v>178</v>
      </c>
      <c r="I21" s="24"/>
      <c r="J21" s="24"/>
      <c r="K21" s="25">
        <v>4</v>
      </c>
      <c r="L21" s="25">
        <v>708</v>
      </c>
      <c r="M21" s="26">
        <v>177</v>
      </c>
      <c r="N21" s="27">
        <v>13</v>
      </c>
      <c r="O21" s="28">
        <v>190</v>
      </c>
    </row>
    <row r="22" spans="1:15" x14ac:dyDescent="0.25">
      <c r="A22" s="35" t="s">
        <v>32</v>
      </c>
      <c r="B22" s="36" t="s">
        <v>47</v>
      </c>
      <c r="C22" s="37">
        <v>44149</v>
      </c>
      <c r="D22" s="38" t="s">
        <v>39</v>
      </c>
      <c r="E22" s="39">
        <v>164</v>
      </c>
      <c r="F22" s="39">
        <v>175</v>
      </c>
      <c r="G22" s="39">
        <v>163</v>
      </c>
      <c r="H22" s="39">
        <v>163</v>
      </c>
      <c r="I22" s="39">
        <v>167</v>
      </c>
      <c r="J22" s="39">
        <v>173.001</v>
      </c>
      <c r="K22" s="40">
        <v>6</v>
      </c>
      <c r="L22" s="40">
        <v>1005.001</v>
      </c>
      <c r="M22" s="41">
        <v>167.50016666666667</v>
      </c>
      <c r="N22" s="42">
        <v>16</v>
      </c>
      <c r="O22" s="43">
        <v>183.50016666666667</v>
      </c>
    </row>
    <row r="25" spans="1:15" x14ac:dyDescent="0.25">
      <c r="K25" s="17">
        <f>SUM(K2:K24)</f>
        <v>92</v>
      </c>
      <c r="L25" s="17">
        <f>SUM(L2:L24)</f>
        <v>16192.009000000002</v>
      </c>
      <c r="M25" s="19">
        <f>SUM(L25/K25)</f>
        <v>176.00009782608697</v>
      </c>
      <c r="N25" s="17">
        <f>SUM(N2:N24)</f>
        <v>218</v>
      </c>
      <c r="O25" s="19">
        <f>SUM(M25+N25)</f>
        <v>394.00009782608697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_1_1"/>
    <protectedRange algorithmName="SHA-512" hashValue="ON39YdpmFHfN9f47KpiRvqrKx0V9+erV1CNkpWzYhW/Qyc6aT8rEyCrvauWSYGZK2ia3o7vd3akF07acHAFpOA==" saltValue="yVW9XmDwTqEnmpSGai0KYg==" spinCount="100000" sqref="D2" name="Range1_1_5_1_1"/>
    <protectedRange algorithmName="SHA-512" hashValue="ON39YdpmFHfN9f47KpiRvqrKx0V9+erV1CNkpWzYhW/Qyc6aT8rEyCrvauWSYGZK2ia3o7vd3akF07acHAFpOA==" saltValue="yVW9XmDwTqEnmpSGai0KYg==" spinCount="100000" sqref="E3:J3 B3:C3" name="Range1_4"/>
    <protectedRange algorithmName="SHA-512" hashValue="ON39YdpmFHfN9f47KpiRvqrKx0V9+erV1CNkpWzYhW/Qyc6aT8rEyCrvauWSYGZK2ia3o7vd3akF07acHAFpOA==" saltValue="yVW9XmDwTqEnmpSGai0KYg==" spinCount="100000" sqref="D3" name="Range1_1_2"/>
    <protectedRange sqref="E4:J4 B4:C4" name="Range1_5_4"/>
    <protectedRange sqref="D4" name="Range1_1_3_3"/>
    <protectedRange sqref="E5:J5 B5:C5" name="Range1_5"/>
    <protectedRange sqref="D5" name="Range1_1_3"/>
    <protectedRange sqref="E6:J6 B6:C6" name="Range1_5_1"/>
    <protectedRange sqref="D6" name="Range1_1_3_1"/>
    <protectedRange algorithmName="SHA-512" hashValue="ON39YdpmFHfN9f47KpiRvqrKx0V9+erV1CNkpWzYhW/Qyc6aT8rEyCrvauWSYGZK2ia3o7vd3akF07acHAFpOA==" saltValue="yVW9XmDwTqEnmpSGai0KYg==" spinCount="100000" sqref="E7:J7 B7:C7" name="Range1_5_3"/>
    <protectedRange algorithmName="SHA-512" hashValue="ON39YdpmFHfN9f47KpiRvqrKx0V9+erV1CNkpWzYhW/Qyc6aT8rEyCrvauWSYGZK2ia3o7vd3akF07acHAFpOA==" saltValue="yVW9XmDwTqEnmpSGai0KYg==" spinCount="100000" sqref="D7" name="Range1_1_3_4"/>
    <protectedRange algorithmName="SHA-512" hashValue="ON39YdpmFHfN9f47KpiRvqrKx0V9+erV1CNkpWzYhW/Qyc6aT8rEyCrvauWSYGZK2ia3o7vd3akF07acHAFpOA==" saltValue="yVW9XmDwTqEnmpSGai0KYg==" spinCount="100000" sqref="E8:J8 B8:C8" name="Range1_9_3"/>
    <protectedRange algorithmName="SHA-512" hashValue="ON39YdpmFHfN9f47KpiRvqrKx0V9+erV1CNkpWzYhW/Qyc6aT8rEyCrvauWSYGZK2ia3o7vd3akF07acHAFpOA==" saltValue="yVW9XmDwTqEnmpSGai0KYg==" spinCount="100000" sqref="D8" name="Range1_1_7_4"/>
    <protectedRange algorithmName="SHA-512" hashValue="ON39YdpmFHfN9f47KpiRvqrKx0V9+erV1CNkpWzYhW/Qyc6aT8rEyCrvauWSYGZK2ia3o7vd3akF07acHAFpOA==" saltValue="yVW9XmDwTqEnmpSGai0KYg==" spinCount="100000" sqref="E9:J9 B9:C9" name="Range1_5_3_1"/>
    <protectedRange algorithmName="SHA-512" hashValue="ON39YdpmFHfN9f47KpiRvqrKx0V9+erV1CNkpWzYhW/Qyc6aT8rEyCrvauWSYGZK2ia3o7vd3akF07acHAFpOA==" saltValue="yVW9XmDwTqEnmpSGai0KYg==" spinCount="100000" sqref="D9" name="Range1_1_3_3_1"/>
    <protectedRange algorithmName="SHA-512" hashValue="ON39YdpmFHfN9f47KpiRvqrKx0V9+erV1CNkpWzYhW/Qyc6aT8rEyCrvauWSYGZK2ia3o7vd3akF07acHAFpOA==" saltValue="yVW9XmDwTqEnmpSGai0KYg==" spinCount="100000" sqref="E10:J10 B10:C10" name="Range1_5_1_1"/>
    <protectedRange algorithmName="SHA-512" hashValue="ON39YdpmFHfN9f47KpiRvqrKx0V9+erV1CNkpWzYhW/Qyc6aT8rEyCrvauWSYGZK2ia3o7vd3akF07acHAFpOA==" saltValue="yVW9XmDwTqEnmpSGai0KYg==" spinCount="100000" sqref="D10" name="Range1_1_3_1_1"/>
    <protectedRange algorithmName="SHA-512" hashValue="ON39YdpmFHfN9f47KpiRvqrKx0V9+erV1CNkpWzYhW/Qyc6aT8rEyCrvauWSYGZK2ia3o7vd3akF07acHAFpOA==" saltValue="yVW9XmDwTqEnmpSGai0KYg==" spinCount="100000" sqref="E11:J11 B11:C11" name="Range1_5_8"/>
    <protectedRange algorithmName="SHA-512" hashValue="ON39YdpmFHfN9f47KpiRvqrKx0V9+erV1CNkpWzYhW/Qyc6aT8rEyCrvauWSYGZK2ia3o7vd3akF07acHAFpOA==" saltValue="yVW9XmDwTqEnmpSGai0KYg==" spinCount="100000" sqref="D11" name="Range1_1_3_7"/>
    <protectedRange sqref="E12:J12 B12:C12" name="Range1_5_9"/>
    <protectedRange sqref="D12" name="Range1_1_3_9"/>
    <protectedRange algorithmName="SHA-512" hashValue="ON39YdpmFHfN9f47KpiRvqrKx0V9+erV1CNkpWzYhW/Qyc6aT8rEyCrvauWSYGZK2ia3o7vd3akF07acHAFpOA==" saltValue="yVW9XmDwTqEnmpSGai0KYg==" spinCount="100000" sqref="E13:J13 B13:C13" name="Range1_9_1"/>
    <protectedRange algorithmName="SHA-512" hashValue="ON39YdpmFHfN9f47KpiRvqrKx0V9+erV1CNkpWzYhW/Qyc6aT8rEyCrvauWSYGZK2ia3o7vd3akF07acHAFpOA==" saltValue="yVW9XmDwTqEnmpSGai0KYg==" spinCount="100000" sqref="D13" name="Range1_1_7_2"/>
    <protectedRange algorithmName="SHA-512" hashValue="ON39YdpmFHfN9f47KpiRvqrKx0V9+erV1CNkpWzYhW/Qyc6aT8rEyCrvauWSYGZK2ia3o7vd3akF07acHAFpOA==" saltValue="yVW9XmDwTqEnmpSGai0KYg==" spinCount="100000" sqref="E14:J14 B14:C14" name="Range1_5_6"/>
    <protectedRange algorithmName="SHA-512" hashValue="ON39YdpmFHfN9f47KpiRvqrKx0V9+erV1CNkpWzYhW/Qyc6aT8rEyCrvauWSYGZK2ia3o7vd3akF07acHAFpOA==" saltValue="yVW9XmDwTqEnmpSGai0KYg==" spinCount="100000" sqref="D14" name="Range1_1_3_10"/>
    <protectedRange sqref="E15:J15 B15:C15" name="Range1_5_2"/>
    <protectedRange sqref="D15" name="Range1_1_3_2"/>
    <protectedRange algorithmName="SHA-512" hashValue="ON39YdpmFHfN9f47KpiRvqrKx0V9+erV1CNkpWzYhW/Qyc6aT8rEyCrvauWSYGZK2ia3o7vd3akF07acHAFpOA==" saltValue="yVW9XmDwTqEnmpSGai0KYg==" spinCount="100000" sqref="E16:J16 B16:C16" name="Range1_5_2_1"/>
    <protectedRange algorithmName="SHA-512" hashValue="ON39YdpmFHfN9f47KpiRvqrKx0V9+erV1CNkpWzYhW/Qyc6aT8rEyCrvauWSYGZK2ia3o7vd3akF07acHAFpOA==" saltValue="yVW9XmDwTqEnmpSGai0KYg==" spinCount="100000" sqref="D16" name="Range1_1_3_5"/>
    <protectedRange algorithmName="SHA-512" hashValue="ON39YdpmFHfN9f47KpiRvqrKx0V9+erV1CNkpWzYhW/Qyc6aT8rEyCrvauWSYGZK2ia3o7vd3akF07acHAFpOA==" saltValue="yVW9XmDwTqEnmpSGai0KYg==" spinCount="100000" sqref="E17:J17 B17:C17" name="Range1_5_4_1"/>
    <protectedRange algorithmName="SHA-512" hashValue="ON39YdpmFHfN9f47KpiRvqrKx0V9+erV1CNkpWzYhW/Qyc6aT8rEyCrvauWSYGZK2ia3o7vd3akF07acHAFpOA==" saltValue="yVW9XmDwTqEnmpSGai0KYg==" spinCount="100000" sqref="D17" name="Range1_1_3_8"/>
    <protectedRange algorithmName="SHA-512" hashValue="ON39YdpmFHfN9f47KpiRvqrKx0V9+erV1CNkpWzYhW/Qyc6aT8rEyCrvauWSYGZK2ia3o7vd3akF07acHAFpOA==" saltValue="yVW9XmDwTqEnmpSGai0KYg==" spinCount="100000" sqref="E18:J18 B18:C18" name="Range1_5_10"/>
    <protectedRange algorithmName="SHA-512" hashValue="ON39YdpmFHfN9f47KpiRvqrKx0V9+erV1CNkpWzYhW/Qyc6aT8rEyCrvauWSYGZK2ia3o7vd3akF07acHAFpOA==" saltValue="yVW9XmDwTqEnmpSGai0KYg==" spinCount="100000" sqref="D18" name="Range1_1_3_11"/>
    <protectedRange algorithmName="SHA-512" hashValue="ON39YdpmFHfN9f47KpiRvqrKx0V9+erV1CNkpWzYhW/Qyc6aT8rEyCrvauWSYGZK2ia3o7vd3akF07acHAFpOA==" saltValue="yVW9XmDwTqEnmpSGai0KYg==" spinCount="100000" sqref="E19:J19 C19" name="Range1_6_1_1"/>
    <protectedRange algorithmName="SHA-512" hashValue="ON39YdpmFHfN9f47KpiRvqrKx0V9+erV1CNkpWzYhW/Qyc6aT8rEyCrvauWSYGZK2ia3o7vd3akF07acHAFpOA==" saltValue="yVW9XmDwTqEnmpSGai0KYg==" spinCount="100000" sqref="D19" name="Range1_1_6_1_1"/>
    <protectedRange algorithmName="SHA-512" hashValue="ON39YdpmFHfN9f47KpiRvqrKx0V9+erV1CNkpWzYhW/Qyc6aT8rEyCrvauWSYGZK2ia3o7vd3akF07acHAFpOA==" saltValue="yVW9XmDwTqEnmpSGai0KYg==" spinCount="100000" sqref="B19" name="Range1_4_14"/>
    <protectedRange algorithmName="SHA-512" hashValue="ON39YdpmFHfN9f47KpiRvqrKx0V9+erV1CNkpWzYhW/Qyc6aT8rEyCrvauWSYGZK2ia3o7vd3akF07acHAFpOA==" saltValue="yVW9XmDwTqEnmpSGai0KYg==" spinCount="100000" sqref="E20:J20 C20" name="Range1_6_1_1_1"/>
    <protectedRange algorithmName="SHA-512" hashValue="ON39YdpmFHfN9f47KpiRvqrKx0V9+erV1CNkpWzYhW/Qyc6aT8rEyCrvauWSYGZK2ia3o7vd3akF07acHAFpOA==" saltValue="yVW9XmDwTqEnmpSGai0KYg==" spinCount="100000" sqref="D20" name="Range1_1_6_1_1_1"/>
    <protectedRange algorithmName="SHA-512" hashValue="ON39YdpmFHfN9f47KpiRvqrKx0V9+erV1CNkpWzYhW/Qyc6aT8rEyCrvauWSYGZK2ia3o7vd3akF07acHAFpOA==" saltValue="yVW9XmDwTqEnmpSGai0KYg==" spinCount="100000" sqref="B20" name="Range1_4_15"/>
    <protectedRange algorithmName="SHA-512" hashValue="ON39YdpmFHfN9f47KpiRvqrKx0V9+erV1CNkpWzYhW/Qyc6aT8rEyCrvauWSYGZK2ia3o7vd3akF07acHAFpOA==" saltValue="yVW9XmDwTqEnmpSGai0KYg==" spinCount="100000" sqref="E22:J22 B22:C22" name="Range1_12"/>
    <protectedRange algorithmName="SHA-512" hashValue="ON39YdpmFHfN9f47KpiRvqrKx0V9+erV1CNkpWzYhW/Qyc6aT8rEyCrvauWSYGZK2ia3o7vd3akF07acHAFpOA==" saltValue="yVW9XmDwTqEnmpSGai0KYg==" spinCount="100000" sqref="D22" name="Range1_1_9"/>
  </protectedRanges>
  <conditionalFormatting sqref="I2">
    <cfRule type="top10" dxfId="2417" priority="120" rank="1"/>
  </conditionalFormatting>
  <conditionalFormatting sqref="H2">
    <cfRule type="top10" dxfId="2416" priority="116" rank="1"/>
  </conditionalFormatting>
  <conditionalFormatting sqref="J2">
    <cfRule type="top10" dxfId="2415" priority="117" rank="1"/>
  </conditionalFormatting>
  <conditionalFormatting sqref="G2">
    <cfRule type="top10" dxfId="2414" priority="119" rank="1"/>
  </conditionalFormatting>
  <conditionalFormatting sqref="F2">
    <cfRule type="top10" dxfId="2413" priority="118" rank="1"/>
  </conditionalFormatting>
  <conditionalFormatting sqref="E2">
    <cfRule type="top10" dxfId="2412" priority="115" rank="1"/>
  </conditionalFormatting>
  <conditionalFormatting sqref="I3">
    <cfRule type="top10" dxfId="2411" priority="114" rank="1"/>
  </conditionalFormatting>
  <conditionalFormatting sqref="H3">
    <cfRule type="top10" dxfId="2410" priority="110" rank="1"/>
  </conditionalFormatting>
  <conditionalFormatting sqref="J3">
    <cfRule type="top10" dxfId="2409" priority="111" rank="1"/>
  </conditionalFormatting>
  <conditionalFormatting sqref="G3">
    <cfRule type="top10" dxfId="2408" priority="113" rank="1"/>
  </conditionalFormatting>
  <conditionalFormatting sqref="F3">
    <cfRule type="top10" dxfId="2407" priority="112" rank="1"/>
  </conditionalFormatting>
  <conditionalFormatting sqref="E3">
    <cfRule type="top10" dxfId="2406" priority="109" rank="1"/>
  </conditionalFormatting>
  <conditionalFormatting sqref="I4">
    <cfRule type="top10" dxfId="2405" priority="108" rank="1"/>
  </conditionalFormatting>
  <conditionalFormatting sqref="H4">
    <cfRule type="top10" dxfId="2404" priority="104" rank="1"/>
  </conditionalFormatting>
  <conditionalFormatting sqref="J4">
    <cfRule type="top10" dxfId="2403" priority="105" rank="1"/>
  </conditionalFormatting>
  <conditionalFormatting sqref="G4">
    <cfRule type="top10" dxfId="2402" priority="107" rank="1"/>
  </conditionalFormatting>
  <conditionalFormatting sqref="F4">
    <cfRule type="top10" dxfId="2401" priority="106" rank="1"/>
  </conditionalFormatting>
  <conditionalFormatting sqref="E4">
    <cfRule type="top10" dxfId="2400" priority="103" rank="1"/>
  </conditionalFormatting>
  <conditionalFormatting sqref="I5">
    <cfRule type="top10" dxfId="2399" priority="102" rank="1"/>
  </conditionalFormatting>
  <conditionalFormatting sqref="H5">
    <cfRule type="top10" dxfId="2398" priority="98" rank="1"/>
  </conditionalFormatting>
  <conditionalFormatting sqref="J5">
    <cfRule type="top10" dxfId="2397" priority="99" rank="1"/>
  </conditionalFormatting>
  <conditionalFormatting sqref="G5">
    <cfRule type="top10" dxfId="2396" priority="101" rank="1"/>
  </conditionalFormatting>
  <conditionalFormatting sqref="F5">
    <cfRule type="top10" dxfId="2395" priority="100" rank="1"/>
  </conditionalFormatting>
  <conditionalFormatting sqref="E5">
    <cfRule type="top10" dxfId="2394" priority="97" rank="1"/>
  </conditionalFormatting>
  <conditionalFormatting sqref="I6">
    <cfRule type="top10" dxfId="2393" priority="96" rank="1"/>
  </conditionalFormatting>
  <conditionalFormatting sqref="H6">
    <cfRule type="top10" dxfId="2392" priority="92" rank="1"/>
  </conditionalFormatting>
  <conditionalFormatting sqref="J6">
    <cfRule type="top10" dxfId="2391" priority="93" rank="1"/>
  </conditionalFormatting>
  <conditionalFormatting sqref="G6">
    <cfRule type="top10" dxfId="2390" priority="95" rank="1"/>
  </conditionalFormatting>
  <conditionalFormatting sqref="F6">
    <cfRule type="top10" dxfId="2389" priority="94" rank="1"/>
  </conditionalFormatting>
  <conditionalFormatting sqref="E6">
    <cfRule type="top10" dxfId="2388" priority="91" rank="1"/>
  </conditionalFormatting>
  <conditionalFormatting sqref="I7">
    <cfRule type="top10" dxfId="2387" priority="90" rank="1"/>
  </conditionalFormatting>
  <conditionalFormatting sqref="H7">
    <cfRule type="top10" dxfId="2386" priority="86" rank="1"/>
  </conditionalFormatting>
  <conditionalFormatting sqref="J7">
    <cfRule type="top10" dxfId="2385" priority="87" rank="1"/>
  </conditionalFormatting>
  <conditionalFormatting sqref="G7">
    <cfRule type="top10" dxfId="2384" priority="89" rank="1"/>
  </conditionalFormatting>
  <conditionalFormatting sqref="F7">
    <cfRule type="top10" dxfId="2383" priority="88" rank="1"/>
  </conditionalFormatting>
  <conditionalFormatting sqref="E7">
    <cfRule type="top10" dxfId="2382" priority="85" rank="1"/>
  </conditionalFormatting>
  <conditionalFormatting sqref="I8">
    <cfRule type="top10" dxfId="2381" priority="84" rank="1"/>
  </conditionalFormatting>
  <conditionalFormatting sqref="H8">
    <cfRule type="top10" dxfId="2380" priority="80" rank="1"/>
  </conditionalFormatting>
  <conditionalFormatting sqref="J8">
    <cfRule type="top10" dxfId="2379" priority="81" rank="1"/>
  </conditionalFormatting>
  <conditionalFormatting sqref="G8">
    <cfRule type="top10" dxfId="2378" priority="83" rank="1"/>
  </conditionalFormatting>
  <conditionalFormatting sqref="F8">
    <cfRule type="top10" dxfId="2377" priority="82" rank="1"/>
  </conditionalFormatting>
  <conditionalFormatting sqref="E8">
    <cfRule type="top10" dxfId="2376" priority="79" rank="1"/>
  </conditionalFormatting>
  <conditionalFormatting sqref="I9">
    <cfRule type="top10" dxfId="2375" priority="73" rank="1"/>
  </conditionalFormatting>
  <conditionalFormatting sqref="H9">
    <cfRule type="top10" dxfId="2374" priority="74" rank="1"/>
  </conditionalFormatting>
  <conditionalFormatting sqref="J9">
    <cfRule type="top10" dxfId="2373" priority="75" rank="1"/>
  </conditionalFormatting>
  <conditionalFormatting sqref="G9">
    <cfRule type="top10" dxfId="2372" priority="76" rank="1"/>
  </conditionalFormatting>
  <conditionalFormatting sqref="F9">
    <cfRule type="top10" dxfId="2371" priority="77" rank="1"/>
  </conditionalFormatting>
  <conditionalFormatting sqref="E9">
    <cfRule type="top10" dxfId="2370" priority="78" rank="1"/>
  </conditionalFormatting>
  <conditionalFormatting sqref="I10">
    <cfRule type="top10" dxfId="2369" priority="72" rank="1"/>
  </conditionalFormatting>
  <conditionalFormatting sqref="H10">
    <cfRule type="top10" dxfId="2368" priority="68" rank="1"/>
  </conditionalFormatting>
  <conditionalFormatting sqref="J10">
    <cfRule type="top10" dxfId="2367" priority="69" rank="1"/>
  </conditionalFormatting>
  <conditionalFormatting sqref="G10">
    <cfRule type="top10" dxfId="2366" priority="71" rank="1"/>
  </conditionalFormatting>
  <conditionalFormatting sqref="F10">
    <cfRule type="top10" dxfId="2365" priority="70" rank="1"/>
  </conditionalFormatting>
  <conditionalFormatting sqref="E10">
    <cfRule type="top10" dxfId="2364" priority="67" rank="1"/>
  </conditionalFormatting>
  <conditionalFormatting sqref="I11">
    <cfRule type="top10" dxfId="2363" priority="66" rank="1"/>
  </conditionalFormatting>
  <conditionalFormatting sqref="H11">
    <cfRule type="top10" dxfId="2362" priority="62" rank="1"/>
  </conditionalFormatting>
  <conditionalFormatting sqref="J11">
    <cfRule type="top10" dxfId="2361" priority="63" rank="1"/>
  </conditionalFormatting>
  <conditionalFormatting sqref="G11">
    <cfRule type="top10" dxfId="2360" priority="65" rank="1"/>
  </conditionalFormatting>
  <conditionalFormatting sqref="F11">
    <cfRule type="top10" dxfId="2359" priority="64" rank="1"/>
  </conditionalFormatting>
  <conditionalFormatting sqref="E11">
    <cfRule type="top10" dxfId="2358" priority="61" rank="1"/>
  </conditionalFormatting>
  <conditionalFormatting sqref="I12">
    <cfRule type="top10" dxfId="2357" priority="60" rank="1"/>
  </conditionalFormatting>
  <conditionalFormatting sqref="H12">
    <cfRule type="top10" dxfId="2356" priority="56" rank="1"/>
  </conditionalFormatting>
  <conditionalFormatting sqref="J12">
    <cfRule type="top10" dxfId="2355" priority="57" rank="1"/>
  </conditionalFormatting>
  <conditionalFormatting sqref="G12">
    <cfRule type="top10" dxfId="2354" priority="59" rank="1"/>
  </conditionalFormatting>
  <conditionalFormatting sqref="F12">
    <cfRule type="top10" dxfId="2353" priority="58" rank="1"/>
  </conditionalFormatting>
  <conditionalFormatting sqref="E12">
    <cfRule type="top10" dxfId="2352" priority="55" rank="1"/>
  </conditionalFormatting>
  <conditionalFormatting sqref="I13">
    <cfRule type="top10" dxfId="2351" priority="54" rank="1"/>
  </conditionalFormatting>
  <conditionalFormatting sqref="H13">
    <cfRule type="top10" dxfId="2350" priority="50" rank="1"/>
  </conditionalFormatting>
  <conditionalFormatting sqref="J13">
    <cfRule type="top10" dxfId="2349" priority="51" rank="1"/>
  </conditionalFormatting>
  <conditionalFormatting sqref="G13">
    <cfRule type="top10" dxfId="2348" priority="53" rank="1"/>
  </conditionalFormatting>
  <conditionalFormatting sqref="F13">
    <cfRule type="top10" dxfId="2347" priority="52" rank="1"/>
  </conditionalFormatting>
  <conditionalFormatting sqref="E13">
    <cfRule type="top10" dxfId="2346" priority="49" rank="1"/>
  </conditionalFormatting>
  <conditionalFormatting sqref="I14">
    <cfRule type="top10" dxfId="2345" priority="48" rank="1"/>
  </conditionalFormatting>
  <conditionalFormatting sqref="H14">
    <cfRule type="top10" dxfId="2344" priority="44" rank="1"/>
  </conditionalFormatting>
  <conditionalFormatting sqref="J14">
    <cfRule type="top10" dxfId="2343" priority="45" rank="1"/>
  </conditionalFormatting>
  <conditionalFormatting sqref="G14">
    <cfRule type="top10" dxfId="2342" priority="47" rank="1"/>
  </conditionalFormatting>
  <conditionalFormatting sqref="F14">
    <cfRule type="top10" dxfId="2341" priority="46" rank="1"/>
  </conditionalFormatting>
  <conditionalFormatting sqref="E14">
    <cfRule type="top10" dxfId="2340" priority="43" rank="1"/>
  </conditionalFormatting>
  <conditionalFormatting sqref="I15">
    <cfRule type="top10" dxfId="2339" priority="42" rank="1"/>
  </conditionalFormatting>
  <conditionalFormatting sqref="H15">
    <cfRule type="top10" dxfId="2338" priority="38" rank="1"/>
  </conditionalFormatting>
  <conditionalFormatting sqref="J15">
    <cfRule type="top10" dxfId="2337" priority="39" rank="1"/>
  </conditionalFormatting>
  <conditionalFormatting sqref="G15">
    <cfRule type="top10" dxfId="2336" priority="41" rank="1"/>
  </conditionalFormatting>
  <conditionalFormatting sqref="F15">
    <cfRule type="top10" dxfId="2335" priority="40" rank="1"/>
  </conditionalFormatting>
  <conditionalFormatting sqref="E15">
    <cfRule type="top10" dxfId="2334" priority="37" rank="1"/>
  </conditionalFormatting>
  <conditionalFormatting sqref="I16">
    <cfRule type="top10" dxfId="2333" priority="36" rank="1"/>
  </conditionalFormatting>
  <conditionalFormatting sqref="H16">
    <cfRule type="top10" dxfId="2332" priority="32" rank="1"/>
  </conditionalFormatting>
  <conditionalFormatting sqref="J16">
    <cfRule type="top10" dxfId="2331" priority="33" rank="1"/>
  </conditionalFormatting>
  <conditionalFormatting sqref="G16">
    <cfRule type="top10" dxfId="2330" priority="35" rank="1"/>
  </conditionalFormatting>
  <conditionalFormatting sqref="F16">
    <cfRule type="top10" dxfId="2329" priority="34" rank="1"/>
  </conditionalFormatting>
  <conditionalFormatting sqref="E16">
    <cfRule type="top10" dxfId="2328" priority="31" rank="1"/>
  </conditionalFormatting>
  <conditionalFormatting sqref="I17">
    <cfRule type="top10" dxfId="2327" priority="30" rank="1"/>
  </conditionalFormatting>
  <conditionalFormatting sqref="H17">
    <cfRule type="top10" dxfId="2326" priority="26" rank="1"/>
  </conditionalFormatting>
  <conditionalFormatting sqref="J17">
    <cfRule type="top10" dxfId="2325" priority="27" rank="1"/>
  </conditionalFormatting>
  <conditionalFormatting sqref="G17">
    <cfRule type="top10" dxfId="2324" priority="29" rank="1"/>
  </conditionalFormatting>
  <conditionalFormatting sqref="F17">
    <cfRule type="top10" dxfId="2323" priority="28" rank="1"/>
  </conditionalFormatting>
  <conditionalFormatting sqref="E17">
    <cfRule type="top10" dxfId="2322" priority="25" rank="1"/>
  </conditionalFormatting>
  <conditionalFormatting sqref="I18">
    <cfRule type="top10" dxfId="2321" priority="24" rank="1"/>
  </conditionalFormatting>
  <conditionalFormatting sqref="H18">
    <cfRule type="top10" dxfId="2320" priority="20" rank="1"/>
  </conditionalFormatting>
  <conditionalFormatting sqref="J18">
    <cfRule type="top10" dxfId="2319" priority="21" rank="1"/>
  </conditionalFormatting>
  <conditionalFormatting sqref="G18">
    <cfRule type="top10" dxfId="2318" priority="23" rank="1"/>
  </conditionalFormatting>
  <conditionalFormatting sqref="F18">
    <cfRule type="top10" dxfId="2317" priority="22" rank="1"/>
  </conditionalFormatting>
  <conditionalFormatting sqref="E18">
    <cfRule type="top10" dxfId="2316" priority="19" rank="1"/>
  </conditionalFormatting>
  <conditionalFormatting sqref="E19">
    <cfRule type="top10" dxfId="2315" priority="18" rank="1"/>
  </conditionalFormatting>
  <conditionalFormatting sqref="F19">
    <cfRule type="top10" dxfId="2314" priority="17" rank="1"/>
  </conditionalFormatting>
  <conditionalFormatting sqref="G19">
    <cfRule type="top10" dxfId="2313" priority="16" rank="1"/>
  </conditionalFormatting>
  <conditionalFormatting sqref="H19">
    <cfRule type="top10" dxfId="2312" priority="15" rank="1"/>
  </conditionalFormatting>
  <conditionalFormatting sqref="I19">
    <cfRule type="top10" dxfId="2311" priority="14" rank="1"/>
  </conditionalFormatting>
  <conditionalFormatting sqref="J19">
    <cfRule type="top10" dxfId="2310" priority="13" rank="1"/>
  </conditionalFormatting>
  <conditionalFormatting sqref="E20">
    <cfRule type="top10" dxfId="2309" priority="12" rank="1"/>
  </conditionalFormatting>
  <conditionalFormatting sqref="F20">
    <cfRule type="top10" dxfId="2308" priority="11" rank="1"/>
  </conditionalFormatting>
  <conditionalFormatting sqref="G20">
    <cfRule type="top10" dxfId="2307" priority="10" rank="1"/>
  </conditionalFormatting>
  <conditionalFormatting sqref="H20">
    <cfRule type="top10" dxfId="2306" priority="9" rank="1"/>
  </conditionalFormatting>
  <conditionalFormatting sqref="I20">
    <cfRule type="top10" dxfId="2305" priority="8" rank="1"/>
  </conditionalFormatting>
  <conditionalFormatting sqref="J20">
    <cfRule type="top10" dxfId="2304" priority="7" rank="1"/>
  </conditionalFormatting>
  <conditionalFormatting sqref="I22">
    <cfRule type="top10" dxfId="2303" priority="6" rank="1"/>
  </conditionalFormatting>
  <conditionalFormatting sqref="H22">
    <cfRule type="top10" dxfId="2302" priority="2" rank="1"/>
  </conditionalFormatting>
  <conditionalFormatting sqref="J22">
    <cfRule type="top10" dxfId="2301" priority="3" rank="1"/>
  </conditionalFormatting>
  <conditionalFormatting sqref="G22">
    <cfRule type="top10" dxfId="2300" priority="5" rank="1"/>
  </conditionalFormatting>
  <conditionalFormatting sqref="F22">
    <cfRule type="top10" dxfId="2299" priority="4" rank="1"/>
  </conditionalFormatting>
  <conditionalFormatting sqref="E22">
    <cfRule type="top10" dxfId="2298" priority="1" rank="1"/>
  </conditionalFormatting>
  <hyperlinks>
    <hyperlink ref="Q1" location="'National Adult Rankings'!A1" display="Return to Rankings" xr:uid="{744F1FF2-6AEC-40D6-AFC5-0D141B7CB5A2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D860C026-3CFD-4A48-BBEA-033960F5F67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81C1EDF7-9C84-48FC-B936-D60AB1CE8987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8B64E13C-D6DA-4707-95D8-905F6147182F}">
          <x14:formula1>
            <xm:f>'C:\Users\gih93\Desktop\[AngeloMasterABRA.xlsm]DATA'!#REF!</xm:f>
          </x14:formula1>
          <xm:sqref>B3 D3</xm:sqref>
        </x14:dataValidation>
      </x14:dataValidations>
    </ext>
  </extLst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05F7A3-5567-480E-983F-2314A963DFA8}">
  <sheetPr codeName="Sheet93"/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88</v>
      </c>
      <c r="B2" s="36" t="s">
        <v>87</v>
      </c>
      <c r="C2" s="37">
        <v>43953</v>
      </c>
      <c r="D2" s="38" t="s">
        <v>89</v>
      </c>
      <c r="E2" s="39">
        <v>176</v>
      </c>
      <c r="F2" s="39">
        <v>174</v>
      </c>
      <c r="G2" s="39">
        <v>177</v>
      </c>
      <c r="H2" s="39"/>
      <c r="I2" s="39"/>
      <c r="J2" s="39"/>
      <c r="K2" s="40">
        <v>3</v>
      </c>
      <c r="L2" s="40">
        <v>527</v>
      </c>
      <c r="M2" s="41">
        <v>175.66666666666666</v>
      </c>
      <c r="N2" s="42">
        <v>3</v>
      </c>
      <c r="O2" s="43">
        <v>178.66666666666666</v>
      </c>
    </row>
    <row r="3" spans="1:17" x14ac:dyDescent="0.25">
      <c r="A3" s="20" t="s">
        <v>88</v>
      </c>
      <c r="B3" s="21" t="s">
        <v>87</v>
      </c>
      <c r="C3" s="22">
        <v>43972</v>
      </c>
      <c r="D3" s="23" t="s">
        <v>89</v>
      </c>
      <c r="E3" s="24">
        <v>170</v>
      </c>
      <c r="F3" s="24">
        <v>181</v>
      </c>
      <c r="G3" s="24">
        <v>175</v>
      </c>
      <c r="H3" s="24"/>
      <c r="I3" s="24"/>
      <c r="J3" s="24"/>
      <c r="K3" s="25">
        <v>3</v>
      </c>
      <c r="L3" s="25">
        <v>526</v>
      </c>
      <c r="M3" s="26">
        <f>SUM(L3/K3)</f>
        <v>175.33333333333334</v>
      </c>
      <c r="N3" s="27">
        <v>5</v>
      </c>
      <c r="O3" s="28">
        <f>SUM(M3+N3)</f>
        <v>180.33333333333334</v>
      </c>
    </row>
    <row r="4" spans="1:17" x14ac:dyDescent="0.25">
      <c r="A4" s="20" t="s">
        <v>31</v>
      </c>
      <c r="B4" s="21" t="s">
        <v>87</v>
      </c>
      <c r="C4" s="22">
        <v>43995</v>
      </c>
      <c r="D4" s="23" t="s">
        <v>89</v>
      </c>
      <c r="E4" s="24">
        <v>182</v>
      </c>
      <c r="F4" s="24">
        <v>187</v>
      </c>
      <c r="G4" s="24">
        <v>185</v>
      </c>
      <c r="H4" s="24"/>
      <c r="I4" s="24"/>
      <c r="J4" s="24"/>
      <c r="K4" s="25">
        <v>3</v>
      </c>
      <c r="L4" s="25">
        <v>554</v>
      </c>
      <c r="M4" s="26">
        <v>184.66666666666666</v>
      </c>
      <c r="N4" s="27">
        <v>6</v>
      </c>
      <c r="O4" s="28">
        <v>190.66666666666666</v>
      </c>
    </row>
    <row r="5" spans="1:17" x14ac:dyDescent="0.25">
      <c r="A5" s="20" t="s">
        <v>31</v>
      </c>
      <c r="B5" s="21" t="s">
        <v>87</v>
      </c>
      <c r="C5" s="22">
        <v>44000</v>
      </c>
      <c r="D5" s="23" t="s">
        <v>89</v>
      </c>
      <c r="E5" s="24">
        <v>183</v>
      </c>
      <c r="F5" s="24">
        <v>194</v>
      </c>
      <c r="G5" s="24">
        <v>180</v>
      </c>
      <c r="H5" s="24"/>
      <c r="I5" s="24"/>
      <c r="J5" s="24"/>
      <c r="K5" s="25">
        <v>3</v>
      </c>
      <c r="L5" s="25">
        <v>557</v>
      </c>
      <c r="M5" s="26">
        <v>185.66666666666666</v>
      </c>
      <c r="N5" s="27">
        <v>5</v>
      </c>
      <c r="O5" s="28">
        <v>190.66666666666666</v>
      </c>
    </row>
    <row r="6" spans="1:17" x14ac:dyDescent="0.25">
      <c r="A6" s="20" t="s">
        <v>212</v>
      </c>
      <c r="B6" s="21" t="s">
        <v>87</v>
      </c>
      <c r="C6" s="22">
        <v>44070</v>
      </c>
      <c r="D6" s="23" t="s">
        <v>89</v>
      </c>
      <c r="E6" s="24">
        <v>187</v>
      </c>
      <c r="F6" s="24">
        <v>181</v>
      </c>
      <c r="G6" s="24">
        <v>189</v>
      </c>
      <c r="H6" s="24"/>
      <c r="I6" s="24"/>
      <c r="J6" s="24"/>
      <c r="K6" s="25">
        <v>3</v>
      </c>
      <c r="L6" s="25">
        <v>557</v>
      </c>
      <c r="M6" s="26">
        <v>185.66666666666666</v>
      </c>
      <c r="N6" s="27">
        <v>5</v>
      </c>
      <c r="O6" s="28">
        <v>190.66666666666666</v>
      </c>
    </row>
    <row r="7" spans="1:17" x14ac:dyDescent="0.25">
      <c r="A7" s="20" t="s">
        <v>31</v>
      </c>
      <c r="B7" s="21" t="s">
        <v>87</v>
      </c>
      <c r="C7" s="22">
        <v>44014</v>
      </c>
      <c r="D7" s="23" t="s">
        <v>89</v>
      </c>
      <c r="E7" s="24">
        <v>183</v>
      </c>
      <c r="F7" s="24">
        <v>184</v>
      </c>
      <c r="G7" s="24">
        <v>186</v>
      </c>
      <c r="H7" s="24"/>
      <c r="I7" s="24"/>
      <c r="J7" s="24"/>
      <c r="K7" s="25">
        <v>3</v>
      </c>
      <c r="L7" s="25">
        <v>553</v>
      </c>
      <c r="M7" s="26">
        <v>184.33333333333334</v>
      </c>
      <c r="N7" s="27">
        <v>5</v>
      </c>
      <c r="O7" s="28">
        <v>189.33333333333334</v>
      </c>
    </row>
    <row r="8" spans="1:17" x14ac:dyDescent="0.25">
      <c r="A8" s="20" t="s">
        <v>88</v>
      </c>
      <c r="B8" s="21" t="s">
        <v>87</v>
      </c>
      <c r="C8" s="22">
        <v>44122</v>
      </c>
      <c r="D8" s="23" t="s">
        <v>138</v>
      </c>
      <c r="E8" s="24">
        <v>170</v>
      </c>
      <c r="F8" s="24">
        <v>179</v>
      </c>
      <c r="G8" s="24">
        <v>188</v>
      </c>
      <c r="H8" s="24">
        <v>193.001</v>
      </c>
      <c r="I8" s="24">
        <v>191</v>
      </c>
      <c r="J8" s="24">
        <v>188</v>
      </c>
      <c r="K8" s="25">
        <v>6</v>
      </c>
      <c r="L8" s="25">
        <v>1109.001</v>
      </c>
      <c r="M8" s="26">
        <v>184.83349999999999</v>
      </c>
      <c r="N8" s="27">
        <v>8</v>
      </c>
      <c r="O8" s="28">
        <v>192.83349999999999</v>
      </c>
    </row>
    <row r="11" spans="1:17" x14ac:dyDescent="0.25">
      <c r="K11" s="17">
        <f>SUM(K2:K10)</f>
        <v>24</v>
      </c>
      <c r="L11" s="17">
        <f>SUM(L2:L10)</f>
        <v>4383.0010000000002</v>
      </c>
      <c r="M11" s="19">
        <f>SUM(L11/K11)</f>
        <v>182.62504166666668</v>
      </c>
      <c r="N11" s="17">
        <f>SUM(N2:N10)</f>
        <v>37</v>
      </c>
      <c r="O11" s="19">
        <f>SUM(M11+N11)</f>
        <v>219.62504166666668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B3:C3 E3:J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4:J4 B4:C4" name="Range1_25"/>
    <protectedRange algorithmName="SHA-512" hashValue="ON39YdpmFHfN9f47KpiRvqrKx0V9+erV1CNkpWzYhW/Qyc6aT8rEyCrvauWSYGZK2ia3o7vd3akF07acHAFpOA==" saltValue="yVW9XmDwTqEnmpSGai0KYg==" spinCount="100000" sqref="D4" name="Range1_1_13"/>
    <protectedRange algorithmName="SHA-512" hashValue="ON39YdpmFHfN9f47KpiRvqrKx0V9+erV1CNkpWzYhW/Qyc6aT8rEyCrvauWSYGZK2ia3o7vd3akF07acHAFpOA==" saltValue="yVW9XmDwTqEnmpSGai0KYg==" spinCount="100000" sqref="E5:J5 B5:C5" name="Range1_4_2"/>
    <protectedRange algorithmName="SHA-512" hashValue="ON39YdpmFHfN9f47KpiRvqrKx0V9+erV1CNkpWzYhW/Qyc6aT8rEyCrvauWSYGZK2ia3o7vd3akF07acHAFpOA==" saltValue="yVW9XmDwTqEnmpSGai0KYg==" spinCount="100000" sqref="D5" name="Range1_1_2_2"/>
    <protectedRange algorithmName="SHA-512" hashValue="ON39YdpmFHfN9f47KpiRvqrKx0V9+erV1CNkpWzYhW/Qyc6aT8rEyCrvauWSYGZK2ia3o7vd3akF07acHAFpOA==" saltValue="yVW9XmDwTqEnmpSGai0KYg==" spinCount="100000" sqref="E6:J6 B6:C6" name="Range1_43"/>
    <protectedRange algorithmName="SHA-512" hashValue="ON39YdpmFHfN9f47KpiRvqrKx0V9+erV1CNkpWzYhW/Qyc6aT8rEyCrvauWSYGZK2ia3o7vd3akF07acHAFpOA==" saltValue="yVW9XmDwTqEnmpSGai0KYg==" spinCount="100000" sqref="D6" name="Range1_1_33"/>
    <protectedRange algorithmName="SHA-512" hashValue="ON39YdpmFHfN9f47KpiRvqrKx0V9+erV1CNkpWzYhW/Qyc6aT8rEyCrvauWSYGZK2ia3o7vd3akF07acHAFpOA==" saltValue="yVW9XmDwTqEnmpSGai0KYg==" spinCount="100000" sqref="E7:J7 B7:C7" name="Range1_4_8"/>
    <protectedRange algorithmName="SHA-512" hashValue="ON39YdpmFHfN9f47KpiRvqrKx0V9+erV1CNkpWzYhW/Qyc6aT8rEyCrvauWSYGZK2ia3o7vd3akF07acHAFpOA==" saltValue="yVW9XmDwTqEnmpSGai0KYg==" spinCount="100000" sqref="D7" name="Range1_1_2_8"/>
    <protectedRange algorithmName="SHA-512" hashValue="ON39YdpmFHfN9f47KpiRvqrKx0V9+erV1CNkpWzYhW/Qyc6aT8rEyCrvauWSYGZK2ia3o7vd3akF07acHAFpOA==" saltValue="yVW9XmDwTqEnmpSGai0KYg==" spinCount="100000" sqref="B8:C8 E8:J8" name="Range1_19"/>
    <protectedRange algorithmName="SHA-512" hashValue="ON39YdpmFHfN9f47KpiRvqrKx0V9+erV1CNkpWzYhW/Qyc6aT8rEyCrvauWSYGZK2ia3o7vd3akF07acHAFpOA==" saltValue="yVW9XmDwTqEnmpSGai0KYg==" spinCount="100000" sqref="D8" name="Range1_1_45"/>
  </protectedRanges>
  <conditionalFormatting sqref="E2">
    <cfRule type="top10" dxfId="2297" priority="42" rank="1"/>
  </conditionalFormatting>
  <conditionalFormatting sqref="F2">
    <cfRule type="top10" dxfId="2296" priority="41" rank="1"/>
  </conditionalFormatting>
  <conditionalFormatting sqref="G2">
    <cfRule type="top10" dxfId="2295" priority="40" rank="1"/>
  </conditionalFormatting>
  <conditionalFormatting sqref="H2">
    <cfRule type="top10" dxfId="2294" priority="39" rank="1"/>
  </conditionalFormatting>
  <conditionalFormatting sqref="I2">
    <cfRule type="top10" dxfId="2293" priority="38" rank="1"/>
  </conditionalFormatting>
  <conditionalFormatting sqref="J2">
    <cfRule type="top10" dxfId="2292" priority="37" rank="1"/>
  </conditionalFormatting>
  <conditionalFormatting sqref="E3">
    <cfRule type="top10" dxfId="2291" priority="31" rank="1"/>
  </conditionalFormatting>
  <conditionalFormatting sqref="F3">
    <cfRule type="top10" dxfId="2290" priority="32" rank="1"/>
  </conditionalFormatting>
  <conditionalFormatting sqref="G3">
    <cfRule type="top10" dxfId="2289" priority="33" rank="1"/>
  </conditionalFormatting>
  <conditionalFormatting sqref="H3">
    <cfRule type="top10" dxfId="2288" priority="34" rank="1"/>
  </conditionalFormatting>
  <conditionalFormatting sqref="I3">
    <cfRule type="top10" dxfId="2287" priority="35" rank="1"/>
  </conditionalFormatting>
  <conditionalFormatting sqref="J3">
    <cfRule type="top10" dxfId="2286" priority="36" rank="1"/>
  </conditionalFormatting>
  <conditionalFormatting sqref="E4">
    <cfRule type="top10" dxfId="2285" priority="30" rank="1"/>
  </conditionalFormatting>
  <conditionalFormatting sqref="F4">
    <cfRule type="top10" dxfId="2284" priority="29" rank="1"/>
  </conditionalFormatting>
  <conditionalFormatting sqref="G4">
    <cfRule type="top10" dxfId="2283" priority="28" rank="1"/>
  </conditionalFormatting>
  <conditionalFormatting sqref="H4">
    <cfRule type="top10" dxfId="2282" priority="27" rank="1"/>
  </conditionalFormatting>
  <conditionalFormatting sqref="I4">
    <cfRule type="top10" dxfId="2281" priority="26" rank="1"/>
  </conditionalFormatting>
  <conditionalFormatting sqref="J4">
    <cfRule type="top10" dxfId="2280" priority="25" rank="1"/>
  </conditionalFormatting>
  <conditionalFormatting sqref="E5">
    <cfRule type="top10" dxfId="2279" priority="24" rank="1"/>
  </conditionalFormatting>
  <conditionalFormatting sqref="F5">
    <cfRule type="top10" dxfId="2278" priority="23" rank="1"/>
  </conditionalFormatting>
  <conditionalFormatting sqref="G5">
    <cfRule type="top10" dxfId="2277" priority="22" rank="1"/>
  </conditionalFormatting>
  <conditionalFormatting sqref="H5">
    <cfRule type="top10" dxfId="2276" priority="21" rank="1"/>
  </conditionalFormatting>
  <conditionalFormatting sqref="I5">
    <cfRule type="top10" dxfId="2275" priority="20" rank="1"/>
  </conditionalFormatting>
  <conditionalFormatting sqref="J5">
    <cfRule type="top10" dxfId="2274" priority="19" rank="1"/>
  </conditionalFormatting>
  <conditionalFormatting sqref="E6">
    <cfRule type="top10" dxfId="2273" priority="18" rank="1"/>
  </conditionalFormatting>
  <conditionalFormatting sqref="F6">
    <cfRule type="top10" dxfId="2272" priority="17" rank="1"/>
  </conditionalFormatting>
  <conditionalFormatting sqref="G6">
    <cfRule type="top10" dxfId="2271" priority="16" rank="1"/>
  </conditionalFormatting>
  <conditionalFormatting sqref="H6">
    <cfRule type="top10" dxfId="2270" priority="15" rank="1"/>
  </conditionalFormatting>
  <conditionalFormatting sqref="I6">
    <cfRule type="top10" dxfId="2269" priority="14" rank="1"/>
  </conditionalFormatting>
  <conditionalFormatting sqref="J6">
    <cfRule type="top10" dxfId="2268" priority="13" rank="1"/>
  </conditionalFormatting>
  <conditionalFormatting sqref="E7">
    <cfRule type="top10" dxfId="2267" priority="12" rank="1"/>
  </conditionalFormatting>
  <conditionalFormatting sqref="F7">
    <cfRule type="top10" dxfId="2266" priority="11" rank="1"/>
  </conditionalFormatting>
  <conditionalFormatting sqref="G7">
    <cfRule type="top10" dxfId="2265" priority="10" rank="1"/>
  </conditionalFormatting>
  <conditionalFormatting sqref="H7">
    <cfRule type="top10" dxfId="2264" priority="9" rank="1"/>
  </conditionalFormatting>
  <conditionalFormatting sqref="I7">
    <cfRule type="top10" dxfId="2263" priority="8" rank="1"/>
  </conditionalFormatting>
  <conditionalFormatting sqref="J7">
    <cfRule type="top10" dxfId="2262" priority="7" rank="1"/>
  </conditionalFormatting>
  <conditionalFormatting sqref="F8">
    <cfRule type="top10" dxfId="2261" priority="1" rank="1"/>
  </conditionalFormatting>
  <conditionalFormatting sqref="G8">
    <cfRule type="top10" dxfId="2260" priority="2" rank="1"/>
  </conditionalFormatting>
  <conditionalFormatting sqref="H8">
    <cfRule type="top10" dxfId="2259" priority="3" rank="1"/>
  </conditionalFormatting>
  <conditionalFormatting sqref="I8">
    <cfRule type="top10" dxfId="2258" priority="4" rank="1"/>
  </conditionalFormatting>
  <conditionalFormatting sqref="J8">
    <cfRule type="top10" dxfId="2257" priority="5" rank="1"/>
  </conditionalFormatting>
  <conditionalFormatting sqref="E8">
    <cfRule type="top10" dxfId="2256" priority="6" rank="1"/>
  </conditionalFormatting>
  <hyperlinks>
    <hyperlink ref="Q1" location="'National Adult Rankings'!A1" display="Return to Rankings" xr:uid="{DE565D52-B5F0-427C-9795-7B5A03654B1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18A3D4-9A20-4C48-AB45-57D9A7F74D3B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5784748E-3671-4FF9-8093-D31809EE07C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FBB24-E439-4E0F-B0FD-E56C1E76BB34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88</v>
      </c>
      <c r="B2" s="55" t="s">
        <v>188</v>
      </c>
      <c r="C2" s="56">
        <v>44024</v>
      </c>
      <c r="D2" s="57" t="s">
        <v>183</v>
      </c>
      <c r="E2" s="58">
        <v>174</v>
      </c>
      <c r="F2" s="58">
        <v>170</v>
      </c>
      <c r="G2" s="58">
        <v>183</v>
      </c>
      <c r="H2" s="58">
        <v>178</v>
      </c>
      <c r="I2" s="58"/>
      <c r="J2" s="58"/>
      <c r="K2" s="59">
        <f t="shared" ref="K2" si="0">COUNT(E2:J2)</f>
        <v>4</v>
      </c>
      <c r="L2" s="59">
        <f t="shared" ref="L2" si="1">SUM(E2:J2)</f>
        <v>705</v>
      </c>
      <c r="M2" s="60">
        <f t="shared" ref="M2" si="2">SUM(L2/K2)</f>
        <v>176.25</v>
      </c>
      <c r="N2" s="55">
        <v>2</v>
      </c>
      <c r="O2" s="61">
        <f t="shared" ref="O2" si="3">SUM(M2+N2)</f>
        <v>178.25</v>
      </c>
    </row>
    <row r="5" spans="1:17" x14ac:dyDescent="0.25">
      <c r="K5" s="17">
        <f>SUM(K2:K4)</f>
        <v>4</v>
      </c>
      <c r="L5" s="17">
        <f>SUM(L2:L4)</f>
        <v>705</v>
      </c>
      <c r="M5" s="19">
        <f>SUM(L5/K5)</f>
        <v>176.25</v>
      </c>
      <c r="N5" s="17">
        <f>SUM(N2:N4)</f>
        <v>2</v>
      </c>
      <c r="O5" s="19">
        <f>SUM(M5+N5)</f>
        <v>178.25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2255" priority="7" rank="1"/>
  </conditionalFormatting>
  <conditionalFormatting sqref="F2">
    <cfRule type="top10" dxfId="2254" priority="8" rank="1"/>
  </conditionalFormatting>
  <conditionalFormatting sqref="G2">
    <cfRule type="top10" dxfId="2253" priority="9" rank="1"/>
  </conditionalFormatting>
  <conditionalFormatting sqref="H2">
    <cfRule type="top10" dxfId="2252" priority="10" rank="1"/>
  </conditionalFormatting>
  <conditionalFormatting sqref="I2">
    <cfRule type="top10" dxfId="2251" priority="11" rank="1"/>
  </conditionalFormatting>
  <conditionalFormatting sqref="J2">
    <cfRule type="top10" dxfId="2250" priority="12" rank="1"/>
  </conditionalFormatting>
  <hyperlinks>
    <hyperlink ref="Q1" location="'National Adult Rankings'!A1" display="Return to Rankings" xr:uid="{56A56BB4-497B-4224-83F4-45EBA26D4C2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9DDA7F1-F4FB-4FCA-9579-75B099857DF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7F6C5-4334-41BF-8508-D4545A31E485}">
  <sheetPr codeName="Sheet9"/>
  <dimension ref="A1:O7"/>
  <sheetViews>
    <sheetView workbookViewId="0">
      <selection activeCell="A9" sqref="A9"/>
    </sheetView>
  </sheetViews>
  <sheetFormatPr defaultRowHeight="15" x14ac:dyDescent="0.25"/>
  <cols>
    <col min="1" max="1" width="18" customWidth="1"/>
    <col min="2" max="2" width="13.425781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109</v>
      </c>
      <c r="B2" s="21" t="s">
        <v>18</v>
      </c>
      <c r="C2" s="22">
        <v>44059</v>
      </c>
      <c r="D2" s="23" t="s">
        <v>30</v>
      </c>
      <c r="E2" s="24">
        <v>180</v>
      </c>
      <c r="F2" s="24">
        <v>185</v>
      </c>
      <c r="G2" s="24">
        <v>184</v>
      </c>
      <c r="H2" s="24">
        <v>189</v>
      </c>
      <c r="I2" s="24"/>
      <c r="J2" s="24"/>
      <c r="K2" s="25">
        <v>4</v>
      </c>
      <c r="L2" s="25">
        <v>738</v>
      </c>
      <c r="M2" s="26">
        <v>184.5</v>
      </c>
      <c r="N2" s="27">
        <v>7</v>
      </c>
      <c r="O2" s="28">
        <v>191.5</v>
      </c>
    </row>
    <row r="3" spans="1:15" x14ac:dyDescent="0.25">
      <c r="A3" s="20" t="s">
        <v>109</v>
      </c>
      <c r="B3" s="21" t="s">
        <v>18</v>
      </c>
      <c r="C3" s="22">
        <v>44068</v>
      </c>
      <c r="D3" s="23" t="s">
        <v>30</v>
      </c>
      <c r="E3" s="24">
        <v>189</v>
      </c>
      <c r="F3" s="24">
        <v>179</v>
      </c>
      <c r="G3" s="24">
        <v>189</v>
      </c>
      <c r="H3" s="24"/>
      <c r="I3" s="24"/>
      <c r="J3" s="24"/>
      <c r="K3" s="25">
        <v>3</v>
      </c>
      <c r="L3" s="25">
        <v>557</v>
      </c>
      <c r="M3" s="26">
        <v>185.66666666666666</v>
      </c>
      <c r="N3" s="27">
        <v>8</v>
      </c>
      <c r="O3" s="28">
        <v>193.66666666666666</v>
      </c>
    </row>
    <row r="4" spans="1:15" x14ac:dyDescent="0.25">
      <c r="A4" s="20" t="s">
        <v>94</v>
      </c>
      <c r="B4" s="21" t="s">
        <v>243</v>
      </c>
      <c r="C4" s="22">
        <v>44079</v>
      </c>
      <c r="D4" s="23" t="s">
        <v>213</v>
      </c>
      <c r="E4" s="24">
        <v>184</v>
      </c>
      <c r="F4" s="24">
        <v>189</v>
      </c>
      <c r="G4" s="24">
        <v>187</v>
      </c>
      <c r="H4" s="24">
        <v>188</v>
      </c>
      <c r="I4" s="24">
        <v>174</v>
      </c>
      <c r="J4" s="24">
        <v>185</v>
      </c>
      <c r="K4" s="25">
        <v>6</v>
      </c>
      <c r="L4" s="25">
        <v>1107</v>
      </c>
      <c r="M4" s="26">
        <v>184.5</v>
      </c>
      <c r="N4" s="27">
        <v>6</v>
      </c>
      <c r="O4" s="28">
        <v>190.5</v>
      </c>
    </row>
    <row r="7" spans="1:15" x14ac:dyDescent="0.25">
      <c r="K7" s="17">
        <f>SUM(K2:K6)</f>
        <v>13</v>
      </c>
      <c r="L7" s="17">
        <f>SUM(L2:L6)</f>
        <v>2402</v>
      </c>
      <c r="M7" s="19">
        <f>SUM(L7/K7)</f>
        <v>184.76923076923077</v>
      </c>
      <c r="N7" s="17">
        <f>SUM(N2:N6)</f>
        <v>21</v>
      </c>
      <c r="O7" s="19">
        <f>SUM(M7+N7)</f>
        <v>205.76923076923077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E2:J2" name="Range1_6_1_1_5"/>
    <protectedRange algorithmName="SHA-512" hashValue="ON39YdpmFHfN9f47KpiRvqrKx0V9+erV1CNkpWzYhW/Qyc6aT8rEyCrvauWSYGZK2ia3o7vd3akF07acHAFpOA==" saltValue="yVW9XmDwTqEnmpSGai0KYg==" spinCount="100000" sqref="D2" name="Range1_1_6_1_1_5"/>
    <protectedRange algorithmName="SHA-512" hashValue="ON39YdpmFHfN9f47KpiRvqrKx0V9+erV1CNkpWzYhW/Qyc6aT8rEyCrvauWSYGZK2ia3o7vd3akF07acHAFpOA==" saltValue="yVW9XmDwTqEnmpSGai0KYg==" spinCount="100000" sqref="B3:C3 E3:J3" name="Range1_6_1_1_6"/>
    <protectedRange algorithmName="SHA-512" hashValue="ON39YdpmFHfN9f47KpiRvqrKx0V9+erV1CNkpWzYhW/Qyc6aT8rEyCrvauWSYGZK2ia3o7vd3akF07acHAFpOA==" saltValue="yVW9XmDwTqEnmpSGai0KYg==" spinCount="100000" sqref="D3" name="Range1_1_6_1_1_6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</protectedRanges>
  <conditionalFormatting sqref="E2">
    <cfRule type="top10" dxfId="2249" priority="42" rank="1"/>
  </conditionalFormatting>
  <conditionalFormatting sqref="F2">
    <cfRule type="top10" dxfId="2248" priority="41" rank="1"/>
  </conditionalFormatting>
  <conditionalFormatting sqref="G2">
    <cfRule type="top10" dxfId="2247" priority="40" rank="1"/>
  </conditionalFormatting>
  <conditionalFormatting sqref="H2">
    <cfRule type="top10" dxfId="2246" priority="39" rank="1"/>
  </conditionalFormatting>
  <conditionalFormatting sqref="I2">
    <cfRule type="top10" dxfId="2245" priority="38" rank="1"/>
  </conditionalFormatting>
  <conditionalFormatting sqref="J2">
    <cfRule type="top10" dxfId="2244" priority="37" rank="1"/>
  </conditionalFormatting>
  <conditionalFormatting sqref="E3">
    <cfRule type="top10" dxfId="2243" priority="36" rank="1"/>
  </conditionalFormatting>
  <conditionalFormatting sqref="F3">
    <cfRule type="top10" dxfId="2242" priority="35" rank="1"/>
  </conditionalFormatting>
  <conditionalFormatting sqref="G3">
    <cfRule type="top10" dxfId="2241" priority="34" rank="1"/>
  </conditionalFormatting>
  <conditionalFormatting sqref="H3">
    <cfRule type="top10" dxfId="2240" priority="33" rank="1"/>
  </conditionalFormatting>
  <conditionalFormatting sqref="I3">
    <cfRule type="top10" dxfId="2239" priority="32" rank="1"/>
  </conditionalFormatting>
  <conditionalFormatting sqref="J3">
    <cfRule type="top10" dxfId="2238" priority="31" rank="1"/>
  </conditionalFormatting>
  <conditionalFormatting sqref="E4">
    <cfRule type="top10" dxfId="2237" priority="30" rank="1"/>
  </conditionalFormatting>
  <conditionalFormatting sqref="F4">
    <cfRule type="top10" dxfId="2236" priority="29" rank="1"/>
  </conditionalFormatting>
  <conditionalFormatting sqref="G4">
    <cfRule type="top10" dxfId="2235" priority="28" rank="1"/>
  </conditionalFormatting>
  <conditionalFormatting sqref="H4">
    <cfRule type="top10" dxfId="2234" priority="27" rank="1"/>
  </conditionalFormatting>
  <conditionalFormatting sqref="I4">
    <cfRule type="top10" dxfId="2233" priority="26" rank="1"/>
  </conditionalFormatting>
  <conditionalFormatting sqref="J4">
    <cfRule type="top10" dxfId="2232" priority="25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E7AD3C9-2E35-4475-BD72-8B7AE1D1FDE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FB063-337C-4DB9-B8C8-78BB9E1C9CE9}">
  <sheetPr codeName="Sheet143"/>
  <dimension ref="A1:Q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105</v>
      </c>
      <c r="B2" s="21" t="s">
        <v>137</v>
      </c>
      <c r="C2" s="22">
        <v>43977</v>
      </c>
      <c r="D2" s="23" t="s">
        <v>30</v>
      </c>
      <c r="E2" s="24">
        <v>183</v>
      </c>
      <c r="F2" s="24">
        <v>181</v>
      </c>
      <c r="G2" s="24">
        <v>183</v>
      </c>
      <c r="H2" s="24"/>
      <c r="I2" s="24"/>
      <c r="J2" s="24"/>
      <c r="K2" s="25">
        <v>3</v>
      </c>
      <c r="L2" s="25">
        <v>547</v>
      </c>
      <c r="M2" s="26">
        <v>182.33333333333334</v>
      </c>
      <c r="N2" s="27">
        <v>3</v>
      </c>
      <c r="O2" s="28">
        <v>185.33333333333334</v>
      </c>
    </row>
    <row r="3" spans="1:17" x14ac:dyDescent="0.25">
      <c r="A3" s="20" t="s">
        <v>105</v>
      </c>
      <c r="B3" s="21" t="s">
        <v>137</v>
      </c>
      <c r="C3" s="22">
        <v>44068</v>
      </c>
      <c r="D3" s="23" t="s">
        <v>30</v>
      </c>
      <c r="E3" s="24">
        <v>177</v>
      </c>
      <c r="F3" s="24">
        <v>169</v>
      </c>
      <c r="G3" s="24">
        <v>180</v>
      </c>
      <c r="H3" s="24"/>
      <c r="I3" s="24"/>
      <c r="J3" s="24"/>
      <c r="K3" s="25">
        <v>3</v>
      </c>
      <c r="L3" s="25">
        <v>526</v>
      </c>
      <c r="M3" s="26">
        <v>175.33333333333334</v>
      </c>
      <c r="N3" s="27">
        <v>4</v>
      </c>
      <c r="O3" s="28">
        <v>179.33333333333334</v>
      </c>
    </row>
    <row r="6" spans="1:17" x14ac:dyDescent="0.25">
      <c r="K6" s="17">
        <f>SUM(K2:K5)</f>
        <v>6</v>
      </c>
      <c r="L6" s="17">
        <f>SUM(L2:L5)</f>
        <v>1073</v>
      </c>
      <c r="M6" s="19">
        <f>SUM(L6/K6)</f>
        <v>178.83333333333334</v>
      </c>
      <c r="N6" s="17">
        <f>SUM(N2:N5)</f>
        <v>7</v>
      </c>
      <c r="O6" s="19">
        <f>SUM(M6+N6)</f>
        <v>185.83333333333334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B2:C2 E2:J2" name="Range1_4_1_1_1"/>
    <protectedRange algorithmName="SHA-512" hashValue="ON39YdpmFHfN9f47KpiRvqrKx0V9+erV1CNkpWzYhW/Qyc6aT8rEyCrvauWSYGZK2ia3o7vd3akF07acHAFpOA==" saltValue="yVW9XmDwTqEnmpSGai0KYg==" spinCount="100000" sqref="D2" name="Range1_1_4_1_1"/>
    <protectedRange algorithmName="SHA-512" hashValue="ON39YdpmFHfN9f47KpiRvqrKx0V9+erV1CNkpWzYhW/Qyc6aT8rEyCrvauWSYGZK2ia3o7vd3akF07acHAFpOA==" saltValue="yVW9XmDwTqEnmpSGai0KYg==" spinCount="100000" sqref="B3:C3 E3:J3" name="Range1_4_1_1_1_11"/>
    <protectedRange algorithmName="SHA-512" hashValue="ON39YdpmFHfN9f47KpiRvqrKx0V9+erV1CNkpWzYhW/Qyc6aT8rEyCrvauWSYGZK2ia3o7vd3akF07acHAFpOA==" saltValue="yVW9XmDwTqEnmpSGai0KYg==" spinCount="100000" sqref="D3" name="Range1_1_4_1_1_6"/>
  </protectedRanges>
  <conditionalFormatting sqref="E2">
    <cfRule type="top10" dxfId="2231" priority="12" rank="1"/>
  </conditionalFormatting>
  <conditionalFormatting sqref="F2">
    <cfRule type="top10" dxfId="2230" priority="11" rank="1"/>
  </conditionalFormatting>
  <conditionalFormatting sqref="G2">
    <cfRule type="top10" dxfId="2229" priority="10" rank="1"/>
  </conditionalFormatting>
  <conditionalFormatting sqref="H2">
    <cfRule type="top10" dxfId="2228" priority="9" rank="1"/>
  </conditionalFormatting>
  <conditionalFormatting sqref="I2">
    <cfRule type="top10" dxfId="2227" priority="8" rank="1"/>
  </conditionalFormatting>
  <conditionalFormatting sqref="J2">
    <cfRule type="top10" dxfId="2226" priority="7" rank="1"/>
  </conditionalFormatting>
  <conditionalFormatting sqref="E3">
    <cfRule type="top10" dxfId="2225" priority="6" rank="1"/>
  </conditionalFormatting>
  <conditionalFormatting sqref="F3">
    <cfRule type="top10" dxfId="2224" priority="5" rank="1"/>
  </conditionalFormatting>
  <conditionalFormatting sqref="G3">
    <cfRule type="top10" dxfId="2223" priority="4" rank="1"/>
  </conditionalFormatting>
  <conditionalFormatting sqref="H3">
    <cfRule type="top10" dxfId="2222" priority="3" rank="1"/>
  </conditionalFormatting>
  <conditionalFormatting sqref="I3">
    <cfRule type="top10" dxfId="2221" priority="2" rank="1"/>
  </conditionalFormatting>
  <conditionalFormatting sqref="J3">
    <cfRule type="top10" dxfId="2220" priority="1" rank="1"/>
  </conditionalFormatting>
  <hyperlinks>
    <hyperlink ref="Q1" location="'National Adult Rankings'!A1" display="Return to Rankings" xr:uid="{D3BF5A3E-9455-40CE-9443-C18CD820A0F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5EB778D-F079-476B-81C0-4B3332875B50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9E88D-B36E-46D9-AE23-AFA39683BC98}">
  <sheetPr codeName="Sheet119"/>
  <dimension ref="A1:O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123</v>
      </c>
      <c r="C2" s="22">
        <v>44058</v>
      </c>
      <c r="D2" s="23" t="s">
        <v>122</v>
      </c>
      <c r="E2" s="24">
        <v>194</v>
      </c>
      <c r="F2" s="24">
        <v>196</v>
      </c>
      <c r="G2" s="24">
        <v>189.01</v>
      </c>
      <c r="H2" s="24"/>
      <c r="I2" s="24"/>
      <c r="J2" s="24"/>
      <c r="K2" s="25">
        <v>3</v>
      </c>
      <c r="L2" s="25">
        <v>579.01</v>
      </c>
      <c r="M2" s="26">
        <v>193.00333333333333</v>
      </c>
      <c r="N2" s="27">
        <v>11</v>
      </c>
      <c r="O2" s="28">
        <v>204.00333333333333</v>
      </c>
    </row>
    <row r="3" spans="1:15" x14ac:dyDescent="0.25">
      <c r="A3" s="20" t="s">
        <v>88</v>
      </c>
      <c r="B3" s="21" t="s">
        <v>123</v>
      </c>
      <c r="C3" s="22">
        <v>44093</v>
      </c>
      <c r="D3" s="23" t="s">
        <v>122</v>
      </c>
      <c r="E3" s="24">
        <v>180</v>
      </c>
      <c r="F3" s="24">
        <v>190</v>
      </c>
      <c r="G3" s="24">
        <v>186</v>
      </c>
      <c r="H3" s="24"/>
      <c r="I3" s="24"/>
      <c r="J3" s="24"/>
      <c r="K3" s="25">
        <v>3</v>
      </c>
      <c r="L3" s="25">
        <v>556</v>
      </c>
      <c r="M3" s="26">
        <v>185.33333333333334</v>
      </c>
      <c r="N3" s="27">
        <v>2</v>
      </c>
      <c r="O3" s="28">
        <v>187.33333333333334</v>
      </c>
    </row>
    <row r="6" spans="1:15" x14ac:dyDescent="0.25">
      <c r="K6" s="17">
        <f>SUM(K2:K5)</f>
        <v>6</v>
      </c>
      <c r="L6" s="17">
        <f>SUM(L2:L5)</f>
        <v>1135.01</v>
      </c>
      <c r="M6" s="19">
        <f>SUM(L6/K6)</f>
        <v>189.16833333333332</v>
      </c>
      <c r="N6" s="17">
        <f>SUM(N2:N5)</f>
        <v>13</v>
      </c>
      <c r="O6" s="19">
        <f>SUM(M6+N6)</f>
        <v>202.16833333333332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0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13"/>
  </protectedRanges>
  <conditionalFormatting sqref="E2">
    <cfRule type="top10" dxfId="2219" priority="18" rank="1"/>
  </conditionalFormatting>
  <conditionalFormatting sqref="F2">
    <cfRule type="top10" dxfId="2218" priority="17" rank="1"/>
  </conditionalFormatting>
  <conditionalFormatting sqref="G2">
    <cfRule type="top10" dxfId="2217" priority="16" rank="1"/>
  </conditionalFormatting>
  <conditionalFormatting sqref="H2">
    <cfRule type="top10" dxfId="2216" priority="15" rank="1"/>
  </conditionalFormatting>
  <conditionalFormatting sqref="I2">
    <cfRule type="top10" dxfId="2215" priority="14" rank="1"/>
  </conditionalFormatting>
  <conditionalFormatting sqref="J2">
    <cfRule type="top10" dxfId="2214" priority="13" rank="1"/>
  </conditionalFormatting>
  <conditionalFormatting sqref="E3">
    <cfRule type="top10" dxfId="2213" priority="6" rank="1"/>
  </conditionalFormatting>
  <conditionalFormatting sqref="F3">
    <cfRule type="top10" dxfId="2212" priority="5" rank="1"/>
  </conditionalFormatting>
  <conditionalFormatting sqref="G3">
    <cfRule type="top10" dxfId="2211" priority="4" rank="1"/>
  </conditionalFormatting>
  <conditionalFormatting sqref="H3">
    <cfRule type="top10" dxfId="2210" priority="3" rank="1"/>
  </conditionalFormatting>
  <conditionalFormatting sqref="I3">
    <cfRule type="top10" dxfId="2209" priority="2" rank="1"/>
  </conditionalFormatting>
  <conditionalFormatting sqref="J3">
    <cfRule type="top10" dxfId="2208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DB7E13D-EEC5-4BC5-85DC-C40C1E8640D3}">
          <x14:formula1>
            <xm:f>'C:\Users\abra2\AppData\Local\Packages\Microsoft.MicrosoftEdge_8wekyb3d8bbwe\TempState\Downloads\[__ABRA Scoring Program  2-24-2020 MASTER (2).xlsm]DATA'!#REF!</xm:f>
          </x14:formula1>
          <xm:sqref>D2:D3 B2:B3</xm:sqref>
        </x14:dataValidation>
        <x14:dataValidation type="list" allowBlank="1" showInputMessage="1" showErrorMessage="1" xr:uid="{5D6A48AA-69BD-4F09-8347-ED68B2407ED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F3E22-FE17-4B4C-A109-D3E793A3C654}">
  <dimension ref="A1:O14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35" t="s">
        <v>31</v>
      </c>
      <c r="B2" s="36" t="s">
        <v>156</v>
      </c>
      <c r="C2" s="37">
        <v>43988</v>
      </c>
      <c r="D2" s="38" t="s">
        <v>157</v>
      </c>
      <c r="E2" s="39">
        <v>184</v>
      </c>
      <c r="F2" s="39">
        <v>185</v>
      </c>
      <c r="G2" s="39">
        <v>191</v>
      </c>
      <c r="H2" s="39">
        <v>187.001</v>
      </c>
      <c r="I2" s="39">
        <v>186</v>
      </c>
      <c r="J2" s="39">
        <v>188</v>
      </c>
      <c r="K2" s="40">
        <v>6</v>
      </c>
      <c r="L2" s="40">
        <v>1121.001</v>
      </c>
      <c r="M2" s="41">
        <v>186.83349999999999</v>
      </c>
      <c r="N2" s="42">
        <v>20</v>
      </c>
      <c r="O2" s="43">
        <v>206.83349999999999</v>
      </c>
    </row>
    <row r="3" spans="1:15" ht="15.75" x14ac:dyDescent="0.3">
      <c r="A3" s="54" t="s">
        <v>31</v>
      </c>
      <c r="B3" s="55" t="s">
        <v>156</v>
      </c>
      <c r="C3" s="56">
        <v>43996</v>
      </c>
      <c r="D3" s="57" t="s">
        <v>97</v>
      </c>
      <c r="E3" s="58">
        <v>180</v>
      </c>
      <c r="F3" s="58">
        <v>185</v>
      </c>
      <c r="G3" s="58">
        <v>186</v>
      </c>
      <c r="H3" s="58">
        <v>183</v>
      </c>
      <c r="I3" s="58"/>
      <c r="J3" s="58"/>
      <c r="K3" s="59">
        <f>COUNT(E3:J3)</f>
        <v>4</v>
      </c>
      <c r="L3" s="59">
        <f>SUM(E3:J3)</f>
        <v>734</v>
      </c>
      <c r="M3" s="60">
        <f>SUM(L3/K3)</f>
        <v>183.5</v>
      </c>
      <c r="N3" s="55">
        <v>6</v>
      </c>
      <c r="O3" s="61">
        <f>SUM(M3+N3)</f>
        <v>189.5</v>
      </c>
    </row>
    <row r="4" spans="1:15" x14ac:dyDescent="0.25">
      <c r="A4" s="20" t="s">
        <v>88</v>
      </c>
      <c r="B4" s="21" t="s">
        <v>156</v>
      </c>
      <c r="C4" s="22">
        <v>44030</v>
      </c>
      <c r="D4" s="23" t="s">
        <v>122</v>
      </c>
      <c r="E4" s="24">
        <v>192</v>
      </c>
      <c r="F4" s="24">
        <v>192</v>
      </c>
      <c r="G4" s="24">
        <v>196</v>
      </c>
      <c r="H4" s="24">
        <v>187</v>
      </c>
      <c r="I4" s="24">
        <v>188</v>
      </c>
      <c r="J4" s="24">
        <v>191</v>
      </c>
      <c r="K4" s="25">
        <v>6</v>
      </c>
      <c r="L4" s="25">
        <v>1146</v>
      </c>
      <c r="M4" s="26">
        <v>191</v>
      </c>
      <c r="N4" s="27">
        <v>12</v>
      </c>
      <c r="O4" s="28">
        <v>203</v>
      </c>
    </row>
    <row r="5" spans="1:15" ht="15.75" x14ac:dyDescent="0.3">
      <c r="A5" s="54" t="s">
        <v>88</v>
      </c>
      <c r="B5" s="55" t="s">
        <v>156</v>
      </c>
      <c r="C5" s="56">
        <v>44024</v>
      </c>
      <c r="D5" s="57" t="s">
        <v>183</v>
      </c>
      <c r="E5" s="58">
        <v>192</v>
      </c>
      <c r="F5" s="58">
        <v>188</v>
      </c>
      <c r="G5" s="58">
        <v>190</v>
      </c>
      <c r="H5" s="58">
        <v>191</v>
      </c>
      <c r="I5" s="58"/>
      <c r="J5" s="58"/>
      <c r="K5" s="59">
        <f>COUNT(E5:J5)</f>
        <v>4</v>
      </c>
      <c r="L5" s="59">
        <f>SUM(E5:J5)</f>
        <v>761</v>
      </c>
      <c r="M5" s="60">
        <f>SUM(L5/K5)</f>
        <v>190.25</v>
      </c>
      <c r="N5" s="55">
        <v>8</v>
      </c>
      <c r="O5" s="61">
        <f>SUM(M5+N5)</f>
        <v>198.25</v>
      </c>
    </row>
    <row r="6" spans="1:15" ht="15.75" x14ac:dyDescent="0.3">
      <c r="A6" s="54" t="s">
        <v>88</v>
      </c>
      <c r="B6" s="55" t="s">
        <v>156</v>
      </c>
      <c r="C6" s="56">
        <v>44024</v>
      </c>
      <c r="D6" s="57" t="s">
        <v>183</v>
      </c>
      <c r="E6" s="58">
        <v>194</v>
      </c>
      <c r="F6" s="58">
        <v>194</v>
      </c>
      <c r="G6" s="58">
        <v>190</v>
      </c>
      <c r="H6" s="58">
        <v>192</v>
      </c>
      <c r="I6" s="58"/>
      <c r="J6" s="58"/>
      <c r="K6" s="59">
        <f t="shared" ref="K6" si="0">COUNT(E6:J6)</f>
        <v>4</v>
      </c>
      <c r="L6" s="59">
        <f t="shared" ref="L6" si="1">SUM(E6:J6)</f>
        <v>770</v>
      </c>
      <c r="M6" s="60">
        <f t="shared" ref="M6" si="2">SUM(L6/K6)</f>
        <v>192.5</v>
      </c>
      <c r="N6" s="55">
        <v>13</v>
      </c>
      <c r="O6" s="61">
        <f t="shared" ref="O6" si="3">SUM(M6+N6)</f>
        <v>205.5</v>
      </c>
    </row>
    <row r="7" spans="1:15" x14ac:dyDescent="0.25">
      <c r="A7" s="20" t="s">
        <v>31</v>
      </c>
      <c r="B7" s="21" t="s">
        <v>156</v>
      </c>
      <c r="C7" s="22">
        <v>44016</v>
      </c>
      <c r="D7" s="23" t="s">
        <v>157</v>
      </c>
      <c r="E7" s="24">
        <v>189</v>
      </c>
      <c r="F7" s="24">
        <v>194</v>
      </c>
      <c r="G7" s="24">
        <v>185</v>
      </c>
      <c r="H7" s="24">
        <v>192</v>
      </c>
      <c r="I7" s="24"/>
      <c r="J7" s="24"/>
      <c r="K7" s="25">
        <v>4</v>
      </c>
      <c r="L7" s="25">
        <v>760</v>
      </c>
      <c r="M7" s="26">
        <v>190</v>
      </c>
      <c r="N7" s="27">
        <v>9</v>
      </c>
      <c r="O7" s="28">
        <v>199</v>
      </c>
    </row>
    <row r="8" spans="1:15" x14ac:dyDescent="0.25">
      <c r="A8" s="20" t="s">
        <v>88</v>
      </c>
      <c r="B8" s="21" t="s">
        <v>156</v>
      </c>
      <c r="C8" s="22">
        <v>44034</v>
      </c>
      <c r="D8" s="23" t="s">
        <v>138</v>
      </c>
      <c r="E8" s="24">
        <v>193</v>
      </c>
      <c r="F8" s="24">
        <v>196</v>
      </c>
      <c r="G8" s="24">
        <v>191</v>
      </c>
      <c r="H8" s="24">
        <v>192</v>
      </c>
      <c r="I8" s="24"/>
      <c r="J8" s="24"/>
      <c r="K8" s="25">
        <v>4</v>
      </c>
      <c r="L8" s="25">
        <v>772</v>
      </c>
      <c r="M8" s="26">
        <v>193</v>
      </c>
      <c r="N8" s="27">
        <v>13</v>
      </c>
      <c r="O8" s="28">
        <v>206</v>
      </c>
    </row>
    <row r="9" spans="1:15" x14ac:dyDescent="0.25">
      <c r="A9" s="20" t="s">
        <v>31</v>
      </c>
      <c r="B9" s="21" t="s">
        <v>156</v>
      </c>
      <c r="C9" s="22">
        <v>44052</v>
      </c>
      <c r="D9" s="23" t="s">
        <v>205</v>
      </c>
      <c r="E9" s="24">
        <v>191</v>
      </c>
      <c r="F9" s="24">
        <v>190</v>
      </c>
      <c r="G9" s="24">
        <v>194</v>
      </c>
      <c r="H9" s="24">
        <v>189</v>
      </c>
      <c r="I9" s="24">
        <v>189</v>
      </c>
      <c r="J9" s="24">
        <v>194</v>
      </c>
      <c r="K9" s="25">
        <v>6</v>
      </c>
      <c r="L9" s="25">
        <v>1147</v>
      </c>
      <c r="M9" s="26">
        <v>191.16666666666666</v>
      </c>
      <c r="N9" s="27">
        <v>22</v>
      </c>
      <c r="O9" s="28">
        <v>213.16666666666666</v>
      </c>
    </row>
    <row r="10" spans="1:15" ht="15.75" x14ac:dyDescent="0.3">
      <c r="A10" s="54" t="s">
        <v>31</v>
      </c>
      <c r="B10" s="55" t="s">
        <v>156</v>
      </c>
      <c r="C10" s="56">
        <v>44087</v>
      </c>
      <c r="D10" s="57" t="s">
        <v>97</v>
      </c>
      <c r="E10" s="58">
        <v>188</v>
      </c>
      <c r="F10" s="58">
        <v>189</v>
      </c>
      <c r="G10" s="58">
        <v>192</v>
      </c>
      <c r="H10" s="58">
        <v>171</v>
      </c>
      <c r="I10" s="58">
        <v>193</v>
      </c>
      <c r="J10" s="58">
        <v>194</v>
      </c>
      <c r="K10" s="59">
        <f t="shared" ref="K10" si="4">COUNT(E10:J10)</f>
        <v>6</v>
      </c>
      <c r="L10" s="59">
        <f t="shared" ref="L10" si="5">SUM(E10:J10)</f>
        <v>1127</v>
      </c>
      <c r="M10" s="60">
        <f t="shared" ref="M10" si="6">SUM(L10/K10)</f>
        <v>187.83333333333334</v>
      </c>
      <c r="N10" s="55">
        <v>16</v>
      </c>
      <c r="O10" s="61">
        <f t="shared" ref="O10" si="7">SUM(M10+N10)</f>
        <v>203.83333333333334</v>
      </c>
    </row>
    <row r="11" spans="1:15" ht="15.75" x14ac:dyDescent="0.3">
      <c r="A11" s="54" t="s">
        <v>31</v>
      </c>
      <c r="B11" s="55" t="s">
        <v>156</v>
      </c>
      <c r="C11" s="65">
        <v>44094</v>
      </c>
      <c r="D11" s="57" t="s">
        <v>257</v>
      </c>
      <c r="E11" s="58">
        <v>194</v>
      </c>
      <c r="F11" s="58">
        <v>197</v>
      </c>
      <c r="G11" s="58">
        <v>196</v>
      </c>
      <c r="H11" s="58">
        <v>191</v>
      </c>
      <c r="I11" s="58">
        <v>189</v>
      </c>
      <c r="J11" s="58">
        <v>192</v>
      </c>
      <c r="K11" s="59">
        <f>COUNT(E11:J11)</f>
        <v>6</v>
      </c>
      <c r="L11" s="59">
        <f>SUM(E11:J11)</f>
        <v>1159</v>
      </c>
      <c r="M11" s="60">
        <f>SUM(L11/K11)</f>
        <v>193.16666666666666</v>
      </c>
      <c r="N11" s="55">
        <v>26</v>
      </c>
      <c r="O11" s="61">
        <f>SUM(M11+N11)</f>
        <v>219.16666666666666</v>
      </c>
    </row>
    <row r="14" spans="1:15" x14ac:dyDescent="0.25">
      <c r="K14" s="17">
        <f>SUM(K2:K13)</f>
        <v>50</v>
      </c>
      <c r="L14" s="17">
        <f>SUM(L2:L13)</f>
        <v>9497.0010000000002</v>
      </c>
      <c r="M14" s="19">
        <f>SUM(L14/K14)</f>
        <v>189.94002</v>
      </c>
      <c r="N14" s="17">
        <f>SUM(N2:N13)</f>
        <v>145</v>
      </c>
      <c r="O14" s="19">
        <f>SUM(M14+N14)</f>
        <v>334.94002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1_1"/>
    <protectedRange algorithmName="SHA-512" hashValue="ON39YdpmFHfN9f47KpiRvqrKx0V9+erV1CNkpWzYhW/Qyc6aT8rEyCrvauWSYGZK2ia3o7vd3akF07acHAFpOA==" saltValue="yVW9XmDwTqEnmpSGai0KYg==" spinCount="100000" sqref="D2" name="Range1_1_9_1"/>
    <protectedRange algorithmName="SHA-512" hashValue="FG7sbUW81RLTrqZOgRQY3WT58Fmv2wpczdNtHSivDYpua2f0csBbi4PHtU2Z8RiB+M2w+jl67Do94rJCq0Ck5Q==" saltValue="84WXeaapoYvzxj0ZBNU3eQ==" spinCount="100000" sqref="O3 L3:M3" name="Range1_1"/>
    <protectedRange algorithmName="SHA-512" hashValue="ON39YdpmFHfN9f47KpiRvqrKx0V9+erV1CNkpWzYhW/Qyc6aT8rEyCrvauWSYGZK2ia3o7vd3akF07acHAFpOA==" saltValue="yVW9XmDwTqEnmpSGai0KYg==" spinCount="100000" sqref="E4:J4 B4:C4" name="Range1_9"/>
    <protectedRange algorithmName="SHA-512" hashValue="ON39YdpmFHfN9f47KpiRvqrKx0V9+erV1CNkpWzYhW/Qyc6aT8rEyCrvauWSYGZK2ia3o7vd3akF07acHAFpOA==" saltValue="yVW9XmDwTqEnmpSGai0KYg==" spinCount="100000" sqref="D4" name="Range1_1_8"/>
    <protectedRange algorithmName="SHA-512" hashValue="FG7sbUW81RLTrqZOgRQY3WT58Fmv2wpczdNtHSivDYpua2f0csBbi4PHtU2Z8RiB+M2w+jl67Do94rJCq0Ck5Q==" saltValue="84WXeaapoYvzxj0ZBNU3eQ==" spinCount="100000" sqref="O5 L5:M5" name="Range1_3"/>
    <protectedRange algorithmName="SHA-512" hashValue="ON39YdpmFHfN9f47KpiRvqrKx0V9+erV1CNkpWzYhW/Qyc6aT8rEyCrvauWSYGZK2ia3o7vd3akF07acHAFpOA==" saltValue="yVW9XmDwTqEnmpSGai0KYg==" spinCount="100000" sqref="E8:J8 B8:C8" name="Range1_31"/>
    <protectedRange algorithmName="SHA-512" hashValue="ON39YdpmFHfN9f47KpiRvqrKx0V9+erV1CNkpWzYhW/Qyc6aT8rEyCrvauWSYGZK2ia3o7vd3akF07acHAFpOA==" saltValue="yVW9XmDwTqEnmpSGai0KYg==" spinCount="100000" sqref="D8" name="Range1_1_24"/>
    <protectedRange algorithmName="SHA-512" hashValue="ON39YdpmFHfN9f47KpiRvqrKx0V9+erV1CNkpWzYhW/Qyc6aT8rEyCrvauWSYGZK2ia3o7vd3akF07acHAFpOA==" saltValue="yVW9XmDwTqEnmpSGai0KYg==" spinCount="100000" sqref="E9:J9 B9:C9" name="Range1_5"/>
    <protectedRange algorithmName="SHA-512" hashValue="ON39YdpmFHfN9f47KpiRvqrKx0V9+erV1CNkpWzYhW/Qyc6aT8rEyCrvauWSYGZK2ia3o7vd3akF07acHAFpOA==" saltValue="yVW9XmDwTqEnmpSGai0KYg==" spinCount="100000" sqref="D9" name="Range1_1_3"/>
    <protectedRange algorithmName="SHA-512" hashValue="ON39YdpmFHfN9f47KpiRvqrKx0V9+erV1CNkpWzYhW/Qyc6aT8rEyCrvauWSYGZK2ia3o7vd3akF07acHAFpOA==" saltValue="yVW9XmDwTqEnmpSGai0KYg==" spinCount="100000" sqref="C7" name="Range1_8_3"/>
    <protectedRange algorithmName="SHA-512" hashValue="ON39YdpmFHfN9f47KpiRvqrKx0V9+erV1CNkpWzYhW/Qyc6aT8rEyCrvauWSYGZK2ia3o7vd3akF07acHAFpOA==" saltValue="yVW9XmDwTqEnmpSGai0KYg==" spinCount="100000" sqref="E7:J7 B7" name="Range1_4_1_1"/>
    <protectedRange algorithmName="SHA-512" hashValue="ON39YdpmFHfN9f47KpiRvqrKx0V9+erV1CNkpWzYhW/Qyc6aT8rEyCrvauWSYGZK2ia3o7vd3akF07acHAFpOA==" saltValue="yVW9XmDwTqEnmpSGai0KYg==" spinCount="100000" sqref="D7" name="Range1_1_2_1_1"/>
    <protectedRange algorithmName="SHA-512" hashValue="FG7sbUW81RLTrqZOgRQY3WT58Fmv2wpczdNtHSivDYpua2f0csBbi4PHtU2Z8RiB+M2w+jl67Do94rJCq0Ck5Q==" saltValue="84WXeaapoYvzxj0ZBNU3eQ==" spinCount="100000" sqref="O10 L10:M10" name="Range1_10_1"/>
    <protectedRange algorithmName="SHA-512" hashValue="FG7sbUW81RLTrqZOgRQY3WT58Fmv2wpczdNtHSivDYpua2f0csBbi4PHtU2Z8RiB+M2w+jl67Do94rJCq0Ck5Q==" saltValue="84WXeaapoYvzxj0ZBNU3eQ==" spinCount="100000" sqref="L11:M11 O11" name="Range1_9_2"/>
  </protectedRanges>
  <conditionalFormatting sqref="F2">
    <cfRule type="top10" dxfId="2207" priority="119" rank="1"/>
  </conditionalFormatting>
  <conditionalFormatting sqref="G2">
    <cfRule type="top10" dxfId="2206" priority="118" rank="1"/>
  </conditionalFormatting>
  <conditionalFormatting sqref="H2">
    <cfRule type="top10" dxfId="2205" priority="117" rank="1"/>
  </conditionalFormatting>
  <conditionalFormatting sqref="E2">
    <cfRule type="top10" dxfId="2204" priority="120" rank="1"/>
  </conditionalFormatting>
  <conditionalFormatting sqref="I2">
    <cfRule type="top10" dxfId="2203" priority="116" rank="1"/>
  </conditionalFormatting>
  <conditionalFormatting sqref="J2">
    <cfRule type="top10" dxfId="2202" priority="115" rank="1"/>
  </conditionalFormatting>
  <conditionalFormatting sqref="E3">
    <cfRule type="top10" dxfId="2201" priority="103" rank="1"/>
  </conditionalFormatting>
  <conditionalFormatting sqref="F3">
    <cfRule type="top10" dxfId="2200" priority="104" rank="1"/>
  </conditionalFormatting>
  <conditionalFormatting sqref="G3">
    <cfRule type="top10" dxfId="2199" priority="105" rank="1"/>
  </conditionalFormatting>
  <conditionalFormatting sqref="H3">
    <cfRule type="top10" dxfId="2198" priority="106" rank="1"/>
  </conditionalFormatting>
  <conditionalFormatting sqref="I3">
    <cfRule type="top10" dxfId="2197" priority="107" rank="1"/>
  </conditionalFormatting>
  <conditionalFormatting sqref="J3">
    <cfRule type="top10" dxfId="2196" priority="108" rank="1"/>
  </conditionalFormatting>
  <conditionalFormatting sqref="E4">
    <cfRule type="top10" dxfId="2195" priority="90" rank="1"/>
  </conditionalFormatting>
  <conditionalFormatting sqref="F4">
    <cfRule type="top10" dxfId="2194" priority="89" rank="1"/>
  </conditionalFormatting>
  <conditionalFormatting sqref="G4">
    <cfRule type="top10" dxfId="2193" priority="88" rank="1"/>
  </conditionalFormatting>
  <conditionalFormatting sqref="H4">
    <cfRule type="top10" dxfId="2192" priority="87" rank="1"/>
  </conditionalFormatting>
  <conditionalFormatting sqref="I4">
    <cfRule type="top10" dxfId="2191" priority="86" rank="1"/>
  </conditionalFormatting>
  <conditionalFormatting sqref="J4">
    <cfRule type="top10" dxfId="2190" priority="85" rank="1"/>
  </conditionalFormatting>
  <conditionalFormatting sqref="E5">
    <cfRule type="top10" dxfId="2189" priority="73" rank="1"/>
  </conditionalFormatting>
  <conditionalFormatting sqref="F5">
    <cfRule type="top10" dxfId="2188" priority="74" rank="1"/>
  </conditionalFormatting>
  <conditionalFormatting sqref="G5">
    <cfRule type="top10" dxfId="2187" priority="75" rank="1"/>
  </conditionalFormatting>
  <conditionalFormatting sqref="H5">
    <cfRule type="top10" dxfId="2186" priority="76" rank="1"/>
  </conditionalFormatting>
  <conditionalFormatting sqref="I5">
    <cfRule type="top10" dxfId="2185" priority="77" rank="1"/>
  </conditionalFormatting>
  <conditionalFormatting sqref="J5">
    <cfRule type="top10" dxfId="2184" priority="78" rank="1"/>
  </conditionalFormatting>
  <conditionalFormatting sqref="E6">
    <cfRule type="top10" dxfId="2183" priority="61" rank="1"/>
  </conditionalFormatting>
  <conditionalFormatting sqref="F6">
    <cfRule type="top10" dxfId="2182" priority="62" rank="1"/>
  </conditionalFormatting>
  <conditionalFormatting sqref="G6">
    <cfRule type="top10" dxfId="2181" priority="63" rank="1"/>
  </conditionalFormatting>
  <conditionalFormatting sqref="H6">
    <cfRule type="top10" dxfId="2180" priority="64" rank="1"/>
  </conditionalFormatting>
  <conditionalFormatting sqref="I6">
    <cfRule type="top10" dxfId="2179" priority="65" rank="1"/>
  </conditionalFormatting>
  <conditionalFormatting sqref="J6">
    <cfRule type="top10" dxfId="2178" priority="66" rank="1"/>
  </conditionalFormatting>
  <conditionalFormatting sqref="F8">
    <cfRule type="top10" dxfId="2177" priority="48" rank="1"/>
  </conditionalFormatting>
  <conditionalFormatting sqref="G8">
    <cfRule type="top10" dxfId="2176" priority="47" rank="1"/>
  </conditionalFormatting>
  <conditionalFormatting sqref="H8">
    <cfRule type="top10" dxfId="2175" priority="46" rank="1"/>
  </conditionalFormatting>
  <conditionalFormatting sqref="I8">
    <cfRule type="top10" dxfId="2174" priority="45" rank="1"/>
  </conditionalFormatting>
  <conditionalFormatting sqref="J8">
    <cfRule type="top10" dxfId="2173" priority="44" rank="1"/>
  </conditionalFormatting>
  <conditionalFormatting sqref="E8">
    <cfRule type="top10" dxfId="2172" priority="43" rank="1"/>
  </conditionalFormatting>
  <conditionalFormatting sqref="E9">
    <cfRule type="top10" dxfId="2171" priority="36" rank="1"/>
  </conditionalFormatting>
  <conditionalFormatting sqref="F9">
    <cfRule type="top10" dxfId="2170" priority="35" rank="1"/>
  </conditionalFormatting>
  <conditionalFormatting sqref="G9">
    <cfRule type="top10" dxfId="2169" priority="34" rank="1"/>
  </conditionalFormatting>
  <conditionalFormatting sqref="H9">
    <cfRule type="top10" dxfId="2168" priority="33" rank="1"/>
  </conditionalFormatting>
  <conditionalFormatting sqref="I9">
    <cfRule type="top10" dxfId="2167" priority="32" rank="1"/>
  </conditionalFormatting>
  <conditionalFormatting sqref="J9">
    <cfRule type="top10" dxfId="2166" priority="31" rank="1"/>
  </conditionalFormatting>
  <conditionalFormatting sqref="E7">
    <cfRule type="top10" dxfId="2165" priority="30" rank="1"/>
  </conditionalFormatting>
  <conditionalFormatting sqref="F7">
    <cfRule type="top10" dxfId="2164" priority="29" rank="1"/>
  </conditionalFormatting>
  <conditionalFormatting sqref="G7">
    <cfRule type="top10" dxfId="2163" priority="28" rank="1"/>
  </conditionalFormatting>
  <conditionalFormatting sqref="H7">
    <cfRule type="top10" dxfId="2162" priority="27" rank="1"/>
  </conditionalFormatting>
  <conditionalFormatting sqref="I7">
    <cfRule type="top10" dxfId="2161" priority="26" rank="1"/>
  </conditionalFormatting>
  <conditionalFormatting sqref="J7">
    <cfRule type="top10" dxfId="2160" priority="25" rank="1"/>
  </conditionalFormatting>
  <conditionalFormatting sqref="E10">
    <cfRule type="top10" dxfId="2159" priority="13" rank="1"/>
  </conditionalFormatting>
  <conditionalFormatting sqref="F10">
    <cfRule type="top10" dxfId="2158" priority="14" rank="1"/>
  </conditionalFormatting>
  <conditionalFormatting sqref="G10">
    <cfRule type="top10" dxfId="2157" priority="15" rank="1"/>
  </conditionalFormatting>
  <conditionalFormatting sqref="H10">
    <cfRule type="top10" dxfId="2156" priority="16" rank="1"/>
  </conditionalFormatting>
  <conditionalFormatting sqref="I10">
    <cfRule type="top10" dxfId="2155" priority="17" rank="1"/>
  </conditionalFormatting>
  <conditionalFormatting sqref="J10">
    <cfRule type="top10" dxfId="2154" priority="18" rank="1"/>
  </conditionalFormatting>
  <conditionalFormatting sqref="E11">
    <cfRule type="top10" dxfId="2153" priority="1" rank="1"/>
  </conditionalFormatting>
  <conditionalFormatting sqref="F11">
    <cfRule type="top10" dxfId="2152" priority="2" rank="1"/>
  </conditionalFormatting>
  <conditionalFormatting sqref="G11">
    <cfRule type="top10" dxfId="2151" priority="3" rank="1"/>
  </conditionalFormatting>
  <conditionalFormatting sqref="H11">
    <cfRule type="top10" dxfId="2150" priority="4" rank="1"/>
  </conditionalFormatting>
  <conditionalFormatting sqref="I11">
    <cfRule type="top10" dxfId="2149" priority="5" rank="1"/>
  </conditionalFormatting>
  <conditionalFormatting sqref="J11">
    <cfRule type="top10" dxfId="2148" priority="6" rank="1"/>
  </conditionalFormatting>
  <dataValidations count="1">
    <dataValidation type="list" allowBlank="1" showInputMessage="1" showErrorMessage="1" sqref="B8:B11" xr:uid="{E18721AE-A7AB-4909-9FD4-234F5E00A32D}">
      <formula1>$H$1:$H$82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2C69C23-1011-4532-9493-773E65AE715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33AA3E-D0C9-43F4-81A5-8E6E22860065}">
  <sheetPr codeName="Sheet5"/>
  <dimension ref="A2:O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2" spans="1:15" ht="30" x14ac:dyDescent="0.25">
      <c r="A2" s="1" t="s">
        <v>1</v>
      </c>
      <c r="B2" s="2" t="s">
        <v>2</v>
      </c>
      <c r="C2" s="2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3" t="s">
        <v>12</v>
      </c>
      <c r="M2" s="5" t="s">
        <v>13</v>
      </c>
      <c r="N2" s="2" t="s">
        <v>14</v>
      </c>
      <c r="O2" s="6" t="s">
        <v>15</v>
      </c>
    </row>
    <row r="3" spans="1:15" x14ac:dyDescent="0.25">
      <c r="A3" s="20" t="s">
        <v>31</v>
      </c>
      <c r="B3" s="21" t="s">
        <v>55</v>
      </c>
      <c r="C3" s="22">
        <v>43988</v>
      </c>
      <c r="D3" s="23" t="s">
        <v>38</v>
      </c>
      <c r="E3" s="24">
        <v>181</v>
      </c>
      <c r="F3" s="24">
        <v>182</v>
      </c>
      <c r="G3" s="24">
        <v>183</v>
      </c>
      <c r="H3" s="24">
        <v>189</v>
      </c>
      <c r="I3" s="24"/>
      <c r="J3" s="24"/>
      <c r="K3" s="25">
        <v>4</v>
      </c>
      <c r="L3" s="25">
        <v>735</v>
      </c>
      <c r="M3" s="26">
        <v>183.75</v>
      </c>
      <c r="N3" s="27">
        <v>11</v>
      </c>
      <c r="O3" s="28">
        <v>194.75</v>
      </c>
    </row>
    <row r="7" spans="1:15" x14ac:dyDescent="0.25">
      <c r="K7" s="17">
        <f>SUM(K2:K6)</f>
        <v>4</v>
      </c>
      <c r="L7" s="17">
        <f>SUM(L2:L6)</f>
        <v>735</v>
      </c>
      <c r="M7" s="19">
        <f>SUM(L7/K7)</f>
        <v>183.75</v>
      </c>
      <c r="N7" s="17">
        <f>SUM(N2:N6)</f>
        <v>11</v>
      </c>
      <c r="O7" s="19">
        <f>SUM(M7+N7)</f>
        <v>194.75</v>
      </c>
    </row>
  </sheetData>
  <protectedRanges>
    <protectedRange algorithmName="SHA-512" hashValue="ON39YdpmFHfN9f47KpiRvqrKx0V9+erV1CNkpWzYhW/Qyc6aT8rEyCrvauWSYGZK2ia3o7vd3akF07acHAFpOA==" saltValue="yVW9XmDwTqEnmpSGai0KYg==" spinCount="100000" sqref="E3:J3 B3:C3" name="Range1_10"/>
    <protectedRange algorithmName="SHA-512" hashValue="ON39YdpmFHfN9f47KpiRvqrKx0V9+erV1CNkpWzYhW/Qyc6aT8rEyCrvauWSYGZK2ia3o7vd3akF07acHAFpOA==" saltValue="yVW9XmDwTqEnmpSGai0KYg==" spinCount="100000" sqref="D3" name="Range1_1_13"/>
  </protectedRanges>
  <conditionalFormatting sqref="E3">
    <cfRule type="top10" dxfId="2147" priority="12" rank="1"/>
  </conditionalFormatting>
  <conditionalFormatting sqref="F3">
    <cfRule type="top10" dxfId="2146" priority="11" rank="1"/>
  </conditionalFormatting>
  <conditionalFormatting sqref="G3">
    <cfRule type="top10" dxfId="2145" priority="10" rank="1"/>
  </conditionalFormatting>
  <conditionalFormatting sqref="H3">
    <cfRule type="top10" dxfId="2144" priority="9" rank="1"/>
  </conditionalFormatting>
  <conditionalFormatting sqref="I3">
    <cfRule type="top10" dxfId="2143" priority="8" rank="1"/>
  </conditionalFormatting>
  <conditionalFormatting sqref="J3">
    <cfRule type="top10" dxfId="2142" priority="7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C310E4D-9945-46D4-B744-1865A3DCD9DE}">
          <x14:formula1>
            <xm:f>'C:\Users\abra2\Desktop\ABRA Files and More\AUTO BENCH REST ASSOCIATION FILE\ABRA 2019\Georgia\[Georgia Results 01 19 20.xlsm]DATA SHEET'!#REF!</xm:f>
          </x14:formula1>
          <xm:sqref>B2</xm:sqref>
        </x14:dataValidation>
      </x14:dataValidations>
    </ext>
  </extLst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CFCC5-27EA-4EB6-8E21-44EAEF0492EA}">
  <sheetPr codeName="Sheet40"/>
  <dimension ref="A1:O9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31</v>
      </c>
      <c r="B2" s="21" t="s">
        <v>63</v>
      </c>
      <c r="C2" s="22">
        <v>43975</v>
      </c>
      <c r="D2" s="23" t="s">
        <v>64</v>
      </c>
      <c r="E2" s="24">
        <v>193.001</v>
      </c>
      <c r="F2" s="24">
        <v>190</v>
      </c>
      <c r="G2" s="24">
        <v>186</v>
      </c>
      <c r="H2" s="24">
        <v>195.001</v>
      </c>
      <c r="I2" s="24"/>
      <c r="J2" s="24"/>
      <c r="K2" s="25">
        <v>4</v>
      </c>
      <c r="L2" s="25">
        <v>764.00199999999995</v>
      </c>
      <c r="M2" s="26">
        <v>191.00049999999999</v>
      </c>
      <c r="N2" s="27">
        <v>7</v>
      </c>
      <c r="O2" s="28">
        <v>198.00049999999999</v>
      </c>
    </row>
    <row r="3" spans="1:15" x14ac:dyDescent="0.25">
      <c r="A3" s="20" t="s">
        <v>31</v>
      </c>
      <c r="B3" s="21" t="s">
        <v>63</v>
      </c>
      <c r="C3" s="22">
        <v>44089</v>
      </c>
      <c r="D3" s="23" t="s">
        <v>64</v>
      </c>
      <c r="E3" s="24">
        <v>196</v>
      </c>
      <c r="F3" s="24">
        <v>195</v>
      </c>
      <c r="G3" s="24">
        <v>200</v>
      </c>
      <c r="H3" s="24">
        <v>196</v>
      </c>
      <c r="I3" s="24"/>
      <c r="J3" s="24"/>
      <c r="K3" s="25">
        <v>4</v>
      </c>
      <c r="L3" s="25">
        <v>787</v>
      </c>
      <c r="M3" s="26">
        <v>196.75</v>
      </c>
      <c r="N3" s="27">
        <v>11</v>
      </c>
      <c r="O3" s="28">
        <v>207.75</v>
      </c>
    </row>
    <row r="4" spans="1:15" x14ac:dyDescent="0.25">
      <c r="A4" s="20" t="s">
        <v>31</v>
      </c>
      <c r="B4" s="21" t="s">
        <v>63</v>
      </c>
      <c r="C4" s="22">
        <v>44093</v>
      </c>
      <c r="D4" s="23" t="s">
        <v>64</v>
      </c>
      <c r="E4" s="24">
        <v>195</v>
      </c>
      <c r="F4" s="24">
        <v>197</v>
      </c>
      <c r="G4" s="24">
        <v>197</v>
      </c>
      <c r="H4" s="24">
        <v>192</v>
      </c>
      <c r="I4" s="24"/>
      <c r="J4" s="24"/>
      <c r="K4" s="25">
        <v>4</v>
      </c>
      <c r="L4" s="25">
        <v>781</v>
      </c>
      <c r="M4" s="26">
        <v>195.25</v>
      </c>
      <c r="N4" s="27">
        <v>11</v>
      </c>
      <c r="O4" s="28">
        <v>206.25</v>
      </c>
    </row>
    <row r="5" spans="1:15" x14ac:dyDescent="0.25">
      <c r="A5" s="20" t="s">
        <v>105</v>
      </c>
      <c r="B5" s="21" t="s">
        <v>63</v>
      </c>
      <c r="C5" s="22">
        <v>44121</v>
      </c>
      <c r="D5" s="23" t="s">
        <v>64</v>
      </c>
      <c r="E5" s="24">
        <v>198</v>
      </c>
      <c r="F5" s="24">
        <v>198</v>
      </c>
      <c r="G5" s="24">
        <v>195.001</v>
      </c>
      <c r="H5" s="24">
        <v>193</v>
      </c>
      <c r="I5" s="24">
        <v>194</v>
      </c>
      <c r="J5" s="24">
        <v>197</v>
      </c>
      <c r="K5" s="25">
        <v>6</v>
      </c>
      <c r="L5" s="25">
        <v>1175.001</v>
      </c>
      <c r="M5" s="26">
        <v>195.83349999999999</v>
      </c>
      <c r="N5" s="27">
        <v>20</v>
      </c>
      <c r="O5" s="28">
        <v>215.83349999999999</v>
      </c>
    </row>
    <row r="6" spans="1:15" x14ac:dyDescent="0.25">
      <c r="A6" s="20" t="s">
        <v>105</v>
      </c>
      <c r="B6" s="21" t="s">
        <v>63</v>
      </c>
      <c r="C6" s="22">
        <v>44124</v>
      </c>
      <c r="D6" s="23" t="s">
        <v>64</v>
      </c>
      <c r="E6" s="24">
        <v>194</v>
      </c>
      <c r="F6" s="24">
        <v>195</v>
      </c>
      <c r="G6" s="24">
        <v>193</v>
      </c>
      <c r="H6" s="24">
        <v>198</v>
      </c>
      <c r="I6" s="24"/>
      <c r="J6" s="24"/>
      <c r="K6" s="25">
        <v>4</v>
      </c>
      <c r="L6" s="25">
        <v>780</v>
      </c>
      <c r="M6" s="26">
        <v>195</v>
      </c>
      <c r="N6" s="27">
        <v>13</v>
      </c>
      <c r="O6" s="28">
        <v>208</v>
      </c>
    </row>
    <row r="9" spans="1:15" x14ac:dyDescent="0.25">
      <c r="K9" s="17">
        <f>SUM(K2:K8)</f>
        <v>22</v>
      </c>
      <c r="L9" s="17">
        <f>SUM(L2:L8)</f>
        <v>4287.0029999999997</v>
      </c>
      <c r="M9" s="19">
        <f>SUM(L9/K9)</f>
        <v>194.8637727272727</v>
      </c>
      <c r="N9" s="17">
        <f>SUM(N2:N8)</f>
        <v>62</v>
      </c>
      <c r="O9" s="19">
        <f>SUM(M9+N9)</f>
        <v>256.8637727272727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_7_1"/>
    <protectedRange algorithmName="SHA-512" hashValue="ON39YdpmFHfN9f47KpiRvqrKx0V9+erV1CNkpWzYhW/Qyc6aT8rEyCrvauWSYGZK2ia3o7vd3akF07acHAFpOA==" saltValue="yVW9XmDwTqEnmpSGai0KYg==" spinCount="100000" sqref="D2" name="Range1_1_2_5_1"/>
    <protectedRange algorithmName="SHA-512" hashValue="ON39YdpmFHfN9f47KpiRvqrKx0V9+erV1CNkpWzYhW/Qyc6aT8rEyCrvauWSYGZK2ia3o7vd3akF07acHAFpOA==" saltValue="yVW9XmDwTqEnmpSGai0KYg==" spinCount="100000" sqref="E3:J3 B3:C3" name="Range1_4_10"/>
    <protectedRange algorithmName="SHA-512" hashValue="ON39YdpmFHfN9f47KpiRvqrKx0V9+erV1CNkpWzYhW/Qyc6aT8rEyCrvauWSYGZK2ia3o7vd3akF07acHAFpOA==" saltValue="yVW9XmDwTqEnmpSGai0KYg==" spinCount="100000" sqref="D3" name="Range1_1_2_3"/>
    <protectedRange algorithmName="SHA-512" hashValue="ON39YdpmFHfN9f47KpiRvqrKx0V9+erV1CNkpWzYhW/Qyc6aT8rEyCrvauWSYGZK2ia3o7vd3akF07acHAFpOA==" saltValue="yVW9XmDwTqEnmpSGai0KYg==" spinCount="100000" sqref="E4:J4 B4:C4" name="Range1_4_7"/>
    <protectedRange algorithmName="SHA-512" hashValue="ON39YdpmFHfN9f47KpiRvqrKx0V9+erV1CNkpWzYhW/Qyc6aT8rEyCrvauWSYGZK2ia3o7vd3akF07acHAFpOA==" saltValue="yVW9XmDwTqEnmpSGai0KYg==" spinCount="100000" sqref="D4" name="Range1_1_2_2"/>
    <protectedRange algorithmName="SHA-512" hashValue="ON39YdpmFHfN9f47KpiRvqrKx0V9+erV1CNkpWzYhW/Qyc6aT8rEyCrvauWSYGZK2ia3o7vd3akF07acHAFpOA==" saltValue="yVW9XmDwTqEnmpSGai0KYg==" spinCount="100000" sqref="E5:J5 C5" name="Range1_4_1_1_1"/>
    <protectedRange algorithmName="SHA-512" hashValue="ON39YdpmFHfN9f47KpiRvqrKx0V9+erV1CNkpWzYhW/Qyc6aT8rEyCrvauWSYGZK2ia3o7vd3akF07acHAFpOA==" saltValue="yVW9XmDwTqEnmpSGai0KYg==" spinCount="100000" sqref="D5" name="Range1_1_4_1_1"/>
    <protectedRange algorithmName="SHA-512" hashValue="ON39YdpmFHfN9f47KpiRvqrKx0V9+erV1CNkpWzYhW/Qyc6aT8rEyCrvauWSYGZK2ia3o7vd3akF07acHAFpOA==" saltValue="yVW9XmDwTqEnmpSGai0KYg==" spinCount="100000" sqref="B5" name="Range1_3_13"/>
    <protectedRange algorithmName="SHA-512" hashValue="ON39YdpmFHfN9f47KpiRvqrKx0V9+erV1CNkpWzYhW/Qyc6aT8rEyCrvauWSYGZK2ia3o7vd3akF07acHAFpOA==" saltValue="yVW9XmDwTqEnmpSGai0KYg==" spinCount="100000" sqref="E6:J6 C6" name="Range1_4_1_1_1_4"/>
    <protectedRange algorithmName="SHA-512" hashValue="ON39YdpmFHfN9f47KpiRvqrKx0V9+erV1CNkpWzYhW/Qyc6aT8rEyCrvauWSYGZK2ia3o7vd3akF07acHAFpOA==" saltValue="yVW9XmDwTqEnmpSGai0KYg==" spinCount="100000" sqref="D6" name="Range1_1_4_1_1_2"/>
    <protectedRange algorithmName="SHA-512" hashValue="ON39YdpmFHfN9f47KpiRvqrKx0V9+erV1CNkpWzYhW/Qyc6aT8rEyCrvauWSYGZK2ia3o7vd3akF07acHAFpOA==" saltValue="yVW9XmDwTqEnmpSGai0KYg==" spinCount="100000" sqref="B6" name="Range1_3_16"/>
  </protectedRanges>
  <conditionalFormatting sqref="E2">
    <cfRule type="top10" dxfId="2141" priority="48" rank="1"/>
  </conditionalFormatting>
  <conditionalFormatting sqref="F2">
    <cfRule type="top10" dxfId="2140" priority="47" rank="1"/>
  </conditionalFormatting>
  <conditionalFormatting sqref="G2">
    <cfRule type="top10" dxfId="2139" priority="46" rank="1"/>
  </conditionalFormatting>
  <conditionalFormatting sqref="H2">
    <cfRule type="top10" dxfId="2138" priority="45" rank="1"/>
  </conditionalFormatting>
  <conditionalFormatting sqref="I2">
    <cfRule type="top10" dxfId="2137" priority="44" rank="1"/>
  </conditionalFormatting>
  <conditionalFormatting sqref="J2">
    <cfRule type="top10" dxfId="2136" priority="43" rank="1"/>
  </conditionalFormatting>
  <conditionalFormatting sqref="E3">
    <cfRule type="top10" dxfId="2135" priority="24" rank="1"/>
  </conditionalFormatting>
  <conditionalFormatting sqref="F3">
    <cfRule type="top10" dxfId="2134" priority="23" rank="1"/>
  </conditionalFormatting>
  <conditionalFormatting sqref="G3">
    <cfRule type="top10" dxfId="2133" priority="22" rank="1"/>
  </conditionalFormatting>
  <conditionalFormatting sqref="H3">
    <cfRule type="top10" dxfId="2132" priority="21" rank="1"/>
  </conditionalFormatting>
  <conditionalFormatting sqref="I3">
    <cfRule type="top10" dxfId="2131" priority="20" rank="1"/>
  </conditionalFormatting>
  <conditionalFormatting sqref="J3">
    <cfRule type="top10" dxfId="2130" priority="19" rank="1"/>
  </conditionalFormatting>
  <conditionalFormatting sqref="E4">
    <cfRule type="top10" dxfId="2129" priority="18" rank="1"/>
  </conditionalFormatting>
  <conditionalFormatting sqref="F4">
    <cfRule type="top10" dxfId="2128" priority="17" rank="1"/>
  </conditionalFormatting>
  <conditionalFormatting sqref="G4">
    <cfRule type="top10" dxfId="2127" priority="16" rank="1"/>
  </conditionalFormatting>
  <conditionalFormatting sqref="H4">
    <cfRule type="top10" dxfId="2126" priority="15" rank="1"/>
  </conditionalFormatting>
  <conditionalFormatting sqref="I4">
    <cfRule type="top10" dxfId="2125" priority="14" rank="1"/>
  </conditionalFormatting>
  <conditionalFormatting sqref="J4">
    <cfRule type="top10" dxfId="2124" priority="13" rank="1"/>
  </conditionalFormatting>
  <conditionalFormatting sqref="E5">
    <cfRule type="top10" dxfId="2123" priority="12" rank="1"/>
  </conditionalFormatting>
  <conditionalFormatting sqref="F5">
    <cfRule type="top10" dxfId="2122" priority="11" rank="1"/>
  </conditionalFormatting>
  <conditionalFormatting sqref="G5">
    <cfRule type="top10" dxfId="2121" priority="10" rank="1"/>
  </conditionalFormatting>
  <conditionalFormatting sqref="H5">
    <cfRule type="top10" dxfId="2120" priority="9" rank="1"/>
  </conditionalFormatting>
  <conditionalFormatting sqref="I5">
    <cfRule type="top10" dxfId="2119" priority="8" rank="1"/>
  </conditionalFormatting>
  <conditionalFormatting sqref="J5">
    <cfRule type="top10" dxfId="2118" priority="7" rank="1"/>
  </conditionalFormatting>
  <conditionalFormatting sqref="E6">
    <cfRule type="top10" dxfId="2117" priority="6" rank="1"/>
  </conditionalFormatting>
  <conditionalFormatting sqref="F6">
    <cfRule type="top10" dxfId="2116" priority="5" rank="1"/>
  </conditionalFormatting>
  <conditionalFormatting sqref="G6">
    <cfRule type="top10" dxfId="2115" priority="4" rank="1"/>
  </conditionalFormatting>
  <conditionalFormatting sqref="H6">
    <cfRule type="top10" dxfId="2114" priority="3" rank="1"/>
  </conditionalFormatting>
  <conditionalFormatting sqref="I6">
    <cfRule type="top10" dxfId="2113" priority="2" rank="1"/>
  </conditionalFormatting>
  <conditionalFormatting sqref="J6">
    <cfRule type="top10" dxfId="2112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3CA549-023F-4735-A430-CE18DB94081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FAA12-6C82-4DD2-BBB6-A652A6CA8329}">
  <sheetPr codeName="Sheet22"/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23</v>
      </c>
      <c r="B2" s="21" t="s">
        <v>48</v>
      </c>
      <c r="C2" s="22">
        <v>43883</v>
      </c>
      <c r="D2" s="23" t="s">
        <v>39</v>
      </c>
      <c r="E2" s="24">
        <v>169</v>
      </c>
      <c r="F2" s="24">
        <v>153</v>
      </c>
      <c r="G2" s="24">
        <v>160</v>
      </c>
      <c r="H2" s="24">
        <v>164</v>
      </c>
      <c r="I2" s="24"/>
      <c r="J2" s="24"/>
      <c r="K2" s="25">
        <v>4</v>
      </c>
      <c r="L2" s="25">
        <v>646</v>
      </c>
      <c r="M2" s="26">
        <v>161.5</v>
      </c>
      <c r="N2" s="27">
        <v>2</v>
      </c>
      <c r="O2" s="28">
        <v>163.5</v>
      </c>
    </row>
    <row r="5" spans="1:17" x14ac:dyDescent="0.25">
      <c r="K5" s="17">
        <f>SUM(K2:K4)</f>
        <v>4</v>
      </c>
      <c r="L5" s="17">
        <f>SUM(L2:L4)</f>
        <v>646</v>
      </c>
      <c r="M5" s="19">
        <f>SUM(L5/K5)</f>
        <v>161.5</v>
      </c>
      <c r="N5" s="17">
        <f>SUM(N2:N4)</f>
        <v>2</v>
      </c>
      <c r="O5" s="19">
        <f>SUM(M5+N5)</f>
        <v>163.5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7"/>
    <protectedRange algorithmName="SHA-512" hashValue="ON39YdpmFHfN9f47KpiRvqrKx0V9+erV1CNkpWzYhW/Qyc6aT8rEyCrvauWSYGZK2ia3o7vd3akF07acHAFpOA==" saltValue="yVW9XmDwTqEnmpSGai0KYg==" spinCount="100000" sqref="D2" name="Range1_1_5"/>
  </protectedRanges>
  <conditionalFormatting sqref="I2">
    <cfRule type="top10" dxfId="4245" priority="6" rank="1"/>
  </conditionalFormatting>
  <conditionalFormatting sqref="H2">
    <cfRule type="top10" dxfId="4244" priority="2" rank="1"/>
  </conditionalFormatting>
  <conditionalFormatting sqref="J2">
    <cfRule type="top10" dxfId="4243" priority="3" rank="1"/>
  </conditionalFormatting>
  <conditionalFormatting sqref="G2">
    <cfRule type="top10" dxfId="4242" priority="5" rank="1"/>
  </conditionalFormatting>
  <conditionalFormatting sqref="F2">
    <cfRule type="top10" dxfId="4241" priority="4" rank="1"/>
  </conditionalFormatting>
  <conditionalFormatting sqref="E2">
    <cfRule type="top10" dxfId="4240" priority="1" rank="1"/>
  </conditionalFormatting>
  <hyperlinks>
    <hyperlink ref="Q1" location="'National Adult Rankings'!A1" display="Return to Rankings" xr:uid="{9A47851A-2D02-4709-A439-D62F6D45A137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2F8B461-4271-47C0-AE2E-47C86A4331B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F703604B-E86F-4A4D-9D46-8F697A67E529}">
          <x14:formula1>
            <xm:f>'C:\Users\abra2\AppData\Local\Packages\Microsoft.MicrosoftEdge_8wekyb3d8bbwe\TempState\Downloads\[__ABRA Scoring Program  2-24-2020 MASTER (2).xlsm]DATA'!#REF!</xm:f>
          </x14:formula1>
          <xm:sqref>D2 B2</xm:sqref>
        </x14:dataValidation>
      </x14:dataValidations>
    </ext>
  </extLst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1344F-8216-445E-BF39-2D370B3E6416}">
  <sheetPr codeName="Sheet96"/>
  <dimension ref="A1:Q16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94</v>
      </c>
      <c r="B2" s="36" t="s">
        <v>92</v>
      </c>
      <c r="C2" s="37">
        <v>43953</v>
      </c>
      <c r="D2" s="38" t="s">
        <v>89</v>
      </c>
      <c r="E2" s="39">
        <v>63</v>
      </c>
      <c r="F2" s="39">
        <v>142</v>
      </c>
      <c r="G2" s="39">
        <v>152</v>
      </c>
      <c r="H2" s="39"/>
      <c r="I2" s="39"/>
      <c r="J2" s="39"/>
      <c r="K2" s="40">
        <v>3</v>
      </c>
      <c r="L2" s="40">
        <v>357</v>
      </c>
      <c r="M2" s="41">
        <v>119</v>
      </c>
      <c r="N2" s="42">
        <v>3</v>
      </c>
      <c r="O2" s="43">
        <v>122</v>
      </c>
    </row>
    <row r="3" spans="1:17" x14ac:dyDescent="0.25">
      <c r="A3" s="20" t="s">
        <v>94</v>
      </c>
      <c r="B3" s="21" t="s">
        <v>92</v>
      </c>
      <c r="C3" s="22">
        <v>43972</v>
      </c>
      <c r="D3" s="23" t="s">
        <v>89</v>
      </c>
      <c r="E3" s="24">
        <v>149</v>
      </c>
      <c r="F3" s="24">
        <v>155</v>
      </c>
      <c r="G3" s="24">
        <v>142</v>
      </c>
      <c r="H3" s="24"/>
      <c r="I3" s="24"/>
      <c r="J3" s="24"/>
      <c r="K3" s="25">
        <v>3</v>
      </c>
      <c r="L3" s="25">
        <v>446</v>
      </c>
      <c r="M3" s="26">
        <f>SUM(L3/K3)</f>
        <v>148.66666666666666</v>
      </c>
      <c r="N3" s="27">
        <v>3</v>
      </c>
      <c r="O3" s="28">
        <f>SUM(M3+N3)</f>
        <v>151.66666666666666</v>
      </c>
    </row>
    <row r="4" spans="1:17" x14ac:dyDescent="0.25">
      <c r="A4" s="20" t="s">
        <v>32</v>
      </c>
      <c r="B4" s="21" t="s">
        <v>162</v>
      </c>
      <c r="C4" s="22">
        <v>43995</v>
      </c>
      <c r="D4" s="23" t="s">
        <v>89</v>
      </c>
      <c r="E4" s="24">
        <v>142</v>
      </c>
      <c r="F4" s="24">
        <v>125</v>
      </c>
      <c r="G4" s="24">
        <v>150</v>
      </c>
      <c r="H4" s="24"/>
      <c r="I4" s="24"/>
      <c r="J4" s="24"/>
      <c r="K4" s="25">
        <v>3</v>
      </c>
      <c r="L4" s="25">
        <v>417</v>
      </c>
      <c r="M4" s="26">
        <v>139</v>
      </c>
      <c r="N4" s="27">
        <v>4</v>
      </c>
      <c r="O4" s="28">
        <v>143</v>
      </c>
    </row>
    <row r="5" spans="1:17" x14ac:dyDescent="0.25">
      <c r="A5" s="20" t="s">
        <v>32</v>
      </c>
      <c r="B5" s="21" t="s">
        <v>92</v>
      </c>
      <c r="C5" s="22">
        <v>44000</v>
      </c>
      <c r="D5" s="23" t="s">
        <v>89</v>
      </c>
      <c r="E5" s="24">
        <v>151</v>
      </c>
      <c r="F5" s="24">
        <v>139</v>
      </c>
      <c r="G5" s="24">
        <v>153</v>
      </c>
      <c r="H5" s="24"/>
      <c r="I5" s="24"/>
      <c r="J5" s="24"/>
      <c r="K5" s="25">
        <v>3</v>
      </c>
      <c r="L5" s="25">
        <v>443</v>
      </c>
      <c r="M5" s="26">
        <v>147.66666666666666</v>
      </c>
      <c r="N5" s="27">
        <v>4</v>
      </c>
      <c r="O5" s="28">
        <v>151.66666666666666</v>
      </c>
    </row>
    <row r="6" spans="1:17" x14ac:dyDescent="0.25">
      <c r="A6" s="20" t="s">
        <v>94</v>
      </c>
      <c r="B6" s="21" t="s">
        <v>92</v>
      </c>
      <c r="C6" s="22">
        <v>44051</v>
      </c>
      <c r="D6" s="23" t="s">
        <v>89</v>
      </c>
      <c r="E6" s="24">
        <v>155</v>
      </c>
      <c r="F6" s="24">
        <v>105</v>
      </c>
      <c r="G6" s="24">
        <v>138</v>
      </c>
      <c r="H6" s="24"/>
      <c r="I6" s="24"/>
      <c r="J6" s="24"/>
      <c r="K6" s="25">
        <v>3</v>
      </c>
      <c r="L6" s="25">
        <v>398</v>
      </c>
      <c r="M6" s="26">
        <v>132.66666666666666</v>
      </c>
      <c r="N6" s="27">
        <v>2</v>
      </c>
      <c r="O6" s="28">
        <v>134.66666666666666</v>
      </c>
    </row>
    <row r="7" spans="1:17" x14ac:dyDescent="0.25">
      <c r="A7" s="20" t="s">
        <v>32</v>
      </c>
      <c r="B7" s="21" t="s">
        <v>92</v>
      </c>
      <c r="C7" s="22">
        <v>44070</v>
      </c>
      <c r="D7" s="23" t="s">
        <v>89</v>
      </c>
      <c r="E7" s="24">
        <v>143</v>
      </c>
      <c r="F7" s="24">
        <v>153</v>
      </c>
      <c r="G7" s="24">
        <v>153</v>
      </c>
      <c r="H7" s="24"/>
      <c r="I7" s="24"/>
      <c r="J7" s="24"/>
      <c r="K7" s="25">
        <v>3</v>
      </c>
      <c r="L7" s="25">
        <v>449</v>
      </c>
      <c r="M7" s="26">
        <v>149.66666666666666</v>
      </c>
      <c r="N7" s="27">
        <v>3</v>
      </c>
      <c r="O7" s="28">
        <v>152.66666666666666</v>
      </c>
    </row>
    <row r="8" spans="1:17" x14ac:dyDescent="0.25">
      <c r="A8" s="20" t="s">
        <v>32</v>
      </c>
      <c r="B8" s="21" t="s">
        <v>92</v>
      </c>
      <c r="C8" s="22">
        <v>44014</v>
      </c>
      <c r="D8" s="23" t="s">
        <v>89</v>
      </c>
      <c r="E8" s="24">
        <v>136</v>
      </c>
      <c r="F8" s="24">
        <v>154</v>
      </c>
      <c r="G8" s="24">
        <v>150</v>
      </c>
      <c r="H8" s="24"/>
      <c r="I8" s="24"/>
      <c r="J8" s="24"/>
      <c r="K8" s="25">
        <v>3</v>
      </c>
      <c r="L8" s="25">
        <v>440</v>
      </c>
      <c r="M8" s="26">
        <v>146.66666666666666</v>
      </c>
      <c r="N8" s="27">
        <v>4</v>
      </c>
      <c r="O8" s="28">
        <v>150.66666666666666</v>
      </c>
    </row>
    <row r="9" spans="1:17" x14ac:dyDescent="0.25">
      <c r="A9" s="20" t="s">
        <v>32</v>
      </c>
      <c r="B9" s="21" t="s">
        <v>92</v>
      </c>
      <c r="C9" s="22">
        <v>44084</v>
      </c>
      <c r="D9" s="23" t="s">
        <v>89</v>
      </c>
      <c r="E9" s="24">
        <v>161</v>
      </c>
      <c r="F9" s="24">
        <v>115</v>
      </c>
      <c r="G9" s="24">
        <v>154</v>
      </c>
      <c r="H9" s="24"/>
      <c r="I9" s="24"/>
      <c r="J9" s="24"/>
      <c r="K9" s="25">
        <v>3</v>
      </c>
      <c r="L9" s="25">
        <v>430</v>
      </c>
      <c r="M9" s="26">
        <v>143.33333333333334</v>
      </c>
      <c r="N9" s="27">
        <v>3</v>
      </c>
      <c r="O9" s="28">
        <v>146.33333333333334</v>
      </c>
    </row>
    <row r="10" spans="1:17" x14ac:dyDescent="0.25">
      <c r="A10" s="20" t="s">
        <v>32</v>
      </c>
      <c r="B10" s="21" t="s">
        <v>92</v>
      </c>
      <c r="C10" s="22">
        <v>44093</v>
      </c>
      <c r="D10" s="23" t="s">
        <v>89</v>
      </c>
      <c r="E10" s="24">
        <v>82</v>
      </c>
      <c r="F10" s="24">
        <v>155</v>
      </c>
      <c r="G10" s="24">
        <v>149</v>
      </c>
      <c r="H10" s="24"/>
      <c r="I10" s="24"/>
      <c r="J10" s="24"/>
      <c r="K10" s="25">
        <v>3</v>
      </c>
      <c r="L10" s="25">
        <v>386</v>
      </c>
      <c r="M10" s="26">
        <v>128.66666666666666</v>
      </c>
      <c r="N10" s="27">
        <v>3</v>
      </c>
      <c r="O10" s="28">
        <v>131.66666666666666</v>
      </c>
    </row>
    <row r="11" spans="1:17" x14ac:dyDescent="0.25">
      <c r="A11" s="20" t="s">
        <v>32</v>
      </c>
      <c r="B11" s="21" t="s">
        <v>92</v>
      </c>
      <c r="C11" s="22">
        <v>44112</v>
      </c>
      <c r="D11" s="23" t="s">
        <v>89</v>
      </c>
      <c r="E11" s="24">
        <v>104</v>
      </c>
      <c r="F11" s="24">
        <v>156</v>
      </c>
      <c r="G11" s="24">
        <v>145</v>
      </c>
      <c r="H11" s="24"/>
      <c r="I11" s="24"/>
      <c r="J11" s="24"/>
      <c r="K11" s="25">
        <v>3</v>
      </c>
      <c r="L11" s="25">
        <v>405</v>
      </c>
      <c r="M11" s="26">
        <v>135</v>
      </c>
      <c r="N11" s="27">
        <v>3</v>
      </c>
      <c r="O11" s="28">
        <v>138</v>
      </c>
    </row>
    <row r="12" spans="1:17" x14ac:dyDescent="0.25">
      <c r="A12" s="20" t="s">
        <v>94</v>
      </c>
      <c r="B12" s="21" t="s">
        <v>92</v>
      </c>
      <c r="C12" s="22">
        <v>44122</v>
      </c>
      <c r="D12" s="23" t="s">
        <v>138</v>
      </c>
      <c r="E12" s="24">
        <v>140</v>
      </c>
      <c r="F12" s="24">
        <v>152</v>
      </c>
      <c r="G12" s="24">
        <v>152</v>
      </c>
      <c r="H12" s="24">
        <v>116</v>
      </c>
      <c r="I12" s="24">
        <v>115</v>
      </c>
      <c r="J12" s="24">
        <v>138</v>
      </c>
      <c r="K12" s="25">
        <v>6</v>
      </c>
      <c r="L12" s="25">
        <v>813</v>
      </c>
      <c r="M12" s="26">
        <v>135.5</v>
      </c>
      <c r="N12" s="27">
        <v>6</v>
      </c>
      <c r="O12" s="28">
        <v>141.5</v>
      </c>
    </row>
    <row r="13" spans="1:17" x14ac:dyDescent="0.25">
      <c r="A13" s="20" t="s">
        <v>94</v>
      </c>
      <c r="B13" s="21" t="s">
        <v>92</v>
      </c>
      <c r="C13" s="22">
        <v>44135</v>
      </c>
      <c r="D13" s="23" t="s">
        <v>89</v>
      </c>
      <c r="E13" s="24">
        <v>144</v>
      </c>
      <c r="F13" s="24">
        <v>136</v>
      </c>
      <c r="G13" s="24">
        <v>140</v>
      </c>
      <c r="H13" s="24">
        <v>163</v>
      </c>
      <c r="I13" s="24">
        <v>172</v>
      </c>
      <c r="J13" s="24">
        <v>169</v>
      </c>
      <c r="K13" s="25">
        <v>6</v>
      </c>
      <c r="L13" s="25">
        <v>924</v>
      </c>
      <c r="M13" s="26">
        <v>154</v>
      </c>
      <c r="N13" s="27">
        <v>4</v>
      </c>
      <c r="O13" s="28">
        <v>158</v>
      </c>
    </row>
    <row r="16" spans="1:17" x14ac:dyDescent="0.25">
      <c r="K16" s="17">
        <f>SUM(K2:K15)</f>
        <v>42</v>
      </c>
      <c r="L16" s="17">
        <f>SUM(L2:L15)</f>
        <v>5908</v>
      </c>
      <c r="M16" s="19">
        <f>SUM(L16/K16)</f>
        <v>140.66666666666666</v>
      </c>
      <c r="N16" s="17">
        <f>SUM(N2:N15)</f>
        <v>42</v>
      </c>
      <c r="O16" s="19">
        <f>SUM(M16+N16)</f>
        <v>182.66666666666666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2:J2 B2" name="Range1_2_2"/>
    <protectedRange algorithmName="SHA-512" hashValue="ON39YdpmFHfN9f47KpiRvqrKx0V9+erV1CNkpWzYhW/Qyc6aT8rEyCrvauWSYGZK2ia3o7vd3akF07acHAFpOA==" saltValue="yVW9XmDwTqEnmpSGai0KYg==" spinCount="100000" sqref="C3" name="Range1_2"/>
    <protectedRange algorithmName="SHA-512" hashValue="ON39YdpmFHfN9f47KpiRvqrKx0V9+erV1CNkpWzYhW/Qyc6aT8rEyCrvauWSYGZK2ia3o7vd3akF07acHAFpOA==" saltValue="yVW9XmDwTqEnmpSGai0KYg==" spinCount="100000" sqref="D3" name="Range1_1_1"/>
    <protectedRange algorithmName="SHA-512" hashValue="ON39YdpmFHfN9f47KpiRvqrKx0V9+erV1CNkpWzYhW/Qyc6aT8rEyCrvauWSYGZK2ia3o7vd3akF07acHAFpOA==" saltValue="yVW9XmDwTqEnmpSGai0KYg==" spinCount="100000" sqref="E3:J3 B3" name="Range1_2_3"/>
    <protectedRange algorithmName="SHA-512" hashValue="ON39YdpmFHfN9f47KpiRvqrKx0V9+erV1CNkpWzYhW/Qyc6aT8rEyCrvauWSYGZK2ia3o7vd3akF07acHAFpOA==" saltValue="yVW9XmDwTqEnmpSGai0KYg==" spinCount="100000" sqref="E4:J4 B4:C4" name="Range1_26"/>
    <protectedRange algorithmName="SHA-512" hashValue="ON39YdpmFHfN9f47KpiRvqrKx0V9+erV1CNkpWzYhW/Qyc6aT8rEyCrvauWSYGZK2ia3o7vd3akF07acHAFpOA==" saltValue="yVW9XmDwTqEnmpSGai0KYg==" spinCount="100000" sqref="D4" name="Range1_1_14"/>
    <protectedRange algorithmName="SHA-512" hashValue="ON39YdpmFHfN9f47KpiRvqrKx0V9+erV1CNkpWzYhW/Qyc6aT8rEyCrvauWSYGZK2ia3o7vd3akF07acHAFpOA==" saltValue="yVW9XmDwTqEnmpSGai0KYg==" spinCount="100000" sqref="E5:J5 B5:C5" name="Range1_5_1"/>
    <protectedRange algorithmName="SHA-512" hashValue="ON39YdpmFHfN9f47KpiRvqrKx0V9+erV1CNkpWzYhW/Qyc6aT8rEyCrvauWSYGZK2ia3o7vd3akF07acHAFpOA==" saltValue="yVW9XmDwTqEnmpSGai0KYg==" spinCount="100000" sqref="D5" name="Range1_1_3_1"/>
    <protectedRange algorithmName="SHA-512" hashValue="ON39YdpmFHfN9f47KpiRvqrKx0V9+erV1CNkpWzYhW/Qyc6aT8rEyCrvauWSYGZK2ia3o7vd3akF07acHAFpOA==" saltValue="yVW9XmDwTqEnmpSGai0KYg==" spinCount="100000" sqref="E6:J6 B6:C6" name="Range1_48"/>
    <protectedRange algorithmName="SHA-512" hashValue="ON39YdpmFHfN9f47KpiRvqrKx0V9+erV1CNkpWzYhW/Qyc6aT8rEyCrvauWSYGZK2ia3o7vd3akF07acHAFpOA==" saltValue="yVW9XmDwTqEnmpSGai0KYg==" spinCount="100000" sqref="D6" name="Range1_1_38"/>
    <protectedRange algorithmName="SHA-512" hashValue="ON39YdpmFHfN9f47KpiRvqrKx0V9+erV1CNkpWzYhW/Qyc6aT8rEyCrvauWSYGZK2ia3o7vd3akF07acHAFpOA==" saltValue="yVW9XmDwTqEnmpSGai0KYg==" spinCount="100000" sqref="E7:J7 B7:C7" name="Range1_44"/>
    <protectedRange algorithmName="SHA-512" hashValue="ON39YdpmFHfN9f47KpiRvqrKx0V9+erV1CNkpWzYhW/Qyc6aT8rEyCrvauWSYGZK2ia3o7vd3akF07acHAFpOA==" saltValue="yVW9XmDwTqEnmpSGai0KYg==" spinCount="100000" sqref="D7" name="Range1_1_34"/>
    <protectedRange algorithmName="SHA-512" hashValue="ON39YdpmFHfN9f47KpiRvqrKx0V9+erV1CNkpWzYhW/Qyc6aT8rEyCrvauWSYGZK2ia3o7vd3akF07acHAFpOA==" saltValue="yVW9XmDwTqEnmpSGai0KYg==" spinCount="100000" sqref="E8:J8 B8:C8" name="Range1_5_3"/>
    <protectedRange algorithmName="SHA-512" hashValue="ON39YdpmFHfN9f47KpiRvqrKx0V9+erV1CNkpWzYhW/Qyc6aT8rEyCrvauWSYGZK2ia3o7vd3akF07acHAFpOA==" saltValue="yVW9XmDwTqEnmpSGai0KYg==" spinCount="100000" sqref="D8" name="Range1_1_3_3"/>
    <protectedRange algorithmName="SHA-512" hashValue="ON39YdpmFHfN9f47KpiRvqrKx0V9+erV1CNkpWzYhW/Qyc6aT8rEyCrvauWSYGZK2ia3o7vd3akF07acHAFpOA==" saltValue="yVW9XmDwTqEnmpSGai0KYg==" spinCount="100000" sqref="E9:J9 B9:C9" name="Range1_6_2"/>
    <protectedRange algorithmName="SHA-512" hashValue="ON39YdpmFHfN9f47KpiRvqrKx0V9+erV1CNkpWzYhW/Qyc6aT8rEyCrvauWSYGZK2ia3o7vd3akF07acHAFpOA==" saltValue="yVW9XmDwTqEnmpSGai0KYg==" spinCount="100000" sqref="D9" name="Range1_1_4_1"/>
    <protectedRange algorithmName="SHA-512" hashValue="ON39YdpmFHfN9f47KpiRvqrKx0V9+erV1CNkpWzYhW/Qyc6aT8rEyCrvauWSYGZK2ia3o7vd3akF07acHAFpOA==" saltValue="yVW9XmDwTqEnmpSGai0KYg==" spinCount="100000" sqref="E10:J10 B10:C10" name="Range1_13_1"/>
    <protectedRange algorithmName="SHA-512" hashValue="ON39YdpmFHfN9f47KpiRvqrKx0V9+erV1CNkpWzYhW/Qyc6aT8rEyCrvauWSYGZK2ia3o7vd3akF07acHAFpOA==" saltValue="yVW9XmDwTqEnmpSGai0KYg==" spinCount="100000" sqref="D10" name="Range1_1_9_1"/>
    <protectedRange algorithmName="SHA-512" hashValue="ON39YdpmFHfN9f47KpiRvqrKx0V9+erV1CNkpWzYhW/Qyc6aT8rEyCrvauWSYGZK2ia3o7vd3akF07acHAFpOA==" saltValue="yVW9XmDwTqEnmpSGai0KYg==" spinCount="100000" sqref="E11:J11 B11:C11" name="Range1_8_2"/>
    <protectedRange algorithmName="SHA-512" hashValue="ON39YdpmFHfN9f47KpiRvqrKx0V9+erV1CNkpWzYhW/Qyc6aT8rEyCrvauWSYGZK2ia3o7vd3akF07acHAFpOA==" saltValue="yVW9XmDwTqEnmpSGai0KYg==" spinCount="100000" sqref="D11" name="Range1_1_6_3"/>
    <protectedRange algorithmName="SHA-512" hashValue="ON39YdpmFHfN9f47KpiRvqrKx0V9+erV1CNkpWzYhW/Qyc6aT8rEyCrvauWSYGZK2ia3o7vd3akF07acHAFpOA==" saltValue="yVW9XmDwTqEnmpSGai0KYg==" spinCount="100000" sqref="B12:C12 E12:J12" name="Range1_59"/>
    <protectedRange algorithmName="SHA-512" hashValue="ON39YdpmFHfN9f47KpiRvqrKx0V9+erV1CNkpWzYhW/Qyc6aT8rEyCrvauWSYGZK2ia3o7vd3akF07acHAFpOA==" saltValue="yVW9XmDwTqEnmpSGai0KYg==" spinCount="100000" sqref="D12" name="Range1_1_46"/>
    <protectedRange algorithmName="SHA-512" hashValue="ON39YdpmFHfN9f47KpiRvqrKx0V9+erV1CNkpWzYhW/Qyc6aT8rEyCrvauWSYGZK2ia3o7vd3akF07acHAFpOA==" saltValue="yVW9XmDwTqEnmpSGai0KYg==" spinCount="100000" sqref="B13:C13 E13:J13" name="Range1_68"/>
    <protectedRange algorithmName="SHA-512" hashValue="ON39YdpmFHfN9f47KpiRvqrKx0V9+erV1CNkpWzYhW/Qyc6aT8rEyCrvauWSYGZK2ia3o7vd3akF07acHAFpOA==" saltValue="yVW9XmDwTqEnmpSGai0KYg==" spinCount="100000" sqref="D13" name="Range1_1_52"/>
  </protectedRanges>
  <conditionalFormatting sqref="I2">
    <cfRule type="top10" dxfId="2111" priority="72" rank="1"/>
  </conditionalFormatting>
  <conditionalFormatting sqref="H2">
    <cfRule type="top10" dxfId="2110" priority="68" rank="1"/>
  </conditionalFormatting>
  <conditionalFormatting sqref="J2">
    <cfRule type="top10" dxfId="2109" priority="69" rank="1"/>
  </conditionalFormatting>
  <conditionalFormatting sqref="G2">
    <cfRule type="top10" dxfId="2108" priority="71" rank="1"/>
  </conditionalFormatting>
  <conditionalFormatting sqref="F2">
    <cfRule type="top10" dxfId="2107" priority="70" rank="1"/>
  </conditionalFormatting>
  <conditionalFormatting sqref="E2">
    <cfRule type="top10" dxfId="2106" priority="67" rank="1"/>
  </conditionalFormatting>
  <conditionalFormatting sqref="I3">
    <cfRule type="top10" dxfId="2105" priority="61" rank="1"/>
  </conditionalFormatting>
  <conditionalFormatting sqref="H3">
    <cfRule type="top10" dxfId="2104" priority="62" rank="1"/>
  </conditionalFormatting>
  <conditionalFormatting sqref="J3">
    <cfRule type="top10" dxfId="2103" priority="63" rank="1"/>
  </conditionalFormatting>
  <conditionalFormatting sqref="G3">
    <cfRule type="top10" dxfId="2102" priority="64" rank="1"/>
  </conditionalFormatting>
  <conditionalFormatting sqref="F3">
    <cfRule type="top10" dxfId="2101" priority="65" rank="1"/>
  </conditionalFormatting>
  <conditionalFormatting sqref="E3">
    <cfRule type="top10" dxfId="2100" priority="66" rank="1"/>
  </conditionalFormatting>
  <conditionalFormatting sqref="I4">
    <cfRule type="top10" dxfId="2099" priority="60" rank="1"/>
  </conditionalFormatting>
  <conditionalFormatting sqref="H4">
    <cfRule type="top10" dxfId="2098" priority="56" rank="1"/>
  </conditionalFormatting>
  <conditionalFormatting sqref="J4">
    <cfRule type="top10" dxfId="2097" priority="57" rank="1"/>
  </conditionalFormatting>
  <conditionalFormatting sqref="G4">
    <cfRule type="top10" dxfId="2096" priority="59" rank="1"/>
  </conditionalFormatting>
  <conditionalFormatting sqref="F4">
    <cfRule type="top10" dxfId="2095" priority="58" rank="1"/>
  </conditionalFormatting>
  <conditionalFormatting sqref="E4">
    <cfRule type="top10" dxfId="2094" priority="55" rank="1"/>
  </conditionalFormatting>
  <conditionalFormatting sqref="I5">
    <cfRule type="top10" dxfId="2093" priority="54" rank="1"/>
  </conditionalFormatting>
  <conditionalFormatting sqref="H5">
    <cfRule type="top10" dxfId="2092" priority="50" rank="1"/>
  </conditionalFormatting>
  <conditionalFormatting sqref="J5">
    <cfRule type="top10" dxfId="2091" priority="51" rank="1"/>
  </conditionalFormatting>
  <conditionalFormatting sqref="G5">
    <cfRule type="top10" dxfId="2090" priority="53" rank="1"/>
  </conditionalFormatting>
  <conditionalFormatting sqref="F5">
    <cfRule type="top10" dxfId="2089" priority="52" rank="1"/>
  </conditionalFormatting>
  <conditionalFormatting sqref="E5">
    <cfRule type="top10" dxfId="2088" priority="49" rank="1"/>
  </conditionalFormatting>
  <conditionalFormatting sqref="E6">
    <cfRule type="top10" dxfId="2087" priority="48" rank="1"/>
  </conditionalFormatting>
  <conditionalFormatting sqref="F6">
    <cfRule type="top10" dxfId="2086" priority="47" rank="1"/>
  </conditionalFormatting>
  <conditionalFormatting sqref="G6">
    <cfRule type="top10" dxfId="2085" priority="46" rank="1"/>
  </conditionalFormatting>
  <conditionalFormatting sqref="H6">
    <cfRule type="top10" dxfId="2084" priority="45" rank="1"/>
  </conditionalFormatting>
  <conditionalFormatting sqref="I6">
    <cfRule type="top10" dxfId="2083" priority="44" rank="1"/>
  </conditionalFormatting>
  <conditionalFormatting sqref="J6">
    <cfRule type="top10" dxfId="2082" priority="43" rank="1"/>
  </conditionalFormatting>
  <conditionalFormatting sqref="I7">
    <cfRule type="top10" dxfId="2081" priority="42" rank="1"/>
  </conditionalFormatting>
  <conditionalFormatting sqref="H7">
    <cfRule type="top10" dxfId="2080" priority="38" rank="1"/>
  </conditionalFormatting>
  <conditionalFormatting sqref="J7">
    <cfRule type="top10" dxfId="2079" priority="39" rank="1"/>
  </conditionalFormatting>
  <conditionalFormatting sqref="G7">
    <cfRule type="top10" dxfId="2078" priority="41" rank="1"/>
  </conditionalFormatting>
  <conditionalFormatting sqref="F7">
    <cfRule type="top10" dxfId="2077" priority="40" rank="1"/>
  </conditionalFormatting>
  <conditionalFormatting sqref="E7">
    <cfRule type="top10" dxfId="2076" priority="37" rank="1"/>
  </conditionalFormatting>
  <conditionalFormatting sqref="I8">
    <cfRule type="top10" dxfId="2075" priority="36" rank="1"/>
  </conditionalFormatting>
  <conditionalFormatting sqref="H8">
    <cfRule type="top10" dxfId="2074" priority="32" rank="1"/>
  </conditionalFormatting>
  <conditionalFormatting sqref="J8">
    <cfRule type="top10" dxfId="2073" priority="33" rank="1"/>
  </conditionalFormatting>
  <conditionalFormatting sqref="G8">
    <cfRule type="top10" dxfId="2072" priority="35" rank="1"/>
  </conditionalFormatting>
  <conditionalFormatting sqref="F8">
    <cfRule type="top10" dxfId="2071" priority="34" rank="1"/>
  </conditionalFormatting>
  <conditionalFormatting sqref="E8">
    <cfRule type="top10" dxfId="2070" priority="31" rank="1"/>
  </conditionalFormatting>
  <conditionalFormatting sqref="I9">
    <cfRule type="top10" dxfId="2069" priority="30" rank="1"/>
  </conditionalFormatting>
  <conditionalFormatting sqref="H9">
    <cfRule type="top10" dxfId="2068" priority="26" rank="1"/>
  </conditionalFormatting>
  <conditionalFormatting sqref="J9">
    <cfRule type="top10" dxfId="2067" priority="27" rank="1"/>
  </conditionalFormatting>
  <conditionalFormatting sqref="G9">
    <cfRule type="top10" dxfId="2066" priority="29" rank="1"/>
  </conditionalFormatting>
  <conditionalFormatting sqref="F9">
    <cfRule type="top10" dxfId="2065" priority="28" rank="1"/>
  </conditionalFormatting>
  <conditionalFormatting sqref="E9">
    <cfRule type="top10" dxfId="2064" priority="25" rank="1"/>
  </conditionalFormatting>
  <conditionalFormatting sqref="I10">
    <cfRule type="top10" dxfId="2063" priority="24" rank="1"/>
  </conditionalFormatting>
  <conditionalFormatting sqref="H10">
    <cfRule type="top10" dxfId="2062" priority="20" rank="1"/>
  </conditionalFormatting>
  <conditionalFormatting sqref="J10">
    <cfRule type="top10" dxfId="2061" priority="21" rank="1"/>
  </conditionalFormatting>
  <conditionalFormatting sqref="G10">
    <cfRule type="top10" dxfId="2060" priority="23" rank="1"/>
  </conditionalFormatting>
  <conditionalFormatting sqref="F10">
    <cfRule type="top10" dxfId="2059" priority="22" rank="1"/>
  </conditionalFormatting>
  <conditionalFormatting sqref="E10">
    <cfRule type="top10" dxfId="2058" priority="19" rank="1"/>
  </conditionalFormatting>
  <conditionalFormatting sqref="I11">
    <cfRule type="top10" dxfId="2057" priority="18" rank="1"/>
  </conditionalFormatting>
  <conditionalFormatting sqref="H11">
    <cfRule type="top10" dxfId="2056" priority="14" rank="1"/>
  </conditionalFormatting>
  <conditionalFormatting sqref="J11">
    <cfRule type="top10" dxfId="2055" priority="15" rank="1"/>
  </conditionalFormatting>
  <conditionalFormatting sqref="G11">
    <cfRule type="top10" dxfId="2054" priority="17" rank="1"/>
  </conditionalFormatting>
  <conditionalFormatting sqref="F11">
    <cfRule type="top10" dxfId="2053" priority="16" rank="1"/>
  </conditionalFormatting>
  <conditionalFormatting sqref="E11">
    <cfRule type="top10" dxfId="2052" priority="13" rank="1"/>
  </conditionalFormatting>
  <conditionalFormatting sqref="E12">
    <cfRule type="top10" dxfId="2051" priority="7" rank="1"/>
  </conditionalFormatting>
  <conditionalFormatting sqref="F12">
    <cfRule type="top10" dxfId="2050" priority="8" rank="1"/>
  </conditionalFormatting>
  <conditionalFormatting sqref="G12">
    <cfRule type="top10" dxfId="2049" priority="9" rank="1"/>
  </conditionalFormatting>
  <conditionalFormatting sqref="H12">
    <cfRule type="top10" dxfId="2048" priority="10" rank="1"/>
  </conditionalFormatting>
  <conditionalFormatting sqref="I12">
    <cfRule type="top10" dxfId="2047" priority="11" rank="1"/>
  </conditionalFormatting>
  <conditionalFormatting sqref="J12">
    <cfRule type="top10" dxfId="2046" priority="12" rank="1"/>
  </conditionalFormatting>
  <conditionalFormatting sqref="E13">
    <cfRule type="top10" dxfId="2045" priority="1" rank="1"/>
  </conditionalFormatting>
  <conditionalFormatting sqref="F13">
    <cfRule type="top10" dxfId="2044" priority="2" rank="1"/>
  </conditionalFormatting>
  <conditionalFormatting sqref="G13">
    <cfRule type="top10" dxfId="2043" priority="3" rank="1"/>
  </conditionalFormatting>
  <conditionalFormatting sqref="H13">
    <cfRule type="top10" dxfId="2042" priority="4" rank="1"/>
  </conditionalFormatting>
  <conditionalFormatting sqref="I13">
    <cfRule type="top10" dxfId="2041" priority="5" rank="1"/>
  </conditionalFormatting>
  <conditionalFormatting sqref="J13">
    <cfRule type="top10" dxfId="2040" priority="6" rank="1"/>
  </conditionalFormatting>
  <hyperlinks>
    <hyperlink ref="Q1" location="'National Adult Rankings'!A1" display="Return to Rankings" xr:uid="{DB538184-EF4F-430E-B4B4-CDC5AE6CA17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6DD1DAD-A215-47D5-9559-299213908B53}">
          <x14:formula1>
            <xm:f>'C:\Users\abra2\AppData\Local\Packages\Microsoft.MicrosoftEdge_8wekyb3d8bbwe\TempState\Downloads\[__ABRA Scoring Program  2-24-2020 MASTER (2).xlsm]DATA'!#REF!</xm:f>
          </x14:formula1>
          <xm:sqref>B2:B3 D2:D3</xm:sqref>
        </x14:dataValidation>
        <x14:dataValidation type="list" allowBlank="1" showInputMessage="1" showErrorMessage="1" xr:uid="{B23A4E6C-E6A0-415C-A860-23BC0D80F7C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53677-21A4-4770-BE9E-B54341F7270E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109</v>
      </c>
      <c r="B2" s="21" t="s">
        <v>269</v>
      </c>
      <c r="C2" s="22">
        <v>44115</v>
      </c>
      <c r="D2" s="23" t="s">
        <v>205</v>
      </c>
      <c r="E2" s="24">
        <v>159</v>
      </c>
      <c r="F2" s="24">
        <v>157</v>
      </c>
      <c r="G2" s="24">
        <v>145</v>
      </c>
      <c r="H2" s="24">
        <v>170</v>
      </c>
      <c r="I2" s="24"/>
      <c r="J2" s="24"/>
      <c r="K2" s="25">
        <v>4</v>
      </c>
      <c r="L2" s="25">
        <v>631</v>
      </c>
      <c r="M2" s="26">
        <v>157.75</v>
      </c>
      <c r="N2" s="27">
        <v>2</v>
      </c>
      <c r="O2" s="28">
        <v>159.75</v>
      </c>
    </row>
    <row r="5" spans="1:17" x14ac:dyDescent="0.25">
      <c r="K5" s="17">
        <f>SUM(K2:K4)</f>
        <v>4</v>
      </c>
      <c r="L5" s="17">
        <f>SUM(L2:L4)</f>
        <v>631</v>
      </c>
      <c r="M5" s="19">
        <f>SUM(L5/K5)</f>
        <v>157.75</v>
      </c>
      <c r="N5" s="17">
        <f>SUM(N2:N4)</f>
        <v>2</v>
      </c>
      <c r="O5" s="19">
        <f>SUM(M5+N5)</f>
        <v>159.75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6_1_1_1"/>
    <protectedRange algorithmName="SHA-512" hashValue="ON39YdpmFHfN9f47KpiRvqrKx0V9+erV1CNkpWzYhW/Qyc6aT8rEyCrvauWSYGZK2ia3o7vd3akF07acHAFpOA==" saltValue="yVW9XmDwTqEnmpSGai0KYg==" spinCount="100000" sqref="D2" name="Range1_1_6_1_1_1"/>
    <protectedRange algorithmName="SHA-512" hashValue="ON39YdpmFHfN9f47KpiRvqrKx0V9+erV1CNkpWzYhW/Qyc6aT8rEyCrvauWSYGZK2ia3o7vd3akF07acHAFpOA==" saltValue="yVW9XmDwTqEnmpSGai0KYg==" spinCount="100000" sqref="B2" name="Range1_4_4_1"/>
  </protectedRanges>
  <conditionalFormatting sqref="E2">
    <cfRule type="top10" dxfId="2039" priority="6" rank="1"/>
  </conditionalFormatting>
  <conditionalFormatting sqref="F2">
    <cfRule type="top10" dxfId="2038" priority="5" rank="1"/>
  </conditionalFormatting>
  <conditionalFormatting sqref="G2">
    <cfRule type="top10" dxfId="2037" priority="4" rank="1"/>
  </conditionalFormatting>
  <conditionalFormatting sqref="H2">
    <cfRule type="top10" dxfId="2036" priority="3" rank="1"/>
  </conditionalFormatting>
  <conditionalFormatting sqref="I2">
    <cfRule type="top10" dxfId="2035" priority="2" rank="1"/>
  </conditionalFormatting>
  <conditionalFormatting sqref="J2">
    <cfRule type="top10" dxfId="2034" priority="1" rank="1"/>
  </conditionalFormatting>
  <hyperlinks>
    <hyperlink ref="Q1" location="'National Adult Rankings'!A1" display="Return to Rankings" xr:uid="{CE7C9936-A461-4E0E-8E91-E8A7D8E4805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E57AD58-E5D7-4F8B-92E6-23978FA411A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2DC88C-C5F9-4F8F-89FF-28E37F5FF425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175</v>
      </c>
      <c r="C2" s="22">
        <v>44002</v>
      </c>
      <c r="D2" s="23" t="s">
        <v>171</v>
      </c>
      <c r="E2" s="24">
        <v>151</v>
      </c>
      <c r="F2" s="24">
        <v>131</v>
      </c>
      <c r="G2" s="24">
        <v>140</v>
      </c>
      <c r="H2" s="24">
        <v>151</v>
      </c>
      <c r="I2" s="24"/>
      <c r="J2" s="24"/>
      <c r="K2" s="25">
        <v>4</v>
      </c>
      <c r="L2" s="25">
        <v>573</v>
      </c>
      <c r="M2" s="26">
        <v>143.25</v>
      </c>
      <c r="N2" s="27">
        <v>3</v>
      </c>
      <c r="O2" s="28">
        <v>146.25</v>
      </c>
    </row>
    <row r="5" spans="1:17" x14ac:dyDescent="0.25">
      <c r="K5" s="17">
        <f>SUM(K2:K4)</f>
        <v>4</v>
      </c>
      <c r="L5" s="17">
        <f>SUM(L2:L4)</f>
        <v>573</v>
      </c>
      <c r="M5" s="19">
        <f>SUM(L5/K5)</f>
        <v>143.25</v>
      </c>
      <c r="N5" s="17">
        <f>SUM(N2:N4)</f>
        <v>3</v>
      </c>
      <c r="O5" s="19">
        <f>SUM(M5+N5)</f>
        <v>146.25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D2" name="Range1_1_12"/>
  </protectedRanges>
  <conditionalFormatting sqref="E2">
    <cfRule type="top10" dxfId="2033" priority="6" rank="1"/>
  </conditionalFormatting>
  <conditionalFormatting sqref="F2">
    <cfRule type="top10" dxfId="2032" priority="5" rank="1"/>
  </conditionalFormatting>
  <conditionalFormatting sqref="G2">
    <cfRule type="top10" dxfId="2031" priority="4" rank="1"/>
  </conditionalFormatting>
  <conditionalFormatting sqref="H2">
    <cfRule type="top10" dxfId="2030" priority="3" rank="1"/>
  </conditionalFormatting>
  <conditionalFormatting sqref="I2">
    <cfRule type="top10" dxfId="2029" priority="2" rank="1"/>
  </conditionalFormatting>
  <conditionalFormatting sqref="J2">
    <cfRule type="top10" dxfId="2028" priority="1" rank="1"/>
  </conditionalFormatting>
  <dataValidations count="1">
    <dataValidation type="list" allowBlank="1" showInputMessage="1" showErrorMessage="1" sqref="B2" xr:uid="{ACD735FF-CB3E-40C7-A347-2A95872E15D3}">
      <formula1>$H$2:$H$115</formula1>
    </dataValidation>
  </dataValidations>
  <hyperlinks>
    <hyperlink ref="Q1" location="'National Adult Rankings'!A1" display="Return to Rankings" xr:uid="{9F91B4DF-E30C-4F48-BD25-ED29461F0B8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B56242-8D3B-4367-9698-B6CD2DF08B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C4226A-E567-4467-BEB0-F58B2713E3CA}">
  <sheetPr codeName="Sheet46"/>
  <dimension ref="A1:Q13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20</v>
      </c>
      <c r="B2" s="21" t="s">
        <v>59</v>
      </c>
      <c r="C2" s="22">
        <v>43897</v>
      </c>
      <c r="D2" s="32" t="s">
        <v>58</v>
      </c>
      <c r="E2" s="24">
        <v>159</v>
      </c>
      <c r="F2" s="24">
        <v>158</v>
      </c>
      <c r="G2" s="24">
        <v>162</v>
      </c>
      <c r="H2" s="24">
        <v>156</v>
      </c>
      <c r="I2" s="24"/>
      <c r="J2" s="24"/>
      <c r="K2" s="25">
        <f>COUNT(E2:J2)</f>
        <v>4</v>
      </c>
      <c r="L2" s="25">
        <f>SUM(E2:J2)</f>
        <v>635</v>
      </c>
      <c r="M2" s="26">
        <f>IFERROR(L2/K2,0)</f>
        <v>158.75</v>
      </c>
      <c r="N2" s="27">
        <v>4</v>
      </c>
      <c r="O2" s="28">
        <f>SUM(M2+N2)</f>
        <v>162.75</v>
      </c>
    </row>
    <row r="3" spans="1:17" x14ac:dyDescent="0.25">
      <c r="A3" s="20" t="s">
        <v>31</v>
      </c>
      <c r="B3" s="21" t="s">
        <v>59</v>
      </c>
      <c r="C3" s="22">
        <v>43905</v>
      </c>
      <c r="D3" s="34" t="s">
        <v>60</v>
      </c>
      <c r="E3" s="24">
        <v>181</v>
      </c>
      <c r="F3" s="24">
        <v>169</v>
      </c>
      <c r="G3" s="24">
        <v>177</v>
      </c>
      <c r="H3" s="24">
        <v>176</v>
      </c>
      <c r="I3" s="24"/>
      <c r="J3" s="24"/>
      <c r="K3" s="25">
        <v>4</v>
      </c>
      <c r="L3" s="25">
        <v>703</v>
      </c>
      <c r="M3" s="26">
        <v>175.75</v>
      </c>
      <c r="N3" s="27">
        <v>2</v>
      </c>
      <c r="O3" s="28">
        <v>177.75</v>
      </c>
    </row>
    <row r="4" spans="1:17" x14ac:dyDescent="0.25">
      <c r="A4" s="20" t="s">
        <v>31</v>
      </c>
      <c r="B4" s="21" t="s">
        <v>59</v>
      </c>
      <c r="C4" s="22">
        <v>43988</v>
      </c>
      <c r="D4" s="23" t="s">
        <v>58</v>
      </c>
      <c r="E4" s="24">
        <v>172</v>
      </c>
      <c r="F4" s="24">
        <v>173</v>
      </c>
      <c r="G4" s="24">
        <v>176</v>
      </c>
      <c r="H4" s="24">
        <v>184</v>
      </c>
      <c r="I4" s="24">
        <v>183</v>
      </c>
      <c r="J4" s="24">
        <v>179</v>
      </c>
      <c r="K4" s="25">
        <v>6</v>
      </c>
      <c r="L4" s="25">
        <v>1067</v>
      </c>
      <c r="M4" s="26">
        <v>177.83333333333334</v>
      </c>
      <c r="N4" s="27">
        <v>10</v>
      </c>
      <c r="O4" s="28">
        <v>187.83333333333334</v>
      </c>
    </row>
    <row r="5" spans="1:17" x14ac:dyDescent="0.25">
      <c r="A5" s="20" t="s">
        <v>31</v>
      </c>
      <c r="B5" s="21" t="s">
        <v>59</v>
      </c>
      <c r="C5" s="22">
        <v>44030</v>
      </c>
      <c r="D5" s="23" t="s">
        <v>58</v>
      </c>
      <c r="E5" s="24">
        <v>173</v>
      </c>
      <c r="F5" s="24">
        <v>159</v>
      </c>
      <c r="G5" s="24">
        <v>166</v>
      </c>
      <c r="H5" s="24">
        <v>176</v>
      </c>
      <c r="I5" s="24"/>
      <c r="J5" s="24"/>
      <c r="K5" s="25">
        <v>4</v>
      </c>
      <c r="L5" s="25">
        <v>674</v>
      </c>
      <c r="M5" s="26">
        <v>168.5</v>
      </c>
      <c r="N5" s="27">
        <v>3</v>
      </c>
      <c r="O5" s="28">
        <v>171.5</v>
      </c>
    </row>
    <row r="6" spans="1:17" x14ac:dyDescent="0.25">
      <c r="A6" s="20" t="s">
        <v>31</v>
      </c>
      <c r="B6" s="21" t="s">
        <v>59</v>
      </c>
      <c r="C6" s="22">
        <v>44044</v>
      </c>
      <c r="D6" s="23" t="s">
        <v>58</v>
      </c>
      <c r="E6" s="24">
        <v>170</v>
      </c>
      <c r="F6" s="24">
        <v>162</v>
      </c>
      <c r="G6" s="24">
        <v>168</v>
      </c>
      <c r="H6" s="24">
        <v>168</v>
      </c>
      <c r="I6" s="24"/>
      <c r="J6" s="24"/>
      <c r="K6" s="25">
        <v>4</v>
      </c>
      <c r="L6" s="25">
        <v>668</v>
      </c>
      <c r="M6" s="26">
        <v>167</v>
      </c>
      <c r="N6" s="27">
        <v>2</v>
      </c>
      <c r="O6" s="28">
        <v>169</v>
      </c>
    </row>
    <row r="7" spans="1:17" x14ac:dyDescent="0.25">
      <c r="A7" s="20" t="s">
        <v>88</v>
      </c>
      <c r="B7" s="21" t="s">
        <v>241</v>
      </c>
      <c r="C7" s="22">
        <v>44079</v>
      </c>
      <c r="D7" s="23" t="s">
        <v>213</v>
      </c>
      <c r="E7" s="24">
        <v>185</v>
      </c>
      <c r="F7" s="24">
        <v>172</v>
      </c>
      <c r="G7" s="24">
        <v>183</v>
      </c>
      <c r="H7" s="24">
        <v>174</v>
      </c>
      <c r="I7" s="24">
        <v>178</v>
      </c>
      <c r="J7" s="24">
        <v>171</v>
      </c>
      <c r="K7" s="25">
        <v>6</v>
      </c>
      <c r="L7" s="25">
        <v>1063</v>
      </c>
      <c r="M7" s="26">
        <v>177.16666666666666</v>
      </c>
      <c r="N7" s="27">
        <v>4</v>
      </c>
      <c r="O7" s="28">
        <v>181.16666666666666</v>
      </c>
    </row>
    <row r="8" spans="1:17" x14ac:dyDescent="0.25">
      <c r="A8" s="20" t="s">
        <v>88</v>
      </c>
      <c r="B8" s="21" t="s">
        <v>59</v>
      </c>
      <c r="C8" s="22">
        <v>44093</v>
      </c>
      <c r="D8" s="23" t="s">
        <v>58</v>
      </c>
      <c r="E8" s="24">
        <v>176</v>
      </c>
      <c r="F8" s="24">
        <v>175</v>
      </c>
      <c r="G8" s="24">
        <v>186</v>
      </c>
      <c r="H8" s="24">
        <v>172</v>
      </c>
      <c r="I8" s="24"/>
      <c r="J8" s="24"/>
      <c r="K8" s="25">
        <v>4</v>
      </c>
      <c r="L8" s="25">
        <v>709</v>
      </c>
      <c r="M8" s="26">
        <v>177.25</v>
      </c>
      <c r="N8" s="27">
        <v>3</v>
      </c>
      <c r="O8" s="28">
        <v>180.25</v>
      </c>
    </row>
    <row r="9" spans="1:17" x14ac:dyDescent="0.25">
      <c r="A9" s="20" t="s">
        <v>105</v>
      </c>
      <c r="B9" s="21" t="s">
        <v>59</v>
      </c>
      <c r="C9" s="22">
        <v>44107</v>
      </c>
      <c r="D9" s="23" t="s">
        <v>58</v>
      </c>
      <c r="E9" s="24">
        <v>170</v>
      </c>
      <c r="F9" s="24">
        <v>172</v>
      </c>
      <c r="G9" s="24">
        <v>176</v>
      </c>
      <c r="H9" s="24">
        <v>164</v>
      </c>
      <c r="I9" s="24">
        <v>169</v>
      </c>
      <c r="J9" s="24">
        <v>175</v>
      </c>
      <c r="K9" s="25">
        <v>6</v>
      </c>
      <c r="L9" s="25">
        <v>1026</v>
      </c>
      <c r="M9" s="26">
        <v>171</v>
      </c>
      <c r="N9" s="27">
        <v>6</v>
      </c>
      <c r="O9" s="28">
        <v>177</v>
      </c>
    </row>
    <row r="10" spans="1:17" x14ac:dyDescent="0.25">
      <c r="A10" s="20" t="s">
        <v>105</v>
      </c>
      <c r="B10" s="21" t="s">
        <v>59</v>
      </c>
      <c r="C10" s="22">
        <v>44142</v>
      </c>
      <c r="D10" s="23" t="s">
        <v>58</v>
      </c>
      <c r="E10" s="24">
        <v>186</v>
      </c>
      <c r="F10" s="24">
        <v>188</v>
      </c>
      <c r="G10" s="24">
        <v>175</v>
      </c>
      <c r="H10" s="24">
        <v>184</v>
      </c>
      <c r="I10" s="24"/>
      <c r="J10" s="24"/>
      <c r="K10" s="25">
        <v>4</v>
      </c>
      <c r="L10" s="25">
        <v>733</v>
      </c>
      <c r="M10" s="26">
        <v>183.25</v>
      </c>
      <c r="N10" s="27">
        <v>4</v>
      </c>
      <c r="O10" s="28">
        <v>187.25</v>
      </c>
    </row>
    <row r="13" spans="1:17" x14ac:dyDescent="0.25">
      <c r="K13" s="17">
        <f>SUM(K2:K12)</f>
        <v>42</v>
      </c>
      <c r="L13" s="17">
        <f>SUM(L2:L12)</f>
        <v>7278</v>
      </c>
      <c r="M13" s="19">
        <f>SUM(L13/K13)</f>
        <v>173.28571428571428</v>
      </c>
      <c r="N13" s="17">
        <f>SUM(N2:N12)</f>
        <v>38</v>
      </c>
      <c r="O13" s="19">
        <f>SUM(M13+N13)</f>
        <v>211.28571428571428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1"/>
    <protectedRange algorithmName="SHA-512" hashValue="ON39YdpmFHfN9f47KpiRvqrKx0V9+erV1CNkpWzYhW/Qyc6aT8rEyCrvauWSYGZK2ia3o7vd3akF07acHAFpOA==" saltValue="yVW9XmDwTqEnmpSGai0KYg==" spinCount="100000" sqref="C3" name="Range1"/>
    <protectedRange algorithmName="SHA-512" hashValue="ON39YdpmFHfN9f47KpiRvqrKx0V9+erV1CNkpWzYhW/Qyc6aT8rEyCrvauWSYGZK2ia3o7vd3akF07acHAFpOA==" saltValue="yVW9XmDwTqEnmpSGai0KYg==" spinCount="100000" sqref="E3:J3 B3" name="Range1_4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3_1"/>
    <protectedRange algorithmName="SHA-512" hashValue="ON39YdpmFHfN9f47KpiRvqrKx0V9+erV1CNkpWzYhW/Qyc6aT8rEyCrvauWSYGZK2ia3o7vd3akF07acHAFpOA==" saltValue="yVW9XmDwTqEnmpSGai0KYg==" spinCount="100000" sqref="E5:J5 B5:C5" name="Range1_4_1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6:J6 B6:C6" name="Range1_12"/>
    <protectedRange algorithmName="SHA-512" hashValue="ON39YdpmFHfN9f47KpiRvqrKx0V9+erV1CNkpWzYhW/Qyc6aT8rEyCrvauWSYGZK2ia3o7vd3akF07acHAFpOA==" saltValue="yVW9XmDwTqEnmpSGai0KYg==" spinCount="100000" sqref="D6" name="Range1_1_6"/>
    <protectedRange algorithmName="SHA-512" hashValue="ON39YdpmFHfN9f47KpiRvqrKx0V9+erV1CNkpWzYhW/Qyc6aT8rEyCrvauWSYGZK2ia3o7vd3akF07acHAFpOA==" saltValue="yVW9XmDwTqEnmpSGai0KYg==" spinCount="100000" sqref="E7:J7 B7:C7" name="Range1_4_2"/>
    <protectedRange algorithmName="SHA-512" hashValue="ON39YdpmFHfN9f47KpiRvqrKx0V9+erV1CNkpWzYhW/Qyc6aT8rEyCrvauWSYGZK2ia3o7vd3akF07acHAFpOA==" saltValue="yVW9XmDwTqEnmpSGai0KYg==" spinCount="100000" sqref="D7" name="Range1_1_2_1"/>
    <protectedRange algorithmName="SHA-512" hashValue="ON39YdpmFHfN9f47KpiRvqrKx0V9+erV1CNkpWzYhW/Qyc6aT8rEyCrvauWSYGZK2ia3o7vd3akF07acHAFpOA==" saltValue="yVW9XmDwTqEnmpSGai0KYg==" spinCount="100000" sqref="E8:J8 B8:C8" name="Range1_18"/>
    <protectedRange algorithmName="SHA-512" hashValue="ON39YdpmFHfN9f47KpiRvqrKx0V9+erV1CNkpWzYhW/Qyc6aT8rEyCrvauWSYGZK2ia3o7vd3akF07acHAFpOA==" saltValue="yVW9XmDwTqEnmpSGai0KYg==" spinCount="100000" sqref="D8" name="Range1_1_9"/>
    <protectedRange algorithmName="SHA-512" hashValue="ON39YdpmFHfN9f47KpiRvqrKx0V9+erV1CNkpWzYhW/Qyc6aT8rEyCrvauWSYGZK2ia3o7vd3akF07acHAFpOA==" saltValue="yVW9XmDwTqEnmpSGai0KYg==" spinCount="100000" sqref="B9:C9 E9:J9" name="Range1_4_1_1_1"/>
    <protectedRange algorithmName="SHA-512" hashValue="ON39YdpmFHfN9f47KpiRvqrKx0V9+erV1CNkpWzYhW/Qyc6aT8rEyCrvauWSYGZK2ia3o7vd3akF07acHAFpOA==" saltValue="yVW9XmDwTqEnmpSGai0KYg==" spinCount="100000" sqref="D9" name="Range1_1_4_1_1"/>
    <protectedRange algorithmName="SHA-512" hashValue="ON39YdpmFHfN9f47KpiRvqrKx0V9+erV1CNkpWzYhW/Qyc6aT8rEyCrvauWSYGZK2ia3o7vd3akF07acHAFpOA==" saltValue="yVW9XmDwTqEnmpSGai0KYg==" spinCount="100000" sqref="B10:C10 E10:J10" name="Range1_4_1_1_1_2"/>
    <protectedRange algorithmName="SHA-512" hashValue="ON39YdpmFHfN9f47KpiRvqrKx0V9+erV1CNkpWzYhW/Qyc6aT8rEyCrvauWSYGZK2ia3o7vd3akF07acHAFpOA==" saltValue="yVW9XmDwTqEnmpSGai0KYg==" spinCount="100000" sqref="D10" name="Range1_1_4_1_1_1"/>
  </protectedRanges>
  <conditionalFormatting sqref="E2">
    <cfRule type="top10" dxfId="2027" priority="49" rank="1"/>
  </conditionalFormatting>
  <conditionalFormatting sqref="F2">
    <cfRule type="top10" dxfId="2026" priority="50" rank="1"/>
  </conditionalFormatting>
  <conditionalFormatting sqref="G2">
    <cfRule type="top10" dxfId="2025" priority="51" rank="1"/>
  </conditionalFormatting>
  <conditionalFormatting sqref="H2">
    <cfRule type="top10" dxfId="2024" priority="52" rank="1"/>
  </conditionalFormatting>
  <conditionalFormatting sqref="I2">
    <cfRule type="top10" dxfId="2023" priority="53" rank="1"/>
  </conditionalFormatting>
  <conditionalFormatting sqref="J2">
    <cfRule type="top10" dxfId="2022" priority="54" rank="1"/>
  </conditionalFormatting>
  <conditionalFormatting sqref="E3">
    <cfRule type="top10" dxfId="2021" priority="48" rank="1"/>
  </conditionalFormatting>
  <conditionalFormatting sqref="F3">
    <cfRule type="top10" dxfId="2020" priority="47" rank="1"/>
  </conditionalFormatting>
  <conditionalFormatting sqref="G3">
    <cfRule type="top10" dxfId="2019" priority="46" rank="1"/>
  </conditionalFormatting>
  <conditionalFormatting sqref="H3">
    <cfRule type="top10" dxfId="2018" priority="45" rank="1"/>
  </conditionalFormatting>
  <conditionalFormatting sqref="I3">
    <cfRule type="top10" dxfId="2017" priority="44" rank="1"/>
  </conditionalFormatting>
  <conditionalFormatting sqref="J3">
    <cfRule type="top10" dxfId="2016" priority="43" rank="1"/>
  </conditionalFormatting>
  <conditionalFormatting sqref="E4">
    <cfRule type="top10" dxfId="2015" priority="42" rank="1"/>
  </conditionalFormatting>
  <conditionalFormatting sqref="F4">
    <cfRule type="top10" dxfId="2014" priority="41" rank="1"/>
  </conditionalFormatting>
  <conditionalFormatting sqref="G4">
    <cfRule type="top10" dxfId="2013" priority="40" rank="1"/>
  </conditionalFormatting>
  <conditionalFormatting sqref="H4">
    <cfRule type="top10" dxfId="2012" priority="39" rank="1"/>
  </conditionalFormatting>
  <conditionalFormatting sqref="I4">
    <cfRule type="top10" dxfId="2011" priority="38" rank="1"/>
  </conditionalFormatting>
  <conditionalFormatting sqref="J4">
    <cfRule type="top10" dxfId="2010" priority="37" rank="1"/>
  </conditionalFormatting>
  <conditionalFormatting sqref="E5">
    <cfRule type="top10" dxfId="2009" priority="36" rank="1"/>
  </conditionalFormatting>
  <conditionalFormatting sqref="F5">
    <cfRule type="top10" dxfId="2008" priority="35" rank="1"/>
  </conditionalFormatting>
  <conditionalFormatting sqref="G5">
    <cfRule type="top10" dxfId="2007" priority="34" rank="1"/>
  </conditionalFormatting>
  <conditionalFormatting sqref="H5">
    <cfRule type="top10" dxfId="2006" priority="33" rank="1"/>
  </conditionalFormatting>
  <conditionalFormatting sqref="I5">
    <cfRule type="top10" dxfId="2005" priority="32" rank="1"/>
  </conditionalFormatting>
  <conditionalFormatting sqref="J5">
    <cfRule type="top10" dxfId="2004" priority="31" rank="1"/>
  </conditionalFormatting>
  <conditionalFormatting sqref="E6">
    <cfRule type="top10" dxfId="2003" priority="30" rank="1"/>
  </conditionalFormatting>
  <conditionalFormatting sqref="F6">
    <cfRule type="top10" dxfId="2002" priority="29" rank="1"/>
  </conditionalFormatting>
  <conditionalFormatting sqref="G6">
    <cfRule type="top10" dxfId="2001" priority="28" rank="1"/>
  </conditionalFormatting>
  <conditionalFormatting sqref="H6">
    <cfRule type="top10" dxfId="2000" priority="27" rank="1"/>
  </conditionalFormatting>
  <conditionalFormatting sqref="I6">
    <cfRule type="top10" dxfId="1999" priority="26" rank="1"/>
  </conditionalFormatting>
  <conditionalFormatting sqref="J6">
    <cfRule type="top10" dxfId="1998" priority="25" rank="1"/>
  </conditionalFormatting>
  <conditionalFormatting sqref="F7">
    <cfRule type="top10" dxfId="1997" priority="24" rank="1"/>
  </conditionalFormatting>
  <conditionalFormatting sqref="G7">
    <cfRule type="top10" dxfId="1996" priority="23" rank="1"/>
  </conditionalFormatting>
  <conditionalFormatting sqref="H7">
    <cfRule type="top10" dxfId="1995" priority="22" rank="1"/>
  </conditionalFormatting>
  <conditionalFormatting sqref="I7">
    <cfRule type="top10" dxfId="1994" priority="21" rank="1"/>
  </conditionalFormatting>
  <conditionalFormatting sqref="J7">
    <cfRule type="top10" dxfId="1993" priority="20" rank="1"/>
  </conditionalFormatting>
  <conditionalFormatting sqref="E7">
    <cfRule type="top10" dxfId="1992" priority="19" rank="1"/>
  </conditionalFormatting>
  <conditionalFormatting sqref="F8">
    <cfRule type="top10" dxfId="1991" priority="18" rank="1"/>
  </conditionalFormatting>
  <conditionalFormatting sqref="G8">
    <cfRule type="top10" dxfId="1990" priority="17" rank="1"/>
  </conditionalFormatting>
  <conditionalFormatting sqref="H8">
    <cfRule type="top10" dxfId="1989" priority="16" rank="1"/>
  </conditionalFormatting>
  <conditionalFormatting sqref="I8">
    <cfRule type="top10" dxfId="1988" priority="15" rank="1"/>
  </conditionalFormatting>
  <conditionalFormatting sqref="J8">
    <cfRule type="top10" dxfId="1987" priority="14" rank="1"/>
  </conditionalFormatting>
  <conditionalFormatting sqref="E8">
    <cfRule type="top10" dxfId="1986" priority="13" rank="1"/>
  </conditionalFormatting>
  <conditionalFormatting sqref="E9">
    <cfRule type="top10" dxfId="1985" priority="12" rank="1"/>
  </conditionalFormatting>
  <conditionalFormatting sqref="F9">
    <cfRule type="top10" dxfId="1984" priority="11" rank="1"/>
  </conditionalFormatting>
  <conditionalFormatting sqref="G9">
    <cfRule type="top10" dxfId="1983" priority="10" rank="1"/>
  </conditionalFormatting>
  <conditionalFormatting sqref="H9">
    <cfRule type="top10" dxfId="1982" priority="9" rank="1"/>
  </conditionalFormatting>
  <conditionalFormatting sqref="I9">
    <cfRule type="top10" dxfId="1981" priority="8" rank="1"/>
  </conditionalFormatting>
  <conditionalFormatting sqref="J9">
    <cfRule type="top10" dxfId="1980" priority="7" rank="1"/>
  </conditionalFormatting>
  <conditionalFormatting sqref="E10">
    <cfRule type="top10" dxfId="1979" priority="6" rank="1"/>
  </conditionalFormatting>
  <conditionalFormatting sqref="F10">
    <cfRule type="top10" dxfId="1978" priority="5" rank="1"/>
  </conditionalFormatting>
  <conditionalFormatting sqref="G10">
    <cfRule type="top10" dxfId="1977" priority="4" rank="1"/>
  </conditionalFormatting>
  <conditionalFormatting sqref="H10">
    <cfRule type="top10" dxfId="1976" priority="3" rank="1"/>
  </conditionalFormatting>
  <conditionalFormatting sqref="I10">
    <cfRule type="top10" dxfId="1975" priority="2" rank="1"/>
  </conditionalFormatting>
  <conditionalFormatting sqref="J10">
    <cfRule type="top10" dxfId="1974" priority="1" rank="1"/>
  </conditionalFormatting>
  <hyperlinks>
    <hyperlink ref="Q1" location="'National Adult Rankings'!A1" display="Return to Rankings" xr:uid="{DC84F773-B543-438C-B868-DD1422B0A1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B6DCCE7F-7CB8-4C61-A0B3-ECD7A30210EA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E575243-DAEF-4EF3-B870-8F192DDAE01B}">
          <x14:formula1>
            <xm:f>'C:\Users\abra2\Desktop\[__ABRA Scoring Program  2-25-2020 MASTER (3).xlsm]DATA'!#REF!</xm:f>
          </x14:formula1>
          <xm:sqref>B2</xm:sqref>
        </x14:dataValidation>
        <x14:dataValidation type="list" allowBlank="1" showInputMessage="1" showErrorMessage="1" xr:uid="{2193E538-64B7-4914-AA07-CB03C0C14713}">
          <x14:formula1>
            <xm:f>'C:\Users\LChacon\AppData\Local\Packages\Microsoft.MicrosoftEdge_8wekyb3d8bbwe\TempState\Downloads\[ABRA GA CLUB MATCH 3152020 (1).xlsm]DATA'!#REF!</xm:f>
          </x14:formula1>
          <xm:sqref>B3</xm:sqref>
        </x14:dataValidation>
      </x14:dataValidations>
    </ext>
  </extLst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A1E39-DB9B-48EE-867E-DEECEC73531C}">
  <sheetPr codeName="Sheet121"/>
  <dimension ref="A1:Q11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45" t="s">
        <v>32</v>
      </c>
      <c r="B2" s="46" t="s">
        <v>102</v>
      </c>
      <c r="C2" s="47">
        <v>43961</v>
      </c>
      <c r="D2" s="48" t="s">
        <v>97</v>
      </c>
      <c r="E2" s="49">
        <v>171</v>
      </c>
      <c r="F2" s="49">
        <v>177</v>
      </c>
      <c r="G2" s="49">
        <v>174</v>
      </c>
      <c r="H2" s="49">
        <v>191</v>
      </c>
      <c r="I2" s="49"/>
      <c r="J2" s="49"/>
      <c r="K2" s="50">
        <f>COUNT(E2:J2)</f>
        <v>4</v>
      </c>
      <c r="L2" s="50">
        <f>SUM(E2:J2)</f>
        <v>713</v>
      </c>
      <c r="M2" s="51">
        <f>SUM(L2/K2)</f>
        <v>178.25</v>
      </c>
      <c r="N2" s="46">
        <v>9</v>
      </c>
      <c r="O2" s="52">
        <f>SUM(M2+N2)</f>
        <v>187.25</v>
      </c>
    </row>
    <row r="3" spans="1:17" ht="15.75" x14ac:dyDescent="0.3">
      <c r="A3" s="54" t="s">
        <v>32</v>
      </c>
      <c r="B3" s="55" t="s">
        <v>102</v>
      </c>
      <c r="C3" s="56">
        <v>43996</v>
      </c>
      <c r="D3" s="57" t="s">
        <v>163</v>
      </c>
      <c r="E3" s="58">
        <v>165</v>
      </c>
      <c r="F3" s="58">
        <v>178</v>
      </c>
      <c r="G3" s="58">
        <v>166</v>
      </c>
      <c r="H3" s="58">
        <v>172</v>
      </c>
      <c r="I3" s="58"/>
      <c r="J3" s="58"/>
      <c r="K3" s="59">
        <f>COUNT(E3:J3)</f>
        <v>4</v>
      </c>
      <c r="L3" s="59">
        <f>SUM(E3:J3)</f>
        <v>681</v>
      </c>
      <c r="M3" s="60">
        <f>SUM(L3/K3)</f>
        <v>170.25</v>
      </c>
      <c r="N3" s="55">
        <v>2</v>
      </c>
      <c r="O3" s="61">
        <f>SUM(M3+N3)</f>
        <v>172.25</v>
      </c>
    </row>
    <row r="4" spans="1:17" ht="15.75" x14ac:dyDescent="0.3">
      <c r="A4" s="54" t="s">
        <v>94</v>
      </c>
      <c r="B4" s="55" t="s">
        <v>102</v>
      </c>
      <c r="C4" s="56">
        <v>44024</v>
      </c>
      <c r="D4" s="57" t="s">
        <v>183</v>
      </c>
      <c r="E4" s="58">
        <v>174</v>
      </c>
      <c r="F4" s="58">
        <v>191</v>
      </c>
      <c r="G4" s="58">
        <v>166</v>
      </c>
      <c r="H4" s="58">
        <v>184</v>
      </c>
      <c r="I4" s="58"/>
      <c r="J4" s="58"/>
      <c r="K4" s="59">
        <f>COUNT(E4:J4)</f>
        <v>4</v>
      </c>
      <c r="L4" s="59">
        <f>SUM(E4:J4)</f>
        <v>715</v>
      </c>
      <c r="M4" s="60">
        <f>SUM(L4/K4)</f>
        <v>178.75</v>
      </c>
      <c r="N4" s="55">
        <v>8</v>
      </c>
      <c r="O4" s="61">
        <f>SUM(M4+N4)</f>
        <v>186.75</v>
      </c>
    </row>
    <row r="5" spans="1:17" x14ac:dyDescent="0.25">
      <c r="A5" s="20" t="s">
        <v>32</v>
      </c>
      <c r="B5" s="21" t="s">
        <v>99</v>
      </c>
      <c r="C5" s="22">
        <v>44052</v>
      </c>
      <c r="D5" s="23" t="s">
        <v>205</v>
      </c>
      <c r="E5" s="24">
        <v>184</v>
      </c>
      <c r="F5" s="24">
        <v>186</v>
      </c>
      <c r="G5" s="24">
        <v>183</v>
      </c>
      <c r="H5" s="24">
        <v>186</v>
      </c>
      <c r="I5" s="24">
        <v>179</v>
      </c>
      <c r="J5" s="24">
        <v>182</v>
      </c>
      <c r="K5" s="25">
        <v>6</v>
      </c>
      <c r="L5" s="25">
        <v>1100</v>
      </c>
      <c r="M5" s="26">
        <v>183.33333333333334</v>
      </c>
      <c r="N5" s="27">
        <v>6</v>
      </c>
      <c r="O5" s="28">
        <v>189.33333333333334</v>
      </c>
    </row>
    <row r="6" spans="1:17" ht="15.75" x14ac:dyDescent="0.3">
      <c r="A6" s="54" t="s">
        <v>32</v>
      </c>
      <c r="B6" s="55" t="s">
        <v>254</v>
      </c>
      <c r="C6" s="56">
        <v>44087</v>
      </c>
      <c r="D6" s="57" t="s">
        <v>97</v>
      </c>
      <c r="E6" s="58">
        <v>186</v>
      </c>
      <c r="F6" s="58">
        <v>188</v>
      </c>
      <c r="G6" s="58">
        <v>185</v>
      </c>
      <c r="H6" s="58">
        <v>175</v>
      </c>
      <c r="I6" s="58">
        <v>185</v>
      </c>
      <c r="J6" s="58">
        <v>180</v>
      </c>
      <c r="K6" s="59">
        <f t="shared" ref="K6" si="0">COUNT(E6:J6)</f>
        <v>6</v>
      </c>
      <c r="L6" s="59">
        <f t="shared" ref="L6" si="1">SUM(E6:J6)</f>
        <v>1099</v>
      </c>
      <c r="M6" s="60">
        <f t="shared" ref="M6" si="2">SUM(L6/K6)</f>
        <v>183.16666666666666</v>
      </c>
      <c r="N6" s="55">
        <v>16</v>
      </c>
      <c r="O6" s="61">
        <f t="shared" ref="O6" si="3">SUM(M6+N6)</f>
        <v>199.16666666666666</v>
      </c>
    </row>
    <row r="7" spans="1:17" x14ac:dyDescent="0.25">
      <c r="A7" s="20" t="s">
        <v>109</v>
      </c>
      <c r="B7" s="21" t="s">
        <v>99</v>
      </c>
      <c r="C7" s="22">
        <v>44115</v>
      </c>
      <c r="D7" s="23" t="s">
        <v>205</v>
      </c>
      <c r="E7" s="24">
        <v>179</v>
      </c>
      <c r="F7" s="24">
        <v>176</v>
      </c>
      <c r="G7" s="24">
        <v>178</v>
      </c>
      <c r="H7" s="24">
        <v>179</v>
      </c>
      <c r="I7" s="24"/>
      <c r="J7" s="24"/>
      <c r="K7" s="25">
        <v>4</v>
      </c>
      <c r="L7" s="25">
        <v>712</v>
      </c>
      <c r="M7" s="26">
        <v>178</v>
      </c>
      <c r="N7" s="27">
        <v>3</v>
      </c>
      <c r="O7" s="28">
        <v>181</v>
      </c>
    </row>
    <row r="8" spans="1:17" ht="15.75" x14ac:dyDescent="0.3">
      <c r="A8" s="54" t="s">
        <v>23</v>
      </c>
      <c r="B8" s="55" t="s">
        <v>102</v>
      </c>
      <c r="C8" s="56">
        <v>44143</v>
      </c>
      <c r="D8" s="57" t="s">
        <v>97</v>
      </c>
      <c r="E8" s="58">
        <v>182</v>
      </c>
      <c r="F8" s="58">
        <v>182</v>
      </c>
      <c r="G8" s="58">
        <v>180</v>
      </c>
      <c r="H8" s="58">
        <v>184</v>
      </c>
      <c r="I8" s="58"/>
      <c r="J8" s="58"/>
      <c r="K8" s="59">
        <f>COUNT(E8:J8)</f>
        <v>4</v>
      </c>
      <c r="L8" s="59">
        <f>SUM(E8:J8)</f>
        <v>728</v>
      </c>
      <c r="M8" s="60">
        <f>SUM(L8/K8)</f>
        <v>182</v>
      </c>
      <c r="N8" s="55">
        <v>2</v>
      </c>
      <c r="O8" s="61">
        <f>SUM(M8+N8)</f>
        <v>184</v>
      </c>
    </row>
    <row r="11" spans="1:17" x14ac:dyDescent="0.25">
      <c r="K11" s="17">
        <f>SUM(K2:K10)</f>
        <v>32</v>
      </c>
      <c r="L11" s="17">
        <f>SUM(L2:L10)</f>
        <v>5748</v>
      </c>
      <c r="M11" s="19">
        <f>SUM(L11/K11)</f>
        <v>179.625</v>
      </c>
      <c r="N11" s="17">
        <f>SUM(N2:N10)</f>
        <v>46</v>
      </c>
      <c r="O11" s="19">
        <f>SUM(M11+N11)</f>
        <v>225.625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L2:M2 O2" name="Range1_1"/>
    <protectedRange algorithmName="SHA-512" hashValue="FG7sbUW81RLTrqZOgRQY3WT58Fmv2wpczdNtHSivDYpua2f0csBbi4PHtU2Z8RiB+M2w+jl67Do94rJCq0Ck5Q==" saltValue="84WXeaapoYvzxj0ZBNU3eQ==" spinCount="100000" sqref="L3:M3 O3" name="Range1"/>
    <protectedRange algorithmName="SHA-512" hashValue="ON39YdpmFHfN9f47KpiRvqrKx0V9+erV1CNkpWzYhW/Qyc6aT8rEyCrvauWSYGZK2ia3o7vd3akF07acHAFpOA==" saltValue="yVW9XmDwTqEnmpSGai0KYg==" spinCount="100000" sqref="B5:C5 E5:J5" name="Range1_6"/>
    <protectedRange algorithmName="SHA-512" hashValue="ON39YdpmFHfN9f47KpiRvqrKx0V9+erV1CNkpWzYhW/Qyc6aT8rEyCrvauWSYGZK2ia3o7vd3akF07acHAFpOA==" saltValue="yVW9XmDwTqEnmpSGai0KYg==" spinCount="100000" sqref="D5" name="Range1_1_4"/>
    <protectedRange algorithmName="SHA-512" hashValue="FG7sbUW81RLTrqZOgRQY3WT58Fmv2wpczdNtHSivDYpua2f0csBbi4PHtU2Z8RiB+M2w+jl67Do94rJCq0Ck5Q==" saltValue="84WXeaapoYvzxj0ZBNU3eQ==" spinCount="100000" sqref="L6:M6 O6" name="Range1_10"/>
    <protectedRange algorithmName="SHA-512" hashValue="ON39YdpmFHfN9f47KpiRvqrKx0V9+erV1CNkpWzYhW/Qyc6aT8rEyCrvauWSYGZK2ia3o7vd3akF07acHAFpOA==" saltValue="yVW9XmDwTqEnmpSGai0KYg==" spinCount="100000" sqref="E7:J7 C7" name="Range1_6_1_1"/>
    <protectedRange algorithmName="SHA-512" hashValue="ON39YdpmFHfN9f47KpiRvqrKx0V9+erV1CNkpWzYhW/Qyc6aT8rEyCrvauWSYGZK2ia3o7vd3akF07acHAFpOA==" saltValue="yVW9XmDwTqEnmpSGai0KYg==" spinCount="100000" sqref="D7" name="Range1_1_6_1_1"/>
    <protectedRange algorithmName="SHA-512" hashValue="ON39YdpmFHfN9f47KpiRvqrKx0V9+erV1CNkpWzYhW/Qyc6aT8rEyCrvauWSYGZK2ia3o7vd3akF07acHAFpOA==" saltValue="yVW9XmDwTqEnmpSGai0KYg==" spinCount="100000" sqref="B7" name="Range1_4_4"/>
  </protectedRanges>
  <conditionalFormatting sqref="E2">
    <cfRule type="top10" dxfId="1973" priority="37" rank="1"/>
  </conditionalFormatting>
  <conditionalFormatting sqref="F2">
    <cfRule type="top10" dxfId="1972" priority="38" rank="1"/>
  </conditionalFormatting>
  <conditionalFormatting sqref="G2">
    <cfRule type="top10" dxfId="1971" priority="39" rank="1"/>
  </conditionalFormatting>
  <conditionalFormatting sqref="H2">
    <cfRule type="top10" dxfId="1970" priority="40" rank="1"/>
  </conditionalFormatting>
  <conditionalFormatting sqref="I2">
    <cfRule type="top10" dxfId="1969" priority="41" rank="1"/>
  </conditionalFormatting>
  <conditionalFormatting sqref="J2">
    <cfRule type="top10" dxfId="1968" priority="42" rank="1"/>
  </conditionalFormatting>
  <conditionalFormatting sqref="E3">
    <cfRule type="top10" dxfId="1967" priority="31" rank="1"/>
  </conditionalFormatting>
  <conditionalFormatting sqref="F3">
    <cfRule type="top10" dxfId="1966" priority="32" rank="1"/>
  </conditionalFormatting>
  <conditionalFormatting sqref="G3">
    <cfRule type="top10" dxfId="1965" priority="33" rank="1"/>
  </conditionalFormatting>
  <conditionalFormatting sqref="H3">
    <cfRule type="top10" dxfId="1964" priority="34" rank="1"/>
  </conditionalFormatting>
  <conditionalFormatting sqref="I3">
    <cfRule type="top10" dxfId="1963" priority="35" rank="1"/>
  </conditionalFormatting>
  <conditionalFormatting sqref="J3">
    <cfRule type="top10" dxfId="1962" priority="36" rank="1"/>
  </conditionalFormatting>
  <conditionalFormatting sqref="E4">
    <cfRule type="top10" dxfId="1961" priority="25" rank="1"/>
  </conditionalFormatting>
  <conditionalFormatting sqref="F4">
    <cfRule type="top10" dxfId="1960" priority="26" rank="1"/>
  </conditionalFormatting>
  <conditionalFormatting sqref="G4">
    <cfRule type="top10" dxfId="1959" priority="27" rank="1"/>
  </conditionalFormatting>
  <conditionalFormatting sqref="H4">
    <cfRule type="top10" dxfId="1958" priority="28" rank="1"/>
  </conditionalFormatting>
  <conditionalFormatting sqref="I4">
    <cfRule type="top10" dxfId="1957" priority="29" rank="1"/>
  </conditionalFormatting>
  <conditionalFormatting sqref="J4">
    <cfRule type="top10" dxfId="1956" priority="30" rank="1"/>
  </conditionalFormatting>
  <conditionalFormatting sqref="I5">
    <cfRule type="top10" dxfId="1955" priority="19" rank="1"/>
  </conditionalFormatting>
  <conditionalFormatting sqref="H5">
    <cfRule type="top10" dxfId="1954" priority="20" rank="1"/>
  </conditionalFormatting>
  <conditionalFormatting sqref="J5">
    <cfRule type="top10" dxfId="1953" priority="21" rank="1"/>
  </conditionalFormatting>
  <conditionalFormatting sqref="G5">
    <cfRule type="top10" dxfId="1952" priority="22" rank="1"/>
  </conditionalFormatting>
  <conditionalFormatting sqref="F5">
    <cfRule type="top10" dxfId="1951" priority="23" rank="1"/>
  </conditionalFormatting>
  <conditionalFormatting sqref="E5">
    <cfRule type="top10" dxfId="1950" priority="24" rank="1"/>
  </conditionalFormatting>
  <conditionalFormatting sqref="E6">
    <cfRule type="top10" dxfId="1949" priority="13" rank="1"/>
  </conditionalFormatting>
  <conditionalFormatting sqref="F6">
    <cfRule type="top10" dxfId="1948" priority="14" rank="1"/>
  </conditionalFormatting>
  <conditionalFormatting sqref="G6">
    <cfRule type="top10" dxfId="1947" priority="15" rank="1"/>
  </conditionalFormatting>
  <conditionalFormatting sqref="H6">
    <cfRule type="top10" dxfId="1946" priority="16" rank="1"/>
  </conditionalFormatting>
  <conditionalFormatting sqref="I6">
    <cfRule type="top10" dxfId="1945" priority="17" rank="1"/>
  </conditionalFormatting>
  <conditionalFormatting sqref="J6">
    <cfRule type="top10" dxfId="1944" priority="18" rank="1"/>
  </conditionalFormatting>
  <conditionalFormatting sqref="E7">
    <cfRule type="top10" dxfId="1943" priority="12" rank="1"/>
  </conditionalFormatting>
  <conditionalFormatting sqref="F7">
    <cfRule type="top10" dxfId="1942" priority="11" rank="1"/>
  </conditionalFormatting>
  <conditionalFormatting sqref="G7">
    <cfRule type="top10" dxfId="1941" priority="10" rank="1"/>
  </conditionalFormatting>
  <conditionalFormatting sqref="H7">
    <cfRule type="top10" dxfId="1940" priority="9" rank="1"/>
  </conditionalFormatting>
  <conditionalFormatting sqref="I7">
    <cfRule type="top10" dxfId="1939" priority="8" rank="1"/>
  </conditionalFormatting>
  <conditionalFormatting sqref="J7">
    <cfRule type="top10" dxfId="1938" priority="7" rank="1"/>
  </conditionalFormatting>
  <conditionalFormatting sqref="E8">
    <cfRule type="top10" dxfId="1937" priority="1" rank="1"/>
  </conditionalFormatting>
  <conditionalFormatting sqref="F8">
    <cfRule type="top10" dxfId="1936" priority="2" rank="1"/>
  </conditionalFormatting>
  <conditionalFormatting sqref="G8">
    <cfRule type="top10" dxfId="1935" priority="3" rank="1"/>
  </conditionalFormatting>
  <conditionalFormatting sqref="H8">
    <cfRule type="top10" dxfId="1934" priority="4" rank="1"/>
  </conditionalFormatting>
  <conditionalFormatting sqref="I8">
    <cfRule type="top10" dxfId="1933" priority="5" rank="1"/>
  </conditionalFormatting>
  <conditionalFormatting sqref="J8">
    <cfRule type="top10" dxfId="1932" priority="6" rank="1"/>
  </conditionalFormatting>
  <hyperlinks>
    <hyperlink ref="Q1" location="'National Adult Rankings'!A1" display="Return to Rankings" xr:uid="{F5B6043C-7EAF-4F68-BE23-F065A6E1FEF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303ECA9-D6F3-4126-B5D0-073B479FF7CD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950D8DB6-FE8F-418A-B208-5449EB39601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7EE4E-FADF-44B1-8C14-2F3D37BA5506}">
  <dimension ref="A1:O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94</v>
      </c>
      <c r="B2" s="21" t="s">
        <v>224</v>
      </c>
      <c r="C2" s="22">
        <v>44079</v>
      </c>
      <c r="D2" s="23" t="s">
        <v>213</v>
      </c>
      <c r="E2" s="24">
        <v>182</v>
      </c>
      <c r="F2" s="24">
        <v>188</v>
      </c>
      <c r="G2" s="24">
        <v>186</v>
      </c>
      <c r="H2" s="24">
        <v>186</v>
      </c>
      <c r="I2" s="24">
        <v>180</v>
      </c>
      <c r="J2" s="24">
        <v>180</v>
      </c>
      <c r="K2" s="25">
        <v>6</v>
      </c>
      <c r="L2" s="25">
        <v>1102</v>
      </c>
      <c r="M2" s="26">
        <v>183.66666666666666</v>
      </c>
      <c r="N2" s="27">
        <v>4</v>
      </c>
      <c r="O2" s="28">
        <v>187.66666666666666</v>
      </c>
    </row>
    <row r="5" spans="1:15" x14ac:dyDescent="0.25">
      <c r="K5" s="17">
        <f>SUM(K2:K4)</f>
        <v>6</v>
      </c>
      <c r="L5" s="17">
        <f>SUM(L2:L4)</f>
        <v>1102</v>
      </c>
      <c r="M5" s="19">
        <f>SUM(L5/K5)</f>
        <v>183.66666666666666</v>
      </c>
      <c r="N5" s="17">
        <f>SUM(N2:N4)</f>
        <v>4</v>
      </c>
      <c r="O5" s="19">
        <f>SUM(M5+N5)</f>
        <v>187.66666666666666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</protectedRanges>
  <conditionalFormatting sqref="E2">
    <cfRule type="top10" dxfId="1931" priority="18" rank="1"/>
  </conditionalFormatting>
  <conditionalFormatting sqref="H2">
    <cfRule type="top10" dxfId="1930" priority="15" rank="1"/>
  </conditionalFormatting>
  <conditionalFormatting sqref="F2">
    <cfRule type="top10" dxfId="1929" priority="17" rank="1"/>
  </conditionalFormatting>
  <conditionalFormatting sqref="G2">
    <cfRule type="top10" dxfId="1928" priority="16" rank="1"/>
  </conditionalFormatting>
  <conditionalFormatting sqref="I2">
    <cfRule type="top10" dxfId="1927" priority="14" rank="1"/>
  </conditionalFormatting>
  <conditionalFormatting sqref="J2">
    <cfRule type="top10" dxfId="1926" priority="13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7EE8D09-9703-4043-B404-373AF8EDE633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319A-B958-499B-AA29-5FFFB50696FF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160</v>
      </c>
      <c r="C2" s="22">
        <v>43995</v>
      </c>
      <c r="D2" s="23" t="s">
        <v>39</v>
      </c>
      <c r="E2" s="24">
        <v>162</v>
      </c>
      <c r="F2" s="24">
        <v>169</v>
      </c>
      <c r="G2" s="24">
        <v>171</v>
      </c>
      <c r="H2" s="24">
        <v>169</v>
      </c>
      <c r="I2" s="24"/>
      <c r="J2" s="24"/>
      <c r="K2" s="25">
        <v>4</v>
      </c>
      <c r="L2" s="25">
        <v>671</v>
      </c>
      <c r="M2" s="26">
        <v>167.75</v>
      </c>
      <c r="N2" s="27">
        <v>2</v>
      </c>
      <c r="O2" s="28">
        <v>169.75</v>
      </c>
    </row>
    <row r="5" spans="1:17" x14ac:dyDescent="0.25">
      <c r="K5" s="17">
        <f>SUM(K2:K4)</f>
        <v>4</v>
      </c>
      <c r="L5" s="17">
        <f>SUM(L2:L4)</f>
        <v>671</v>
      </c>
      <c r="M5" s="19">
        <f>SUM(L5/K5)</f>
        <v>167.75</v>
      </c>
      <c r="N5" s="17">
        <f>SUM(N2:N4)</f>
        <v>2</v>
      </c>
      <c r="O5" s="19">
        <f>SUM(M5+N5)</f>
        <v>169.75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sqref="E2:J2 B2:C2" name="Range1_5"/>
    <protectedRange sqref="D2" name="Range1_1_3"/>
  </protectedRanges>
  <conditionalFormatting sqref="I2">
    <cfRule type="top10" dxfId="1925" priority="18" rank="1"/>
  </conditionalFormatting>
  <conditionalFormatting sqref="H2">
    <cfRule type="top10" dxfId="1924" priority="14" rank="1"/>
  </conditionalFormatting>
  <conditionalFormatting sqref="J2">
    <cfRule type="top10" dxfId="1923" priority="15" rank="1"/>
  </conditionalFormatting>
  <conditionalFormatting sqref="G2">
    <cfRule type="top10" dxfId="1922" priority="17" rank="1"/>
  </conditionalFormatting>
  <conditionalFormatting sqref="F2">
    <cfRule type="top10" dxfId="1921" priority="16" rank="1"/>
  </conditionalFormatting>
  <conditionalFormatting sqref="E2">
    <cfRule type="top10" dxfId="1920" priority="13" rank="1"/>
  </conditionalFormatting>
  <hyperlinks>
    <hyperlink ref="Q1" location="'National Adult Rankings'!A1" display="Return to Rankings" xr:uid="{CA5FEE74-C3A4-430A-A2F4-1984698E96D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BCD050-A47D-43A5-8AD9-1ACFC4808DF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63CF-182D-456C-83E3-8A2D629FDDC5}">
  <sheetPr codeName="Sheet92"/>
  <dimension ref="A1:Q13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35" t="s">
        <v>88</v>
      </c>
      <c r="B2" s="36" t="s">
        <v>86</v>
      </c>
      <c r="C2" s="37">
        <v>43953</v>
      </c>
      <c r="D2" s="38" t="s">
        <v>89</v>
      </c>
      <c r="E2" s="39">
        <v>180</v>
      </c>
      <c r="F2" s="39">
        <v>173</v>
      </c>
      <c r="G2" s="39">
        <v>175</v>
      </c>
      <c r="H2" s="39"/>
      <c r="I2" s="39"/>
      <c r="J2" s="39"/>
      <c r="K2" s="40">
        <v>3</v>
      </c>
      <c r="L2" s="40">
        <v>528</v>
      </c>
      <c r="M2" s="41">
        <v>176</v>
      </c>
      <c r="N2" s="42">
        <v>4</v>
      </c>
      <c r="O2" s="43">
        <v>180</v>
      </c>
    </row>
    <row r="3" spans="1:17" x14ac:dyDescent="0.25">
      <c r="A3" s="20" t="s">
        <v>31</v>
      </c>
      <c r="B3" s="21" t="s">
        <v>86</v>
      </c>
      <c r="C3" s="22">
        <v>43995</v>
      </c>
      <c r="D3" s="23" t="s">
        <v>89</v>
      </c>
      <c r="E3" s="24">
        <v>185</v>
      </c>
      <c r="F3" s="24">
        <v>186</v>
      </c>
      <c r="G3" s="24">
        <v>186</v>
      </c>
      <c r="H3" s="24"/>
      <c r="I3" s="24"/>
      <c r="J3" s="24"/>
      <c r="K3" s="25">
        <v>3</v>
      </c>
      <c r="L3" s="25">
        <v>557</v>
      </c>
      <c r="M3" s="26">
        <v>185.66666666666666</v>
      </c>
      <c r="N3" s="27">
        <v>9</v>
      </c>
      <c r="O3" s="28">
        <v>194.66666666666666</v>
      </c>
    </row>
    <row r="4" spans="1:17" x14ac:dyDescent="0.25">
      <c r="A4" s="20" t="s">
        <v>88</v>
      </c>
      <c r="B4" s="21" t="s">
        <v>86</v>
      </c>
      <c r="C4" s="22">
        <v>44052</v>
      </c>
      <c r="D4" s="23" t="s">
        <v>138</v>
      </c>
      <c r="E4" s="24">
        <v>183</v>
      </c>
      <c r="F4" s="24">
        <v>186</v>
      </c>
      <c r="G4" s="24">
        <v>187</v>
      </c>
      <c r="H4" s="24">
        <v>182</v>
      </c>
      <c r="I4" s="24"/>
      <c r="J4" s="24"/>
      <c r="K4" s="25">
        <v>4</v>
      </c>
      <c r="L4" s="25">
        <v>738</v>
      </c>
      <c r="M4" s="26">
        <v>184.5</v>
      </c>
      <c r="N4" s="27">
        <v>3</v>
      </c>
      <c r="O4" s="28">
        <v>187.5</v>
      </c>
    </row>
    <row r="5" spans="1:17" x14ac:dyDescent="0.25">
      <c r="A5" s="20" t="s">
        <v>88</v>
      </c>
      <c r="B5" s="21" t="s">
        <v>86</v>
      </c>
      <c r="C5" s="22">
        <v>44051</v>
      </c>
      <c r="D5" s="23" t="s">
        <v>89</v>
      </c>
      <c r="E5" s="24">
        <v>185</v>
      </c>
      <c r="F5" s="24">
        <v>187</v>
      </c>
      <c r="G5" s="24">
        <v>186</v>
      </c>
      <c r="H5" s="24"/>
      <c r="I5" s="24"/>
      <c r="J5" s="24"/>
      <c r="K5" s="25">
        <v>3</v>
      </c>
      <c r="L5" s="25">
        <v>558</v>
      </c>
      <c r="M5" s="26">
        <v>186</v>
      </c>
      <c r="N5" s="27">
        <v>5</v>
      </c>
      <c r="O5" s="28">
        <v>191</v>
      </c>
    </row>
    <row r="6" spans="1:17" x14ac:dyDescent="0.25">
      <c r="A6" s="20" t="s">
        <v>88</v>
      </c>
      <c r="B6" s="21" t="s">
        <v>86</v>
      </c>
      <c r="C6" s="22">
        <v>44087</v>
      </c>
      <c r="D6" s="23" t="s">
        <v>138</v>
      </c>
      <c r="E6" s="24">
        <v>187</v>
      </c>
      <c r="F6" s="24">
        <v>190</v>
      </c>
      <c r="G6" s="24">
        <v>187</v>
      </c>
      <c r="H6" s="24">
        <v>194</v>
      </c>
      <c r="I6" s="24"/>
      <c r="J6" s="24"/>
      <c r="K6" s="25">
        <v>4</v>
      </c>
      <c r="L6" s="25">
        <v>758</v>
      </c>
      <c r="M6" s="26">
        <v>189.5</v>
      </c>
      <c r="N6" s="27">
        <v>3</v>
      </c>
      <c r="O6" s="28">
        <v>192.5</v>
      </c>
    </row>
    <row r="7" spans="1:17" x14ac:dyDescent="0.25">
      <c r="A7" s="20" t="s">
        <v>31</v>
      </c>
      <c r="B7" s="21" t="s">
        <v>86</v>
      </c>
      <c r="C7" s="22">
        <v>44093</v>
      </c>
      <c r="D7" s="23" t="s">
        <v>89</v>
      </c>
      <c r="E7" s="24">
        <v>183</v>
      </c>
      <c r="F7" s="24">
        <v>188</v>
      </c>
      <c r="G7" s="24">
        <v>189</v>
      </c>
      <c r="H7" s="24"/>
      <c r="I7" s="24"/>
      <c r="J7" s="24"/>
      <c r="K7" s="25">
        <v>3</v>
      </c>
      <c r="L7" s="25">
        <v>560</v>
      </c>
      <c r="M7" s="26">
        <v>186.66666666666666</v>
      </c>
      <c r="N7" s="27">
        <v>5</v>
      </c>
      <c r="O7" s="28">
        <v>191.66666666666666</v>
      </c>
    </row>
    <row r="8" spans="1:17" x14ac:dyDescent="0.25">
      <c r="A8" s="20" t="s">
        <v>88</v>
      </c>
      <c r="B8" s="21" t="s">
        <v>86</v>
      </c>
      <c r="C8" s="22">
        <v>44104</v>
      </c>
      <c r="D8" s="23" t="s">
        <v>138</v>
      </c>
      <c r="E8" s="24">
        <v>190</v>
      </c>
      <c r="F8" s="24">
        <v>185</v>
      </c>
      <c r="G8" s="24">
        <v>189</v>
      </c>
      <c r="H8" s="24">
        <v>179</v>
      </c>
      <c r="I8" s="24"/>
      <c r="J8" s="24"/>
      <c r="K8" s="25">
        <v>4</v>
      </c>
      <c r="L8" s="25">
        <v>743</v>
      </c>
      <c r="M8" s="26">
        <v>185.75</v>
      </c>
      <c r="N8" s="27">
        <v>8</v>
      </c>
      <c r="O8" s="28">
        <v>193.75</v>
      </c>
    </row>
    <row r="9" spans="1:17" x14ac:dyDescent="0.25">
      <c r="A9" s="20" t="s">
        <v>88</v>
      </c>
      <c r="B9" s="21" t="s">
        <v>86</v>
      </c>
      <c r="C9" s="22">
        <v>44122</v>
      </c>
      <c r="D9" s="23" t="s">
        <v>138</v>
      </c>
      <c r="E9" s="24">
        <v>186</v>
      </c>
      <c r="F9" s="24">
        <v>184</v>
      </c>
      <c r="G9" s="24">
        <v>187</v>
      </c>
      <c r="H9" s="24">
        <v>184</v>
      </c>
      <c r="I9" s="24">
        <v>187</v>
      </c>
      <c r="J9" s="24">
        <v>191</v>
      </c>
      <c r="K9" s="25">
        <v>6</v>
      </c>
      <c r="L9" s="25">
        <v>1119</v>
      </c>
      <c r="M9" s="26">
        <v>186.5</v>
      </c>
      <c r="N9" s="27">
        <v>4</v>
      </c>
      <c r="O9" s="28">
        <v>190.5</v>
      </c>
    </row>
    <row r="10" spans="1:17" x14ac:dyDescent="0.25">
      <c r="A10" s="20" t="s">
        <v>88</v>
      </c>
      <c r="B10" s="21" t="s">
        <v>86</v>
      </c>
      <c r="C10" s="22">
        <v>44135</v>
      </c>
      <c r="D10" s="23" t="s">
        <v>89</v>
      </c>
      <c r="E10" s="24">
        <v>188</v>
      </c>
      <c r="F10" s="24">
        <v>185</v>
      </c>
      <c r="G10" s="24">
        <v>194</v>
      </c>
      <c r="H10" s="24">
        <v>181</v>
      </c>
      <c r="I10" s="24">
        <v>183</v>
      </c>
      <c r="J10" s="24">
        <v>183</v>
      </c>
      <c r="K10" s="25">
        <v>6</v>
      </c>
      <c r="L10" s="25">
        <v>1114</v>
      </c>
      <c r="M10" s="26">
        <v>185.66666666666666</v>
      </c>
      <c r="N10" s="27">
        <v>16</v>
      </c>
      <c r="O10" s="28">
        <v>201.66666666666666</v>
      </c>
    </row>
    <row r="13" spans="1:17" x14ac:dyDescent="0.25">
      <c r="K13" s="17">
        <f>SUM(K2:K12)</f>
        <v>36</v>
      </c>
      <c r="L13" s="17">
        <f>SUM(L2:L12)</f>
        <v>6675</v>
      </c>
      <c r="M13" s="19">
        <f>SUM(L13/K13)</f>
        <v>185.41666666666666</v>
      </c>
      <c r="N13" s="17">
        <f>SUM(N2:N12)</f>
        <v>57</v>
      </c>
      <c r="O13" s="19">
        <f>SUM(M13+N13)</f>
        <v>242.41666666666666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"/>
    <protectedRange algorithmName="SHA-512" hashValue="ON39YdpmFHfN9f47KpiRvqrKx0V9+erV1CNkpWzYhW/Qyc6aT8rEyCrvauWSYGZK2ia3o7vd3akF07acHAFpOA==" saltValue="yVW9XmDwTqEnmpSGai0KYg==" spinCount="100000" sqref="D2" name="Range1_1"/>
    <protectedRange algorithmName="SHA-512" hashValue="ON39YdpmFHfN9f47KpiRvqrKx0V9+erV1CNkpWzYhW/Qyc6aT8rEyCrvauWSYGZK2ia3o7vd3akF07acHAFpOA==" saltValue="yVW9XmDwTqEnmpSGai0KYg==" spinCount="100000" sqref="E3:J3 B3:C3" name="Range1_25"/>
    <protectedRange algorithmName="SHA-512" hashValue="ON39YdpmFHfN9f47KpiRvqrKx0V9+erV1CNkpWzYhW/Qyc6aT8rEyCrvauWSYGZK2ia3o7vd3akF07acHAFpOA==" saltValue="yVW9XmDwTqEnmpSGai0KYg==" spinCount="100000" sqref="D3" name="Range1_1_13"/>
    <protectedRange algorithmName="SHA-512" hashValue="ON39YdpmFHfN9f47KpiRvqrKx0V9+erV1CNkpWzYhW/Qyc6aT8rEyCrvauWSYGZK2ia3o7vd3akF07acHAFpOA==" saltValue="yVW9XmDwTqEnmpSGai0KYg==" spinCount="100000" sqref="E4:J4 B4:C4" name="Range1_35"/>
    <protectedRange algorithmName="SHA-512" hashValue="ON39YdpmFHfN9f47KpiRvqrKx0V9+erV1CNkpWzYhW/Qyc6aT8rEyCrvauWSYGZK2ia3o7vd3akF07acHAFpOA==" saltValue="yVW9XmDwTqEnmpSGai0KYg==" spinCount="100000" sqref="D4" name="Range1_1_27"/>
    <protectedRange algorithmName="SHA-512" hashValue="ON39YdpmFHfN9f47KpiRvqrKx0V9+erV1CNkpWzYhW/Qyc6aT8rEyCrvauWSYGZK2ia3o7vd3akF07acHAFpOA==" saltValue="yVW9XmDwTqEnmpSGai0KYg==" spinCount="100000" sqref="E5:J5 B5:C5" name="Range1_47"/>
    <protectedRange algorithmName="SHA-512" hashValue="ON39YdpmFHfN9f47KpiRvqrKx0V9+erV1CNkpWzYhW/Qyc6aT8rEyCrvauWSYGZK2ia3o7vd3akF07acHAFpOA==" saltValue="yVW9XmDwTqEnmpSGai0KYg==" spinCount="100000" sqref="D5" name="Range1_1_37"/>
    <protectedRange algorithmName="SHA-512" hashValue="ON39YdpmFHfN9f47KpiRvqrKx0V9+erV1CNkpWzYhW/Qyc6aT8rEyCrvauWSYGZK2ia3o7vd3akF07acHAFpOA==" saltValue="yVW9XmDwTqEnmpSGai0KYg==" spinCount="100000" sqref="E6:J6 B6:C6" name="Range1_53"/>
    <protectedRange algorithmName="SHA-512" hashValue="ON39YdpmFHfN9f47KpiRvqrKx0V9+erV1CNkpWzYhW/Qyc6aT8rEyCrvauWSYGZK2ia3o7vd3akF07acHAFpOA==" saltValue="yVW9XmDwTqEnmpSGai0KYg==" spinCount="100000" sqref="D6" name="Range1_1_41"/>
    <protectedRange algorithmName="SHA-512" hashValue="ON39YdpmFHfN9f47KpiRvqrKx0V9+erV1CNkpWzYhW/Qyc6aT8rEyCrvauWSYGZK2ia3o7vd3akF07acHAFpOA==" saltValue="yVW9XmDwTqEnmpSGai0KYg==" spinCount="100000" sqref="E7:J7 B7:C7" name="Range1_12_1"/>
    <protectedRange algorithmName="SHA-512" hashValue="ON39YdpmFHfN9f47KpiRvqrKx0V9+erV1CNkpWzYhW/Qyc6aT8rEyCrvauWSYGZK2ia3o7vd3akF07acHAFpOA==" saltValue="yVW9XmDwTqEnmpSGai0KYg==" spinCount="100000" sqref="D7" name="Range1_1_7_1"/>
    <protectedRange algorithmName="SHA-512" hashValue="ON39YdpmFHfN9f47KpiRvqrKx0V9+erV1CNkpWzYhW/Qyc6aT8rEyCrvauWSYGZK2ia3o7vd3akF07acHAFpOA==" saltValue="yVW9XmDwTqEnmpSGai0KYg==" spinCount="100000" sqref="E8:J8 B8:C8" name="Range1_57"/>
    <protectedRange algorithmName="SHA-512" hashValue="ON39YdpmFHfN9f47KpiRvqrKx0V9+erV1CNkpWzYhW/Qyc6aT8rEyCrvauWSYGZK2ia3o7vd3akF07acHAFpOA==" saltValue="yVW9XmDwTqEnmpSGai0KYg==" spinCount="100000" sqref="D8" name="Range1_1_44"/>
    <protectedRange algorithmName="SHA-512" hashValue="ON39YdpmFHfN9f47KpiRvqrKx0V9+erV1CNkpWzYhW/Qyc6aT8rEyCrvauWSYGZK2ia3o7vd3akF07acHAFpOA==" saltValue="yVW9XmDwTqEnmpSGai0KYg==" spinCount="100000" sqref="B9:C9 E9:J9" name="Range1_19"/>
    <protectedRange algorithmName="SHA-512" hashValue="ON39YdpmFHfN9f47KpiRvqrKx0V9+erV1CNkpWzYhW/Qyc6aT8rEyCrvauWSYGZK2ia3o7vd3akF07acHAFpOA==" saltValue="yVW9XmDwTqEnmpSGai0KYg==" spinCount="100000" sqref="D9" name="Range1_1_45"/>
    <protectedRange algorithmName="SHA-512" hashValue="ON39YdpmFHfN9f47KpiRvqrKx0V9+erV1CNkpWzYhW/Qyc6aT8rEyCrvauWSYGZK2ia3o7vd3akF07acHAFpOA==" saltValue="yVW9XmDwTqEnmpSGai0KYg==" spinCount="100000" sqref="B10:C10 E10:J10" name="Range1_67"/>
    <protectedRange algorithmName="SHA-512" hashValue="ON39YdpmFHfN9f47KpiRvqrKx0V9+erV1CNkpWzYhW/Qyc6aT8rEyCrvauWSYGZK2ia3o7vd3akF07acHAFpOA==" saltValue="yVW9XmDwTqEnmpSGai0KYg==" spinCount="100000" sqref="D10" name="Range1_1_51"/>
  </protectedRanges>
  <conditionalFormatting sqref="E2">
    <cfRule type="top10" dxfId="1919" priority="54" rank="1"/>
  </conditionalFormatting>
  <conditionalFormatting sqref="F2">
    <cfRule type="top10" dxfId="1918" priority="53" rank="1"/>
  </conditionalFormatting>
  <conditionalFormatting sqref="G2">
    <cfRule type="top10" dxfId="1917" priority="52" rank="1"/>
  </conditionalFormatting>
  <conditionalFormatting sqref="H2">
    <cfRule type="top10" dxfId="1916" priority="51" rank="1"/>
  </conditionalFormatting>
  <conditionalFormatting sqref="I2">
    <cfRule type="top10" dxfId="1915" priority="50" rank="1"/>
  </conditionalFormatting>
  <conditionalFormatting sqref="J2">
    <cfRule type="top10" dxfId="1914" priority="49" rank="1"/>
  </conditionalFormatting>
  <conditionalFormatting sqref="E3">
    <cfRule type="top10" dxfId="1913" priority="48" rank="1"/>
  </conditionalFormatting>
  <conditionalFormatting sqref="F3">
    <cfRule type="top10" dxfId="1912" priority="47" rank="1"/>
  </conditionalFormatting>
  <conditionalFormatting sqref="G3">
    <cfRule type="top10" dxfId="1911" priority="46" rank="1"/>
  </conditionalFormatting>
  <conditionalFormatting sqref="H3">
    <cfRule type="top10" dxfId="1910" priority="45" rank="1"/>
  </conditionalFormatting>
  <conditionalFormatting sqref="I3">
    <cfRule type="top10" dxfId="1909" priority="44" rank="1"/>
  </conditionalFormatting>
  <conditionalFormatting sqref="J3">
    <cfRule type="top10" dxfId="1908" priority="43" rank="1"/>
  </conditionalFormatting>
  <conditionalFormatting sqref="F4">
    <cfRule type="top10" dxfId="1907" priority="42" rank="1"/>
  </conditionalFormatting>
  <conditionalFormatting sqref="G4">
    <cfRule type="top10" dxfId="1906" priority="41" rank="1"/>
  </conditionalFormatting>
  <conditionalFormatting sqref="H4">
    <cfRule type="top10" dxfId="1905" priority="40" rank="1"/>
  </conditionalFormatting>
  <conditionalFormatting sqref="I4">
    <cfRule type="top10" dxfId="1904" priority="39" rank="1"/>
  </conditionalFormatting>
  <conditionalFormatting sqref="J4">
    <cfRule type="top10" dxfId="1903" priority="38" rank="1"/>
  </conditionalFormatting>
  <conditionalFormatting sqref="E4">
    <cfRule type="top10" dxfId="1902" priority="37" rank="1"/>
  </conditionalFormatting>
  <conditionalFormatting sqref="F5">
    <cfRule type="top10" dxfId="1901" priority="36" rank="1"/>
  </conditionalFormatting>
  <conditionalFormatting sqref="G5">
    <cfRule type="top10" dxfId="1900" priority="35" rank="1"/>
  </conditionalFormatting>
  <conditionalFormatting sqref="H5">
    <cfRule type="top10" dxfId="1899" priority="34" rank="1"/>
  </conditionalFormatting>
  <conditionalFormatting sqref="I5">
    <cfRule type="top10" dxfId="1898" priority="33" rank="1"/>
  </conditionalFormatting>
  <conditionalFormatting sqref="J5">
    <cfRule type="top10" dxfId="1897" priority="32" rank="1"/>
  </conditionalFormatting>
  <conditionalFormatting sqref="E5">
    <cfRule type="top10" dxfId="1896" priority="31" rank="1"/>
  </conditionalFormatting>
  <conditionalFormatting sqref="F6">
    <cfRule type="top10" dxfId="1895" priority="30" rank="1"/>
  </conditionalFormatting>
  <conditionalFormatting sqref="G6">
    <cfRule type="top10" dxfId="1894" priority="29" rank="1"/>
  </conditionalFormatting>
  <conditionalFormatting sqref="H6">
    <cfRule type="top10" dxfId="1893" priority="28" rank="1"/>
  </conditionalFormatting>
  <conditionalFormatting sqref="I6">
    <cfRule type="top10" dxfId="1892" priority="27" rank="1"/>
  </conditionalFormatting>
  <conditionalFormatting sqref="J6">
    <cfRule type="top10" dxfId="1891" priority="26" rank="1"/>
  </conditionalFormatting>
  <conditionalFormatting sqref="E6">
    <cfRule type="top10" dxfId="1890" priority="25" rank="1"/>
  </conditionalFormatting>
  <conditionalFormatting sqref="E7">
    <cfRule type="top10" dxfId="1889" priority="24" rank="1"/>
  </conditionalFormatting>
  <conditionalFormatting sqref="F7">
    <cfRule type="top10" dxfId="1888" priority="23" rank="1"/>
  </conditionalFormatting>
  <conditionalFormatting sqref="G7">
    <cfRule type="top10" dxfId="1887" priority="22" rank="1"/>
  </conditionalFormatting>
  <conditionalFormatting sqref="H7">
    <cfRule type="top10" dxfId="1886" priority="21" rank="1"/>
  </conditionalFormatting>
  <conditionalFormatting sqref="I7">
    <cfRule type="top10" dxfId="1885" priority="20" rank="1"/>
  </conditionalFormatting>
  <conditionalFormatting sqref="J7">
    <cfRule type="top10" dxfId="1884" priority="19" rank="1"/>
  </conditionalFormatting>
  <conditionalFormatting sqref="F8">
    <cfRule type="top10" dxfId="1883" priority="18" rank="1"/>
  </conditionalFormatting>
  <conditionalFormatting sqref="G8">
    <cfRule type="top10" dxfId="1882" priority="17" rank="1"/>
  </conditionalFormatting>
  <conditionalFormatting sqref="H8">
    <cfRule type="top10" dxfId="1881" priority="16" rank="1"/>
  </conditionalFormatting>
  <conditionalFormatting sqref="I8">
    <cfRule type="top10" dxfId="1880" priority="15" rank="1"/>
  </conditionalFormatting>
  <conditionalFormatting sqref="J8">
    <cfRule type="top10" dxfId="1879" priority="14" rank="1"/>
  </conditionalFormatting>
  <conditionalFormatting sqref="E8">
    <cfRule type="top10" dxfId="1878" priority="13" rank="1"/>
  </conditionalFormatting>
  <conditionalFormatting sqref="F9">
    <cfRule type="top10" dxfId="1877" priority="7" rank="1"/>
  </conditionalFormatting>
  <conditionalFormatting sqref="G9">
    <cfRule type="top10" dxfId="1876" priority="8" rank="1"/>
  </conditionalFormatting>
  <conditionalFormatting sqref="H9">
    <cfRule type="top10" dxfId="1875" priority="9" rank="1"/>
  </conditionalFormatting>
  <conditionalFormatting sqref="I9">
    <cfRule type="top10" dxfId="1874" priority="10" rank="1"/>
  </conditionalFormatting>
  <conditionalFormatting sqref="J9">
    <cfRule type="top10" dxfId="1873" priority="11" rank="1"/>
  </conditionalFormatting>
  <conditionalFormatting sqref="E9">
    <cfRule type="top10" dxfId="1872" priority="12" rank="1"/>
  </conditionalFormatting>
  <conditionalFormatting sqref="F10">
    <cfRule type="top10" dxfId="1871" priority="1" rank="1"/>
  </conditionalFormatting>
  <conditionalFormatting sqref="G10">
    <cfRule type="top10" dxfId="1870" priority="2" rank="1"/>
  </conditionalFormatting>
  <conditionalFormatting sqref="H10">
    <cfRule type="top10" dxfId="1869" priority="3" rank="1"/>
  </conditionalFormatting>
  <conditionalFormatting sqref="I10">
    <cfRule type="top10" dxfId="1868" priority="4" rank="1"/>
  </conditionalFormatting>
  <conditionalFormatting sqref="J10">
    <cfRule type="top10" dxfId="1867" priority="5" rank="1"/>
  </conditionalFormatting>
  <conditionalFormatting sqref="E10">
    <cfRule type="top10" dxfId="1866" priority="6" rank="1"/>
  </conditionalFormatting>
  <hyperlinks>
    <hyperlink ref="Q1" location="'National Adult Rankings'!A1" display="Return to Rankings" xr:uid="{FEA4B1EF-FD8A-4E28-9873-EBD2D18F1D1B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E2C1E94-FF89-4202-94D6-657DB83B4ABC}">
          <x14:formula1>
            <xm:f>'C:\Users\abra2\AppData\Local\Packages\Microsoft.MicrosoftEdge_8wekyb3d8bbwe\TempState\Downloads\[__ABRA Scoring Program  2-24-2020 MASTER (2).xlsm]DATA'!#REF!</xm:f>
          </x14:formula1>
          <xm:sqref>B2 D2</xm:sqref>
        </x14:dataValidation>
        <x14:dataValidation type="list" allowBlank="1" showInputMessage="1" showErrorMessage="1" xr:uid="{04C7E264-7E93-4383-9B21-BFFAE2F380C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F4413-BD78-4D20-857D-324440199765}">
  <dimension ref="A1:O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219</v>
      </c>
      <c r="C2" s="22">
        <v>44079</v>
      </c>
      <c r="D2" s="23" t="s">
        <v>213</v>
      </c>
      <c r="E2" s="24">
        <v>179</v>
      </c>
      <c r="F2" s="24">
        <v>176</v>
      </c>
      <c r="G2" s="24">
        <v>178</v>
      </c>
      <c r="H2" s="24">
        <v>177</v>
      </c>
      <c r="I2" s="24">
        <v>174</v>
      </c>
      <c r="J2" s="24">
        <v>182</v>
      </c>
      <c r="K2" s="25">
        <v>6</v>
      </c>
      <c r="L2" s="25">
        <v>1066</v>
      </c>
      <c r="M2" s="26">
        <v>177.66666666666666</v>
      </c>
      <c r="N2" s="27">
        <v>4</v>
      </c>
      <c r="O2" s="28">
        <v>181.66666666666666</v>
      </c>
    </row>
    <row r="5" spans="1:15" x14ac:dyDescent="0.25">
      <c r="K5" s="17">
        <f>SUM(K2:K4)</f>
        <v>6</v>
      </c>
      <c r="L5" s="17">
        <f>SUM(L2:L4)</f>
        <v>1066</v>
      </c>
      <c r="M5" s="19">
        <f>SUM(L5/K5)</f>
        <v>177.66666666666666</v>
      </c>
      <c r="N5" s="17">
        <f>SUM(N2:N4)</f>
        <v>4</v>
      </c>
      <c r="O5" s="19">
        <f>SUM(M5+N5)</f>
        <v>181.66666666666666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conditionalFormatting sqref="F2">
    <cfRule type="top10" dxfId="1865" priority="6" rank="1"/>
  </conditionalFormatting>
  <conditionalFormatting sqref="G2">
    <cfRule type="top10" dxfId="1864" priority="5" rank="1"/>
  </conditionalFormatting>
  <conditionalFormatting sqref="H2">
    <cfRule type="top10" dxfId="1863" priority="4" rank="1"/>
  </conditionalFormatting>
  <conditionalFormatting sqref="I2">
    <cfRule type="top10" dxfId="1862" priority="3" rank="1"/>
  </conditionalFormatting>
  <conditionalFormatting sqref="J2">
    <cfRule type="top10" dxfId="1861" priority="2" rank="1"/>
  </conditionalFormatting>
  <conditionalFormatting sqref="E2">
    <cfRule type="top10" dxfId="1860" priority="1" rank="1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24E0E63-1B36-4938-8F0F-BE209E2E07A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DB02E1-52A9-449A-9CB0-E89DB294165C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234</v>
      </c>
      <c r="C2" s="22">
        <v>44079</v>
      </c>
      <c r="D2" s="23" t="s">
        <v>213</v>
      </c>
      <c r="E2" s="24">
        <v>188</v>
      </c>
      <c r="F2" s="24">
        <v>189</v>
      </c>
      <c r="G2" s="24">
        <v>192</v>
      </c>
      <c r="H2" s="24">
        <v>188</v>
      </c>
      <c r="I2" s="24">
        <v>194</v>
      </c>
      <c r="J2" s="24">
        <v>196</v>
      </c>
      <c r="K2" s="25">
        <v>6</v>
      </c>
      <c r="L2" s="25">
        <v>1147</v>
      </c>
      <c r="M2" s="26">
        <v>191.16666666666666</v>
      </c>
      <c r="N2" s="27">
        <v>4</v>
      </c>
      <c r="O2" s="28">
        <v>195.16666666666666</v>
      </c>
    </row>
    <row r="5" spans="1:17" x14ac:dyDescent="0.25">
      <c r="K5" s="17">
        <f>SUM(K2:K4)</f>
        <v>6</v>
      </c>
      <c r="L5" s="17">
        <f>SUM(L2:L4)</f>
        <v>1147</v>
      </c>
      <c r="M5" s="19">
        <f>SUM(L5/K5)</f>
        <v>191.16666666666666</v>
      </c>
      <c r="N5" s="17">
        <f>SUM(N2:N4)</f>
        <v>4</v>
      </c>
      <c r="O5" s="19">
        <f>SUM(M5+N5)</f>
        <v>195.16666666666666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_1"/>
    <protectedRange algorithmName="SHA-512" hashValue="ON39YdpmFHfN9f47KpiRvqrKx0V9+erV1CNkpWzYhW/Qyc6aT8rEyCrvauWSYGZK2ia3o7vd3akF07acHAFpOA==" saltValue="yVW9XmDwTqEnmpSGai0KYg==" spinCount="100000" sqref="D2" name="Range1_1_2_1"/>
  </protectedRanges>
  <conditionalFormatting sqref="F2">
    <cfRule type="top10" dxfId="1859" priority="6" rank="1"/>
  </conditionalFormatting>
  <conditionalFormatting sqref="G2">
    <cfRule type="top10" dxfId="1858" priority="5" rank="1"/>
  </conditionalFormatting>
  <conditionalFormatting sqref="H2">
    <cfRule type="top10" dxfId="1857" priority="4" rank="1"/>
  </conditionalFormatting>
  <conditionalFormatting sqref="I2">
    <cfRule type="top10" dxfId="1856" priority="3" rank="1"/>
  </conditionalFormatting>
  <conditionalFormatting sqref="J2">
    <cfRule type="top10" dxfId="1855" priority="2" rank="1"/>
  </conditionalFormatting>
  <conditionalFormatting sqref="E2">
    <cfRule type="top10" dxfId="1854" priority="1" rank="1"/>
  </conditionalFormatting>
  <hyperlinks>
    <hyperlink ref="Q1" location="'National Adult Rankings'!A1" display="Return to Rankings" xr:uid="{649D0460-ACCA-425F-8E59-AA62DC50A8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6DC6A11-6DDF-4347-824B-47863F9CB21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15346-30B8-4BB0-BE1C-1B7522DB75B1}">
  <sheetPr codeName="Sheet100"/>
  <dimension ref="A1:Q27"/>
  <sheetViews>
    <sheetView workbookViewId="0">
      <selection activeCell="A13" sqref="A13:O13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105</v>
      </c>
      <c r="B2" s="21" t="s">
        <v>107</v>
      </c>
      <c r="C2" s="22">
        <v>43968</v>
      </c>
      <c r="D2" s="23" t="s">
        <v>30</v>
      </c>
      <c r="E2" s="24">
        <v>186</v>
      </c>
      <c r="F2" s="24">
        <v>192</v>
      </c>
      <c r="G2" s="24">
        <v>187</v>
      </c>
      <c r="H2" s="24">
        <v>193</v>
      </c>
      <c r="I2" s="24">
        <v>191</v>
      </c>
      <c r="J2" s="24">
        <v>197</v>
      </c>
      <c r="K2" s="25">
        <v>6</v>
      </c>
      <c r="L2" s="25">
        <v>1146</v>
      </c>
      <c r="M2" s="26">
        <v>191</v>
      </c>
      <c r="N2" s="27">
        <v>16</v>
      </c>
      <c r="O2" s="28">
        <v>207</v>
      </c>
    </row>
    <row r="3" spans="1:17" x14ac:dyDescent="0.25">
      <c r="A3" s="20" t="s">
        <v>31</v>
      </c>
      <c r="B3" s="21" t="s">
        <v>106</v>
      </c>
      <c r="C3" s="22">
        <v>43967</v>
      </c>
      <c r="D3" s="23" t="s">
        <v>118</v>
      </c>
      <c r="E3" s="24">
        <v>191</v>
      </c>
      <c r="F3" s="24">
        <v>195</v>
      </c>
      <c r="G3" s="24">
        <v>188</v>
      </c>
      <c r="H3" s="24">
        <v>195</v>
      </c>
      <c r="I3" s="24">
        <v>187</v>
      </c>
      <c r="J3" s="24">
        <v>187</v>
      </c>
      <c r="K3" s="25">
        <v>6</v>
      </c>
      <c r="L3" s="25">
        <v>1143</v>
      </c>
      <c r="M3" s="26">
        <v>190.5</v>
      </c>
      <c r="N3" s="27">
        <v>20</v>
      </c>
      <c r="O3" s="28">
        <v>210.5</v>
      </c>
    </row>
    <row r="4" spans="1:17" x14ac:dyDescent="0.25">
      <c r="A4" s="20" t="s">
        <v>88</v>
      </c>
      <c r="B4" s="21" t="s">
        <v>106</v>
      </c>
      <c r="C4" s="22">
        <v>43981</v>
      </c>
      <c r="D4" s="23" t="s">
        <v>142</v>
      </c>
      <c r="E4" s="24">
        <v>192</v>
      </c>
      <c r="F4" s="24">
        <v>191</v>
      </c>
      <c r="G4" s="24">
        <v>187</v>
      </c>
      <c r="H4" s="24">
        <v>192</v>
      </c>
      <c r="I4" s="24"/>
      <c r="J4" s="24"/>
      <c r="K4" s="25">
        <v>4</v>
      </c>
      <c r="L4" s="25">
        <v>762</v>
      </c>
      <c r="M4" s="26">
        <v>190.5</v>
      </c>
      <c r="N4" s="27">
        <v>2</v>
      </c>
      <c r="O4" s="28">
        <v>192.5</v>
      </c>
    </row>
    <row r="5" spans="1:17" x14ac:dyDescent="0.25">
      <c r="A5" s="20" t="s">
        <v>88</v>
      </c>
      <c r="B5" s="21" t="s">
        <v>106</v>
      </c>
      <c r="C5" s="22">
        <v>43995</v>
      </c>
      <c r="D5" s="23" t="s">
        <v>142</v>
      </c>
      <c r="E5" s="24">
        <v>188</v>
      </c>
      <c r="F5" s="24">
        <v>190</v>
      </c>
      <c r="G5" s="24">
        <v>192</v>
      </c>
      <c r="H5" s="24">
        <v>189</v>
      </c>
      <c r="I5" s="24"/>
      <c r="J5" s="24"/>
      <c r="K5" s="25">
        <v>4</v>
      </c>
      <c r="L5" s="25">
        <v>759</v>
      </c>
      <c r="M5" s="26">
        <v>189.75</v>
      </c>
      <c r="N5" s="27">
        <v>3</v>
      </c>
      <c r="O5" s="28">
        <v>192.75</v>
      </c>
    </row>
    <row r="6" spans="1:17" x14ac:dyDescent="0.25">
      <c r="A6" s="20" t="s">
        <v>31</v>
      </c>
      <c r="B6" s="21" t="s">
        <v>106</v>
      </c>
      <c r="C6" s="22">
        <v>43996</v>
      </c>
      <c r="D6" s="23" t="s">
        <v>118</v>
      </c>
      <c r="E6" s="24">
        <v>192</v>
      </c>
      <c r="F6" s="24">
        <v>189</v>
      </c>
      <c r="G6" s="24">
        <v>196</v>
      </c>
      <c r="H6" s="24">
        <v>184</v>
      </c>
      <c r="I6" s="24"/>
      <c r="J6" s="24"/>
      <c r="K6" s="25">
        <v>4</v>
      </c>
      <c r="L6" s="25">
        <v>761</v>
      </c>
      <c r="M6" s="26">
        <v>190.25</v>
      </c>
      <c r="N6" s="27">
        <v>4</v>
      </c>
      <c r="O6" s="28">
        <v>194.25</v>
      </c>
    </row>
    <row r="7" spans="1:17" x14ac:dyDescent="0.25">
      <c r="A7" s="20" t="s">
        <v>88</v>
      </c>
      <c r="B7" s="21" t="s">
        <v>106</v>
      </c>
      <c r="C7" s="22">
        <v>44023</v>
      </c>
      <c r="D7" s="23" t="s">
        <v>142</v>
      </c>
      <c r="E7" s="24">
        <v>180</v>
      </c>
      <c r="F7" s="24">
        <v>178</v>
      </c>
      <c r="G7" s="24">
        <v>188</v>
      </c>
      <c r="H7" s="24">
        <v>179</v>
      </c>
      <c r="I7" s="24"/>
      <c r="J7" s="24"/>
      <c r="K7" s="25">
        <v>4</v>
      </c>
      <c r="L7" s="25">
        <v>725</v>
      </c>
      <c r="M7" s="26">
        <v>181.25</v>
      </c>
      <c r="N7" s="27">
        <v>3</v>
      </c>
      <c r="O7" s="28">
        <v>184.25</v>
      </c>
    </row>
    <row r="8" spans="1:17" x14ac:dyDescent="0.25">
      <c r="A8" s="20" t="s">
        <v>88</v>
      </c>
      <c r="B8" s="21" t="s">
        <v>106</v>
      </c>
      <c r="C8" s="22">
        <v>44037</v>
      </c>
      <c r="D8" s="23" t="s">
        <v>142</v>
      </c>
      <c r="E8" s="24">
        <v>185</v>
      </c>
      <c r="F8" s="24">
        <v>189</v>
      </c>
      <c r="G8" s="24">
        <v>194</v>
      </c>
      <c r="H8" s="24">
        <v>190</v>
      </c>
      <c r="I8" s="24"/>
      <c r="J8" s="24"/>
      <c r="K8" s="25">
        <v>4</v>
      </c>
      <c r="L8" s="25">
        <v>758</v>
      </c>
      <c r="M8" s="26">
        <v>189.5</v>
      </c>
      <c r="N8" s="27">
        <v>11</v>
      </c>
      <c r="O8" s="28">
        <v>200.5</v>
      </c>
    </row>
    <row r="9" spans="1:17" x14ac:dyDescent="0.25">
      <c r="A9" s="20" t="s">
        <v>88</v>
      </c>
      <c r="B9" s="21" t="s">
        <v>106</v>
      </c>
      <c r="C9" s="22">
        <v>44051</v>
      </c>
      <c r="D9" s="23" t="s">
        <v>142</v>
      </c>
      <c r="E9" s="24">
        <v>186</v>
      </c>
      <c r="F9" s="24">
        <v>181</v>
      </c>
      <c r="G9" s="24">
        <v>188</v>
      </c>
      <c r="H9" s="24">
        <v>190</v>
      </c>
      <c r="I9" s="24"/>
      <c r="J9" s="24"/>
      <c r="K9" s="25">
        <v>4</v>
      </c>
      <c r="L9" s="25">
        <v>745</v>
      </c>
      <c r="M9" s="26">
        <v>186.25</v>
      </c>
      <c r="N9" s="27">
        <v>4</v>
      </c>
      <c r="O9" s="28">
        <v>190.25</v>
      </c>
    </row>
    <row r="10" spans="1:17" x14ac:dyDescent="0.25">
      <c r="A10" s="20" t="s">
        <v>88</v>
      </c>
      <c r="B10" s="21" t="s">
        <v>230</v>
      </c>
      <c r="C10" s="22">
        <v>44079</v>
      </c>
      <c r="D10" s="23" t="s">
        <v>213</v>
      </c>
      <c r="E10" s="24">
        <v>188</v>
      </c>
      <c r="F10" s="24">
        <v>193</v>
      </c>
      <c r="G10" s="24">
        <v>187</v>
      </c>
      <c r="H10" s="24">
        <v>194</v>
      </c>
      <c r="I10" s="24">
        <v>195</v>
      </c>
      <c r="J10" s="24">
        <v>193</v>
      </c>
      <c r="K10" s="25">
        <v>6</v>
      </c>
      <c r="L10" s="25">
        <v>1150</v>
      </c>
      <c r="M10" s="26">
        <v>191.66666666666666</v>
      </c>
      <c r="N10" s="27">
        <v>4</v>
      </c>
      <c r="O10" s="28">
        <v>195.66666666666666</v>
      </c>
    </row>
    <row r="11" spans="1:17" x14ac:dyDescent="0.25">
      <c r="A11" s="20" t="s">
        <v>88</v>
      </c>
      <c r="B11" s="21" t="s">
        <v>106</v>
      </c>
      <c r="C11" s="22">
        <v>44104</v>
      </c>
      <c r="D11" s="23" t="s">
        <v>142</v>
      </c>
      <c r="E11" s="24">
        <v>193</v>
      </c>
      <c r="F11" s="24">
        <v>192</v>
      </c>
      <c r="G11" s="24">
        <v>193</v>
      </c>
      <c r="H11" s="24"/>
      <c r="I11" s="24"/>
      <c r="J11" s="24"/>
      <c r="K11" s="25">
        <v>3</v>
      </c>
      <c r="L11" s="25">
        <v>578</v>
      </c>
      <c r="M11" s="26">
        <v>192.66666666666666</v>
      </c>
      <c r="N11" s="27">
        <v>6</v>
      </c>
      <c r="O11" s="28">
        <v>198.66666666666666</v>
      </c>
    </row>
    <row r="12" spans="1:17" x14ac:dyDescent="0.25">
      <c r="A12" s="20" t="s">
        <v>105</v>
      </c>
      <c r="B12" s="21" t="s">
        <v>107</v>
      </c>
      <c r="C12" s="22">
        <v>44122</v>
      </c>
      <c r="D12" s="23" t="s">
        <v>30</v>
      </c>
      <c r="E12" s="24">
        <v>197</v>
      </c>
      <c r="F12" s="24">
        <v>195</v>
      </c>
      <c r="G12" s="24">
        <v>193</v>
      </c>
      <c r="H12" s="24">
        <v>196</v>
      </c>
      <c r="I12" s="24"/>
      <c r="J12" s="24"/>
      <c r="K12" s="25">
        <v>4</v>
      </c>
      <c r="L12" s="25">
        <v>781</v>
      </c>
      <c r="M12" s="26">
        <v>195.25</v>
      </c>
      <c r="N12" s="27">
        <v>13</v>
      </c>
      <c r="O12" s="28">
        <v>208.25</v>
      </c>
    </row>
    <row r="13" spans="1:17" x14ac:dyDescent="0.25">
      <c r="A13" s="20" t="s">
        <v>105</v>
      </c>
      <c r="B13" s="21" t="s">
        <v>107</v>
      </c>
      <c r="C13" s="22">
        <v>44150</v>
      </c>
      <c r="D13" s="23" t="s">
        <v>30</v>
      </c>
      <c r="E13" s="24">
        <v>192</v>
      </c>
      <c r="F13" s="24">
        <v>193</v>
      </c>
      <c r="G13" s="24">
        <v>194</v>
      </c>
      <c r="H13" s="24">
        <v>187</v>
      </c>
      <c r="I13" s="24"/>
      <c r="J13" s="24"/>
      <c r="K13" s="25">
        <v>4</v>
      </c>
      <c r="L13" s="25">
        <v>766</v>
      </c>
      <c r="M13" s="26">
        <v>191.5</v>
      </c>
      <c r="N13" s="27">
        <v>6</v>
      </c>
      <c r="O13" s="28">
        <v>197.5</v>
      </c>
    </row>
    <row r="16" spans="1:17" x14ac:dyDescent="0.25">
      <c r="K16" s="17">
        <f>SUM(K2:K15)</f>
        <v>53</v>
      </c>
      <c r="L16" s="17">
        <f>SUM(L2:L15)</f>
        <v>10074</v>
      </c>
      <c r="M16" s="19">
        <f>SUM(L16/K16)</f>
        <v>190.0754716981132</v>
      </c>
      <c r="N16" s="17">
        <f>SUM(N2:N15)</f>
        <v>92</v>
      </c>
      <c r="O16" s="19">
        <f>SUM(M16+N16)</f>
        <v>282.07547169811323</v>
      </c>
    </row>
    <row r="23" spans="1:15" ht="30" x14ac:dyDescent="0.25">
      <c r="A23" s="1" t="s">
        <v>1</v>
      </c>
      <c r="B23" s="2" t="s">
        <v>2</v>
      </c>
      <c r="C23" s="2" t="s">
        <v>3</v>
      </c>
      <c r="D23" s="3" t="s">
        <v>4</v>
      </c>
      <c r="E23" s="4" t="s">
        <v>5</v>
      </c>
      <c r="F23" s="4" t="s">
        <v>6</v>
      </c>
      <c r="G23" s="4" t="s">
        <v>7</v>
      </c>
      <c r="H23" s="4" t="s">
        <v>8</v>
      </c>
      <c r="I23" s="4" t="s">
        <v>9</v>
      </c>
      <c r="J23" s="4" t="s">
        <v>10</v>
      </c>
      <c r="K23" s="4" t="s">
        <v>11</v>
      </c>
      <c r="L23" s="3" t="s">
        <v>12</v>
      </c>
      <c r="M23" s="5" t="s">
        <v>13</v>
      </c>
      <c r="N23" s="2" t="s">
        <v>14</v>
      </c>
      <c r="O23" s="6" t="s">
        <v>15</v>
      </c>
    </row>
    <row r="24" spans="1:15" x14ac:dyDescent="0.25">
      <c r="A24" s="20" t="s">
        <v>32</v>
      </c>
      <c r="B24" s="21" t="s">
        <v>106</v>
      </c>
      <c r="C24" s="22">
        <v>44107</v>
      </c>
      <c r="D24" s="23" t="s">
        <v>118</v>
      </c>
      <c r="E24" s="24">
        <v>171</v>
      </c>
      <c r="F24" s="24">
        <v>165</v>
      </c>
      <c r="G24" s="24">
        <v>158</v>
      </c>
      <c r="H24" s="24">
        <v>179</v>
      </c>
      <c r="I24" s="24">
        <v>170</v>
      </c>
      <c r="J24" s="24">
        <v>161</v>
      </c>
      <c r="K24" s="25">
        <v>6</v>
      </c>
      <c r="L24" s="25">
        <v>1004</v>
      </c>
      <c r="M24" s="26">
        <v>167.33333333333334</v>
      </c>
      <c r="N24" s="27">
        <v>8</v>
      </c>
      <c r="O24" s="28">
        <v>175.33333333333334</v>
      </c>
    </row>
    <row r="27" spans="1:15" x14ac:dyDescent="0.25">
      <c r="K27" s="17">
        <f>SUM(K24:K26)</f>
        <v>6</v>
      </c>
      <c r="L27" s="17">
        <f>SUM(L24:L26)</f>
        <v>1004</v>
      </c>
      <c r="M27" s="19">
        <f>SUM(L27/K27)</f>
        <v>167.33333333333334</v>
      </c>
      <c r="N27" s="17">
        <f>SUM(N24:N26)</f>
        <v>8</v>
      </c>
      <c r="O27" s="19">
        <f>SUM(M27+N27)</f>
        <v>175.33333333333334</v>
      </c>
    </row>
  </sheetData>
  <protectedRanges>
    <protectedRange algorithmName="SHA-512" hashValue="ON39YdpmFHfN9f47KpiRvqrKx0V9+erV1CNkpWzYhW/Qyc6aT8rEyCrvauWSYGZK2ia3o7vd3akF07acHAFpOA==" saltValue="yVW9XmDwTqEnmpSGai0KYg==" spinCount="100000" sqref="B1 B23" name="Range1_2_1"/>
    <protectedRange algorithmName="SHA-512" hashValue="ON39YdpmFHfN9f47KpiRvqrKx0V9+erV1CNkpWzYhW/Qyc6aT8rEyCrvauWSYGZK2ia3o7vd3akF07acHAFpOA==" saltValue="yVW9XmDwTqEnmpSGai0KYg==" spinCount="100000" sqref="E3:J3 B3:C3" name="Range1_4_2"/>
    <protectedRange algorithmName="SHA-512" hashValue="ON39YdpmFHfN9f47KpiRvqrKx0V9+erV1CNkpWzYhW/Qyc6aT8rEyCrvauWSYGZK2ia3o7vd3akF07acHAFpOA==" saltValue="yVW9XmDwTqEnmpSGai0KYg==" spinCount="100000" sqref="D3" name="Range1_1_2_4"/>
    <protectedRange algorithmName="SHA-512" hashValue="ON39YdpmFHfN9f47KpiRvqrKx0V9+erV1CNkpWzYhW/Qyc6aT8rEyCrvauWSYGZK2ia3o7vd3akF07acHAFpOA==" saltValue="yVW9XmDwTqEnmpSGai0KYg==" spinCount="100000" sqref="E4:J4 B4:C4" name="Range1_14_1"/>
    <protectedRange algorithmName="SHA-512" hashValue="ON39YdpmFHfN9f47KpiRvqrKx0V9+erV1CNkpWzYhW/Qyc6aT8rEyCrvauWSYGZK2ia3o7vd3akF07acHAFpOA==" saltValue="yVW9XmDwTqEnmpSGai0KYg==" spinCount="100000" sqref="D4" name="Range1_1_7_1"/>
    <protectedRange algorithmName="SHA-512" hashValue="ON39YdpmFHfN9f47KpiRvqrKx0V9+erV1CNkpWzYhW/Qyc6aT8rEyCrvauWSYGZK2ia3o7vd3akF07acHAFpOA==" saltValue="yVW9XmDwTqEnmpSGai0KYg==" spinCount="100000" sqref="E5:J5 B5:C5" name="Range1_2"/>
    <protectedRange algorithmName="SHA-512" hashValue="ON39YdpmFHfN9f47KpiRvqrKx0V9+erV1CNkpWzYhW/Qyc6aT8rEyCrvauWSYGZK2ia3o7vd3akF07acHAFpOA==" saltValue="yVW9XmDwTqEnmpSGai0KYg==" spinCount="100000" sqref="D5" name="Range1_1_1"/>
    <protectedRange algorithmName="SHA-512" hashValue="ON39YdpmFHfN9f47KpiRvqrKx0V9+erV1CNkpWzYhW/Qyc6aT8rEyCrvauWSYGZK2ia3o7vd3akF07acHAFpOA==" saltValue="yVW9XmDwTqEnmpSGai0KYg==" spinCount="100000" sqref="E6:J6 B6:C6" name="Range1_22"/>
    <protectedRange algorithmName="SHA-512" hashValue="ON39YdpmFHfN9f47KpiRvqrKx0V9+erV1CNkpWzYhW/Qyc6aT8rEyCrvauWSYGZK2ia3o7vd3akF07acHAFpOA==" saltValue="yVW9XmDwTqEnmpSGai0KYg==" spinCount="100000" sqref="D6" name="Range1_1_10"/>
    <protectedRange algorithmName="SHA-512" hashValue="ON39YdpmFHfN9f47KpiRvqrKx0V9+erV1CNkpWzYhW/Qyc6aT8rEyCrvauWSYGZK2ia3o7vd3akF07acHAFpOA==" saltValue="yVW9XmDwTqEnmpSGai0KYg==" spinCount="100000" sqref="C8" name="Range1_21"/>
    <protectedRange algorithmName="SHA-512" hashValue="ON39YdpmFHfN9f47KpiRvqrKx0V9+erV1CNkpWzYhW/Qyc6aT8rEyCrvauWSYGZK2ia3o7vd3akF07acHAFpOA==" saltValue="yVW9XmDwTqEnmpSGai0KYg==" spinCount="100000" sqref="D8" name="Range1_1_12"/>
    <protectedRange algorithmName="SHA-512" hashValue="ON39YdpmFHfN9f47KpiRvqrKx0V9+erV1CNkpWzYhW/Qyc6aT8rEyCrvauWSYGZK2ia3o7vd3akF07acHAFpOA==" saltValue="yVW9XmDwTqEnmpSGai0KYg==" spinCount="100000" sqref="E8:J8 B8" name="Range1_22_1"/>
    <protectedRange algorithmName="SHA-512" hashValue="ON39YdpmFHfN9f47KpiRvqrKx0V9+erV1CNkpWzYhW/Qyc6aT8rEyCrvauWSYGZK2ia3o7vd3akF07acHAFpOA==" saltValue="yVW9XmDwTqEnmpSGai0KYg==" spinCount="100000" sqref="E9:J9 B9:C9" name="Range1_26"/>
    <protectedRange algorithmName="SHA-512" hashValue="ON39YdpmFHfN9f47KpiRvqrKx0V9+erV1CNkpWzYhW/Qyc6aT8rEyCrvauWSYGZK2ia3o7vd3akF07acHAFpOA==" saltValue="yVW9XmDwTqEnmpSGai0KYg==" spinCount="100000" sqref="D9" name="Range1_1_14"/>
    <protectedRange algorithmName="SHA-512" hashValue="ON39YdpmFHfN9f47KpiRvqrKx0V9+erV1CNkpWzYhW/Qyc6aT8rEyCrvauWSYGZK2ia3o7vd3akF07acHAFpOA==" saltValue="yVW9XmDwTqEnmpSGai0KYg==" spinCount="100000" sqref="E10:J10 B10:C10" name="Range1_4"/>
    <protectedRange algorithmName="SHA-512" hashValue="ON39YdpmFHfN9f47KpiRvqrKx0V9+erV1CNkpWzYhW/Qyc6aT8rEyCrvauWSYGZK2ia3o7vd3akF07acHAFpOA==" saltValue="yVW9XmDwTqEnmpSGai0KYg==" spinCount="100000" sqref="D10" name="Range1_1_2"/>
    <protectedRange algorithmName="SHA-512" hashValue="ON39YdpmFHfN9f47KpiRvqrKx0V9+erV1CNkpWzYhW/Qyc6aT8rEyCrvauWSYGZK2ia3o7vd3akF07acHAFpOA==" saltValue="yVW9XmDwTqEnmpSGai0KYg==" spinCount="100000" sqref="E11:J11 B11:C11" name="Range1_42"/>
    <protectedRange algorithmName="SHA-512" hashValue="ON39YdpmFHfN9f47KpiRvqrKx0V9+erV1CNkpWzYhW/Qyc6aT8rEyCrvauWSYGZK2ia3o7vd3akF07acHAFpOA==" saltValue="yVW9XmDwTqEnmpSGai0KYg==" spinCount="100000" sqref="D11" name="Range1_1_27"/>
    <protectedRange algorithmName="SHA-512" hashValue="ON39YdpmFHfN9f47KpiRvqrKx0V9+erV1CNkpWzYhW/Qyc6aT8rEyCrvauWSYGZK2ia3o7vd3akF07acHAFpOA==" saltValue="yVW9XmDwTqEnmpSGai0KYg==" spinCount="100000" sqref="E24:J24 B24:C24" name="Range1_39_1"/>
    <protectedRange algorithmName="SHA-512" hashValue="ON39YdpmFHfN9f47KpiRvqrKx0V9+erV1CNkpWzYhW/Qyc6aT8rEyCrvauWSYGZK2ia3o7vd3akF07acHAFpOA==" saltValue="yVW9XmDwTqEnmpSGai0KYg==" spinCount="100000" sqref="D24" name="Range1_1_33_1"/>
    <protectedRange algorithmName="SHA-512" hashValue="ON39YdpmFHfN9f47KpiRvqrKx0V9+erV1CNkpWzYhW/Qyc6aT8rEyCrvauWSYGZK2ia3o7vd3akF07acHAFpOA==" saltValue="yVW9XmDwTqEnmpSGai0KYg==" spinCount="100000" sqref="B12:C12 E12:J12" name="Range1_4_1_1_1_19_1"/>
    <protectedRange algorithmName="SHA-512" hashValue="ON39YdpmFHfN9f47KpiRvqrKx0V9+erV1CNkpWzYhW/Qyc6aT8rEyCrvauWSYGZK2ia3o7vd3akF07acHAFpOA==" saltValue="yVW9XmDwTqEnmpSGai0KYg==" spinCount="100000" sqref="D12" name="Range1_1_4_1_1_10_1"/>
    <protectedRange algorithmName="SHA-512" hashValue="ON39YdpmFHfN9f47KpiRvqrKx0V9+erV1CNkpWzYhW/Qyc6aT8rEyCrvauWSYGZK2ia3o7vd3akF07acHAFpOA==" saltValue="yVW9XmDwTqEnmpSGai0KYg==" spinCount="100000" sqref="B13:C13 E13:J13" name="Range1_4_1_1_1_17"/>
    <protectedRange algorithmName="SHA-512" hashValue="ON39YdpmFHfN9f47KpiRvqrKx0V9+erV1CNkpWzYhW/Qyc6aT8rEyCrvauWSYGZK2ia3o7vd3akF07acHAFpOA==" saltValue="yVW9XmDwTqEnmpSGai0KYg==" spinCount="100000" sqref="D13" name="Range1_1_4_1_1_9"/>
  </protectedRanges>
  <conditionalFormatting sqref="E2">
    <cfRule type="top10" dxfId="4239" priority="144" rank="1"/>
  </conditionalFormatting>
  <conditionalFormatting sqref="F2">
    <cfRule type="top10" dxfId="4238" priority="143" rank="1"/>
  </conditionalFormatting>
  <conditionalFormatting sqref="G2">
    <cfRule type="top10" dxfId="4237" priority="142" rank="1"/>
  </conditionalFormatting>
  <conditionalFormatting sqref="H2">
    <cfRule type="top10" dxfId="4236" priority="141" rank="1"/>
  </conditionalFormatting>
  <conditionalFormatting sqref="I2">
    <cfRule type="top10" dxfId="4235" priority="140" rank="1"/>
  </conditionalFormatting>
  <conditionalFormatting sqref="J2">
    <cfRule type="top10" dxfId="4234" priority="139" rank="1"/>
  </conditionalFormatting>
  <conditionalFormatting sqref="E3">
    <cfRule type="top10" dxfId="4233" priority="138" rank="1"/>
  </conditionalFormatting>
  <conditionalFormatting sqref="F3">
    <cfRule type="top10" dxfId="4232" priority="137" rank="1"/>
  </conditionalFormatting>
  <conditionalFormatting sqref="G3">
    <cfRule type="top10" dxfId="4231" priority="136" rank="1"/>
  </conditionalFormatting>
  <conditionalFormatting sqref="H3">
    <cfRule type="top10" dxfId="4230" priority="135" rank="1"/>
  </conditionalFormatting>
  <conditionalFormatting sqref="I3">
    <cfRule type="top10" dxfId="4229" priority="134" rank="1"/>
  </conditionalFormatting>
  <conditionalFormatting sqref="J3">
    <cfRule type="top10" dxfId="4228" priority="133" rank="1"/>
  </conditionalFormatting>
  <conditionalFormatting sqref="F4">
    <cfRule type="top10" dxfId="4227" priority="132" rank="1"/>
  </conditionalFormatting>
  <conditionalFormatting sqref="G4">
    <cfRule type="top10" dxfId="4226" priority="131" rank="1"/>
  </conditionalFormatting>
  <conditionalFormatting sqref="H4">
    <cfRule type="top10" dxfId="4225" priority="130" rank="1"/>
  </conditionalFormatting>
  <conditionalFormatting sqref="I4">
    <cfRule type="top10" dxfId="4224" priority="129" rank="1"/>
  </conditionalFormatting>
  <conditionalFormatting sqref="J4">
    <cfRule type="top10" dxfId="4223" priority="128" rank="1"/>
  </conditionalFormatting>
  <conditionalFormatting sqref="E4">
    <cfRule type="top10" dxfId="4222" priority="127" rank="1"/>
  </conditionalFormatting>
  <conditionalFormatting sqref="F5">
    <cfRule type="top10" dxfId="4221" priority="126" rank="1"/>
  </conditionalFormatting>
  <conditionalFormatting sqref="G5">
    <cfRule type="top10" dxfId="4220" priority="125" rank="1"/>
  </conditionalFormatting>
  <conditionalFormatting sqref="H5">
    <cfRule type="top10" dxfId="4219" priority="124" rank="1"/>
  </conditionalFormatting>
  <conditionalFormatting sqref="I5">
    <cfRule type="top10" dxfId="4218" priority="123" rank="1"/>
  </conditionalFormatting>
  <conditionalFormatting sqref="J5">
    <cfRule type="top10" dxfId="4217" priority="122" rank="1"/>
  </conditionalFormatting>
  <conditionalFormatting sqref="E5">
    <cfRule type="top10" dxfId="4216" priority="121" rank="1"/>
  </conditionalFormatting>
  <conditionalFormatting sqref="E6">
    <cfRule type="top10" dxfId="4215" priority="120" rank="1"/>
  </conditionalFormatting>
  <conditionalFormatting sqref="F6">
    <cfRule type="top10" dxfId="4214" priority="119" rank="1"/>
  </conditionalFormatting>
  <conditionalFormatting sqref="G6">
    <cfRule type="top10" dxfId="4213" priority="118" rank="1"/>
  </conditionalFormatting>
  <conditionalFormatting sqref="H6">
    <cfRule type="top10" dxfId="4212" priority="117" rank="1"/>
  </conditionalFormatting>
  <conditionalFormatting sqref="I6">
    <cfRule type="top10" dxfId="4211" priority="116" rank="1"/>
  </conditionalFormatting>
  <conditionalFormatting sqref="J6">
    <cfRule type="top10" dxfId="4210" priority="115" rank="1"/>
  </conditionalFormatting>
  <conditionalFormatting sqref="F8">
    <cfRule type="top10" dxfId="4209" priority="113" rank="1"/>
  </conditionalFormatting>
  <conditionalFormatting sqref="G8">
    <cfRule type="top10" dxfId="4208" priority="112" rank="1"/>
  </conditionalFormatting>
  <conditionalFormatting sqref="H8">
    <cfRule type="top10" dxfId="4207" priority="111" rank="1"/>
  </conditionalFormatting>
  <conditionalFormatting sqref="I8">
    <cfRule type="top10" dxfId="4206" priority="110" rank="1"/>
  </conditionalFormatting>
  <conditionalFormatting sqref="J8">
    <cfRule type="top10" dxfId="4205" priority="109" rank="1"/>
  </conditionalFormatting>
  <conditionalFormatting sqref="E8">
    <cfRule type="top10" dxfId="4204" priority="114" rank="1"/>
  </conditionalFormatting>
  <conditionalFormatting sqref="F9">
    <cfRule type="top10" dxfId="4203" priority="107" rank="1"/>
  </conditionalFormatting>
  <conditionalFormatting sqref="G9">
    <cfRule type="top10" dxfId="4202" priority="106" rank="1"/>
  </conditionalFormatting>
  <conditionalFormatting sqref="H9">
    <cfRule type="top10" dxfId="4201" priority="105" rank="1"/>
  </conditionalFormatting>
  <conditionalFormatting sqref="I9">
    <cfRule type="top10" dxfId="4200" priority="104" rank="1"/>
  </conditionalFormatting>
  <conditionalFormatting sqref="J9">
    <cfRule type="top10" dxfId="4199" priority="103" rank="1"/>
  </conditionalFormatting>
  <conditionalFormatting sqref="E9">
    <cfRule type="top10" dxfId="4198" priority="108" rank="1"/>
  </conditionalFormatting>
  <conditionalFormatting sqref="F10">
    <cfRule type="top10" dxfId="4197" priority="102" rank="1"/>
  </conditionalFormatting>
  <conditionalFormatting sqref="G10">
    <cfRule type="top10" dxfId="4196" priority="101" rank="1"/>
  </conditionalFormatting>
  <conditionalFormatting sqref="H10">
    <cfRule type="top10" dxfId="4195" priority="100" rank="1"/>
  </conditionalFormatting>
  <conditionalFormatting sqref="I10">
    <cfRule type="top10" dxfId="4194" priority="99" rank="1"/>
  </conditionalFormatting>
  <conditionalFormatting sqref="J10">
    <cfRule type="top10" dxfId="4193" priority="98" rank="1"/>
  </conditionalFormatting>
  <conditionalFormatting sqref="E10">
    <cfRule type="top10" dxfId="4192" priority="97" rank="1"/>
  </conditionalFormatting>
  <conditionalFormatting sqref="F11">
    <cfRule type="top10" dxfId="4191" priority="95" rank="1"/>
  </conditionalFormatting>
  <conditionalFormatting sqref="G11">
    <cfRule type="top10" dxfId="4190" priority="94" rank="1"/>
  </conditionalFormatting>
  <conditionalFormatting sqref="H11">
    <cfRule type="top10" dxfId="4189" priority="93" rank="1"/>
  </conditionalFormatting>
  <conditionalFormatting sqref="I11">
    <cfRule type="top10" dxfId="4188" priority="92" rank="1"/>
  </conditionalFormatting>
  <conditionalFormatting sqref="J11">
    <cfRule type="top10" dxfId="4187" priority="91" rank="1"/>
  </conditionalFormatting>
  <conditionalFormatting sqref="E11">
    <cfRule type="top10" dxfId="4186" priority="96" rank="1"/>
  </conditionalFormatting>
  <conditionalFormatting sqref="I24">
    <cfRule type="top10" dxfId="4185" priority="18" rank="1"/>
  </conditionalFormatting>
  <conditionalFormatting sqref="H24">
    <cfRule type="top10" dxfId="4184" priority="14" rank="1"/>
  </conditionalFormatting>
  <conditionalFormatting sqref="J24">
    <cfRule type="top10" dxfId="4183" priority="15" rank="1"/>
  </conditionalFormatting>
  <conditionalFormatting sqref="G24">
    <cfRule type="top10" dxfId="4182" priority="17" rank="1"/>
  </conditionalFormatting>
  <conditionalFormatting sqref="F24">
    <cfRule type="top10" dxfId="4181" priority="16" rank="1"/>
  </conditionalFormatting>
  <conditionalFormatting sqref="E24">
    <cfRule type="top10" dxfId="4180" priority="13" rank="1"/>
  </conditionalFormatting>
  <conditionalFormatting sqref="E12">
    <cfRule type="top10" dxfId="4179" priority="12" rank="1"/>
  </conditionalFormatting>
  <conditionalFormatting sqref="F12">
    <cfRule type="top10" dxfId="4178" priority="11" rank="1"/>
  </conditionalFormatting>
  <conditionalFormatting sqref="G12">
    <cfRule type="top10" dxfId="4177" priority="10" rank="1"/>
  </conditionalFormatting>
  <conditionalFormatting sqref="H12">
    <cfRule type="top10" dxfId="4176" priority="9" rank="1"/>
  </conditionalFormatting>
  <conditionalFormatting sqref="I12">
    <cfRule type="top10" dxfId="4175" priority="8" rank="1"/>
  </conditionalFormatting>
  <conditionalFormatting sqref="J12">
    <cfRule type="top10" dxfId="4174" priority="7" rank="1"/>
  </conditionalFormatting>
  <conditionalFormatting sqref="E13">
    <cfRule type="top10" dxfId="4173" priority="6" rank="1"/>
  </conditionalFormatting>
  <conditionalFormatting sqref="F13">
    <cfRule type="top10" dxfId="4172" priority="5" rank="1"/>
  </conditionalFormatting>
  <conditionalFormatting sqref="G13">
    <cfRule type="top10" dxfId="4171" priority="4" rank="1"/>
  </conditionalFormatting>
  <conditionalFormatting sqref="H13">
    <cfRule type="top10" dxfId="4170" priority="3" rank="1"/>
  </conditionalFormatting>
  <conditionalFormatting sqref="I13">
    <cfRule type="top10" dxfId="4169" priority="2" rank="1"/>
  </conditionalFormatting>
  <conditionalFormatting sqref="J13">
    <cfRule type="top10" dxfId="4168" priority="1" rank="1"/>
  </conditionalFormatting>
  <hyperlinks>
    <hyperlink ref="Q1" location="'National Adult Rankings'!A1" display="Return to Rankings" xr:uid="{051D59B9-F685-4122-926B-1B57BEA5E98F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86F9DB9-A2BA-42BF-9F01-B96B62859793}">
          <x14:formula1>
            <xm:f>'C:\Users\abra2\Desktop\ABRA Files and More\AUTO BENCH REST ASSOCIATION FILE\ABRA 2019\Georgia\[Georgia Results 01 19 20.xlsm]DATA SHEET'!#REF!</xm:f>
          </x14:formula1>
          <xm:sqref>B1 B23</xm:sqref>
        </x14:dataValidation>
      </x14:dataValidations>
    </ext>
  </extLst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6E29C-5954-4269-A635-7FDF1FF1BB61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23</v>
      </c>
      <c r="B2" s="55" t="s">
        <v>277</v>
      </c>
      <c r="C2" s="56">
        <v>44143</v>
      </c>
      <c r="D2" s="57" t="s">
        <v>97</v>
      </c>
      <c r="E2" s="58">
        <v>176</v>
      </c>
      <c r="F2" s="58">
        <v>185</v>
      </c>
      <c r="G2" s="58">
        <v>184</v>
      </c>
      <c r="H2" s="58">
        <v>184</v>
      </c>
      <c r="I2" s="58"/>
      <c r="J2" s="58"/>
      <c r="K2" s="59">
        <f>COUNT(E2:J2)</f>
        <v>4</v>
      </c>
      <c r="L2" s="59">
        <f>SUM(E2:J2)</f>
        <v>729</v>
      </c>
      <c r="M2" s="60">
        <f>SUM(L2/K2)</f>
        <v>182.25</v>
      </c>
      <c r="N2" s="55">
        <v>3</v>
      </c>
      <c r="O2" s="61">
        <f>SUM(M2+N2)</f>
        <v>185.25</v>
      </c>
    </row>
    <row r="5" spans="1:17" x14ac:dyDescent="0.25">
      <c r="K5" s="17">
        <f>SUM(K2:K4)</f>
        <v>4</v>
      </c>
      <c r="L5" s="17">
        <f>SUM(L2:L4)</f>
        <v>729</v>
      </c>
      <c r="M5" s="19">
        <f>SUM(L5/K5)</f>
        <v>182.25</v>
      </c>
      <c r="N5" s="17">
        <f>SUM(N2:N4)</f>
        <v>3</v>
      </c>
      <c r="O5" s="19">
        <f>SUM(M5+N5)</f>
        <v>185.25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</protectedRanges>
  <conditionalFormatting sqref="E2">
    <cfRule type="top10" dxfId="1853" priority="1" rank="1"/>
  </conditionalFormatting>
  <conditionalFormatting sqref="F2">
    <cfRule type="top10" dxfId="1852" priority="2" rank="1"/>
  </conditionalFormatting>
  <conditionalFormatting sqref="G2">
    <cfRule type="top10" dxfId="1851" priority="3" rank="1"/>
  </conditionalFormatting>
  <conditionalFormatting sqref="H2">
    <cfRule type="top10" dxfId="1850" priority="4" rank="1"/>
  </conditionalFormatting>
  <conditionalFormatting sqref="I2">
    <cfRule type="top10" dxfId="1849" priority="5" rank="1"/>
  </conditionalFormatting>
  <conditionalFormatting sqref="J2">
    <cfRule type="top10" dxfId="1848" priority="6" rank="1"/>
  </conditionalFormatting>
  <hyperlinks>
    <hyperlink ref="Q1" location="'National Adult Rankings'!A1" display="Return to Rankings" xr:uid="{93A349C5-47D2-4636-80AF-0D433A93B94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B7756EA-890D-4BBD-B512-1C263744C0D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sheetPr codeName="Sheet6"/>
  <dimension ref="A1:Q27"/>
  <sheetViews>
    <sheetView topLeftCell="A21"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7" t="s">
        <v>23</v>
      </c>
      <c r="B2" s="8" t="s">
        <v>24</v>
      </c>
      <c r="C2" s="9">
        <v>43849</v>
      </c>
      <c r="D2" s="10" t="s">
        <v>30</v>
      </c>
      <c r="E2" s="11">
        <v>181</v>
      </c>
      <c r="F2" s="11">
        <v>178</v>
      </c>
      <c r="G2" s="11">
        <v>180</v>
      </c>
      <c r="H2" s="11">
        <v>185</v>
      </c>
      <c r="I2" s="11"/>
      <c r="J2" s="11"/>
      <c r="K2" s="12">
        <v>4</v>
      </c>
      <c r="L2" s="12">
        <v>724</v>
      </c>
      <c r="M2" s="13">
        <v>181</v>
      </c>
      <c r="N2" s="14">
        <v>11</v>
      </c>
      <c r="O2" s="15">
        <v>192</v>
      </c>
    </row>
    <row r="3" spans="1:17" x14ac:dyDescent="0.25">
      <c r="A3" s="20" t="s">
        <v>23</v>
      </c>
      <c r="B3" s="21" t="s">
        <v>52</v>
      </c>
      <c r="C3" s="22">
        <v>43877</v>
      </c>
      <c r="D3" s="23" t="s">
        <v>30</v>
      </c>
      <c r="E3" s="24">
        <v>182</v>
      </c>
      <c r="F3" s="24">
        <v>187</v>
      </c>
      <c r="G3" s="24">
        <v>188</v>
      </c>
      <c r="H3" s="24">
        <v>181</v>
      </c>
      <c r="I3" s="24"/>
      <c r="J3" s="24"/>
      <c r="K3" s="25">
        <v>4</v>
      </c>
      <c r="L3" s="25">
        <v>738</v>
      </c>
      <c r="M3" s="26">
        <v>184.5</v>
      </c>
      <c r="N3" s="27">
        <v>9</v>
      </c>
      <c r="O3" s="28">
        <v>193.5</v>
      </c>
    </row>
    <row r="4" spans="1:17" x14ac:dyDescent="0.25">
      <c r="A4" s="20" t="s">
        <v>23</v>
      </c>
      <c r="B4" s="21" t="s">
        <v>24</v>
      </c>
      <c r="C4" s="22">
        <v>43897</v>
      </c>
      <c r="D4" s="32" t="s">
        <v>58</v>
      </c>
      <c r="E4" s="24">
        <v>185</v>
      </c>
      <c r="F4" s="24">
        <v>180</v>
      </c>
      <c r="G4" s="24">
        <v>179</v>
      </c>
      <c r="H4" s="24">
        <v>180</v>
      </c>
      <c r="I4" s="24"/>
      <c r="J4" s="24"/>
      <c r="K4" s="25">
        <f>COUNT(E4:J4)</f>
        <v>4</v>
      </c>
      <c r="L4" s="25">
        <f>SUM(E4:J4)</f>
        <v>724</v>
      </c>
      <c r="M4" s="26">
        <f>IFERROR(L4/K4,0)</f>
        <v>181</v>
      </c>
      <c r="N4" s="27">
        <v>13</v>
      </c>
      <c r="O4" s="28">
        <f>SUM(M4+N4)</f>
        <v>194</v>
      </c>
    </row>
    <row r="5" spans="1:17" x14ac:dyDescent="0.25">
      <c r="A5" s="20" t="s">
        <v>32</v>
      </c>
      <c r="B5" s="21" t="s">
        <v>52</v>
      </c>
      <c r="C5" s="22">
        <v>43905</v>
      </c>
      <c r="D5" s="34" t="s">
        <v>60</v>
      </c>
      <c r="E5" s="24">
        <v>185</v>
      </c>
      <c r="F5" s="24">
        <v>179</v>
      </c>
      <c r="G5" s="24">
        <v>183</v>
      </c>
      <c r="H5" s="24">
        <v>188</v>
      </c>
      <c r="I5" s="24"/>
      <c r="J5" s="24"/>
      <c r="K5" s="25">
        <v>4</v>
      </c>
      <c r="L5" s="25">
        <v>735</v>
      </c>
      <c r="M5" s="26">
        <v>183.75</v>
      </c>
      <c r="N5" s="27">
        <v>11</v>
      </c>
      <c r="O5" s="28">
        <v>194.75</v>
      </c>
    </row>
    <row r="6" spans="1:17" x14ac:dyDescent="0.25">
      <c r="A6" s="20" t="s">
        <v>109</v>
      </c>
      <c r="B6" s="21" t="s">
        <v>52</v>
      </c>
      <c r="C6" s="22">
        <v>43968</v>
      </c>
      <c r="D6" s="23" t="s">
        <v>30</v>
      </c>
      <c r="E6" s="24">
        <v>173</v>
      </c>
      <c r="F6" s="24">
        <v>187.001</v>
      </c>
      <c r="G6" s="24">
        <v>180</v>
      </c>
      <c r="H6" s="24">
        <v>186</v>
      </c>
      <c r="I6" s="24">
        <v>186</v>
      </c>
      <c r="J6" s="24">
        <v>186</v>
      </c>
      <c r="K6" s="25">
        <v>6</v>
      </c>
      <c r="L6" s="25">
        <v>1098.001</v>
      </c>
      <c r="M6" s="26">
        <v>183.00016666666667</v>
      </c>
      <c r="N6" s="27">
        <v>18</v>
      </c>
      <c r="O6" s="28">
        <v>201.00016666666667</v>
      </c>
    </row>
    <row r="7" spans="1:17" x14ac:dyDescent="0.25">
      <c r="A7" s="20" t="s">
        <v>109</v>
      </c>
      <c r="B7" s="21" t="s">
        <v>52</v>
      </c>
      <c r="C7" s="22">
        <v>43977</v>
      </c>
      <c r="D7" s="23" t="s">
        <v>30</v>
      </c>
      <c r="E7" s="24">
        <v>187</v>
      </c>
      <c r="F7" s="24">
        <v>178</v>
      </c>
      <c r="G7" s="24">
        <v>185.001</v>
      </c>
      <c r="H7" s="24"/>
      <c r="I7" s="24"/>
      <c r="J7" s="24"/>
      <c r="K7" s="25">
        <v>3</v>
      </c>
      <c r="L7" s="25">
        <v>550.00099999999998</v>
      </c>
      <c r="M7" s="26">
        <v>183.33366666666666</v>
      </c>
      <c r="N7" s="27">
        <v>6</v>
      </c>
      <c r="O7" s="28">
        <v>189.33366666666666</v>
      </c>
    </row>
    <row r="8" spans="1:17" x14ac:dyDescent="0.25">
      <c r="A8" s="20" t="s">
        <v>32</v>
      </c>
      <c r="B8" s="21" t="s">
        <v>52</v>
      </c>
      <c r="C8" s="22">
        <v>43988</v>
      </c>
      <c r="D8" s="23" t="s">
        <v>58</v>
      </c>
      <c r="E8" s="24">
        <v>185</v>
      </c>
      <c r="F8" s="24">
        <v>179</v>
      </c>
      <c r="G8" s="24">
        <v>183</v>
      </c>
      <c r="H8" s="24">
        <v>175</v>
      </c>
      <c r="I8" s="24">
        <v>184.001</v>
      </c>
      <c r="J8" s="24">
        <v>179</v>
      </c>
      <c r="K8" s="25">
        <v>6</v>
      </c>
      <c r="L8" s="25">
        <v>1085.001</v>
      </c>
      <c r="M8" s="26">
        <v>180.83349999999999</v>
      </c>
      <c r="N8" s="27">
        <v>18</v>
      </c>
      <c r="O8" s="28">
        <v>198.83349999999999</v>
      </c>
    </row>
    <row r="9" spans="1:17" x14ac:dyDescent="0.25">
      <c r="A9" s="20" t="s">
        <v>109</v>
      </c>
      <c r="B9" s="21" t="s">
        <v>52</v>
      </c>
      <c r="C9" s="22">
        <v>44012</v>
      </c>
      <c r="D9" s="23" t="s">
        <v>30</v>
      </c>
      <c r="E9" s="24">
        <v>174</v>
      </c>
      <c r="F9" s="24">
        <v>180</v>
      </c>
      <c r="G9" s="24">
        <v>186</v>
      </c>
      <c r="H9" s="24"/>
      <c r="I9" s="24"/>
      <c r="J9" s="24"/>
      <c r="K9" s="25">
        <v>3</v>
      </c>
      <c r="L9" s="25">
        <v>540</v>
      </c>
      <c r="M9" s="26">
        <v>180</v>
      </c>
      <c r="N9" s="27">
        <v>7</v>
      </c>
      <c r="O9" s="28">
        <v>187</v>
      </c>
    </row>
    <row r="10" spans="1:17" x14ac:dyDescent="0.25">
      <c r="A10" s="20" t="s">
        <v>109</v>
      </c>
      <c r="B10" s="21" t="s">
        <v>52</v>
      </c>
      <c r="C10" s="22">
        <v>44031</v>
      </c>
      <c r="D10" s="23" t="s">
        <v>30</v>
      </c>
      <c r="E10" s="24">
        <v>182</v>
      </c>
      <c r="F10" s="24">
        <v>180</v>
      </c>
      <c r="G10" s="24">
        <v>180</v>
      </c>
      <c r="H10" s="24">
        <v>187</v>
      </c>
      <c r="I10" s="24"/>
      <c r="J10" s="24"/>
      <c r="K10" s="25">
        <v>4</v>
      </c>
      <c r="L10" s="25">
        <v>729</v>
      </c>
      <c r="M10" s="26">
        <v>182.25</v>
      </c>
      <c r="N10" s="27">
        <v>8</v>
      </c>
      <c r="O10" s="28">
        <v>190.25</v>
      </c>
    </row>
    <row r="11" spans="1:17" x14ac:dyDescent="0.25">
      <c r="A11" s="20" t="s">
        <v>32</v>
      </c>
      <c r="B11" s="21" t="s">
        <v>52</v>
      </c>
      <c r="C11" s="22">
        <v>44030</v>
      </c>
      <c r="D11" s="23" t="s">
        <v>58</v>
      </c>
      <c r="E11" s="24">
        <v>182</v>
      </c>
      <c r="F11" s="24">
        <v>177</v>
      </c>
      <c r="G11" s="24">
        <v>176</v>
      </c>
      <c r="H11" s="24">
        <v>179</v>
      </c>
      <c r="I11" s="24"/>
      <c r="J11" s="24"/>
      <c r="K11" s="25">
        <v>4</v>
      </c>
      <c r="L11" s="25">
        <v>714</v>
      </c>
      <c r="M11" s="26">
        <v>178.5</v>
      </c>
      <c r="N11" s="27">
        <v>7</v>
      </c>
      <c r="O11" s="28">
        <v>185.5</v>
      </c>
    </row>
    <row r="12" spans="1:17" x14ac:dyDescent="0.25">
      <c r="A12" s="20" t="s">
        <v>32</v>
      </c>
      <c r="B12" s="21" t="s">
        <v>52</v>
      </c>
      <c r="C12" s="22">
        <v>44044</v>
      </c>
      <c r="D12" s="23" t="s">
        <v>58</v>
      </c>
      <c r="E12" s="24">
        <v>185</v>
      </c>
      <c r="F12" s="24">
        <v>186</v>
      </c>
      <c r="G12" s="24">
        <v>183.001</v>
      </c>
      <c r="H12" s="24">
        <v>185</v>
      </c>
      <c r="I12" s="24"/>
      <c r="J12" s="24"/>
      <c r="K12" s="25">
        <v>4</v>
      </c>
      <c r="L12" s="25">
        <v>739.00099999999998</v>
      </c>
      <c r="M12" s="26">
        <v>184.75024999999999</v>
      </c>
      <c r="N12" s="27">
        <v>9</v>
      </c>
      <c r="O12" s="28">
        <v>193.75024999999999</v>
      </c>
    </row>
    <row r="13" spans="1:17" x14ac:dyDescent="0.25">
      <c r="A13" s="20" t="s">
        <v>109</v>
      </c>
      <c r="B13" s="21" t="s">
        <v>52</v>
      </c>
      <c r="C13" s="22">
        <v>44059</v>
      </c>
      <c r="D13" s="23" t="s">
        <v>30</v>
      </c>
      <c r="E13" s="24">
        <v>186</v>
      </c>
      <c r="F13" s="24">
        <v>187</v>
      </c>
      <c r="G13" s="24">
        <v>173</v>
      </c>
      <c r="H13" s="24">
        <v>177</v>
      </c>
      <c r="I13" s="24"/>
      <c r="J13" s="24"/>
      <c r="K13" s="25">
        <v>4</v>
      </c>
      <c r="L13" s="25">
        <v>723</v>
      </c>
      <c r="M13" s="26">
        <v>180.75</v>
      </c>
      <c r="N13" s="27">
        <v>7</v>
      </c>
      <c r="O13" s="28">
        <v>187.75</v>
      </c>
    </row>
    <row r="14" spans="1:17" x14ac:dyDescent="0.25">
      <c r="A14" s="20" t="s">
        <v>109</v>
      </c>
      <c r="B14" s="21" t="s">
        <v>52</v>
      </c>
      <c r="C14" s="22">
        <v>44068</v>
      </c>
      <c r="D14" s="23" t="s">
        <v>30</v>
      </c>
      <c r="E14" s="24">
        <v>187</v>
      </c>
      <c r="F14" s="24">
        <v>188</v>
      </c>
      <c r="G14" s="24">
        <v>186</v>
      </c>
      <c r="H14" s="24"/>
      <c r="I14" s="24"/>
      <c r="J14" s="24"/>
      <c r="K14" s="25">
        <v>3</v>
      </c>
      <c r="L14" s="25">
        <v>561</v>
      </c>
      <c r="M14" s="26">
        <v>187</v>
      </c>
      <c r="N14" s="27">
        <v>7</v>
      </c>
      <c r="O14" s="28">
        <v>194</v>
      </c>
    </row>
    <row r="15" spans="1:17" x14ac:dyDescent="0.25">
      <c r="A15" s="20" t="s">
        <v>94</v>
      </c>
      <c r="B15" s="21" t="s">
        <v>223</v>
      </c>
      <c r="C15" s="22">
        <v>44079</v>
      </c>
      <c r="D15" s="23" t="s">
        <v>213</v>
      </c>
      <c r="E15" s="24">
        <v>183</v>
      </c>
      <c r="F15" s="24">
        <v>181</v>
      </c>
      <c r="G15" s="24">
        <v>181</v>
      </c>
      <c r="H15" s="24">
        <v>193</v>
      </c>
      <c r="I15" s="24">
        <v>183</v>
      </c>
      <c r="J15" s="24">
        <v>187</v>
      </c>
      <c r="K15" s="25">
        <v>6</v>
      </c>
      <c r="L15" s="25">
        <v>1108</v>
      </c>
      <c r="M15" s="26">
        <v>184.66666666666666</v>
      </c>
      <c r="N15" s="27">
        <v>12</v>
      </c>
      <c r="O15" s="28">
        <v>196.66666666666666</v>
      </c>
    </row>
    <row r="16" spans="1:17" x14ac:dyDescent="0.25">
      <c r="A16" s="20" t="s">
        <v>109</v>
      </c>
      <c r="B16" s="21" t="s">
        <v>52</v>
      </c>
      <c r="C16" s="22">
        <v>44094</v>
      </c>
      <c r="D16" s="23" t="s">
        <v>30</v>
      </c>
      <c r="E16" s="24">
        <v>183</v>
      </c>
      <c r="F16" s="24">
        <v>180</v>
      </c>
      <c r="G16" s="24">
        <v>187</v>
      </c>
      <c r="H16" s="24">
        <v>184</v>
      </c>
      <c r="I16" s="24">
        <v>181</v>
      </c>
      <c r="J16" s="24">
        <v>186</v>
      </c>
      <c r="K16" s="25">
        <v>6</v>
      </c>
      <c r="L16" s="25">
        <v>1101</v>
      </c>
      <c r="M16" s="26">
        <v>183.5</v>
      </c>
      <c r="N16" s="27">
        <v>12</v>
      </c>
      <c r="O16" s="28">
        <v>195.5</v>
      </c>
    </row>
    <row r="17" spans="1:15" x14ac:dyDescent="0.25">
      <c r="A17" s="20" t="s">
        <v>94</v>
      </c>
      <c r="B17" s="21" t="s">
        <v>24</v>
      </c>
      <c r="C17" s="22">
        <v>44093</v>
      </c>
      <c r="D17" s="23" t="s">
        <v>58</v>
      </c>
      <c r="E17" s="24">
        <v>180</v>
      </c>
      <c r="F17" s="24">
        <v>185</v>
      </c>
      <c r="G17" s="24">
        <v>178</v>
      </c>
      <c r="H17" s="24">
        <v>178</v>
      </c>
      <c r="I17" s="24"/>
      <c r="J17" s="24"/>
      <c r="K17" s="25">
        <v>4</v>
      </c>
      <c r="L17" s="25">
        <v>721</v>
      </c>
      <c r="M17" s="26">
        <v>180.25</v>
      </c>
      <c r="N17" s="27">
        <v>9</v>
      </c>
      <c r="O17" s="28">
        <v>189.25</v>
      </c>
    </row>
    <row r="18" spans="1:15" x14ac:dyDescent="0.25">
      <c r="A18" s="20" t="s">
        <v>94</v>
      </c>
      <c r="B18" s="21" t="s">
        <v>24</v>
      </c>
      <c r="C18" s="22">
        <v>44100</v>
      </c>
      <c r="D18" s="23" t="s">
        <v>142</v>
      </c>
      <c r="E18" s="24">
        <v>186</v>
      </c>
      <c r="F18" s="24">
        <v>189</v>
      </c>
      <c r="G18" s="24">
        <v>178</v>
      </c>
      <c r="H18" s="24">
        <v>180</v>
      </c>
      <c r="I18" s="24">
        <v>180</v>
      </c>
      <c r="J18" s="24">
        <v>184</v>
      </c>
      <c r="K18" s="25">
        <v>6</v>
      </c>
      <c r="L18" s="25">
        <v>1097</v>
      </c>
      <c r="M18" s="26">
        <v>182.83333333333334</v>
      </c>
      <c r="N18" s="27">
        <v>12</v>
      </c>
      <c r="O18" s="28">
        <v>194.83333333333334</v>
      </c>
    </row>
    <row r="19" spans="1:15" x14ac:dyDescent="0.25">
      <c r="A19" s="20" t="s">
        <v>109</v>
      </c>
      <c r="B19" s="21" t="s">
        <v>52</v>
      </c>
      <c r="C19" s="22">
        <v>44103</v>
      </c>
      <c r="D19" s="23" t="s">
        <v>30</v>
      </c>
      <c r="E19" s="24">
        <v>181</v>
      </c>
      <c r="F19" s="24">
        <v>188</v>
      </c>
      <c r="G19" s="24">
        <v>186</v>
      </c>
      <c r="H19" s="24"/>
      <c r="I19" s="24"/>
      <c r="J19" s="24"/>
      <c r="K19" s="25">
        <v>3</v>
      </c>
      <c r="L19" s="25">
        <v>555</v>
      </c>
      <c r="M19" s="26">
        <v>185</v>
      </c>
      <c r="N19" s="27">
        <v>11</v>
      </c>
      <c r="O19" s="28">
        <v>196</v>
      </c>
    </row>
    <row r="20" spans="1:15" x14ac:dyDescent="0.25">
      <c r="A20" s="20" t="s">
        <v>109</v>
      </c>
      <c r="B20" s="21" t="s">
        <v>52</v>
      </c>
      <c r="C20" s="22">
        <v>44107</v>
      </c>
      <c r="D20" s="23" t="s">
        <v>58</v>
      </c>
      <c r="E20" s="24">
        <v>182</v>
      </c>
      <c r="F20" s="24">
        <v>188</v>
      </c>
      <c r="G20" s="24">
        <v>180</v>
      </c>
      <c r="H20" s="24">
        <v>179</v>
      </c>
      <c r="I20" s="24">
        <v>192</v>
      </c>
      <c r="J20" s="24">
        <v>186</v>
      </c>
      <c r="K20" s="25">
        <v>6</v>
      </c>
      <c r="L20" s="25">
        <v>1107</v>
      </c>
      <c r="M20" s="26">
        <v>184.5</v>
      </c>
      <c r="N20" s="27">
        <v>26</v>
      </c>
      <c r="O20" s="28">
        <v>210.5</v>
      </c>
    </row>
    <row r="21" spans="1:15" x14ac:dyDescent="0.25">
      <c r="A21" s="20" t="s">
        <v>109</v>
      </c>
      <c r="B21" s="21" t="s">
        <v>52</v>
      </c>
      <c r="C21" s="22">
        <v>44122</v>
      </c>
      <c r="D21" s="23" t="s">
        <v>30</v>
      </c>
      <c r="E21" s="24">
        <v>186</v>
      </c>
      <c r="F21" s="24">
        <v>184</v>
      </c>
      <c r="G21" s="24">
        <v>181</v>
      </c>
      <c r="H21" s="24">
        <v>191</v>
      </c>
      <c r="I21" s="24"/>
      <c r="J21" s="24"/>
      <c r="K21" s="25">
        <v>4</v>
      </c>
      <c r="L21" s="25">
        <v>742</v>
      </c>
      <c r="M21" s="26">
        <v>185.5</v>
      </c>
      <c r="N21" s="27">
        <v>8</v>
      </c>
      <c r="O21" s="28">
        <v>193.5</v>
      </c>
    </row>
    <row r="22" spans="1:15" x14ac:dyDescent="0.25">
      <c r="A22" s="20" t="s">
        <v>94</v>
      </c>
      <c r="B22" s="21" t="s">
        <v>24</v>
      </c>
      <c r="C22" s="22">
        <v>44128</v>
      </c>
      <c r="D22" s="23" t="s">
        <v>142</v>
      </c>
      <c r="E22" s="24">
        <v>189</v>
      </c>
      <c r="F22" s="24">
        <v>187</v>
      </c>
      <c r="G22" s="24">
        <v>185</v>
      </c>
      <c r="H22" s="24">
        <v>189</v>
      </c>
      <c r="I22" s="24"/>
      <c r="J22" s="24"/>
      <c r="K22" s="25">
        <v>4</v>
      </c>
      <c r="L22" s="25">
        <v>750</v>
      </c>
      <c r="M22" s="26">
        <v>187.5</v>
      </c>
      <c r="N22" s="27">
        <v>13</v>
      </c>
      <c r="O22" s="28">
        <v>200.5</v>
      </c>
    </row>
    <row r="23" spans="1:15" x14ac:dyDescent="0.25">
      <c r="A23" s="20" t="s">
        <v>94</v>
      </c>
      <c r="B23" s="21" t="s">
        <v>24</v>
      </c>
      <c r="C23" s="22">
        <v>44129</v>
      </c>
      <c r="D23" s="23" t="s">
        <v>142</v>
      </c>
      <c r="E23" s="24">
        <v>184</v>
      </c>
      <c r="F23" s="24">
        <v>190</v>
      </c>
      <c r="G23" s="24">
        <v>190</v>
      </c>
      <c r="H23" s="24">
        <v>191</v>
      </c>
      <c r="I23" s="24">
        <v>187</v>
      </c>
      <c r="J23" s="24"/>
      <c r="K23" s="25">
        <v>5</v>
      </c>
      <c r="L23" s="25">
        <v>942</v>
      </c>
      <c r="M23" s="26">
        <v>188.4</v>
      </c>
      <c r="N23" s="27">
        <v>5</v>
      </c>
      <c r="O23" s="28">
        <v>193.4</v>
      </c>
    </row>
    <row r="24" spans="1:15" x14ac:dyDescent="0.25">
      <c r="A24" s="20" t="s">
        <v>109</v>
      </c>
      <c r="B24" s="21" t="s">
        <v>52</v>
      </c>
      <c r="C24" s="22">
        <v>44142</v>
      </c>
      <c r="D24" s="23" t="s">
        <v>58</v>
      </c>
      <c r="E24" s="24">
        <v>188</v>
      </c>
      <c r="F24" s="24">
        <v>193</v>
      </c>
      <c r="G24" s="24">
        <v>193</v>
      </c>
      <c r="H24" s="24">
        <v>182</v>
      </c>
      <c r="I24" s="24"/>
      <c r="J24" s="24"/>
      <c r="K24" s="25">
        <v>4</v>
      </c>
      <c r="L24" s="25">
        <v>756</v>
      </c>
      <c r="M24" s="26">
        <v>189</v>
      </c>
      <c r="N24" s="27">
        <v>11</v>
      </c>
      <c r="O24" s="28">
        <v>200</v>
      </c>
    </row>
    <row r="27" spans="1:15" x14ac:dyDescent="0.25">
      <c r="K27" s="17">
        <f>SUM(K2:K26)</f>
        <v>101</v>
      </c>
      <c r="L27" s="17">
        <f>SUM(L2:L26)</f>
        <v>18539.004000000001</v>
      </c>
      <c r="M27" s="19">
        <f>SUM(L27/K27)</f>
        <v>183.55449504950496</v>
      </c>
      <c r="N27" s="17">
        <f>SUM(N2:N26)</f>
        <v>250</v>
      </c>
      <c r="O27" s="19">
        <f>SUM(M27+N27)</f>
        <v>433.55449504950496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3"/>
    <protectedRange algorithmName="SHA-512" hashValue="ON39YdpmFHfN9f47KpiRvqrKx0V9+erV1CNkpWzYhW/Qyc6aT8rEyCrvauWSYGZK2ia3o7vd3akF07acHAFpOA==" saltValue="yVW9XmDwTqEnmpSGai0KYg==" spinCount="100000" sqref="E3:J3 B3:C3" name="Range1_5_1"/>
    <protectedRange algorithmName="SHA-512" hashValue="ON39YdpmFHfN9f47KpiRvqrKx0V9+erV1CNkpWzYhW/Qyc6aT8rEyCrvauWSYGZK2ia3o7vd3akF07acHAFpOA==" saltValue="yVW9XmDwTqEnmpSGai0KYg==" spinCount="100000" sqref="D3" name="Range1_1_3_1"/>
    <protectedRange algorithmName="SHA-512" hashValue="ON39YdpmFHfN9f47KpiRvqrKx0V9+erV1CNkpWzYhW/Qyc6aT8rEyCrvauWSYGZK2ia3o7vd3akF07acHAFpOA==" saltValue="yVW9XmDwTqEnmpSGai0KYg==" spinCount="100000" sqref="E4:J4 B4:C4" name="Range1_11"/>
    <protectedRange algorithmName="SHA-512" hashValue="ON39YdpmFHfN9f47KpiRvqrKx0V9+erV1CNkpWzYhW/Qyc6aT8rEyCrvauWSYGZK2ia3o7vd3akF07acHAFpOA==" saltValue="yVW9XmDwTqEnmpSGai0KYg==" spinCount="100000" sqref="C5" name="Range1"/>
    <protectedRange algorithmName="SHA-512" hashValue="ON39YdpmFHfN9f47KpiRvqrKx0V9+erV1CNkpWzYhW/Qyc6aT8rEyCrvauWSYGZK2ia3o7vd3akF07acHAFpOA==" saltValue="yVW9XmDwTqEnmpSGai0KYg==" spinCount="100000" sqref="E5:J5 B5" name="Range1_5_2"/>
    <protectedRange algorithmName="SHA-512" hashValue="ON39YdpmFHfN9f47KpiRvqrKx0V9+erV1CNkpWzYhW/Qyc6aT8rEyCrvauWSYGZK2ia3o7vd3akF07acHAFpOA==" saltValue="yVW9XmDwTqEnmpSGai0KYg==" spinCount="100000" sqref="E6:J6 B6:C6" name="Range1_15"/>
    <protectedRange algorithmName="SHA-512" hashValue="ON39YdpmFHfN9f47KpiRvqrKx0V9+erV1CNkpWzYhW/Qyc6aT8rEyCrvauWSYGZK2ia3o7vd3akF07acHAFpOA==" saltValue="yVW9XmDwTqEnmpSGai0KYg==" spinCount="100000" sqref="D6" name="Range1_1_8"/>
    <protectedRange algorithmName="SHA-512" hashValue="ON39YdpmFHfN9f47KpiRvqrKx0V9+erV1CNkpWzYhW/Qyc6aT8rEyCrvauWSYGZK2ia3o7vd3akF07acHAFpOA==" saltValue="yVW9XmDwTqEnmpSGai0KYg==" spinCount="100000" sqref="B7:C7 E7:J7" name="Range1_6_1_1"/>
    <protectedRange algorithmName="SHA-512" hashValue="ON39YdpmFHfN9f47KpiRvqrKx0V9+erV1CNkpWzYhW/Qyc6aT8rEyCrvauWSYGZK2ia3o7vd3akF07acHAFpOA==" saltValue="yVW9XmDwTqEnmpSGai0KYg==" spinCount="100000" sqref="D7" name="Range1_1_6_1_1"/>
    <protectedRange algorithmName="SHA-512" hashValue="ON39YdpmFHfN9f47KpiRvqrKx0V9+erV1CNkpWzYhW/Qyc6aT8rEyCrvauWSYGZK2ia3o7vd3akF07acHAFpOA==" saltValue="yVW9XmDwTqEnmpSGai0KYg==" spinCount="100000" sqref="E8:J8 B8:C8" name="Range1_6_1"/>
    <protectedRange algorithmName="SHA-512" hashValue="ON39YdpmFHfN9f47KpiRvqrKx0V9+erV1CNkpWzYhW/Qyc6aT8rEyCrvauWSYGZK2ia3o7vd3akF07acHAFpOA==" saltValue="yVW9XmDwTqEnmpSGai0KYg==" spinCount="100000" sqref="D8" name="Range1_1_4_1"/>
    <protectedRange algorithmName="SHA-512" hashValue="ON39YdpmFHfN9f47KpiRvqrKx0V9+erV1CNkpWzYhW/Qyc6aT8rEyCrvauWSYGZK2ia3o7vd3akF07acHAFpOA==" saltValue="yVW9XmDwTqEnmpSGai0KYg==" spinCount="100000" sqref="B9:C9 E9:J9" name="Range1_6_1_1_1"/>
    <protectedRange algorithmName="SHA-512" hashValue="ON39YdpmFHfN9f47KpiRvqrKx0V9+erV1CNkpWzYhW/Qyc6aT8rEyCrvauWSYGZK2ia3o7vd3akF07acHAFpOA==" saltValue="yVW9XmDwTqEnmpSGai0KYg==" spinCount="100000" sqref="D9" name="Range1_1_6_1_1_1"/>
    <protectedRange algorithmName="SHA-512" hashValue="ON39YdpmFHfN9f47KpiRvqrKx0V9+erV1CNkpWzYhW/Qyc6aT8rEyCrvauWSYGZK2ia3o7vd3akF07acHAFpOA==" saltValue="yVW9XmDwTqEnmpSGai0KYg==" spinCount="100000" sqref="B10:C10 E10:J10" name="Range1_6_1_1_2"/>
    <protectedRange algorithmName="SHA-512" hashValue="ON39YdpmFHfN9f47KpiRvqrKx0V9+erV1CNkpWzYhW/Qyc6aT8rEyCrvauWSYGZK2ia3o7vd3akF07acHAFpOA==" saltValue="yVW9XmDwTqEnmpSGai0KYg==" spinCount="100000" sqref="D10" name="Range1_1_6_1_1_2"/>
    <protectedRange algorithmName="SHA-512" hashValue="ON39YdpmFHfN9f47KpiRvqrKx0V9+erV1CNkpWzYhW/Qyc6aT8rEyCrvauWSYGZK2ia3o7vd3akF07acHAFpOA==" saltValue="yVW9XmDwTqEnmpSGai0KYg==" spinCount="100000" sqref="E11:J11 B11:C11" name="Range1_5_3"/>
    <protectedRange algorithmName="SHA-512" hashValue="ON39YdpmFHfN9f47KpiRvqrKx0V9+erV1CNkpWzYhW/Qyc6aT8rEyCrvauWSYGZK2ia3o7vd3akF07acHAFpOA==" saltValue="yVW9XmDwTqEnmpSGai0KYg==" spinCount="100000" sqref="D11" name="Range1_1_3_2"/>
    <protectedRange algorithmName="SHA-512" hashValue="ON39YdpmFHfN9f47KpiRvqrKx0V9+erV1CNkpWzYhW/Qyc6aT8rEyCrvauWSYGZK2ia3o7vd3akF07acHAFpOA==" saltValue="yVW9XmDwTqEnmpSGai0KYg==" spinCount="100000" sqref="E12:J12 B12:C12" name="Range1_13"/>
    <protectedRange algorithmName="SHA-512" hashValue="ON39YdpmFHfN9f47KpiRvqrKx0V9+erV1CNkpWzYhW/Qyc6aT8rEyCrvauWSYGZK2ia3o7vd3akF07acHAFpOA==" saltValue="yVW9XmDwTqEnmpSGai0KYg==" spinCount="100000" sqref="D12" name="Range1_1_7"/>
    <protectedRange algorithmName="SHA-512" hashValue="ON39YdpmFHfN9f47KpiRvqrKx0V9+erV1CNkpWzYhW/Qyc6aT8rEyCrvauWSYGZK2ia3o7vd3akF07acHAFpOA==" saltValue="yVW9XmDwTqEnmpSGai0KYg==" spinCount="100000" sqref="B13:C13 E13:J13" name="Range1_6_1_1_5"/>
    <protectedRange algorithmName="SHA-512" hashValue="ON39YdpmFHfN9f47KpiRvqrKx0V9+erV1CNkpWzYhW/Qyc6aT8rEyCrvauWSYGZK2ia3o7vd3akF07acHAFpOA==" saltValue="yVW9XmDwTqEnmpSGai0KYg==" spinCount="100000" sqref="D13" name="Range1_1_6_1_1_5"/>
    <protectedRange algorithmName="SHA-512" hashValue="ON39YdpmFHfN9f47KpiRvqrKx0V9+erV1CNkpWzYhW/Qyc6aT8rEyCrvauWSYGZK2ia3o7vd3akF07acHAFpOA==" saltValue="yVW9XmDwTqEnmpSGai0KYg==" spinCount="100000" sqref="B14:C14 E14:J14" name="Range1_6_1_1_6_2"/>
    <protectedRange algorithmName="SHA-512" hashValue="ON39YdpmFHfN9f47KpiRvqrKx0V9+erV1CNkpWzYhW/Qyc6aT8rEyCrvauWSYGZK2ia3o7vd3akF07acHAFpOA==" saltValue="yVW9XmDwTqEnmpSGai0KYg==" spinCount="100000" sqref="D14" name="Range1_1_6_1_1_6_2"/>
    <protectedRange algorithmName="SHA-512" hashValue="ON39YdpmFHfN9f47KpiRvqrKx0V9+erV1CNkpWzYhW/Qyc6aT8rEyCrvauWSYGZK2ia3o7vd3akF07acHAFpOA==" saltValue="yVW9XmDwTqEnmpSGai0KYg==" spinCount="100000" sqref="E15:J15 B15:C15" name="Range1_5_4"/>
    <protectedRange algorithmName="SHA-512" hashValue="ON39YdpmFHfN9f47KpiRvqrKx0V9+erV1CNkpWzYhW/Qyc6aT8rEyCrvauWSYGZK2ia3o7vd3akF07acHAFpOA==" saltValue="yVW9XmDwTqEnmpSGai0KYg==" spinCount="100000" sqref="D15" name="Range1_1_3_3"/>
    <protectedRange algorithmName="SHA-512" hashValue="ON39YdpmFHfN9f47KpiRvqrKx0V9+erV1CNkpWzYhW/Qyc6aT8rEyCrvauWSYGZK2ia3o7vd3akF07acHAFpOA==" saltValue="yVW9XmDwTqEnmpSGai0KYg==" spinCount="100000" sqref="B16:C16 E16:J16" name="Range1_6_1_1_7"/>
    <protectedRange algorithmName="SHA-512" hashValue="ON39YdpmFHfN9f47KpiRvqrKx0V9+erV1CNkpWzYhW/Qyc6aT8rEyCrvauWSYGZK2ia3o7vd3akF07acHAFpOA==" saltValue="yVW9XmDwTqEnmpSGai0KYg==" spinCount="100000" sqref="D16" name="Range1_1_6_1_1_7"/>
    <protectedRange algorithmName="SHA-512" hashValue="ON39YdpmFHfN9f47KpiRvqrKx0V9+erV1CNkpWzYhW/Qyc6aT8rEyCrvauWSYGZK2ia3o7vd3akF07acHAFpOA==" saltValue="yVW9XmDwTqEnmpSGai0KYg==" spinCount="100000" sqref="E17:J17 B17:C17" name="Range1_19"/>
    <protectedRange algorithmName="SHA-512" hashValue="ON39YdpmFHfN9f47KpiRvqrKx0V9+erV1CNkpWzYhW/Qyc6aT8rEyCrvauWSYGZK2ia3o7vd3akF07acHAFpOA==" saltValue="yVW9XmDwTqEnmpSGai0KYg==" spinCount="100000" sqref="D17" name="Range1_1_10"/>
    <protectedRange algorithmName="SHA-512" hashValue="ON39YdpmFHfN9f47KpiRvqrKx0V9+erV1CNkpWzYhW/Qyc6aT8rEyCrvauWSYGZK2ia3o7vd3akF07acHAFpOA==" saltValue="yVW9XmDwTqEnmpSGai0KYg==" spinCount="100000" sqref="E18:J18 B18:C18" name="Range1_34"/>
    <protectedRange algorithmName="SHA-512" hashValue="ON39YdpmFHfN9f47KpiRvqrKx0V9+erV1CNkpWzYhW/Qyc6aT8rEyCrvauWSYGZK2ia3o7vd3akF07acHAFpOA==" saltValue="yVW9XmDwTqEnmpSGai0KYg==" spinCount="100000" sqref="D18" name="Range1_1_25"/>
    <protectedRange algorithmName="SHA-512" hashValue="ON39YdpmFHfN9f47KpiRvqrKx0V9+erV1CNkpWzYhW/Qyc6aT8rEyCrvauWSYGZK2ia3o7vd3akF07acHAFpOA==" saltValue="yVW9XmDwTqEnmpSGai0KYg==" spinCount="100000" sqref="B19:C19 E19:J19" name="Range1_6_1_1_8"/>
    <protectedRange algorithmName="SHA-512" hashValue="ON39YdpmFHfN9f47KpiRvqrKx0V9+erV1CNkpWzYhW/Qyc6aT8rEyCrvauWSYGZK2ia3o7vd3akF07acHAFpOA==" saltValue="yVW9XmDwTqEnmpSGai0KYg==" spinCount="100000" sqref="D19" name="Range1_1_6_1_1_8"/>
    <protectedRange algorithmName="SHA-512" hashValue="ON39YdpmFHfN9f47KpiRvqrKx0V9+erV1CNkpWzYhW/Qyc6aT8rEyCrvauWSYGZK2ia3o7vd3akF07acHAFpOA==" saltValue="yVW9XmDwTqEnmpSGai0KYg==" spinCount="100000" sqref="B20:C20 E20:J20" name="Range1_6_1_1_3"/>
    <protectedRange algorithmName="SHA-512" hashValue="ON39YdpmFHfN9f47KpiRvqrKx0V9+erV1CNkpWzYhW/Qyc6aT8rEyCrvauWSYGZK2ia3o7vd3akF07acHAFpOA==" saltValue="yVW9XmDwTqEnmpSGai0KYg==" spinCount="100000" sqref="D20" name="Range1_1_6_1_1_3"/>
    <protectedRange algorithmName="SHA-512" hashValue="ON39YdpmFHfN9f47KpiRvqrKx0V9+erV1CNkpWzYhW/Qyc6aT8rEyCrvauWSYGZK2ia3o7vd3akF07acHAFpOA==" saltValue="yVW9XmDwTqEnmpSGai0KYg==" spinCount="100000" sqref="B21:C21 E21:J21" name="Range1_6_1_1_10"/>
    <protectedRange algorithmName="SHA-512" hashValue="ON39YdpmFHfN9f47KpiRvqrKx0V9+erV1CNkpWzYhW/Qyc6aT8rEyCrvauWSYGZK2ia3o7vd3akF07acHAFpOA==" saltValue="yVW9XmDwTqEnmpSGai0KYg==" spinCount="100000" sqref="D21" name="Range1_1_6_1_1_10"/>
    <protectedRange algorithmName="SHA-512" hashValue="ON39YdpmFHfN9f47KpiRvqrKx0V9+erV1CNkpWzYhW/Qyc6aT8rEyCrvauWSYGZK2ia3o7vd3akF07acHAFpOA==" saltValue="yVW9XmDwTqEnmpSGai0KYg==" spinCount="100000" sqref="E22:J22 B22:C22" name="Range1_56"/>
    <protectedRange algorithmName="SHA-512" hashValue="ON39YdpmFHfN9f47KpiRvqrKx0V9+erV1CNkpWzYhW/Qyc6aT8rEyCrvauWSYGZK2ia3o7vd3akF07acHAFpOA==" saltValue="yVW9XmDwTqEnmpSGai0KYg==" spinCount="100000" sqref="D22" name="Range1_1_37"/>
    <protectedRange algorithmName="SHA-512" hashValue="ON39YdpmFHfN9f47KpiRvqrKx0V9+erV1CNkpWzYhW/Qyc6aT8rEyCrvauWSYGZK2ia3o7vd3akF07acHAFpOA==" saltValue="yVW9XmDwTqEnmpSGai0KYg==" spinCount="100000" sqref="E23:J23 B23:C23" name="Range1_62"/>
    <protectedRange algorithmName="SHA-512" hashValue="ON39YdpmFHfN9f47KpiRvqrKx0V9+erV1CNkpWzYhW/Qyc6aT8rEyCrvauWSYGZK2ia3o7vd3akF07acHAFpOA==" saltValue="yVW9XmDwTqEnmpSGai0KYg==" spinCount="100000" sqref="D23" name="Range1_1_41"/>
    <protectedRange algorithmName="SHA-512" hashValue="ON39YdpmFHfN9f47KpiRvqrKx0V9+erV1CNkpWzYhW/Qyc6aT8rEyCrvauWSYGZK2ia3o7vd3akF07acHAFpOA==" saltValue="yVW9XmDwTqEnmpSGai0KYg==" spinCount="100000" sqref="B24:C24 E24:J24" name="Range1_6_1_1_1_1"/>
    <protectedRange algorithmName="SHA-512" hashValue="ON39YdpmFHfN9f47KpiRvqrKx0V9+erV1CNkpWzYhW/Qyc6aT8rEyCrvauWSYGZK2ia3o7vd3akF07acHAFpOA==" saltValue="yVW9XmDwTqEnmpSGai0KYg==" spinCount="100000" sqref="D24" name="Range1_1_6_1_1_1_1"/>
  </protectedRanges>
  <conditionalFormatting sqref="I2">
    <cfRule type="top10" dxfId="1847" priority="252" rank="1"/>
  </conditionalFormatting>
  <conditionalFormatting sqref="H2">
    <cfRule type="top10" dxfId="1846" priority="248" rank="1"/>
  </conditionalFormatting>
  <conditionalFormatting sqref="J2">
    <cfRule type="top10" dxfId="1845" priority="249" rank="1"/>
  </conditionalFormatting>
  <conditionalFormatting sqref="G2">
    <cfRule type="top10" dxfId="1844" priority="251" rank="1"/>
  </conditionalFormatting>
  <conditionalFormatting sqref="F2">
    <cfRule type="top10" dxfId="1843" priority="250" rank="1"/>
  </conditionalFormatting>
  <conditionalFormatting sqref="E2">
    <cfRule type="top10" dxfId="1842" priority="247" rank="1"/>
  </conditionalFormatting>
  <conditionalFormatting sqref="I3">
    <cfRule type="top10" dxfId="1841" priority="246" rank="1"/>
  </conditionalFormatting>
  <conditionalFormatting sqref="H3">
    <cfRule type="top10" dxfId="1840" priority="242" rank="1"/>
  </conditionalFormatting>
  <conditionalFormatting sqref="J3">
    <cfRule type="top10" dxfId="1839" priority="243" rank="1"/>
  </conditionalFormatting>
  <conditionalFormatting sqref="G3">
    <cfRule type="top10" dxfId="1838" priority="245" rank="1"/>
  </conditionalFormatting>
  <conditionalFormatting sqref="F3">
    <cfRule type="top10" dxfId="1837" priority="244" rank="1"/>
  </conditionalFormatting>
  <conditionalFormatting sqref="E3">
    <cfRule type="top10" dxfId="1836" priority="241" rank="1"/>
  </conditionalFormatting>
  <conditionalFormatting sqref="I4">
    <cfRule type="top10" dxfId="1835" priority="235" rank="1"/>
  </conditionalFormatting>
  <conditionalFormatting sqref="H4">
    <cfRule type="top10" dxfId="1834" priority="236" rank="1"/>
  </conditionalFormatting>
  <conditionalFormatting sqref="J4">
    <cfRule type="top10" dxfId="1833" priority="237" rank="1"/>
  </conditionalFormatting>
  <conditionalFormatting sqref="G4">
    <cfRule type="top10" dxfId="1832" priority="238" rank="1"/>
  </conditionalFormatting>
  <conditionalFormatting sqref="F4">
    <cfRule type="top10" dxfId="1831" priority="239" rank="1"/>
  </conditionalFormatting>
  <conditionalFormatting sqref="E4">
    <cfRule type="top10" dxfId="1830" priority="240" rank="1"/>
  </conditionalFormatting>
  <conditionalFormatting sqref="I5">
    <cfRule type="top10" dxfId="1829" priority="234" rank="1"/>
  </conditionalFormatting>
  <conditionalFormatting sqref="H5">
    <cfRule type="top10" dxfId="1828" priority="230" rank="1"/>
  </conditionalFormatting>
  <conditionalFormatting sqref="J5">
    <cfRule type="top10" dxfId="1827" priority="231" rank="1"/>
  </conditionalFormatting>
  <conditionalFormatting sqref="G5">
    <cfRule type="top10" dxfId="1826" priority="233" rank="1"/>
  </conditionalFormatting>
  <conditionalFormatting sqref="F5">
    <cfRule type="top10" dxfId="1825" priority="232" rank="1"/>
  </conditionalFormatting>
  <conditionalFormatting sqref="E5">
    <cfRule type="top10" dxfId="1824" priority="229" rank="1"/>
  </conditionalFormatting>
  <conditionalFormatting sqref="I6">
    <cfRule type="top10" dxfId="1823" priority="228" rank="1"/>
  </conditionalFormatting>
  <conditionalFormatting sqref="H6">
    <cfRule type="top10" dxfId="1822" priority="224" rank="1"/>
  </conditionalFormatting>
  <conditionalFormatting sqref="J6">
    <cfRule type="top10" dxfId="1821" priority="225" rank="1"/>
  </conditionalFormatting>
  <conditionalFormatting sqref="G6">
    <cfRule type="top10" dxfId="1820" priority="227" rank="1"/>
  </conditionalFormatting>
  <conditionalFormatting sqref="F6">
    <cfRule type="top10" dxfId="1819" priority="226" rank="1"/>
  </conditionalFormatting>
  <conditionalFormatting sqref="E6">
    <cfRule type="top10" dxfId="1818" priority="223" rank="1"/>
  </conditionalFormatting>
  <conditionalFormatting sqref="E7">
    <cfRule type="top10" dxfId="1817" priority="222" rank="1"/>
  </conditionalFormatting>
  <conditionalFormatting sqref="F7">
    <cfRule type="top10" dxfId="1816" priority="221" rank="1"/>
  </conditionalFormatting>
  <conditionalFormatting sqref="G7">
    <cfRule type="top10" dxfId="1815" priority="220" rank="1"/>
  </conditionalFormatting>
  <conditionalFormatting sqref="H7">
    <cfRule type="top10" dxfId="1814" priority="219" rank="1"/>
  </conditionalFormatting>
  <conditionalFormatting sqref="I7">
    <cfRule type="top10" dxfId="1813" priority="218" rank="1"/>
  </conditionalFormatting>
  <conditionalFormatting sqref="J7">
    <cfRule type="top10" dxfId="1812" priority="217" rank="1"/>
  </conditionalFormatting>
  <conditionalFormatting sqref="I8">
    <cfRule type="top10" dxfId="1811" priority="216" rank="1"/>
  </conditionalFormatting>
  <conditionalFormatting sqref="H8">
    <cfRule type="top10" dxfId="1810" priority="212" rank="1"/>
  </conditionalFormatting>
  <conditionalFormatting sqref="J8">
    <cfRule type="top10" dxfId="1809" priority="213" rank="1"/>
  </conditionalFormatting>
  <conditionalFormatting sqref="G8">
    <cfRule type="top10" dxfId="1808" priority="215" rank="1"/>
  </conditionalFormatting>
  <conditionalFormatting sqref="F8">
    <cfRule type="top10" dxfId="1807" priority="214" rank="1"/>
  </conditionalFormatting>
  <conditionalFormatting sqref="E8">
    <cfRule type="top10" dxfId="1806" priority="211" rank="1"/>
  </conditionalFormatting>
  <conditionalFormatting sqref="E9">
    <cfRule type="top10" dxfId="1805" priority="210" rank="1"/>
  </conditionalFormatting>
  <conditionalFormatting sqref="F9">
    <cfRule type="top10" dxfId="1804" priority="209" rank="1"/>
  </conditionalFormatting>
  <conditionalFormatting sqref="G9">
    <cfRule type="top10" dxfId="1803" priority="208" rank="1"/>
  </conditionalFormatting>
  <conditionalFormatting sqref="H9">
    <cfRule type="top10" dxfId="1802" priority="207" rank="1"/>
  </conditionalFormatting>
  <conditionalFormatting sqref="I9">
    <cfRule type="top10" dxfId="1801" priority="206" rank="1"/>
  </conditionalFormatting>
  <conditionalFormatting sqref="J9">
    <cfRule type="top10" dxfId="1800" priority="205" rank="1"/>
  </conditionalFormatting>
  <conditionalFormatting sqref="E10">
    <cfRule type="top10" dxfId="1799" priority="204" rank="1"/>
  </conditionalFormatting>
  <conditionalFormatting sqref="F10">
    <cfRule type="top10" dxfId="1798" priority="203" rank="1"/>
  </conditionalFormatting>
  <conditionalFormatting sqref="G10">
    <cfRule type="top10" dxfId="1797" priority="202" rank="1"/>
  </conditionalFormatting>
  <conditionalFormatting sqref="H10">
    <cfRule type="top10" dxfId="1796" priority="201" rank="1"/>
  </conditionalFormatting>
  <conditionalFormatting sqref="I10">
    <cfRule type="top10" dxfId="1795" priority="200" rank="1"/>
  </conditionalFormatting>
  <conditionalFormatting sqref="J10">
    <cfRule type="top10" dxfId="1794" priority="199" rank="1"/>
  </conditionalFormatting>
  <conditionalFormatting sqref="I11">
    <cfRule type="top10" dxfId="1793" priority="198" rank="1"/>
  </conditionalFormatting>
  <conditionalFormatting sqref="H11">
    <cfRule type="top10" dxfId="1792" priority="194" rank="1"/>
  </conditionalFormatting>
  <conditionalFormatting sqref="J11">
    <cfRule type="top10" dxfId="1791" priority="195" rank="1"/>
  </conditionalFormatting>
  <conditionalFormatting sqref="G11">
    <cfRule type="top10" dxfId="1790" priority="197" rank="1"/>
  </conditionalFormatting>
  <conditionalFormatting sqref="F11">
    <cfRule type="top10" dxfId="1789" priority="196" rank="1"/>
  </conditionalFormatting>
  <conditionalFormatting sqref="E11">
    <cfRule type="top10" dxfId="1788" priority="193" rank="1"/>
  </conditionalFormatting>
  <conditionalFormatting sqref="I12">
    <cfRule type="top10" dxfId="1787" priority="192" rank="1"/>
  </conditionalFormatting>
  <conditionalFormatting sqref="H12">
    <cfRule type="top10" dxfId="1786" priority="188" rank="1"/>
  </conditionalFormatting>
  <conditionalFormatting sqref="J12">
    <cfRule type="top10" dxfId="1785" priority="189" rank="1"/>
  </conditionalFormatting>
  <conditionalFormatting sqref="G12">
    <cfRule type="top10" dxfId="1784" priority="191" rank="1"/>
  </conditionalFormatting>
  <conditionalFormatting sqref="F12">
    <cfRule type="top10" dxfId="1783" priority="190" rank="1"/>
  </conditionalFormatting>
  <conditionalFormatting sqref="E12">
    <cfRule type="top10" dxfId="1782" priority="187" rank="1"/>
  </conditionalFormatting>
  <conditionalFormatting sqref="E13">
    <cfRule type="top10" dxfId="1781" priority="114" rank="1"/>
  </conditionalFormatting>
  <conditionalFormatting sqref="F13">
    <cfRule type="top10" dxfId="1780" priority="113" rank="1"/>
  </conditionalFormatting>
  <conditionalFormatting sqref="G13">
    <cfRule type="top10" dxfId="1779" priority="112" rank="1"/>
  </conditionalFormatting>
  <conditionalFormatting sqref="H13">
    <cfRule type="top10" dxfId="1778" priority="111" rank="1"/>
  </conditionalFormatting>
  <conditionalFormatting sqref="I13">
    <cfRule type="top10" dxfId="1777" priority="110" rank="1"/>
  </conditionalFormatting>
  <conditionalFormatting sqref="J13">
    <cfRule type="top10" dxfId="1776" priority="109" rank="1"/>
  </conditionalFormatting>
  <conditionalFormatting sqref="E14">
    <cfRule type="top10" dxfId="1775" priority="102" rank="1"/>
  </conditionalFormatting>
  <conditionalFormatting sqref="F14">
    <cfRule type="top10" dxfId="1774" priority="101" rank="1"/>
  </conditionalFormatting>
  <conditionalFormatting sqref="G14">
    <cfRule type="top10" dxfId="1773" priority="100" rank="1"/>
  </conditionalFormatting>
  <conditionalFormatting sqref="H14">
    <cfRule type="top10" dxfId="1772" priority="99" rank="1"/>
  </conditionalFormatting>
  <conditionalFormatting sqref="I14">
    <cfRule type="top10" dxfId="1771" priority="98" rank="1"/>
  </conditionalFormatting>
  <conditionalFormatting sqref="J14">
    <cfRule type="top10" dxfId="1770" priority="97" rank="1"/>
  </conditionalFormatting>
  <conditionalFormatting sqref="E15">
    <cfRule type="top10" dxfId="1769" priority="90" rank="1"/>
  </conditionalFormatting>
  <conditionalFormatting sqref="F15">
    <cfRule type="top10" dxfId="1768" priority="89" rank="1"/>
  </conditionalFormatting>
  <conditionalFormatting sqref="G15">
    <cfRule type="top10" dxfId="1767" priority="88" rank="1"/>
  </conditionalFormatting>
  <conditionalFormatting sqref="H15">
    <cfRule type="top10" dxfId="1766" priority="87" rank="1"/>
  </conditionalFormatting>
  <conditionalFormatting sqref="I15">
    <cfRule type="top10" dxfId="1765" priority="86" rank="1"/>
  </conditionalFormatting>
  <conditionalFormatting sqref="J15">
    <cfRule type="top10" dxfId="1764" priority="85" rank="1"/>
  </conditionalFormatting>
  <conditionalFormatting sqref="E16">
    <cfRule type="top10" dxfId="1763" priority="78" rank="1"/>
  </conditionalFormatting>
  <conditionalFormatting sqref="F16">
    <cfRule type="top10" dxfId="1762" priority="77" rank="1"/>
  </conditionalFormatting>
  <conditionalFormatting sqref="G16">
    <cfRule type="top10" dxfId="1761" priority="76" rank="1"/>
  </conditionalFormatting>
  <conditionalFormatting sqref="H16">
    <cfRule type="top10" dxfId="1760" priority="75" rank="1"/>
  </conditionalFormatting>
  <conditionalFormatting sqref="I16">
    <cfRule type="top10" dxfId="1759" priority="74" rank="1"/>
  </conditionalFormatting>
  <conditionalFormatting sqref="J16">
    <cfRule type="top10" dxfId="1758" priority="73" rank="1"/>
  </conditionalFormatting>
  <conditionalFormatting sqref="E17">
    <cfRule type="top10" dxfId="1757" priority="72" rank="1"/>
  </conditionalFormatting>
  <conditionalFormatting sqref="F17">
    <cfRule type="top10" dxfId="1756" priority="71" rank="1"/>
  </conditionalFormatting>
  <conditionalFormatting sqref="G17">
    <cfRule type="top10" dxfId="1755" priority="70" rank="1"/>
  </conditionalFormatting>
  <conditionalFormatting sqref="H17">
    <cfRule type="top10" dxfId="1754" priority="69" rank="1"/>
  </conditionalFormatting>
  <conditionalFormatting sqref="I17">
    <cfRule type="top10" dxfId="1753" priority="68" rank="1"/>
  </conditionalFormatting>
  <conditionalFormatting sqref="J17">
    <cfRule type="top10" dxfId="1752" priority="67" rank="1"/>
  </conditionalFormatting>
  <conditionalFormatting sqref="E18">
    <cfRule type="top10" dxfId="1751" priority="60" rank="1"/>
  </conditionalFormatting>
  <conditionalFormatting sqref="F18">
    <cfRule type="top10" dxfId="1750" priority="59" rank="1"/>
  </conditionalFormatting>
  <conditionalFormatting sqref="G18">
    <cfRule type="top10" dxfId="1749" priority="58" rank="1"/>
  </conditionalFormatting>
  <conditionalFormatting sqref="H18">
    <cfRule type="top10" dxfId="1748" priority="57" rank="1"/>
  </conditionalFormatting>
  <conditionalFormatting sqref="I18">
    <cfRule type="top10" dxfId="1747" priority="56" rank="1"/>
  </conditionalFormatting>
  <conditionalFormatting sqref="J18">
    <cfRule type="top10" dxfId="1746" priority="55" rank="1"/>
  </conditionalFormatting>
  <conditionalFormatting sqref="E19">
    <cfRule type="top10" dxfId="1745" priority="48" rank="1"/>
  </conditionalFormatting>
  <conditionalFormatting sqref="F19">
    <cfRule type="top10" dxfId="1744" priority="47" rank="1"/>
  </conditionalFormatting>
  <conditionalFormatting sqref="G19">
    <cfRule type="top10" dxfId="1743" priority="46" rank="1"/>
  </conditionalFormatting>
  <conditionalFormatting sqref="H19">
    <cfRule type="top10" dxfId="1742" priority="45" rank="1"/>
  </conditionalFormatting>
  <conditionalFormatting sqref="I19">
    <cfRule type="top10" dxfId="1741" priority="44" rank="1"/>
  </conditionalFormatting>
  <conditionalFormatting sqref="J19">
    <cfRule type="top10" dxfId="1740" priority="43" rank="1"/>
  </conditionalFormatting>
  <conditionalFormatting sqref="E20">
    <cfRule type="top10" dxfId="1739" priority="36" rank="1"/>
  </conditionalFormatting>
  <conditionalFormatting sqref="F20">
    <cfRule type="top10" dxfId="1738" priority="35" rank="1"/>
  </conditionalFormatting>
  <conditionalFormatting sqref="G20">
    <cfRule type="top10" dxfId="1737" priority="34" rank="1"/>
  </conditionalFormatting>
  <conditionalFormatting sqref="H20">
    <cfRule type="top10" dxfId="1736" priority="33" rank="1"/>
  </conditionalFormatting>
  <conditionalFormatting sqref="I20">
    <cfRule type="top10" dxfId="1735" priority="32" rank="1"/>
  </conditionalFormatting>
  <conditionalFormatting sqref="J20">
    <cfRule type="top10" dxfId="1734" priority="31" rank="1"/>
  </conditionalFormatting>
  <conditionalFormatting sqref="E21">
    <cfRule type="top10" dxfId="1733" priority="24" rank="1"/>
  </conditionalFormatting>
  <conditionalFormatting sqref="F21">
    <cfRule type="top10" dxfId="1732" priority="23" rank="1"/>
  </conditionalFormatting>
  <conditionalFormatting sqref="G21">
    <cfRule type="top10" dxfId="1731" priority="22" rank="1"/>
  </conditionalFormatting>
  <conditionalFormatting sqref="H21">
    <cfRule type="top10" dxfId="1730" priority="21" rank="1"/>
  </conditionalFormatting>
  <conditionalFormatting sqref="I21">
    <cfRule type="top10" dxfId="1729" priority="20" rank="1"/>
  </conditionalFormatting>
  <conditionalFormatting sqref="J21">
    <cfRule type="top10" dxfId="1728" priority="19" rank="1"/>
  </conditionalFormatting>
  <conditionalFormatting sqref="E22">
    <cfRule type="top10" dxfId="1727" priority="18" rank="1"/>
  </conditionalFormatting>
  <conditionalFormatting sqref="F22">
    <cfRule type="top10" dxfId="1726" priority="17" rank="1"/>
  </conditionalFormatting>
  <conditionalFormatting sqref="G22">
    <cfRule type="top10" dxfId="1725" priority="16" rank="1"/>
  </conditionalFormatting>
  <conditionalFormatting sqref="H22">
    <cfRule type="top10" dxfId="1724" priority="15" rank="1"/>
  </conditionalFormatting>
  <conditionalFormatting sqref="I22">
    <cfRule type="top10" dxfId="1723" priority="14" rank="1"/>
  </conditionalFormatting>
  <conditionalFormatting sqref="J22">
    <cfRule type="top10" dxfId="1722" priority="13" rank="1"/>
  </conditionalFormatting>
  <conditionalFormatting sqref="E23">
    <cfRule type="top10" dxfId="1721" priority="12" rank="1"/>
  </conditionalFormatting>
  <conditionalFormatting sqref="F23">
    <cfRule type="top10" dxfId="1720" priority="11" rank="1"/>
  </conditionalFormatting>
  <conditionalFormatting sqref="G23">
    <cfRule type="top10" dxfId="1719" priority="10" rank="1"/>
  </conditionalFormatting>
  <conditionalFormatting sqref="H23">
    <cfRule type="top10" dxfId="1718" priority="9" rank="1"/>
  </conditionalFormatting>
  <conditionalFormatting sqref="I23">
    <cfRule type="top10" dxfId="1717" priority="8" rank="1"/>
  </conditionalFormatting>
  <conditionalFormatting sqref="J23">
    <cfRule type="top10" dxfId="1716" priority="7" rank="1"/>
  </conditionalFormatting>
  <conditionalFormatting sqref="E24">
    <cfRule type="top10" dxfId="1715" priority="6" rank="1"/>
  </conditionalFormatting>
  <conditionalFormatting sqref="F24">
    <cfRule type="top10" dxfId="1714" priority="5" rank="1"/>
  </conditionalFormatting>
  <conditionalFormatting sqref="G24">
    <cfRule type="top10" dxfId="1713" priority="4" rank="1"/>
  </conditionalFormatting>
  <conditionalFormatting sqref="H24">
    <cfRule type="top10" dxfId="1712" priority="3" rank="1"/>
  </conditionalFormatting>
  <conditionalFormatting sqref="I24">
    <cfRule type="top10" dxfId="1711" priority="2" rank="1"/>
  </conditionalFormatting>
  <conditionalFormatting sqref="J24">
    <cfRule type="top10" dxfId="1710" priority="1" rank="1"/>
  </conditionalFormatting>
  <hyperlinks>
    <hyperlink ref="Q1" location="'National Adult Rankings'!A1" display="Return to Rankings" xr:uid="{1CEC42E4-62BD-4857-B2DA-9BA4DD06975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DCE056A6-CE25-4334-800F-744A38E61E68}">
          <x14:formula1>
            <xm:f>'C:\Users\abra2\Desktop\ABRA Files and More\AUTO BENCH REST ASSOCIATION FILE\ABRA 2019\Georgia\[Georgia Results 01 19 20.xlsm]DATA SHEET'!#REF!</xm:f>
          </x14:formula1>
          <xm:sqref>D2 B2</xm:sqref>
        </x14:dataValidation>
        <x14:dataValidation type="list" allowBlank="1" showInputMessage="1" showErrorMessage="1" xr:uid="{049152F0-CDD7-4166-8F9E-C25B9808F68E}">
          <x14:formula1>
            <xm:f>'C:\Users\abra2\AppData\Local\Packages\Microsoft.MicrosoftEdge_8wekyb3d8bbwe\TempState\Downloads\[ABRA GA CLUB MATCH 2162020 (3).xlsm]DATA'!#REF!</xm:f>
          </x14:formula1>
          <xm:sqref>D3 B3</xm:sqref>
        </x14:dataValidation>
        <x14:dataValidation type="list" allowBlank="1" showInputMessage="1" showErrorMessage="1" xr:uid="{05BE2E72-C1EF-45D6-8107-00FC4E271ADB}">
          <x14:formula1>
            <xm:f>'C:\Users\abra2\Desktop\[__ABRA Scoring Program  2-25-2020 MASTER (3).xlsm]DATA'!#REF!</xm:f>
          </x14:formula1>
          <xm:sqref>B4</xm:sqref>
        </x14:dataValidation>
        <x14:dataValidation type="list" allowBlank="1" showInputMessage="1" showErrorMessage="1" xr:uid="{3B4A8A14-073D-4AF5-90EC-92CE177558A3}">
          <x14:formula1>
            <xm:f>'C:\Users\LChacon\AppData\Local\Packages\Microsoft.MicrosoftEdge_8wekyb3d8bbwe\TempState\Downloads\[ABRA GA CLUB MATCH 3152020 (1).xlsm]DATA'!#REF!</xm:f>
          </x14:formula1>
          <xm:sqref>B5</xm:sqref>
        </x14:dataValidation>
      </x14:dataValidations>
    </ext>
  </extLst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904EC-DE27-4111-96FA-66F18D658E52}">
  <dimension ref="A1:Q7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ht="15.75" x14ac:dyDescent="0.3">
      <c r="A2" s="54" t="s">
        <v>32</v>
      </c>
      <c r="B2" s="55" t="s">
        <v>256</v>
      </c>
      <c r="C2" s="56">
        <v>44087</v>
      </c>
      <c r="D2" s="57" t="s">
        <v>97</v>
      </c>
      <c r="E2" s="58">
        <v>99</v>
      </c>
      <c r="F2" s="58">
        <v>67</v>
      </c>
      <c r="G2" s="58">
        <v>59</v>
      </c>
      <c r="H2" s="58">
        <v>120</v>
      </c>
      <c r="I2" s="58">
        <v>90</v>
      </c>
      <c r="J2" s="58">
        <v>0</v>
      </c>
      <c r="K2" s="59">
        <f t="shared" ref="K2" si="0">COUNT(E2:J2)</f>
        <v>6</v>
      </c>
      <c r="L2" s="59">
        <f t="shared" ref="L2" si="1">SUM(E2:J2)</f>
        <v>435</v>
      </c>
      <c r="M2" s="60">
        <f t="shared" ref="M2" si="2">SUM(L2/K2)</f>
        <v>72.5</v>
      </c>
      <c r="N2" s="55">
        <v>4</v>
      </c>
      <c r="O2" s="61">
        <f t="shared" ref="O2" si="3">SUM(M2+N2)</f>
        <v>76.5</v>
      </c>
    </row>
    <row r="3" spans="1:17" x14ac:dyDescent="0.25">
      <c r="A3" s="20" t="s">
        <v>109</v>
      </c>
      <c r="B3" s="21" t="s">
        <v>268</v>
      </c>
      <c r="C3" s="22">
        <v>44115</v>
      </c>
      <c r="D3" s="23" t="s">
        <v>205</v>
      </c>
      <c r="E3" s="24">
        <v>177</v>
      </c>
      <c r="F3" s="24">
        <v>158</v>
      </c>
      <c r="G3" s="24">
        <v>168</v>
      </c>
      <c r="H3" s="24">
        <v>175</v>
      </c>
      <c r="I3" s="24"/>
      <c r="J3" s="24"/>
      <c r="K3" s="25">
        <v>4</v>
      </c>
      <c r="L3" s="25">
        <v>678</v>
      </c>
      <c r="M3" s="26">
        <v>169.5</v>
      </c>
      <c r="N3" s="27">
        <v>2</v>
      </c>
      <c r="O3" s="28">
        <v>171.5</v>
      </c>
    </row>
    <row r="4" spans="1:17" ht="15.75" x14ac:dyDescent="0.3">
      <c r="A4" s="54" t="s">
        <v>23</v>
      </c>
      <c r="B4" s="55" t="s">
        <v>278</v>
      </c>
      <c r="C4" s="56">
        <v>44143</v>
      </c>
      <c r="D4" s="57" t="s">
        <v>97</v>
      </c>
      <c r="E4" s="58">
        <v>173</v>
      </c>
      <c r="F4" s="58">
        <v>175</v>
      </c>
      <c r="G4" s="58">
        <v>174</v>
      </c>
      <c r="H4" s="58">
        <v>190</v>
      </c>
      <c r="I4" s="58"/>
      <c r="J4" s="58"/>
      <c r="K4" s="59">
        <f>COUNT(E4:J4)</f>
        <v>4</v>
      </c>
      <c r="L4" s="59">
        <f>SUM(E4:J4)</f>
        <v>712</v>
      </c>
      <c r="M4" s="60">
        <f>SUM(L4/K4)</f>
        <v>178</v>
      </c>
      <c r="N4" s="55">
        <v>4</v>
      </c>
      <c r="O4" s="61">
        <f>SUM(M4+N4)</f>
        <v>182</v>
      </c>
    </row>
    <row r="7" spans="1:17" x14ac:dyDescent="0.25">
      <c r="K7" s="17">
        <f>SUM(K2:K6)</f>
        <v>14</v>
      </c>
      <c r="L7" s="17">
        <f>SUM(L2:L6)</f>
        <v>1825</v>
      </c>
      <c r="M7" s="19">
        <f>SUM(L7/K7)</f>
        <v>130.35714285714286</v>
      </c>
      <c r="N7" s="17">
        <f>SUM(N2:N6)</f>
        <v>10</v>
      </c>
      <c r="O7" s="19">
        <f>SUM(M7+N7)</f>
        <v>140.35714285714286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FG7sbUW81RLTrqZOgRQY3WT58Fmv2wpczdNtHSivDYpua2f0csBbi4PHtU2Z8RiB+M2w+jl67Do94rJCq0Ck5Q==" saltValue="84WXeaapoYvzxj0ZBNU3eQ==" spinCount="100000" sqref="L2:M2 O2" name="Range1_10_1"/>
    <protectedRange algorithmName="SHA-512" hashValue="ON39YdpmFHfN9f47KpiRvqrKx0V9+erV1CNkpWzYhW/Qyc6aT8rEyCrvauWSYGZK2ia3o7vd3akF07acHAFpOA==" saltValue="yVW9XmDwTqEnmpSGai0KYg==" spinCount="100000" sqref="E3:J3 C3" name="Range1_6_1_1"/>
    <protectedRange algorithmName="SHA-512" hashValue="ON39YdpmFHfN9f47KpiRvqrKx0V9+erV1CNkpWzYhW/Qyc6aT8rEyCrvauWSYGZK2ia3o7vd3akF07acHAFpOA==" saltValue="yVW9XmDwTqEnmpSGai0KYg==" spinCount="100000" sqref="D3" name="Range1_1_6_1_1"/>
    <protectedRange algorithmName="SHA-512" hashValue="ON39YdpmFHfN9f47KpiRvqrKx0V9+erV1CNkpWzYhW/Qyc6aT8rEyCrvauWSYGZK2ia3o7vd3akF07acHAFpOA==" saltValue="yVW9XmDwTqEnmpSGai0KYg==" spinCount="100000" sqref="B3" name="Range1_4_4"/>
  </protectedRanges>
  <conditionalFormatting sqref="E2">
    <cfRule type="top10" dxfId="1709" priority="13" rank="1"/>
  </conditionalFormatting>
  <conditionalFormatting sqref="F2">
    <cfRule type="top10" dxfId="1708" priority="14" rank="1"/>
  </conditionalFormatting>
  <conditionalFormatting sqref="G2">
    <cfRule type="top10" dxfId="1707" priority="15" rank="1"/>
  </conditionalFormatting>
  <conditionalFormatting sqref="H2">
    <cfRule type="top10" dxfId="1706" priority="16" rank="1"/>
  </conditionalFormatting>
  <conditionalFormatting sqref="I2">
    <cfRule type="top10" dxfId="1705" priority="17" rank="1"/>
  </conditionalFormatting>
  <conditionalFormatting sqref="J2">
    <cfRule type="top10" dxfId="1704" priority="18" rank="1"/>
  </conditionalFormatting>
  <conditionalFormatting sqref="E3">
    <cfRule type="top10" dxfId="1703" priority="12" rank="1"/>
  </conditionalFormatting>
  <conditionalFormatting sqref="F3">
    <cfRule type="top10" dxfId="1702" priority="11" rank="1"/>
  </conditionalFormatting>
  <conditionalFormatting sqref="G3">
    <cfRule type="top10" dxfId="1701" priority="10" rank="1"/>
  </conditionalFormatting>
  <conditionalFormatting sqref="H3">
    <cfRule type="top10" dxfId="1700" priority="9" rank="1"/>
  </conditionalFormatting>
  <conditionalFormatting sqref="I3">
    <cfRule type="top10" dxfId="1699" priority="8" rank="1"/>
  </conditionalFormatting>
  <conditionalFormatting sqref="J3">
    <cfRule type="top10" dxfId="1698" priority="7" rank="1"/>
  </conditionalFormatting>
  <conditionalFormatting sqref="E4">
    <cfRule type="top10" dxfId="1697" priority="1" rank="1"/>
  </conditionalFormatting>
  <conditionalFormatting sqref="F4">
    <cfRule type="top10" dxfId="1696" priority="2" rank="1"/>
  </conditionalFormatting>
  <conditionalFormatting sqref="G4">
    <cfRule type="top10" dxfId="1695" priority="3" rank="1"/>
  </conditionalFormatting>
  <conditionalFormatting sqref="H4">
    <cfRule type="top10" dxfId="1694" priority="4" rank="1"/>
  </conditionalFormatting>
  <conditionalFormatting sqref="I4">
    <cfRule type="top10" dxfId="1693" priority="5" rank="1"/>
  </conditionalFormatting>
  <conditionalFormatting sqref="J4">
    <cfRule type="top10" dxfId="1692" priority="6" rank="1"/>
  </conditionalFormatting>
  <hyperlinks>
    <hyperlink ref="Q1" location="'National Adult Rankings'!A1" display="Return to Rankings" xr:uid="{FEABD89D-B091-4C94-AF1A-909C3E800D2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49C9F38-CA9D-49D4-9577-7358AF60B491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5B381-8001-4C63-8231-72ABF416E555}"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94</v>
      </c>
      <c r="B2" s="21" t="s">
        <v>169</v>
      </c>
      <c r="C2" s="22">
        <v>43995</v>
      </c>
      <c r="D2" s="23" t="s">
        <v>142</v>
      </c>
      <c r="E2" s="24">
        <v>159</v>
      </c>
      <c r="F2" s="24">
        <v>169</v>
      </c>
      <c r="G2" s="24">
        <v>165</v>
      </c>
      <c r="H2" s="24">
        <v>170</v>
      </c>
      <c r="I2" s="24"/>
      <c r="J2" s="24"/>
      <c r="K2" s="25">
        <v>4</v>
      </c>
      <c r="L2" s="25">
        <v>663</v>
      </c>
      <c r="M2" s="26">
        <v>165.75</v>
      </c>
      <c r="N2" s="27">
        <v>4</v>
      </c>
      <c r="O2" s="28">
        <v>169.75</v>
      </c>
    </row>
    <row r="3" spans="1:17" x14ac:dyDescent="0.25">
      <c r="A3" s="20" t="s">
        <v>32</v>
      </c>
      <c r="B3" s="21" t="s">
        <v>169</v>
      </c>
      <c r="C3" s="22">
        <v>43996</v>
      </c>
      <c r="D3" s="23" t="s">
        <v>118</v>
      </c>
      <c r="E3" s="24">
        <v>152</v>
      </c>
      <c r="F3" s="24">
        <v>163</v>
      </c>
      <c r="G3" s="24">
        <v>142</v>
      </c>
      <c r="H3" s="24">
        <v>169</v>
      </c>
      <c r="I3" s="24"/>
      <c r="J3" s="24"/>
      <c r="K3" s="25">
        <v>4</v>
      </c>
      <c r="L3" s="25">
        <v>626</v>
      </c>
      <c r="M3" s="26">
        <v>156.5</v>
      </c>
      <c r="N3" s="27">
        <v>3</v>
      </c>
      <c r="O3" s="28">
        <v>159.5</v>
      </c>
    </row>
    <row r="4" spans="1:17" x14ac:dyDescent="0.25">
      <c r="A4" s="20" t="s">
        <v>94</v>
      </c>
      <c r="B4" s="21" t="s">
        <v>169</v>
      </c>
      <c r="C4" s="22">
        <v>44029</v>
      </c>
      <c r="D4" s="23" t="s">
        <v>142</v>
      </c>
      <c r="E4" s="24">
        <v>166</v>
      </c>
      <c r="F4" s="24">
        <v>182</v>
      </c>
      <c r="G4" s="24"/>
      <c r="H4" s="24"/>
      <c r="I4" s="24"/>
      <c r="J4" s="24"/>
      <c r="K4" s="25">
        <v>2</v>
      </c>
      <c r="L4" s="25">
        <v>348</v>
      </c>
      <c r="M4" s="26">
        <v>174</v>
      </c>
      <c r="N4" s="27">
        <v>4</v>
      </c>
      <c r="O4" s="28">
        <v>178</v>
      </c>
    </row>
    <row r="5" spans="1:17" x14ac:dyDescent="0.25">
      <c r="A5" s="20" t="s">
        <v>94</v>
      </c>
      <c r="B5" s="21" t="s">
        <v>169</v>
      </c>
      <c r="C5" s="22">
        <v>44023</v>
      </c>
      <c r="D5" s="23" t="s">
        <v>142</v>
      </c>
      <c r="E5" s="24">
        <v>167</v>
      </c>
      <c r="F5" s="24">
        <v>168</v>
      </c>
      <c r="G5" s="24">
        <v>163</v>
      </c>
      <c r="H5" s="24">
        <v>171</v>
      </c>
      <c r="I5" s="24"/>
      <c r="J5" s="24"/>
      <c r="K5" s="25">
        <v>4</v>
      </c>
      <c r="L5" s="25">
        <v>669</v>
      </c>
      <c r="M5" s="26">
        <v>167.25</v>
      </c>
      <c r="N5" s="27">
        <v>4</v>
      </c>
      <c r="O5" s="28">
        <v>171.25</v>
      </c>
    </row>
    <row r="6" spans="1:17" x14ac:dyDescent="0.25">
      <c r="A6" s="35" t="s">
        <v>94</v>
      </c>
      <c r="B6" s="36" t="s">
        <v>169</v>
      </c>
      <c r="C6" s="37">
        <v>44070</v>
      </c>
      <c r="D6" s="38" t="s">
        <v>142</v>
      </c>
      <c r="E6" s="39">
        <v>188</v>
      </c>
      <c r="F6" s="39">
        <v>186</v>
      </c>
      <c r="G6" s="39">
        <v>174</v>
      </c>
      <c r="H6" s="39"/>
      <c r="I6" s="39"/>
      <c r="J6" s="39"/>
      <c r="K6" s="40">
        <v>3</v>
      </c>
      <c r="L6" s="40">
        <v>548</v>
      </c>
      <c r="M6" s="41">
        <v>182.66666666666666</v>
      </c>
      <c r="N6" s="42">
        <v>6</v>
      </c>
      <c r="O6" s="43">
        <v>188.66666666666666</v>
      </c>
    </row>
    <row r="7" spans="1:17" x14ac:dyDescent="0.25">
      <c r="A7" s="20" t="s">
        <v>94</v>
      </c>
      <c r="B7" s="21" t="s">
        <v>169</v>
      </c>
      <c r="C7" s="22">
        <v>44111</v>
      </c>
      <c r="D7" s="23" t="s">
        <v>142</v>
      </c>
      <c r="E7" s="24">
        <v>140</v>
      </c>
      <c r="F7" s="24">
        <v>144</v>
      </c>
      <c r="G7" s="24">
        <v>144</v>
      </c>
      <c r="H7" s="24">
        <v>150</v>
      </c>
      <c r="I7" s="24"/>
      <c r="J7" s="24"/>
      <c r="K7" s="25">
        <v>4</v>
      </c>
      <c r="L7" s="25">
        <v>578</v>
      </c>
      <c r="M7" s="26">
        <v>144.5</v>
      </c>
      <c r="N7" s="27">
        <v>4</v>
      </c>
      <c r="O7" s="28">
        <v>148.5</v>
      </c>
    </row>
    <row r="8" spans="1:17" x14ac:dyDescent="0.25">
      <c r="A8" s="20" t="s">
        <v>94</v>
      </c>
      <c r="B8" s="21" t="s">
        <v>169</v>
      </c>
      <c r="C8" s="22">
        <v>44114</v>
      </c>
      <c r="D8" s="23" t="s">
        <v>142</v>
      </c>
      <c r="E8" s="24">
        <v>156</v>
      </c>
      <c r="F8" s="24">
        <v>161</v>
      </c>
      <c r="G8" s="24">
        <v>182</v>
      </c>
      <c r="H8" s="24">
        <v>176</v>
      </c>
      <c r="I8" s="24"/>
      <c r="J8" s="24"/>
      <c r="K8" s="25">
        <v>4</v>
      </c>
      <c r="L8" s="25">
        <v>675</v>
      </c>
      <c r="M8" s="26">
        <v>168.75</v>
      </c>
      <c r="N8" s="27">
        <v>4</v>
      </c>
      <c r="O8" s="28">
        <v>172.75</v>
      </c>
    </row>
    <row r="9" spans="1:17" x14ac:dyDescent="0.25">
      <c r="A9" s="20" t="s">
        <v>94</v>
      </c>
      <c r="B9" s="21" t="s">
        <v>274</v>
      </c>
      <c r="C9" s="22">
        <v>44128</v>
      </c>
      <c r="D9" s="23" t="s">
        <v>142</v>
      </c>
      <c r="E9" s="24">
        <v>152</v>
      </c>
      <c r="F9" s="24">
        <v>152</v>
      </c>
      <c r="G9" s="24">
        <v>166</v>
      </c>
      <c r="H9" s="24">
        <v>167</v>
      </c>
      <c r="I9" s="24"/>
      <c r="J9" s="24"/>
      <c r="K9" s="25">
        <v>4</v>
      </c>
      <c r="L9" s="25">
        <v>637</v>
      </c>
      <c r="M9" s="26">
        <v>159.25</v>
      </c>
      <c r="N9" s="27">
        <v>4</v>
      </c>
      <c r="O9" s="28">
        <v>163.25</v>
      </c>
    </row>
    <row r="12" spans="1:17" x14ac:dyDescent="0.25">
      <c r="K12" s="17">
        <f>SUM(K2:K11)</f>
        <v>29</v>
      </c>
      <c r="L12" s="17">
        <f>SUM(L2:L11)</f>
        <v>4744</v>
      </c>
      <c r="M12" s="19">
        <f>SUM(L12/K12)</f>
        <v>163.58620689655172</v>
      </c>
      <c r="N12" s="17">
        <f>SUM(N2:N11)</f>
        <v>33</v>
      </c>
      <c r="O12" s="19">
        <f>SUM(M12+N12)</f>
        <v>196.58620689655172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_1"/>
    <protectedRange algorithmName="SHA-512" hashValue="ON39YdpmFHfN9f47KpiRvqrKx0V9+erV1CNkpWzYhW/Qyc6aT8rEyCrvauWSYGZK2ia3o7vd3akF07acHAFpOA==" saltValue="yVW9XmDwTqEnmpSGai0KYg==" spinCount="100000" sqref="E3:J3 B3:C3" name="Range1_23"/>
    <protectedRange algorithmName="SHA-512" hashValue="ON39YdpmFHfN9f47KpiRvqrKx0V9+erV1CNkpWzYhW/Qyc6aT8rEyCrvauWSYGZK2ia3o7vd3akF07acHAFpOA==" saltValue="yVW9XmDwTqEnmpSGai0KYg==" spinCount="100000" sqref="D3" name="Range1_1_11"/>
    <protectedRange algorithmName="SHA-512" hashValue="ON39YdpmFHfN9f47KpiRvqrKx0V9+erV1CNkpWzYhW/Qyc6aT8rEyCrvauWSYGZK2ia3o7vd3akF07acHAFpOA==" saltValue="yVW9XmDwTqEnmpSGai0KYg==" spinCount="100000" sqref="E4:J4 B4:C4" name="Range1_19"/>
    <protectedRange algorithmName="SHA-512" hashValue="ON39YdpmFHfN9f47KpiRvqrKx0V9+erV1CNkpWzYhW/Qyc6aT8rEyCrvauWSYGZK2ia3o7vd3akF07acHAFpOA==" saltValue="yVW9XmDwTqEnmpSGai0KYg==" spinCount="100000" sqref="D4" name="Range1_1_11_1"/>
    <protectedRange algorithmName="SHA-512" hashValue="ON39YdpmFHfN9f47KpiRvqrKx0V9+erV1CNkpWzYhW/Qyc6aT8rEyCrvauWSYGZK2ia3o7vd3akF07acHAFpOA==" saltValue="yVW9XmDwTqEnmpSGai0KYg==" spinCount="100000" sqref="E6:J6 B6:C6" name="Range1_39"/>
    <protectedRange algorithmName="SHA-512" hashValue="ON39YdpmFHfN9f47KpiRvqrKx0V9+erV1CNkpWzYhW/Qyc6aT8rEyCrvauWSYGZK2ia3o7vd3akF07acHAFpOA==" saltValue="yVW9XmDwTqEnmpSGai0KYg==" spinCount="100000" sqref="D6" name="Range1_1_24"/>
    <protectedRange algorithmName="SHA-512" hashValue="ON39YdpmFHfN9f47KpiRvqrKx0V9+erV1CNkpWzYhW/Qyc6aT8rEyCrvauWSYGZK2ia3o7vd3akF07acHAFpOA==" saltValue="yVW9XmDwTqEnmpSGai0KYg==" spinCount="100000" sqref="E7:J7 B7:C7" name="Range1_47"/>
    <protectedRange algorithmName="SHA-512" hashValue="ON39YdpmFHfN9f47KpiRvqrKx0V9+erV1CNkpWzYhW/Qyc6aT8rEyCrvauWSYGZK2ia3o7vd3akF07acHAFpOA==" saltValue="yVW9XmDwTqEnmpSGai0KYg==" spinCount="100000" sqref="D7" name="Range1_1_31"/>
    <protectedRange algorithmName="SHA-512" hashValue="ON39YdpmFHfN9f47KpiRvqrKx0V9+erV1CNkpWzYhW/Qyc6aT8rEyCrvauWSYGZK2ia3o7vd3akF07acHAFpOA==" saltValue="yVW9XmDwTqEnmpSGai0KYg==" spinCount="100000" sqref="E8:J8 B8:C8" name="Range1_51"/>
    <protectedRange algorithmName="SHA-512" hashValue="ON39YdpmFHfN9f47KpiRvqrKx0V9+erV1CNkpWzYhW/Qyc6aT8rEyCrvauWSYGZK2ia3o7vd3akF07acHAFpOA==" saltValue="yVW9XmDwTqEnmpSGai0KYg==" spinCount="100000" sqref="D8" name="Range1_1_34"/>
    <protectedRange algorithmName="SHA-512" hashValue="ON39YdpmFHfN9f47KpiRvqrKx0V9+erV1CNkpWzYhW/Qyc6aT8rEyCrvauWSYGZK2ia3o7vd3akF07acHAFpOA==" saltValue="yVW9XmDwTqEnmpSGai0KYg==" spinCount="100000" sqref="E9:J9 B9:C9" name="Range1_56"/>
    <protectedRange algorithmName="SHA-512" hashValue="ON39YdpmFHfN9f47KpiRvqrKx0V9+erV1CNkpWzYhW/Qyc6aT8rEyCrvauWSYGZK2ia3o7vd3akF07acHAFpOA==" saltValue="yVW9XmDwTqEnmpSGai0KYg==" spinCount="100000" sqref="D9" name="Range1_1_37"/>
  </protectedRanges>
  <conditionalFormatting sqref="E2">
    <cfRule type="top10" dxfId="1691" priority="42" rank="1"/>
  </conditionalFormatting>
  <conditionalFormatting sqref="F2">
    <cfRule type="top10" dxfId="1690" priority="41" rank="1"/>
  </conditionalFormatting>
  <conditionalFormatting sqref="G2">
    <cfRule type="top10" dxfId="1689" priority="40" rank="1"/>
  </conditionalFormatting>
  <conditionalFormatting sqref="H2">
    <cfRule type="top10" dxfId="1688" priority="39" rank="1"/>
  </conditionalFormatting>
  <conditionalFormatting sqref="I2">
    <cfRule type="top10" dxfId="1687" priority="38" rank="1"/>
  </conditionalFormatting>
  <conditionalFormatting sqref="J2">
    <cfRule type="top10" dxfId="1686" priority="37" rank="1"/>
  </conditionalFormatting>
  <conditionalFormatting sqref="I3">
    <cfRule type="top10" dxfId="1685" priority="36" rank="1"/>
  </conditionalFormatting>
  <conditionalFormatting sqref="H3">
    <cfRule type="top10" dxfId="1684" priority="32" rank="1"/>
  </conditionalFormatting>
  <conditionalFormatting sqref="J3">
    <cfRule type="top10" dxfId="1683" priority="33" rank="1"/>
  </conditionalFormatting>
  <conditionalFormatting sqref="G3">
    <cfRule type="top10" dxfId="1682" priority="35" rank="1"/>
  </conditionalFormatting>
  <conditionalFormatting sqref="F3">
    <cfRule type="top10" dxfId="1681" priority="34" rank="1"/>
  </conditionalFormatting>
  <conditionalFormatting sqref="E3">
    <cfRule type="top10" dxfId="1680" priority="31" rank="1"/>
  </conditionalFormatting>
  <conditionalFormatting sqref="E4">
    <cfRule type="top10" dxfId="1679" priority="30" rank="1"/>
  </conditionalFormatting>
  <conditionalFormatting sqref="F4">
    <cfRule type="top10" dxfId="1678" priority="29" rank="1"/>
  </conditionalFormatting>
  <conditionalFormatting sqref="G4">
    <cfRule type="top10" dxfId="1677" priority="28" rank="1"/>
  </conditionalFormatting>
  <conditionalFormatting sqref="H4">
    <cfRule type="top10" dxfId="1676" priority="27" rank="1"/>
  </conditionalFormatting>
  <conditionalFormatting sqref="I4">
    <cfRule type="top10" dxfId="1675" priority="26" rank="1"/>
  </conditionalFormatting>
  <conditionalFormatting sqref="J4">
    <cfRule type="top10" dxfId="1674" priority="25" rank="1"/>
  </conditionalFormatting>
  <conditionalFormatting sqref="E6">
    <cfRule type="top10" dxfId="1673" priority="24" rank="1"/>
  </conditionalFormatting>
  <conditionalFormatting sqref="F6">
    <cfRule type="top10" dxfId="1672" priority="23" rank="1"/>
  </conditionalFormatting>
  <conditionalFormatting sqref="G6">
    <cfRule type="top10" dxfId="1671" priority="22" rank="1"/>
  </conditionalFormatting>
  <conditionalFormatting sqref="H6">
    <cfRule type="top10" dxfId="1670" priority="21" rank="1"/>
  </conditionalFormatting>
  <conditionalFormatting sqref="I6">
    <cfRule type="top10" dxfId="1669" priority="20" rank="1"/>
  </conditionalFormatting>
  <conditionalFormatting sqref="J6">
    <cfRule type="top10" dxfId="1668" priority="19" rank="1"/>
  </conditionalFormatting>
  <conditionalFormatting sqref="E7">
    <cfRule type="top10" dxfId="1667" priority="18" rank="1"/>
  </conditionalFormatting>
  <conditionalFormatting sqref="F7">
    <cfRule type="top10" dxfId="1666" priority="17" rank="1"/>
  </conditionalFormatting>
  <conditionalFormatting sqref="G7">
    <cfRule type="top10" dxfId="1665" priority="16" rank="1"/>
  </conditionalFormatting>
  <conditionalFormatting sqref="H7">
    <cfRule type="top10" dxfId="1664" priority="15" rank="1"/>
  </conditionalFormatting>
  <conditionalFormatting sqref="I7">
    <cfRule type="top10" dxfId="1663" priority="14" rank="1"/>
  </conditionalFormatting>
  <conditionalFormatting sqref="J7">
    <cfRule type="top10" dxfId="1662" priority="13" rank="1"/>
  </conditionalFormatting>
  <conditionalFormatting sqref="E8">
    <cfRule type="top10" dxfId="1661" priority="12" rank="1"/>
  </conditionalFormatting>
  <conditionalFormatting sqref="F8">
    <cfRule type="top10" dxfId="1660" priority="11" rank="1"/>
  </conditionalFormatting>
  <conditionalFormatting sqref="G8">
    <cfRule type="top10" dxfId="1659" priority="10" rank="1"/>
  </conditionalFormatting>
  <conditionalFormatting sqref="H8">
    <cfRule type="top10" dxfId="1658" priority="9" rank="1"/>
  </conditionalFormatting>
  <conditionalFormatting sqref="I8">
    <cfRule type="top10" dxfId="1657" priority="8" rank="1"/>
  </conditionalFormatting>
  <conditionalFormatting sqref="J8">
    <cfRule type="top10" dxfId="1656" priority="7" rank="1"/>
  </conditionalFormatting>
  <conditionalFormatting sqref="E9">
    <cfRule type="top10" dxfId="1655" priority="6" rank="1"/>
  </conditionalFormatting>
  <conditionalFormatting sqref="F9">
    <cfRule type="top10" dxfId="1654" priority="5" rank="1"/>
  </conditionalFormatting>
  <conditionalFormatting sqref="G9">
    <cfRule type="top10" dxfId="1653" priority="4" rank="1"/>
  </conditionalFormatting>
  <conditionalFormatting sqref="H9">
    <cfRule type="top10" dxfId="1652" priority="3" rank="1"/>
  </conditionalFormatting>
  <conditionalFormatting sqref="I9">
    <cfRule type="top10" dxfId="1651" priority="2" rank="1"/>
  </conditionalFormatting>
  <conditionalFormatting sqref="J9">
    <cfRule type="top10" dxfId="1650" priority="1" rank="1"/>
  </conditionalFormatting>
  <hyperlinks>
    <hyperlink ref="Q1" location="'National Adult Rankings'!A1" display="Return to Rankings" xr:uid="{7DC9F971-AE3B-4439-A9D9-B00A9432589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32E393E-15D6-4025-B81A-B6EB659BFA4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23055D-4998-41E7-BDB1-BE9DCAEE58CD}">
  <sheetPr codeName="Sheet122"/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32</v>
      </c>
      <c r="B2" s="21" t="s">
        <v>117</v>
      </c>
      <c r="C2" s="22">
        <v>43968</v>
      </c>
      <c r="D2" s="23" t="s">
        <v>115</v>
      </c>
      <c r="E2" s="24">
        <v>177</v>
      </c>
      <c r="F2" s="24">
        <v>176</v>
      </c>
      <c r="G2" s="24">
        <v>180</v>
      </c>
      <c r="H2" s="24">
        <v>142</v>
      </c>
      <c r="I2" s="24"/>
      <c r="J2" s="24"/>
      <c r="K2" s="25">
        <f t="shared" ref="K2" si="0">COUNT(E2:J2)</f>
        <v>4</v>
      </c>
      <c r="L2" s="25">
        <f t="shared" ref="L2" si="1">SUM(E2:J2)</f>
        <v>675</v>
      </c>
      <c r="M2" s="26">
        <f t="shared" ref="M2" si="2">IFERROR(L2/K2,0)</f>
        <v>168.75</v>
      </c>
      <c r="N2" s="27">
        <v>5</v>
      </c>
      <c r="O2" s="28">
        <f t="shared" ref="O2" si="3">SUM(M2+N2)</f>
        <v>173.75</v>
      </c>
    </row>
    <row r="3" spans="1:17" x14ac:dyDescent="0.25">
      <c r="A3" s="20" t="s">
        <v>94</v>
      </c>
      <c r="B3" s="21" t="s">
        <v>117</v>
      </c>
      <c r="C3" s="22">
        <v>43978</v>
      </c>
      <c r="D3" s="23" t="s">
        <v>138</v>
      </c>
      <c r="E3" s="24">
        <v>170</v>
      </c>
      <c r="F3" s="24">
        <v>161</v>
      </c>
      <c r="G3" s="24">
        <v>175</v>
      </c>
      <c r="H3" s="24">
        <v>170</v>
      </c>
      <c r="I3" s="24"/>
      <c r="J3" s="24"/>
      <c r="K3" s="25">
        <v>4</v>
      </c>
      <c r="L3" s="25">
        <v>676</v>
      </c>
      <c r="M3" s="26">
        <v>169</v>
      </c>
      <c r="N3" s="27">
        <v>5</v>
      </c>
      <c r="O3" s="28">
        <v>174</v>
      </c>
    </row>
    <row r="4" spans="1:17" x14ac:dyDescent="0.25">
      <c r="A4" s="20" t="s">
        <v>94</v>
      </c>
      <c r="B4" s="21" t="s">
        <v>117</v>
      </c>
      <c r="C4" s="22">
        <v>43989</v>
      </c>
      <c r="D4" s="23" t="s">
        <v>138</v>
      </c>
      <c r="E4" s="24">
        <v>175</v>
      </c>
      <c r="F4" s="24">
        <v>176</v>
      </c>
      <c r="G4" s="24">
        <v>161</v>
      </c>
      <c r="H4" s="24">
        <v>170</v>
      </c>
      <c r="I4" s="24"/>
      <c r="J4" s="24"/>
      <c r="K4" s="25">
        <v>4</v>
      </c>
      <c r="L4" s="25">
        <v>682</v>
      </c>
      <c r="M4" s="26">
        <v>170.5</v>
      </c>
      <c r="N4" s="27">
        <v>5</v>
      </c>
      <c r="O4" s="28">
        <v>175.5</v>
      </c>
    </row>
    <row r="5" spans="1:17" x14ac:dyDescent="0.25">
      <c r="A5" s="20" t="s">
        <v>94</v>
      </c>
      <c r="B5" s="21" t="s">
        <v>117</v>
      </c>
      <c r="C5" s="22">
        <v>44002</v>
      </c>
      <c r="D5" s="23" t="s">
        <v>171</v>
      </c>
      <c r="E5" s="24">
        <v>176</v>
      </c>
      <c r="F5" s="24">
        <v>162</v>
      </c>
      <c r="G5" s="24">
        <v>182</v>
      </c>
      <c r="H5" s="24">
        <v>167</v>
      </c>
      <c r="I5" s="24"/>
      <c r="J5" s="24"/>
      <c r="K5" s="25">
        <v>4</v>
      </c>
      <c r="L5" s="25">
        <v>687</v>
      </c>
      <c r="M5" s="26">
        <v>171.75</v>
      </c>
      <c r="N5" s="27">
        <v>6</v>
      </c>
      <c r="O5" s="28">
        <v>177.75</v>
      </c>
    </row>
    <row r="6" spans="1:17" x14ac:dyDescent="0.25">
      <c r="A6" s="20" t="s">
        <v>94</v>
      </c>
      <c r="B6" s="21" t="s">
        <v>117</v>
      </c>
      <c r="C6" s="22">
        <v>44006</v>
      </c>
      <c r="D6" s="23" t="s">
        <v>138</v>
      </c>
      <c r="E6" s="24">
        <v>175</v>
      </c>
      <c r="F6" s="24">
        <v>177</v>
      </c>
      <c r="G6" s="24">
        <v>180</v>
      </c>
      <c r="H6" s="24">
        <v>169</v>
      </c>
      <c r="I6" s="24"/>
      <c r="J6" s="24"/>
      <c r="K6" s="25">
        <v>4</v>
      </c>
      <c r="L6" s="25">
        <v>701</v>
      </c>
      <c r="M6" s="26">
        <v>175.25</v>
      </c>
      <c r="N6" s="27">
        <v>5</v>
      </c>
      <c r="O6" s="28">
        <v>180.25</v>
      </c>
    </row>
    <row r="7" spans="1:17" x14ac:dyDescent="0.25">
      <c r="A7" s="20" t="s">
        <v>94</v>
      </c>
      <c r="B7" s="21" t="s">
        <v>117</v>
      </c>
      <c r="C7" s="22">
        <v>44024</v>
      </c>
      <c r="D7" s="23" t="s">
        <v>138</v>
      </c>
      <c r="E7" s="24">
        <v>158</v>
      </c>
      <c r="F7" s="24">
        <v>183</v>
      </c>
      <c r="G7" s="24">
        <v>166</v>
      </c>
      <c r="H7" s="24">
        <v>167</v>
      </c>
      <c r="I7" s="24">
        <v>170</v>
      </c>
      <c r="J7" s="24">
        <v>176</v>
      </c>
      <c r="K7" s="25">
        <v>6</v>
      </c>
      <c r="L7" s="25">
        <v>1020</v>
      </c>
      <c r="M7" s="26">
        <v>170</v>
      </c>
      <c r="N7" s="27">
        <v>16</v>
      </c>
      <c r="O7" s="28">
        <v>186</v>
      </c>
    </row>
    <row r="8" spans="1:17" x14ac:dyDescent="0.25">
      <c r="A8" s="20" t="s">
        <v>94</v>
      </c>
      <c r="B8" s="21" t="s">
        <v>117</v>
      </c>
      <c r="C8" s="22">
        <v>44030</v>
      </c>
      <c r="D8" s="23" t="s">
        <v>171</v>
      </c>
      <c r="E8" s="24">
        <v>177</v>
      </c>
      <c r="F8" s="24">
        <v>184</v>
      </c>
      <c r="G8" s="24">
        <v>174</v>
      </c>
      <c r="H8" s="24">
        <v>0</v>
      </c>
      <c r="I8" s="24" t="s">
        <v>200</v>
      </c>
      <c r="J8" s="24"/>
      <c r="K8" s="25">
        <v>4</v>
      </c>
      <c r="L8" s="25">
        <v>535</v>
      </c>
      <c r="M8" s="26">
        <v>133.75</v>
      </c>
      <c r="N8" s="27">
        <v>5</v>
      </c>
      <c r="O8" s="28">
        <v>138.75</v>
      </c>
    </row>
    <row r="9" spans="1:17" x14ac:dyDescent="0.25">
      <c r="A9" s="20" t="s">
        <v>94</v>
      </c>
      <c r="B9" s="21" t="s">
        <v>117</v>
      </c>
      <c r="C9" s="22">
        <v>44052</v>
      </c>
      <c r="D9" s="23" t="s">
        <v>138</v>
      </c>
      <c r="E9" s="24">
        <v>174</v>
      </c>
      <c r="F9" s="24">
        <v>172</v>
      </c>
      <c r="G9" s="24">
        <v>171</v>
      </c>
      <c r="H9" s="24">
        <v>178</v>
      </c>
      <c r="I9" s="24"/>
      <c r="J9" s="24"/>
      <c r="K9" s="25">
        <v>4</v>
      </c>
      <c r="L9" s="25">
        <v>695</v>
      </c>
      <c r="M9" s="26">
        <v>173.75</v>
      </c>
      <c r="N9" s="27">
        <v>5</v>
      </c>
      <c r="O9" s="28">
        <v>178.75</v>
      </c>
    </row>
    <row r="12" spans="1:17" x14ac:dyDescent="0.25">
      <c r="K12" s="17">
        <f>SUM(K2:K11)</f>
        <v>34</v>
      </c>
      <c r="L12" s="17">
        <f>SUM(L2:L11)</f>
        <v>5671</v>
      </c>
      <c r="M12" s="19">
        <f>SUM(L12/K12)</f>
        <v>166.79411764705881</v>
      </c>
      <c r="N12" s="17">
        <f>SUM(N2:N11)</f>
        <v>52</v>
      </c>
      <c r="O12" s="19">
        <f>SUM(M12+N12)</f>
        <v>218.79411764705881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5"/>
    <protectedRange algorithmName="SHA-512" hashValue="ON39YdpmFHfN9f47KpiRvqrKx0V9+erV1CNkpWzYhW/Qyc6aT8rEyCrvauWSYGZK2ia3o7vd3akF07acHAFpOA==" saltValue="yVW9XmDwTqEnmpSGai0KYg==" spinCount="100000" sqref="D2" name="Range1_1_1_1"/>
    <protectedRange algorithmName="SHA-512" hashValue="ON39YdpmFHfN9f47KpiRvqrKx0V9+erV1CNkpWzYhW/Qyc6aT8rEyCrvauWSYGZK2ia3o7vd3akF07acHAFpOA==" saltValue="yVW9XmDwTqEnmpSGai0KYg==" spinCount="100000" sqref="E3:J3 B3:C3" name="Range1_14"/>
    <protectedRange algorithmName="SHA-512" hashValue="ON39YdpmFHfN9f47KpiRvqrKx0V9+erV1CNkpWzYhW/Qyc6aT8rEyCrvauWSYGZK2ia3o7vd3akF07acHAFpOA==" saltValue="yVW9XmDwTqEnmpSGai0KYg==" spinCount="100000" sqref="D3" name="Range1_1_10"/>
    <protectedRange algorithmName="SHA-512" hashValue="ON39YdpmFHfN9f47KpiRvqrKx0V9+erV1CNkpWzYhW/Qyc6aT8rEyCrvauWSYGZK2ia3o7vd3akF07acHAFpOA==" saltValue="yVW9XmDwTqEnmpSGai0KYg==" spinCount="100000" sqref="E4:J4 B4:C4" name="Range1_5_1"/>
    <protectedRange algorithmName="SHA-512" hashValue="ON39YdpmFHfN9f47KpiRvqrKx0V9+erV1CNkpWzYhW/Qyc6aT8rEyCrvauWSYGZK2ia3o7vd3akF07acHAFpOA==" saltValue="yVW9XmDwTqEnmpSGai0KYg==" spinCount="100000" sqref="D4" name="Range1_1_4"/>
    <protectedRange algorithmName="SHA-512" hashValue="ON39YdpmFHfN9f47KpiRvqrKx0V9+erV1CNkpWzYhW/Qyc6aT8rEyCrvauWSYGZK2ia3o7vd3akF07acHAFpOA==" saltValue="yVW9XmDwTqEnmpSGai0KYg==" spinCount="100000" sqref="E5:J5 B5:C5" name="Range1_11"/>
    <protectedRange algorithmName="SHA-512" hashValue="ON39YdpmFHfN9f47KpiRvqrKx0V9+erV1CNkpWzYhW/Qyc6aT8rEyCrvauWSYGZK2ia3o7vd3akF07acHAFpOA==" saltValue="yVW9XmDwTqEnmpSGai0KYg==" spinCount="100000" sqref="D5" name="Range1_1_12"/>
    <protectedRange algorithmName="SHA-512" hashValue="ON39YdpmFHfN9f47KpiRvqrKx0V9+erV1CNkpWzYhW/Qyc6aT8rEyCrvauWSYGZK2ia3o7vd3akF07acHAFpOA==" saltValue="yVW9XmDwTqEnmpSGai0KYg==" spinCount="100000" sqref="E6:J6 B6:C6" name="Range1_21"/>
    <protectedRange algorithmName="SHA-512" hashValue="ON39YdpmFHfN9f47KpiRvqrKx0V9+erV1CNkpWzYhW/Qyc6aT8rEyCrvauWSYGZK2ia3o7vd3akF07acHAFpOA==" saltValue="yVW9XmDwTqEnmpSGai0KYg==" spinCount="100000" sqref="D6" name="Range1_1_16"/>
    <protectedRange algorithmName="SHA-512" hashValue="ON39YdpmFHfN9f47KpiRvqrKx0V9+erV1CNkpWzYhW/Qyc6aT8rEyCrvauWSYGZK2ia3o7vd3akF07acHAFpOA==" saltValue="yVW9XmDwTqEnmpSGai0KYg==" spinCount="100000" sqref="E7:J7 B7:C7" name="Range1_13"/>
    <protectedRange algorithmName="SHA-512" hashValue="ON39YdpmFHfN9f47KpiRvqrKx0V9+erV1CNkpWzYhW/Qyc6aT8rEyCrvauWSYGZK2ia3o7vd3akF07acHAFpOA==" saltValue="yVW9XmDwTqEnmpSGai0KYg==" spinCount="100000" sqref="D7" name="Range1_1_17"/>
    <protectedRange algorithmName="SHA-512" hashValue="ON39YdpmFHfN9f47KpiRvqrKx0V9+erV1CNkpWzYhW/Qyc6aT8rEyCrvauWSYGZK2ia3o7vd3akF07acHAFpOA==" saltValue="yVW9XmDwTqEnmpSGai0KYg==" spinCount="100000" sqref="E8:J8 B8:C8" name="Range1_33"/>
    <protectedRange algorithmName="SHA-512" hashValue="ON39YdpmFHfN9f47KpiRvqrKx0V9+erV1CNkpWzYhW/Qyc6aT8rEyCrvauWSYGZK2ia3o7vd3akF07acHAFpOA==" saltValue="yVW9XmDwTqEnmpSGai0KYg==" spinCount="100000" sqref="D8" name="Range1_1_26"/>
    <protectedRange algorithmName="SHA-512" hashValue="ON39YdpmFHfN9f47KpiRvqrKx0V9+erV1CNkpWzYhW/Qyc6aT8rEyCrvauWSYGZK2ia3o7vd3akF07acHAFpOA==" saltValue="yVW9XmDwTqEnmpSGai0KYg==" spinCount="100000" sqref="E9:J9 B9:C9" name="Range1_36"/>
    <protectedRange algorithmName="SHA-512" hashValue="ON39YdpmFHfN9f47KpiRvqrKx0V9+erV1CNkpWzYhW/Qyc6aT8rEyCrvauWSYGZK2ia3o7vd3akF07acHAFpOA==" saltValue="yVW9XmDwTqEnmpSGai0KYg==" spinCount="100000" sqref="D9" name="Range1_1_28"/>
  </protectedRanges>
  <conditionalFormatting sqref="I2">
    <cfRule type="top10" dxfId="1649" priority="43" rank="1"/>
  </conditionalFormatting>
  <conditionalFormatting sqref="H2">
    <cfRule type="top10" dxfId="1648" priority="44" rank="1"/>
  </conditionalFormatting>
  <conditionalFormatting sqref="J2">
    <cfRule type="top10" dxfId="1647" priority="45" rank="1"/>
  </conditionalFormatting>
  <conditionalFormatting sqref="G2">
    <cfRule type="top10" dxfId="1646" priority="46" rank="1"/>
  </conditionalFormatting>
  <conditionalFormatting sqref="F2">
    <cfRule type="top10" dxfId="1645" priority="47" rank="1"/>
  </conditionalFormatting>
  <conditionalFormatting sqref="E2">
    <cfRule type="top10" dxfId="1644" priority="48" rank="1"/>
  </conditionalFormatting>
  <conditionalFormatting sqref="I3">
    <cfRule type="top10" dxfId="1643" priority="42" rank="1"/>
  </conditionalFormatting>
  <conditionalFormatting sqref="H3">
    <cfRule type="top10" dxfId="1642" priority="38" rank="1"/>
  </conditionalFormatting>
  <conditionalFormatting sqref="J3">
    <cfRule type="top10" dxfId="1641" priority="39" rank="1"/>
  </conditionalFormatting>
  <conditionalFormatting sqref="G3">
    <cfRule type="top10" dxfId="1640" priority="41" rank="1"/>
  </conditionalFormatting>
  <conditionalFormatting sqref="F3">
    <cfRule type="top10" dxfId="1639" priority="40" rank="1"/>
  </conditionalFormatting>
  <conditionalFormatting sqref="E3">
    <cfRule type="top10" dxfId="1638" priority="37" rank="1"/>
  </conditionalFormatting>
  <conditionalFormatting sqref="I4">
    <cfRule type="top10" dxfId="1637" priority="36" rank="1"/>
  </conditionalFormatting>
  <conditionalFormatting sqref="H4">
    <cfRule type="top10" dxfId="1636" priority="32" rank="1"/>
  </conditionalFormatting>
  <conditionalFormatting sqref="J4">
    <cfRule type="top10" dxfId="1635" priority="33" rank="1"/>
  </conditionalFormatting>
  <conditionalFormatting sqref="G4">
    <cfRule type="top10" dxfId="1634" priority="35" rank="1"/>
  </conditionalFormatting>
  <conditionalFormatting sqref="F4">
    <cfRule type="top10" dxfId="1633" priority="34" rank="1"/>
  </conditionalFormatting>
  <conditionalFormatting sqref="E4">
    <cfRule type="top10" dxfId="1632" priority="31" rank="1"/>
  </conditionalFormatting>
  <conditionalFormatting sqref="E5">
    <cfRule type="top10" dxfId="1631" priority="30" rank="1"/>
  </conditionalFormatting>
  <conditionalFormatting sqref="F5">
    <cfRule type="top10" dxfId="1630" priority="29" rank="1"/>
  </conditionalFormatting>
  <conditionalFormatting sqref="G5">
    <cfRule type="top10" dxfId="1629" priority="28" rank="1"/>
  </conditionalFormatting>
  <conditionalFormatting sqref="H5">
    <cfRule type="top10" dxfId="1628" priority="27" rank="1"/>
  </conditionalFormatting>
  <conditionalFormatting sqref="I5">
    <cfRule type="top10" dxfId="1627" priority="26" rank="1"/>
  </conditionalFormatting>
  <conditionalFormatting sqref="J5">
    <cfRule type="top10" dxfId="1626" priority="25" rank="1"/>
  </conditionalFormatting>
  <conditionalFormatting sqref="E6">
    <cfRule type="top10" dxfId="1625" priority="24" rank="1"/>
  </conditionalFormatting>
  <conditionalFormatting sqref="F6">
    <cfRule type="top10" dxfId="1624" priority="23" rank="1"/>
  </conditionalFormatting>
  <conditionalFormatting sqref="G6">
    <cfRule type="top10" dxfId="1623" priority="22" rank="1"/>
  </conditionalFormatting>
  <conditionalFormatting sqref="H6">
    <cfRule type="top10" dxfId="1622" priority="21" rank="1"/>
  </conditionalFormatting>
  <conditionalFormatting sqref="I6">
    <cfRule type="top10" dxfId="1621" priority="20" rank="1"/>
  </conditionalFormatting>
  <conditionalFormatting sqref="J6">
    <cfRule type="top10" dxfId="1620" priority="19" rank="1"/>
  </conditionalFormatting>
  <conditionalFormatting sqref="I7">
    <cfRule type="top10" dxfId="1619" priority="18" rank="1"/>
  </conditionalFormatting>
  <conditionalFormatting sqref="H7">
    <cfRule type="top10" dxfId="1618" priority="14" rank="1"/>
  </conditionalFormatting>
  <conditionalFormatting sqref="J7">
    <cfRule type="top10" dxfId="1617" priority="15" rank="1"/>
  </conditionalFormatting>
  <conditionalFormatting sqref="G7">
    <cfRule type="top10" dxfId="1616" priority="17" rank="1"/>
  </conditionalFormatting>
  <conditionalFormatting sqref="F7">
    <cfRule type="top10" dxfId="1615" priority="16" rank="1"/>
  </conditionalFormatting>
  <conditionalFormatting sqref="E7">
    <cfRule type="top10" dxfId="1614" priority="13" rank="1"/>
  </conditionalFormatting>
  <conditionalFormatting sqref="E8">
    <cfRule type="top10" dxfId="1613" priority="12" rank="1"/>
  </conditionalFormatting>
  <conditionalFormatting sqref="F8">
    <cfRule type="top10" dxfId="1612" priority="11" rank="1"/>
  </conditionalFormatting>
  <conditionalFormatting sqref="G8">
    <cfRule type="top10" dxfId="1611" priority="10" rank="1"/>
  </conditionalFormatting>
  <conditionalFormatting sqref="H8">
    <cfRule type="top10" dxfId="1610" priority="9" rank="1"/>
  </conditionalFormatting>
  <conditionalFormatting sqref="I8">
    <cfRule type="top10" dxfId="1609" priority="8" rank="1"/>
  </conditionalFormatting>
  <conditionalFormatting sqref="J8">
    <cfRule type="top10" dxfId="1608" priority="7" rank="1"/>
  </conditionalFormatting>
  <conditionalFormatting sqref="E9">
    <cfRule type="top10" dxfId="1607" priority="6" rank="1"/>
  </conditionalFormatting>
  <conditionalFormatting sqref="F9">
    <cfRule type="top10" dxfId="1606" priority="5" rank="1"/>
  </conditionalFormatting>
  <conditionalFormatting sqref="G9">
    <cfRule type="top10" dxfId="1605" priority="4" rank="1"/>
  </conditionalFormatting>
  <conditionalFormatting sqref="H9">
    <cfRule type="top10" dxfId="1604" priority="3" rank="1"/>
  </conditionalFormatting>
  <conditionalFormatting sqref="I9">
    <cfRule type="top10" dxfId="1603" priority="2" rank="1"/>
  </conditionalFormatting>
  <conditionalFormatting sqref="J9">
    <cfRule type="top10" dxfId="1602" priority="1" rank="1"/>
  </conditionalFormatting>
  <dataValidations count="1">
    <dataValidation type="list" allowBlank="1" showInputMessage="1" showErrorMessage="1" sqref="B5" xr:uid="{CA2B65F4-387D-45D0-A545-5ED1830052C1}">
      <formula1>$H$2:$H$119</formula1>
    </dataValidation>
  </dataValidations>
  <hyperlinks>
    <hyperlink ref="Q1" location="'National Adult Rankings'!A1" display="Return to Rankings" xr:uid="{9AC9753C-09C4-4F09-920E-19AAA35E700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DE9E945-B2F9-4421-8395-D7DD9D9F36D4}">
          <x14:formula1>
            <xm:f>'C:\Users\abra2\AppData\Local\Packages\Microsoft.MicrosoftEdge_8wekyb3d8bbwe\TempState\Downloads\[__ABRA Scoring Program  2-24-2020 MASTER (2).xlsm]DATA'!#REF!</xm:f>
          </x14:formula1>
          <xm:sqref>B2:B4 D2:D4</xm:sqref>
        </x14:dataValidation>
        <x14:dataValidation type="list" allowBlank="1" showInputMessage="1" showErrorMessage="1" xr:uid="{9455B234-CA94-4A7C-A676-14596B642AE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B0B14-2D09-4196-BAB6-870D13A8499F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21" t="s">
        <v>168</v>
      </c>
      <c r="C2" s="22">
        <v>43995</v>
      </c>
      <c r="D2" s="23" t="s">
        <v>142</v>
      </c>
      <c r="E2" s="24">
        <v>182</v>
      </c>
      <c r="F2" s="24">
        <v>185</v>
      </c>
      <c r="G2" s="24">
        <v>181</v>
      </c>
      <c r="H2" s="24">
        <v>186</v>
      </c>
      <c r="I2" s="24"/>
      <c r="J2" s="24"/>
      <c r="K2" s="25">
        <v>4</v>
      </c>
      <c r="L2" s="25">
        <v>734</v>
      </c>
      <c r="M2" s="26">
        <v>183.5</v>
      </c>
      <c r="N2" s="27">
        <v>2</v>
      </c>
      <c r="O2" s="28">
        <v>185.5</v>
      </c>
    </row>
    <row r="5" spans="1:17" x14ac:dyDescent="0.25">
      <c r="K5" s="17">
        <f>SUM(K2:K4)</f>
        <v>4</v>
      </c>
      <c r="L5" s="17">
        <f>SUM(L2:L4)</f>
        <v>734</v>
      </c>
      <c r="M5" s="19">
        <f>SUM(L5/K5)</f>
        <v>183.5</v>
      </c>
      <c r="N5" s="17">
        <f>SUM(N2:N4)</f>
        <v>2</v>
      </c>
      <c r="O5" s="19">
        <f>SUM(M5+N5)</f>
        <v>185.5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2"/>
    <protectedRange algorithmName="SHA-512" hashValue="ON39YdpmFHfN9f47KpiRvqrKx0V9+erV1CNkpWzYhW/Qyc6aT8rEyCrvauWSYGZK2ia3o7vd3akF07acHAFpOA==" saltValue="yVW9XmDwTqEnmpSGai0KYg==" spinCount="100000" sqref="D2" name="Range1_1_1"/>
  </protectedRanges>
  <conditionalFormatting sqref="F2">
    <cfRule type="top10" dxfId="1601" priority="6" rank="1"/>
  </conditionalFormatting>
  <conditionalFormatting sqref="G2">
    <cfRule type="top10" dxfId="1600" priority="5" rank="1"/>
  </conditionalFormatting>
  <conditionalFormatting sqref="H2">
    <cfRule type="top10" dxfId="1599" priority="4" rank="1"/>
  </conditionalFormatting>
  <conditionalFormatting sqref="I2">
    <cfRule type="top10" dxfId="1598" priority="3" rank="1"/>
  </conditionalFormatting>
  <conditionalFormatting sqref="J2">
    <cfRule type="top10" dxfId="1597" priority="2" rank="1"/>
  </conditionalFormatting>
  <conditionalFormatting sqref="E2">
    <cfRule type="top10" dxfId="1596" priority="1" rank="1"/>
  </conditionalFormatting>
  <hyperlinks>
    <hyperlink ref="Q1" location="'National Adult Rankings'!A1" display="Return to Rankings" xr:uid="{AB38269D-41E2-4286-B39F-5FC3DE2DC26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8411E16-295E-4792-8BA5-3546CC40E529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38005-7335-4F56-A29D-B542BE3694F5}">
  <dimension ref="A1:Q12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88</v>
      </c>
      <c r="B2" s="53" t="s">
        <v>173</v>
      </c>
      <c r="C2" s="22">
        <v>44002</v>
      </c>
      <c r="D2" s="23" t="s">
        <v>171</v>
      </c>
      <c r="E2" s="24">
        <v>189</v>
      </c>
      <c r="F2" s="24">
        <v>191</v>
      </c>
      <c r="G2" s="24">
        <v>196</v>
      </c>
      <c r="H2" s="24">
        <v>193</v>
      </c>
      <c r="I2" s="24"/>
      <c r="J2" s="24"/>
      <c r="K2" s="25">
        <v>4</v>
      </c>
      <c r="L2" s="25">
        <v>769</v>
      </c>
      <c r="M2" s="26">
        <v>192.25</v>
      </c>
      <c r="N2" s="27">
        <v>13</v>
      </c>
      <c r="O2" s="28">
        <v>205.25</v>
      </c>
    </row>
    <row r="3" spans="1:17" x14ac:dyDescent="0.25">
      <c r="A3" s="20" t="s">
        <v>88</v>
      </c>
      <c r="B3" s="21" t="s">
        <v>173</v>
      </c>
      <c r="C3" s="22">
        <v>44030</v>
      </c>
      <c r="D3" s="23" t="s">
        <v>171</v>
      </c>
      <c r="E3" s="24">
        <v>192</v>
      </c>
      <c r="F3" s="24">
        <v>192</v>
      </c>
      <c r="G3" s="24">
        <v>186</v>
      </c>
      <c r="H3" s="24">
        <v>195</v>
      </c>
      <c r="I3" s="24"/>
      <c r="J3" s="24"/>
      <c r="K3" s="25">
        <v>4</v>
      </c>
      <c r="L3" s="25">
        <v>765</v>
      </c>
      <c r="M3" s="26">
        <v>191.25</v>
      </c>
      <c r="N3" s="27">
        <v>9</v>
      </c>
      <c r="O3" s="28">
        <v>200.25</v>
      </c>
    </row>
    <row r="4" spans="1:17" x14ac:dyDescent="0.25">
      <c r="A4" s="20" t="s">
        <v>88</v>
      </c>
      <c r="B4" s="21" t="s">
        <v>173</v>
      </c>
      <c r="C4" s="22">
        <v>44052</v>
      </c>
      <c r="D4" s="23" t="s">
        <v>138</v>
      </c>
      <c r="E4" s="24">
        <v>193</v>
      </c>
      <c r="F4" s="24">
        <v>192</v>
      </c>
      <c r="G4" s="24">
        <v>191</v>
      </c>
      <c r="H4" s="24">
        <v>192</v>
      </c>
      <c r="I4" s="24"/>
      <c r="J4" s="24"/>
      <c r="K4" s="25">
        <v>4</v>
      </c>
      <c r="L4" s="25">
        <v>768</v>
      </c>
      <c r="M4" s="26">
        <v>192</v>
      </c>
      <c r="N4" s="27">
        <v>8</v>
      </c>
      <c r="O4" s="28">
        <v>200</v>
      </c>
    </row>
    <row r="5" spans="1:17" x14ac:dyDescent="0.25">
      <c r="A5" s="20" t="s">
        <v>88</v>
      </c>
      <c r="B5" s="21" t="s">
        <v>237</v>
      </c>
      <c r="C5" s="22">
        <v>44079</v>
      </c>
      <c r="D5" s="23" t="s">
        <v>213</v>
      </c>
      <c r="E5" s="24">
        <v>187</v>
      </c>
      <c r="F5" s="24">
        <v>189</v>
      </c>
      <c r="G5" s="24">
        <v>189</v>
      </c>
      <c r="H5" s="24">
        <v>189</v>
      </c>
      <c r="I5" s="24">
        <v>190</v>
      </c>
      <c r="J5" s="24">
        <v>195</v>
      </c>
      <c r="K5" s="25">
        <v>6</v>
      </c>
      <c r="L5" s="25">
        <v>1139</v>
      </c>
      <c r="M5" s="26">
        <v>189.83333333333334</v>
      </c>
      <c r="N5" s="27">
        <v>4</v>
      </c>
      <c r="O5" s="28">
        <v>193.83333333333334</v>
      </c>
    </row>
    <row r="6" spans="1:17" x14ac:dyDescent="0.25">
      <c r="A6" s="20" t="s">
        <v>88</v>
      </c>
      <c r="B6" s="21" t="s">
        <v>173</v>
      </c>
      <c r="C6" s="22">
        <v>44087</v>
      </c>
      <c r="D6" s="23" t="s">
        <v>138</v>
      </c>
      <c r="E6" s="24">
        <v>194</v>
      </c>
      <c r="F6" s="24">
        <v>191</v>
      </c>
      <c r="G6" s="24">
        <v>194</v>
      </c>
      <c r="H6" s="24">
        <v>195</v>
      </c>
      <c r="I6" s="24"/>
      <c r="J6" s="24"/>
      <c r="K6" s="25">
        <v>4</v>
      </c>
      <c r="L6" s="25">
        <v>774</v>
      </c>
      <c r="M6" s="26">
        <v>193.5</v>
      </c>
      <c r="N6" s="27">
        <v>4</v>
      </c>
      <c r="O6" s="28">
        <v>197.5</v>
      </c>
    </row>
    <row r="7" spans="1:17" x14ac:dyDescent="0.25">
      <c r="A7" s="20" t="s">
        <v>88</v>
      </c>
      <c r="B7" s="21" t="s">
        <v>173</v>
      </c>
      <c r="C7" s="22">
        <v>44122</v>
      </c>
      <c r="D7" s="23" t="s">
        <v>138</v>
      </c>
      <c r="E7" s="24">
        <v>191.001</v>
      </c>
      <c r="F7" s="24">
        <v>191</v>
      </c>
      <c r="G7" s="24">
        <v>191.001</v>
      </c>
      <c r="H7" s="24">
        <v>193</v>
      </c>
      <c r="I7" s="24">
        <v>194</v>
      </c>
      <c r="J7" s="24">
        <v>189</v>
      </c>
      <c r="K7" s="25">
        <v>6</v>
      </c>
      <c r="L7" s="25">
        <v>1149.002</v>
      </c>
      <c r="M7" s="26">
        <v>191.50033333333332</v>
      </c>
      <c r="N7" s="27">
        <v>26</v>
      </c>
      <c r="O7" s="28">
        <v>217.50033333333332</v>
      </c>
    </row>
    <row r="8" spans="1:17" x14ac:dyDescent="0.25">
      <c r="A8" s="20" t="s">
        <v>88</v>
      </c>
      <c r="B8" s="21" t="s">
        <v>173</v>
      </c>
      <c r="C8" s="22">
        <v>44125</v>
      </c>
      <c r="D8" s="23" t="s">
        <v>138</v>
      </c>
      <c r="E8" s="24">
        <v>194</v>
      </c>
      <c r="F8" s="24">
        <v>191</v>
      </c>
      <c r="G8" s="24">
        <v>197</v>
      </c>
      <c r="H8" s="24">
        <v>195</v>
      </c>
      <c r="I8" s="24"/>
      <c r="J8" s="24"/>
      <c r="K8" s="25">
        <v>4</v>
      </c>
      <c r="L8" s="25">
        <v>777</v>
      </c>
      <c r="M8" s="26">
        <v>194.25</v>
      </c>
      <c r="N8" s="27">
        <v>13</v>
      </c>
      <c r="O8" s="28">
        <v>207.25</v>
      </c>
    </row>
    <row r="9" spans="1:17" x14ac:dyDescent="0.25">
      <c r="A9" s="20" t="s">
        <v>88</v>
      </c>
      <c r="B9" s="21" t="s">
        <v>173</v>
      </c>
      <c r="C9" s="22">
        <v>44135</v>
      </c>
      <c r="D9" s="23" t="s">
        <v>89</v>
      </c>
      <c r="E9" s="24">
        <v>186</v>
      </c>
      <c r="F9" s="24">
        <v>191</v>
      </c>
      <c r="G9" s="24">
        <v>190</v>
      </c>
      <c r="H9" s="24">
        <v>192</v>
      </c>
      <c r="I9" s="24">
        <v>192</v>
      </c>
      <c r="J9" s="24">
        <v>192</v>
      </c>
      <c r="K9" s="25">
        <v>6</v>
      </c>
      <c r="L9" s="25">
        <v>1143</v>
      </c>
      <c r="M9" s="26">
        <v>190.5</v>
      </c>
      <c r="N9" s="27">
        <v>26</v>
      </c>
      <c r="O9" s="28">
        <v>216.5</v>
      </c>
    </row>
    <row r="12" spans="1:17" x14ac:dyDescent="0.25">
      <c r="K12" s="17">
        <f>SUM(K2:K11)</f>
        <v>38</v>
      </c>
      <c r="L12" s="17">
        <f>SUM(L2:L11)</f>
        <v>7284.0020000000004</v>
      </c>
      <c r="M12" s="19">
        <f>SUM(L12/K12)</f>
        <v>191.68426315789475</v>
      </c>
      <c r="N12" s="17">
        <f>SUM(N2:N11)</f>
        <v>103</v>
      </c>
      <c r="O12" s="19">
        <f>SUM(M12+N12)</f>
        <v>294.68426315789475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C2" name="Range1_10"/>
    <protectedRange algorithmName="SHA-512" hashValue="ON39YdpmFHfN9f47KpiRvqrKx0V9+erV1CNkpWzYhW/Qyc6aT8rEyCrvauWSYGZK2ia3o7vd3akF07acHAFpOA==" saltValue="yVW9XmDwTqEnmpSGai0KYg==" spinCount="100000" sqref="D2" name="Range1_1_11"/>
    <protectedRange algorithmName="SHA-512" hashValue="ON39YdpmFHfN9f47KpiRvqrKx0V9+erV1CNkpWzYhW/Qyc6aT8rEyCrvauWSYGZK2ia3o7vd3akF07acHAFpOA==" saltValue="yVW9XmDwTqEnmpSGai0KYg==" spinCount="100000" sqref="B2" name="Range1"/>
    <protectedRange algorithmName="SHA-512" hashValue="ON39YdpmFHfN9f47KpiRvqrKx0V9+erV1CNkpWzYhW/Qyc6aT8rEyCrvauWSYGZK2ia3o7vd3akF07acHAFpOA==" saltValue="yVW9XmDwTqEnmpSGai0KYg==" spinCount="100000" sqref="E3:J3 B3:C3" name="Range1_32"/>
    <protectedRange algorithmName="SHA-512" hashValue="ON39YdpmFHfN9f47KpiRvqrKx0V9+erV1CNkpWzYhW/Qyc6aT8rEyCrvauWSYGZK2ia3o7vd3akF07acHAFpOA==" saltValue="yVW9XmDwTqEnmpSGai0KYg==" spinCount="100000" sqref="D3" name="Range1_1_25"/>
    <protectedRange algorithmName="SHA-512" hashValue="ON39YdpmFHfN9f47KpiRvqrKx0V9+erV1CNkpWzYhW/Qyc6aT8rEyCrvauWSYGZK2ia3o7vd3akF07acHAFpOA==" saltValue="yVW9XmDwTqEnmpSGai0KYg==" spinCount="100000" sqref="E4:J4 B4:C4" name="Range1_35"/>
    <protectedRange algorithmName="SHA-512" hashValue="ON39YdpmFHfN9f47KpiRvqrKx0V9+erV1CNkpWzYhW/Qyc6aT8rEyCrvauWSYGZK2ia3o7vd3akF07acHAFpOA==" saltValue="yVW9XmDwTqEnmpSGai0KYg==" spinCount="100000" sqref="D4" name="Range1_1_27"/>
    <protectedRange algorithmName="SHA-512" hashValue="ON39YdpmFHfN9f47KpiRvqrKx0V9+erV1CNkpWzYhW/Qyc6aT8rEyCrvauWSYGZK2ia3o7vd3akF07acHAFpOA==" saltValue="yVW9XmDwTqEnmpSGai0KYg==" spinCount="100000" sqref="E5:J5 B5:C5" name="Range1_4"/>
    <protectedRange algorithmName="SHA-512" hashValue="ON39YdpmFHfN9f47KpiRvqrKx0V9+erV1CNkpWzYhW/Qyc6aT8rEyCrvauWSYGZK2ia3o7vd3akF07acHAFpOA==" saltValue="yVW9XmDwTqEnmpSGai0KYg==" spinCount="100000" sqref="D5" name="Range1_1_2"/>
    <protectedRange algorithmName="SHA-512" hashValue="ON39YdpmFHfN9f47KpiRvqrKx0V9+erV1CNkpWzYhW/Qyc6aT8rEyCrvauWSYGZK2ia3o7vd3akF07acHAFpOA==" saltValue="yVW9XmDwTqEnmpSGai0KYg==" spinCount="100000" sqref="E6:J6 B6:C6" name="Range1_53"/>
    <protectedRange algorithmName="SHA-512" hashValue="ON39YdpmFHfN9f47KpiRvqrKx0V9+erV1CNkpWzYhW/Qyc6aT8rEyCrvauWSYGZK2ia3o7vd3akF07acHAFpOA==" saltValue="yVW9XmDwTqEnmpSGai0KYg==" spinCount="100000" sqref="D6" name="Range1_1_41"/>
    <protectedRange algorithmName="SHA-512" hashValue="ON39YdpmFHfN9f47KpiRvqrKx0V9+erV1CNkpWzYhW/Qyc6aT8rEyCrvauWSYGZK2ia3o7vd3akF07acHAFpOA==" saltValue="yVW9XmDwTqEnmpSGai0KYg==" spinCount="100000" sqref="B7:C7 E7:J7" name="Range1_19"/>
    <protectedRange algorithmName="SHA-512" hashValue="ON39YdpmFHfN9f47KpiRvqrKx0V9+erV1CNkpWzYhW/Qyc6aT8rEyCrvauWSYGZK2ia3o7vd3akF07acHAFpOA==" saltValue="yVW9XmDwTqEnmpSGai0KYg==" spinCount="100000" sqref="D7" name="Range1_1_45"/>
    <protectedRange algorithmName="SHA-512" hashValue="ON39YdpmFHfN9f47KpiRvqrKx0V9+erV1CNkpWzYhW/Qyc6aT8rEyCrvauWSYGZK2ia3o7vd3akF07acHAFpOA==" saltValue="yVW9XmDwTqEnmpSGai0KYg==" spinCount="100000" sqref="B8:C8 E8:J8" name="Range1_63"/>
    <protectedRange algorithmName="SHA-512" hashValue="ON39YdpmFHfN9f47KpiRvqrKx0V9+erV1CNkpWzYhW/Qyc6aT8rEyCrvauWSYGZK2ia3o7vd3akF07acHAFpOA==" saltValue="yVW9XmDwTqEnmpSGai0KYg==" spinCount="100000" sqref="D8" name="Range1_1_48"/>
    <protectedRange algorithmName="SHA-512" hashValue="ON39YdpmFHfN9f47KpiRvqrKx0V9+erV1CNkpWzYhW/Qyc6aT8rEyCrvauWSYGZK2ia3o7vd3akF07acHAFpOA==" saltValue="yVW9XmDwTqEnmpSGai0KYg==" spinCount="100000" sqref="B9:C9 E9:J9" name="Range1_67"/>
    <protectedRange algorithmName="SHA-512" hashValue="ON39YdpmFHfN9f47KpiRvqrKx0V9+erV1CNkpWzYhW/Qyc6aT8rEyCrvauWSYGZK2ia3o7vd3akF07acHAFpOA==" saltValue="yVW9XmDwTqEnmpSGai0KYg==" spinCount="100000" sqref="D9" name="Range1_1_51"/>
  </protectedRanges>
  <conditionalFormatting sqref="J2">
    <cfRule type="top10" dxfId="1595" priority="44" rank="1"/>
  </conditionalFormatting>
  <conditionalFormatting sqref="F2">
    <cfRule type="top10" dxfId="1594" priority="48" rank="1"/>
  </conditionalFormatting>
  <conditionalFormatting sqref="G2">
    <cfRule type="top10" dxfId="1593" priority="47" rank="1"/>
  </conditionalFormatting>
  <conditionalFormatting sqref="H2">
    <cfRule type="top10" dxfId="1592" priority="46" rank="1"/>
  </conditionalFormatting>
  <conditionalFormatting sqref="I2">
    <cfRule type="top10" dxfId="1591" priority="45" rank="1"/>
  </conditionalFormatting>
  <conditionalFormatting sqref="E2">
    <cfRule type="top10" dxfId="1590" priority="43" rank="1"/>
  </conditionalFormatting>
  <conditionalFormatting sqref="F3">
    <cfRule type="top10" dxfId="1589" priority="42" rank="1"/>
  </conditionalFormatting>
  <conditionalFormatting sqref="G3">
    <cfRule type="top10" dxfId="1588" priority="41" rank="1"/>
  </conditionalFormatting>
  <conditionalFormatting sqref="H3">
    <cfRule type="top10" dxfId="1587" priority="40" rank="1"/>
  </conditionalFormatting>
  <conditionalFormatting sqref="I3">
    <cfRule type="top10" dxfId="1586" priority="39" rank="1"/>
  </conditionalFormatting>
  <conditionalFormatting sqref="J3">
    <cfRule type="top10" dxfId="1585" priority="38" rank="1"/>
  </conditionalFormatting>
  <conditionalFormatting sqref="E3">
    <cfRule type="top10" dxfId="1584" priority="37" rank="1"/>
  </conditionalFormatting>
  <conditionalFormatting sqref="F4">
    <cfRule type="top10" dxfId="1583" priority="36" rank="1"/>
  </conditionalFormatting>
  <conditionalFormatting sqref="G4">
    <cfRule type="top10" dxfId="1582" priority="35" rank="1"/>
  </conditionalFormatting>
  <conditionalFormatting sqref="H4">
    <cfRule type="top10" dxfId="1581" priority="34" rank="1"/>
  </conditionalFormatting>
  <conditionalFormatting sqref="I4">
    <cfRule type="top10" dxfId="1580" priority="33" rank="1"/>
  </conditionalFormatting>
  <conditionalFormatting sqref="J4">
    <cfRule type="top10" dxfId="1579" priority="32" rank="1"/>
  </conditionalFormatting>
  <conditionalFormatting sqref="E4">
    <cfRule type="top10" dxfId="1578" priority="31" rank="1"/>
  </conditionalFormatting>
  <conditionalFormatting sqref="F5">
    <cfRule type="top10" dxfId="1577" priority="30" rank="1"/>
  </conditionalFormatting>
  <conditionalFormatting sqref="G5">
    <cfRule type="top10" dxfId="1576" priority="29" rank="1"/>
  </conditionalFormatting>
  <conditionalFormatting sqref="H5">
    <cfRule type="top10" dxfId="1575" priority="28" rank="1"/>
  </conditionalFormatting>
  <conditionalFormatting sqref="I5">
    <cfRule type="top10" dxfId="1574" priority="27" rank="1"/>
  </conditionalFormatting>
  <conditionalFormatting sqref="J5">
    <cfRule type="top10" dxfId="1573" priority="26" rank="1"/>
  </conditionalFormatting>
  <conditionalFormatting sqref="E5">
    <cfRule type="top10" dxfId="1572" priority="25" rank="1"/>
  </conditionalFormatting>
  <conditionalFormatting sqref="F6">
    <cfRule type="top10" dxfId="1571" priority="24" rank="1"/>
  </conditionalFormatting>
  <conditionalFormatting sqref="G6">
    <cfRule type="top10" dxfId="1570" priority="23" rank="1"/>
  </conditionalFormatting>
  <conditionalFormatting sqref="H6">
    <cfRule type="top10" dxfId="1569" priority="22" rank="1"/>
  </conditionalFormatting>
  <conditionalFormatting sqref="I6">
    <cfRule type="top10" dxfId="1568" priority="21" rank="1"/>
  </conditionalFormatting>
  <conditionalFormatting sqref="J6">
    <cfRule type="top10" dxfId="1567" priority="20" rank="1"/>
  </conditionalFormatting>
  <conditionalFormatting sqref="E6">
    <cfRule type="top10" dxfId="1566" priority="19" rank="1"/>
  </conditionalFormatting>
  <conditionalFormatting sqref="F7">
    <cfRule type="top10" dxfId="1565" priority="13" rank="1"/>
  </conditionalFormatting>
  <conditionalFormatting sqref="G7">
    <cfRule type="top10" dxfId="1564" priority="14" rank="1"/>
  </conditionalFormatting>
  <conditionalFormatting sqref="H7">
    <cfRule type="top10" dxfId="1563" priority="15" rank="1"/>
  </conditionalFormatting>
  <conditionalFormatting sqref="I7">
    <cfRule type="top10" dxfId="1562" priority="16" rank="1"/>
  </conditionalFormatting>
  <conditionalFormatting sqref="J7">
    <cfRule type="top10" dxfId="1561" priority="17" rank="1"/>
  </conditionalFormatting>
  <conditionalFormatting sqref="E7">
    <cfRule type="top10" dxfId="1560" priority="18" rank="1"/>
  </conditionalFormatting>
  <conditionalFormatting sqref="F8">
    <cfRule type="top10" dxfId="1559" priority="7" rank="1"/>
  </conditionalFormatting>
  <conditionalFormatting sqref="G8">
    <cfRule type="top10" dxfId="1558" priority="8" rank="1"/>
  </conditionalFormatting>
  <conditionalFormatting sqref="H8">
    <cfRule type="top10" dxfId="1557" priority="9" rank="1"/>
  </conditionalFormatting>
  <conditionalFormatting sqref="I8">
    <cfRule type="top10" dxfId="1556" priority="10" rank="1"/>
  </conditionalFormatting>
  <conditionalFormatting sqref="J8">
    <cfRule type="top10" dxfId="1555" priority="11" rank="1"/>
  </conditionalFormatting>
  <conditionalFormatting sqref="E8">
    <cfRule type="top10" dxfId="1554" priority="12" rank="1"/>
  </conditionalFormatting>
  <conditionalFormatting sqref="F9">
    <cfRule type="top10" dxfId="1553" priority="1" rank="1"/>
  </conditionalFormatting>
  <conditionalFormatting sqref="G9">
    <cfRule type="top10" dxfId="1552" priority="2" rank="1"/>
  </conditionalFormatting>
  <conditionalFormatting sqref="H9">
    <cfRule type="top10" dxfId="1551" priority="3" rank="1"/>
  </conditionalFormatting>
  <conditionalFormatting sqref="I9">
    <cfRule type="top10" dxfId="1550" priority="4" rank="1"/>
  </conditionalFormatting>
  <conditionalFormatting sqref="J9">
    <cfRule type="top10" dxfId="1549" priority="5" rank="1"/>
  </conditionalFormatting>
  <conditionalFormatting sqref="E9">
    <cfRule type="top10" dxfId="1548" priority="6" rank="1"/>
  </conditionalFormatting>
  <dataValidations count="1">
    <dataValidation type="list" allowBlank="1" showInputMessage="1" showErrorMessage="1" sqref="B2" xr:uid="{CA7FABE3-66A2-41F7-B0D7-3F114A334BE7}">
      <formula1>$H$2:$H$122</formula1>
    </dataValidation>
  </dataValidations>
  <hyperlinks>
    <hyperlink ref="Q1" location="'National Adult Rankings'!A1" display="Return to Rankings" xr:uid="{A52B3384-CB35-437D-89EE-F56A7BE84E26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7511EC7E-1DF7-4779-AB89-9774BD69FF85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E9BDB-30F0-45B0-A173-3F4930922647}">
  <dimension ref="A1:Q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20" t="s">
        <v>31</v>
      </c>
      <c r="B2" s="21" t="s">
        <v>151</v>
      </c>
      <c r="C2" s="22">
        <v>43988</v>
      </c>
      <c r="D2" s="23" t="s">
        <v>38</v>
      </c>
      <c r="E2" s="24">
        <v>180</v>
      </c>
      <c r="F2" s="24">
        <v>180</v>
      </c>
      <c r="G2" s="24">
        <v>185</v>
      </c>
      <c r="H2" s="24">
        <v>180</v>
      </c>
      <c r="I2" s="24"/>
      <c r="J2" s="24"/>
      <c r="K2" s="25">
        <v>4</v>
      </c>
      <c r="L2" s="25">
        <v>725</v>
      </c>
      <c r="M2" s="26">
        <v>181.25</v>
      </c>
      <c r="N2" s="27">
        <v>6</v>
      </c>
      <c r="O2" s="28">
        <v>187.25</v>
      </c>
    </row>
    <row r="5" spans="1:17" x14ac:dyDescent="0.25">
      <c r="K5" s="17">
        <f>SUM(K2:K4)</f>
        <v>4</v>
      </c>
      <c r="L5" s="17">
        <f>SUM(L2:L4)</f>
        <v>725</v>
      </c>
      <c r="M5" s="19">
        <f>SUM(L5/K5)</f>
        <v>181.25</v>
      </c>
      <c r="N5" s="17">
        <f>SUM(N2:N4)</f>
        <v>6</v>
      </c>
      <c r="O5" s="19">
        <f>SUM(M5+N5)</f>
        <v>187.25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_1"/>
    <protectedRange algorithmName="SHA-512" hashValue="ON39YdpmFHfN9f47KpiRvqrKx0V9+erV1CNkpWzYhW/Qyc6aT8rEyCrvauWSYGZK2ia3o7vd3akF07acHAFpOA==" saltValue="yVW9XmDwTqEnmpSGai0KYg==" spinCount="100000" sqref="E2:J2 B2:C2" name="Range1_10"/>
    <protectedRange algorithmName="SHA-512" hashValue="ON39YdpmFHfN9f47KpiRvqrKx0V9+erV1CNkpWzYhW/Qyc6aT8rEyCrvauWSYGZK2ia3o7vd3akF07acHAFpOA==" saltValue="yVW9XmDwTqEnmpSGai0KYg==" spinCount="100000" sqref="D2" name="Range1_1_13"/>
  </protectedRanges>
  <conditionalFormatting sqref="G2">
    <cfRule type="top10" dxfId="1547" priority="4" rank="1"/>
  </conditionalFormatting>
  <conditionalFormatting sqref="E2">
    <cfRule type="top10" dxfId="1546" priority="6" rank="1"/>
  </conditionalFormatting>
  <conditionalFormatting sqref="F2">
    <cfRule type="top10" dxfId="1545" priority="5" rank="1"/>
  </conditionalFormatting>
  <conditionalFormatting sqref="H2">
    <cfRule type="top10" dxfId="1544" priority="3" rank="1"/>
  </conditionalFormatting>
  <conditionalFormatting sqref="I2">
    <cfRule type="top10" dxfId="1543" priority="2" rank="1"/>
  </conditionalFormatting>
  <conditionalFormatting sqref="J2">
    <cfRule type="top10" dxfId="1542" priority="1" rank="1"/>
  </conditionalFormatting>
  <hyperlinks>
    <hyperlink ref="Q1" location="'National Adult Rankings'!A1" display="Return to Rankings" xr:uid="{DB698560-8E79-47CB-BF4B-4712BDD30028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0CD6F6C-8E8C-4E80-AB58-A1628E5DB732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C134C-A08B-4191-A3A9-4C690F546CF9}">
  <sheetPr codeName="Sheet2"/>
  <dimension ref="A1:Q14"/>
  <sheetViews>
    <sheetView workbookViewId="0">
      <selection activeCell="Q1" sqref="Q1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7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29" t="s">
        <v>50</v>
      </c>
    </row>
    <row r="2" spans="1:17" x14ac:dyDescent="0.25">
      <c r="A2" s="7" t="s">
        <v>23</v>
      </c>
      <c r="B2" s="8" t="s">
        <v>25</v>
      </c>
      <c r="C2" s="9">
        <v>43849</v>
      </c>
      <c r="D2" s="10" t="s">
        <v>30</v>
      </c>
      <c r="E2" s="11">
        <v>178</v>
      </c>
      <c r="F2" s="11">
        <v>177</v>
      </c>
      <c r="G2" s="11">
        <v>178</v>
      </c>
      <c r="H2" s="11">
        <v>171</v>
      </c>
      <c r="I2" s="11"/>
      <c r="J2" s="11"/>
      <c r="K2" s="12">
        <v>4</v>
      </c>
      <c r="L2" s="12">
        <v>704</v>
      </c>
      <c r="M2" s="13">
        <v>176</v>
      </c>
      <c r="N2" s="14">
        <v>3</v>
      </c>
      <c r="O2" s="15">
        <v>179</v>
      </c>
    </row>
    <row r="3" spans="1:17" x14ac:dyDescent="0.25">
      <c r="A3" s="20" t="s">
        <v>109</v>
      </c>
      <c r="B3" s="21" t="s">
        <v>25</v>
      </c>
      <c r="C3" s="22">
        <v>43968</v>
      </c>
      <c r="D3" s="23" t="s">
        <v>30</v>
      </c>
      <c r="E3" s="24">
        <v>187</v>
      </c>
      <c r="F3" s="24">
        <v>181</v>
      </c>
      <c r="G3" s="24">
        <v>179</v>
      </c>
      <c r="H3" s="24">
        <v>178</v>
      </c>
      <c r="I3" s="24">
        <v>188</v>
      </c>
      <c r="J3" s="24">
        <v>185</v>
      </c>
      <c r="K3" s="25">
        <v>6</v>
      </c>
      <c r="L3" s="25">
        <v>1098</v>
      </c>
      <c r="M3" s="26">
        <v>183</v>
      </c>
      <c r="N3" s="27">
        <v>16</v>
      </c>
      <c r="O3" s="28">
        <v>199</v>
      </c>
    </row>
    <row r="4" spans="1:17" x14ac:dyDescent="0.25">
      <c r="A4" s="20" t="s">
        <v>109</v>
      </c>
      <c r="B4" s="21" t="s">
        <v>25</v>
      </c>
      <c r="C4" s="22">
        <v>43977</v>
      </c>
      <c r="D4" s="23" t="s">
        <v>30</v>
      </c>
      <c r="E4" s="24">
        <v>192</v>
      </c>
      <c r="F4" s="24">
        <v>189</v>
      </c>
      <c r="G4" s="24">
        <v>185</v>
      </c>
      <c r="H4" s="24"/>
      <c r="I4" s="24"/>
      <c r="J4" s="24"/>
      <c r="K4" s="25">
        <v>3</v>
      </c>
      <c r="L4" s="25">
        <v>566</v>
      </c>
      <c r="M4" s="26">
        <v>188.66666666666666</v>
      </c>
      <c r="N4" s="27">
        <v>9</v>
      </c>
      <c r="O4" s="28">
        <v>197.66666666666666</v>
      </c>
    </row>
    <row r="5" spans="1:17" x14ac:dyDescent="0.25">
      <c r="A5" s="35" t="s">
        <v>109</v>
      </c>
      <c r="B5" s="36" t="s">
        <v>25</v>
      </c>
      <c r="C5" s="37">
        <v>44003</v>
      </c>
      <c r="D5" s="38" t="s">
        <v>30</v>
      </c>
      <c r="E5" s="39">
        <v>184</v>
      </c>
      <c r="F5" s="39">
        <v>188</v>
      </c>
      <c r="G5" s="39">
        <v>181</v>
      </c>
      <c r="H5" s="39">
        <v>187</v>
      </c>
      <c r="I5" s="39"/>
      <c r="J5" s="39"/>
      <c r="K5" s="40">
        <v>4</v>
      </c>
      <c r="L5" s="40">
        <v>740</v>
      </c>
      <c r="M5" s="41">
        <v>185</v>
      </c>
      <c r="N5" s="42">
        <v>5</v>
      </c>
      <c r="O5" s="43">
        <v>190</v>
      </c>
    </row>
    <row r="6" spans="1:17" x14ac:dyDescent="0.25">
      <c r="A6" s="20" t="s">
        <v>109</v>
      </c>
      <c r="B6" s="21" t="s">
        <v>25</v>
      </c>
      <c r="C6" s="22">
        <v>44012</v>
      </c>
      <c r="D6" s="23" t="s">
        <v>30</v>
      </c>
      <c r="E6" s="24">
        <v>175</v>
      </c>
      <c r="F6" s="24">
        <v>183</v>
      </c>
      <c r="G6" s="24">
        <v>180</v>
      </c>
      <c r="H6" s="24"/>
      <c r="I6" s="24"/>
      <c r="J6" s="24"/>
      <c r="K6" s="25">
        <v>3</v>
      </c>
      <c r="L6" s="25">
        <v>538</v>
      </c>
      <c r="M6" s="26">
        <v>179.33333333333334</v>
      </c>
      <c r="N6" s="27">
        <v>8</v>
      </c>
      <c r="O6" s="28">
        <v>187.33333333333334</v>
      </c>
    </row>
    <row r="7" spans="1:17" x14ac:dyDescent="0.25">
      <c r="A7" s="20" t="s">
        <v>109</v>
      </c>
      <c r="B7" s="21" t="s">
        <v>25</v>
      </c>
      <c r="C7" s="22">
        <v>44031</v>
      </c>
      <c r="D7" s="23" t="s">
        <v>30</v>
      </c>
      <c r="E7" s="24">
        <v>180</v>
      </c>
      <c r="F7" s="24">
        <v>182</v>
      </c>
      <c r="G7" s="24">
        <v>182</v>
      </c>
      <c r="H7" s="24">
        <v>186</v>
      </c>
      <c r="I7" s="24"/>
      <c r="J7" s="24"/>
      <c r="K7" s="25">
        <v>4</v>
      </c>
      <c r="L7" s="25">
        <v>730</v>
      </c>
      <c r="M7" s="26">
        <v>182.5</v>
      </c>
      <c r="N7" s="27">
        <v>9</v>
      </c>
      <c r="O7" s="28">
        <v>191.5</v>
      </c>
    </row>
    <row r="8" spans="1:17" x14ac:dyDescent="0.25">
      <c r="A8" s="20" t="s">
        <v>109</v>
      </c>
      <c r="B8" s="21" t="s">
        <v>25</v>
      </c>
      <c r="C8" s="22">
        <v>44059</v>
      </c>
      <c r="D8" s="23" t="s">
        <v>30</v>
      </c>
      <c r="E8" s="24">
        <v>174</v>
      </c>
      <c r="F8" s="24">
        <v>181.001</v>
      </c>
      <c r="G8" s="24">
        <v>184.001</v>
      </c>
      <c r="H8" s="24">
        <v>184</v>
      </c>
      <c r="I8" s="24"/>
      <c r="J8" s="24"/>
      <c r="K8" s="25">
        <v>4</v>
      </c>
      <c r="L8" s="25">
        <v>723.00199999999995</v>
      </c>
      <c r="M8" s="26">
        <v>180.75049999999999</v>
      </c>
      <c r="N8" s="27">
        <v>6</v>
      </c>
      <c r="O8" s="28">
        <v>186.75049999999999</v>
      </c>
    </row>
    <row r="9" spans="1:17" x14ac:dyDescent="0.25">
      <c r="A9" s="20" t="s">
        <v>109</v>
      </c>
      <c r="B9" s="21" t="s">
        <v>25</v>
      </c>
      <c r="C9" s="22">
        <v>44068</v>
      </c>
      <c r="D9" s="23" t="s">
        <v>30</v>
      </c>
      <c r="E9" s="24">
        <v>171</v>
      </c>
      <c r="F9" s="24">
        <v>167</v>
      </c>
      <c r="G9" s="24">
        <v>184</v>
      </c>
      <c r="H9" s="24"/>
      <c r="I9" s="24"/>
      <c r="J9" s="24"/>
      <c r="K9" s="25">
        <v>3</v>
      </c>
      <c r="L9" s="25">
        <v>522</v>
      </c>
      <c r="M9" s="26">
        <v>174</v>
      </c>
      <c r="N9" s="27">
        <v>3</v>
      </c>
      <c r="O9" s="28">
        <v>177</v>
      </c>
    </row>
    <row r="10" spans="1:17" x14ac:dyDescent="0.25">
      <c r="A10" s="20" t="s">
        <v>109</v>
      </c>
      <c r="B10" s="21" t="s">
        <v>25</v>
      </c>
      <c r="C10" s="22">
        <v>44122</v>
      </c>
      <c r="D10" s="23" t="s">
        <v>30</v>
      </c>
      <c r="E10" s="24">
        <v>168</v>
      </c>
      <c r="F10" s="24">
        <v>178</v>
      </c>
      <c r="G10" s="24">
        <v>169</v>
      </c>
      <c r="H10" s="24">
        <v>179</v>
      </c>
      <c r="I10" s="24"/>
      <c r="J10" s="24"/>
      <c r="K10" s="25">
        <v>4</v>
      </c>
      <c r="L10" s="25">
        <v>694</v>
      </c>
      <c r="M10" s="26">
        <v>173.5</v>
      </c>
      <c r="N10" s="27">
        <v>3</v>
      </c>
      <c r="O10" s="28">
        <v>176.5</v>
      </c>
    </row>
    <row r="11" spans="1:17" x14ac:dyDescent="0.25">
      <c r="A11" s="20" t="s">
        <v>109</v>
      </c>
      <c r="B11" s="21" t="s">
        <v>25</v>
      </c>
      <c r="C11" s="22">
        <v>44150</v>
      </c>
      <c r="D11" s="23" t="s">
        <v>30</v>
      </c>
      <c r="E11" s="24">
        <v>179</v>
      </c>
      <c r="F11" s="24">
        <v>176</v>
      </c>
      <c r="G11" s="24">
        <v>179</v>
      </c>
      <c r="H11" s="24">
        <v>180</v>
      </c>
      <c r="I11" s="24"/>
      <c r="J11" s="24"/>
      <c r="K11" s="25">
        <v>4</v>
      </c>
      <c r="L11" s="25">
        <v>714</v>
      </c>
      <c r="M11" s="26">
        <v>178.5</v>
      </c>
      <c r="N11" s="27">
        <v>6</v>
      </c>
      <c r="O11" s="28">
        <v>184.5</v>
      </c>
    </row>
    <row r="14" spans="1:17" x14ac:dyDescent="0.25">
      <c r="K14" s="17">
        <f>SUM(K2:K13)</f>
        <v>39</v>
      </c>
      <c r="L14" s="17">
        <f>SUM(L2:L13)</f>
        <v>7029.0020000000004</v>
      </c>
      <c r="M14" s="19">
        <f>SUM(L14/K14)</f>
        <v>180.23082051282051</v>
      </c>
      <c r="N14" s="17">
        <f>SUM(N2:N13)</f>
        <v>68</v>
      </c>
      <c r="O14" s="19">
        <f>SUM(M14+N14)</f>
        <v>248.23082051282051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E2:J2 B2:C2" name="Range1_5_1"/>
    <protectedRange algorithmName="SHA-512" hashValue="ON39YdpmFHfN9f47KpiRvqrKx0V9+erV1CNkpWzYhW/Qyc6aT8rEyCrvauWSYGZK2ia3o7vd3akF07acHAFpOA==" saltValue="yVW9XmDwTqEnmpSGai0KYg==" spinCount="100000" sqref="D2" name="Range1_1_3_1"/>
    <protectedRange algorithmName="SHA-512" hashValue="ON39YdpmFHfN9f47KpiRvqrKx0V9+erV1CNkpWzYhW/Qyc6aT8rEyCrvauWSYGZK2ia3o7vd3akF07acHAFpOA==" saltValue="yVW9XmDwTqEnmpSGai0KYg==" spinCount="100000" sqref="E3:J3 B3:C3" name="Range1_15"/>
    <protectedRange algorithmName="SHA-512" hashValue="ON39YdpmFHfN9f47KpiRvqrKx0V9+erV1CNkpWzYhW/Qyc6aT8rEyCrvauWSYGZK2ia3o7vd3akF07acHAFpOA==" saltValue="yVW9XmDwTqEnmpSGai0KYg==" spinCount="100000" sqref="D3" name="Range1_1_8"/>
    <protectedRange algorithmName="SHA-512" hashValue="ON39YdpmFHfN9f47KpiRvqrKx0V9+erV1CNkpWzYhW/Qyc6aT8rEyCrvauWSYGZK2ia3o7vd3akF07acHAFpOA==" saltValue="yVW9XmDwTqEnmpSGai0KYg==" spinCount="100000" sqref="B4:C4 E4:J4" name="Range1_6_1_1"/>
    <protectedRange algorithmName="SHA-512" hashValue="ON39YdpmFHfN9f47KpiRvqrKx0V9+erV1CNkpWzYhW/Qyc6aT8rEyCrvauWSYGZK2ia3o7vd3akF07acHAFpOA==" saltValue="yVW9XmDwTqEnmpSGai0KYg==" spinCount="100000" sqref="D4" name="Range1_1_6_1_1"/>
    <protectedRange algorithmName="SHA-512" hashValue="ON39YdpmFHfN9f47KpiRvqrKx0V9+erV1CNkpWzYhW/Qyc6aT8rEyCrvauWSYGZK2ia3o7vd3akF07acHAFpOA==" saltValue="yVW9XmDwTqEnmpSGai0KYg==" spinCount="100000" sqref="B5:C5 E5:J5" name="Range1_6_1_1_3"/>
    <protectedRange algorithmName="SHA-512" hashValue="ON39YdpmFHfN9f47KpiRvqrKx0V9+erV1CNkpWzYhW/Qyc6aT8rEyCrvauWSYGZK2ia3o7vd3akF07acHAFpOA==" saltValue="yVW9XmDwTqEnmpSGai0KYg==" spinCount="100000" sqref="D5" name="Range1_1_6_1_1_3"/>
    <protectedRange algorithmName="SHA-512" hashValue="ON39YdpmFHfN9f47KpiRvqrKx0V9+erV1CNkpWzYhW/Qyc6aT8rEyCrvauWSYGZK2ia3o7vd3akF07acHAFpOA==" saltValue="yVW9XmDwTqEnmpSGai0KYg==" spinCount="100000" sqref="B6:C6 E6:J6" name="Range1_6_1_1_1"/>
    <protectedRange algorithmName="SHA-512" hashValue="ON39YdpmFHfN9f47KpiRvqrKx0V9+erV1CNkpWzYhW/Qyc6aT8rEyCrvauWSYGZK2ia3o7vd3akF07acHAFpOA==" saltValue="yVW9XmDwTqEnmpSGai0KYg==" spinCount="100000" sqref="D6" name="Range1_1_6_1_1_1"/>
    <protectedRange algorithmName="SHA-512" hashValue="ON39YdpmFHfN9f47KpiRvqrKx0V9+erV1CNkpWzYhW/Qyc6aT8rEyCrvauWSYGZK2ia3o7vd3akF07acHAFpOA==" saltValue="yVW9XmDwTqEnmpSGai0KYg==" spinCount="100000" sqref="B7:C7 E7:J7" name="Range1_6_1_1_2"/>
    <protectedRange algorithmName="SHA-512" hashValue="ON39YdpmFHfN9f47KpiRvqrKx0V9+erV1CNkpWzYhW/Qyc6aT8rEyCrvauWSYGZK2ia3o7vd3akF07acHAFpOA==" saltValue="yVW9XmDwTqEnmpSGai0KYg==" spinCount="100000" sqref="D7" name="Range1_1_6_1_1_2"/>
    <protectedRange algorithmName="SHA-512" hashValue="ON39YdpmFHfN9f47KpiRvqrKx0V9+erV1CNkpWzYhW/Qyc6aT8rEyCrvauWSYGZK2ia3o7vd3akF07acHAFpOA==" saltValue="yVW9XmDwTqEnmpSGai0KYg==" spinCount="100000" sqref="B8:C8 E8:J8" name="Range1_6_1_1_5"/>
    <protectedRange algorithmName="SHA-512" hashValue="ON39YdpmFHfN9f47KpiRvqrKx0V9+erV1CNkpWzYhW/Qyc6aT8rEyCrvauWSYGZK2ia3o7vd3akF07acHAFpOA==" saltValue="yVW9XmDwTqEnmpSGai0KYg==" spinCount="100000" sqref="D8" name="Range1_1_6_1_1_5"/>
    <protectedRange algorithmName="SHA-512" hashValue="ON39YdpmFHfN9f47KpiRvqrKx0V9+erV1CNkpWzYhW/Qyc6aT8rEyCrvauWSYGZK2ia3o7vd3akF07acHAFpOA==" saltValue="yVW9XmDwTqEnmpSGai0KYg==" spinCount="100000" sqref="B9:C9 E9:J9" name="Range1_6_1_1_6"/>
    <protectedRange algorithmName="SHA-512" hashValue="ON39YdpmFHfN9f47KpiRvqrKx0V9+erV1CNkpWzYhW/Qyc6aT8rEyCrvauWSYGZK2ia3o7vd3akF07acHAFpOA==" saltValue="yVW9XmDwTqEnmpSGai0KYg==" spinCount="100000" sqref="D9" name="Range1_1_6_1_1_6"/>
    <protectedRange algorithmName="SHA-512" hashValue="ON39YdpmFHfN9f47KpiRvqrKx0V9+erV1CNkpWzYhW/Qyc6aT8rEyCrvauWSYGZK2ia3o7vd3akF07acHAFpOA==" saltValue="yVW9XmDwTqEnmpSGai0KYg==" spinCount="100000" sqref="B10:C10 E10:J10" name="Range1_6_1_1_10"/>
    <protectedRange algorithmName="SHA-512" hashValue="ON39YdpmFHfN9f47KpiRvqrKx0V9+erV1CNkpWzYhW/Qyc6aT8rEyCrvauWSYGZK2ia3o7vd3akF07acHAFpOA==" saltValue="yVW9XmDwTqEnmpSGai0KYg==" spinCount="100000" sqref="D10" name="Range1_1_6_1_1_10"/>
    <protectedRange algorithmName="SHA-512" hashValue="ON39YdpmFHfN9f47KpiRvqrKx0V9+erV1CNkpWzYhW/Qyc6aT8rEyCrvauWSYGZK2ia3o7vd3akF07acHAFpOA==" saltValue="yVW9XmDwTqEnmpSGai0KYg==" spinCount="100000" sqref="B11:C11 E11:J11" name="Range1_6_1_1_9"/>
    <protectedRange algorithmName="SHA-512" hashValue="ON39YdpmFHfN9f47KpiRvqrKx0V9+erV1CNkpWzYhW/Qyc6aT8rEyCrvauWSYGZK2ia3o7vd3akF07acHAFpOA==" saltValue="yVW9XmDwTqEnmpSGai0KYg==" spinCount="100000" sqref="D11" name="Range1_1_6_1_1_9"/>
  </protectedRanges>
  <conditionalFormatting sqref="I2">
    <cfRule type="top10" dxfId="1541" priority="60" rank="1"/>
  </conditionalFormatting>
  <conditionalFormatting sqref="H2">
    <cfRule type="top10" dxfId="1540" priority="56" rank="1"/>
  </conditionalFormatting>
  <conditionalFormatting sqref="J2">
    <cfRule type="top10" dxfId="1539" priority="57" rank="1"/>
  </conditionalFormatting>
  <conditionalFormatting sqref="G2">
    <cfRule type="top10" dxfId="1538" priority="59" rank="1"/>
  </conditionalFormatting>
  <conditionalFormatting sqref="F2">
    <cfRule type="top10" dxfId="1537" priority="58" rank="1"/>
  </conditionalFormatting>
  <conditionalFormatting sqref="E2">
    <cfRule type="top10" dxfId="1536" priority="55" rank="1"/>
  </conditionalFormatting>
  <conditionalFormatting sqref="I3">
    <cfRule type="top10" dxfId="1535" priority="54" rank="1"/>
  </conditionalFormatting>
  <conditionalFormatting sqref="H3">
    <cfRule type="top10" dxfId="1534" priority="50" rank="1"/>
  </conditionalFormatting>
  <conditionalFormatting sqref="J3">
    <cfRule type="top10" dxfId="1533" priority="51" rank="1"/>
  </conditionalFormatting>
  <conditionalFormatting sqref="G3">
    <cfRule type="top10" dxfId="1532" priority="53" rank="1"/>
  </conditionalFormatting>
  <conditionalFormatting sqref="F3">
    <cfRule type="top10" dxfId="1531" priority="52" rank="1"/>
  </conditionalFormatting>
  <conditionalFormatting sqref="E3">
    <cfRule type="top10" dxfId="1530" priority="49" rank="1"/>
  </conditionalFormatting>
  <conditionalFormatting sqref="E4">
    <cfRule type="top10" dxfId="1529" priority="48" rank="1"/>
  </conditionalFormatting>
  <conditionalFormatting sqref="F4">
    <cfRule type="top10" dxfId="1528" priority="47" rank="1"/>
  </conditionalFormatting>
  <conditionalFormatting sqref="G4">
    <cfRule type="top10" dxfId="1527" priority="46" rank="1"/>
  </conditionalFormatting>
  <conditionalFormatting sqref="H4">
    <cfRule type="top10" dxfId="1526" priority="45" rank="1"/>
  </conditionalFormatting>
  <conditionalFormatting sqref="I4">
    <cfRule type="top10" dxfId="1525" priority="44" rank="1"/>
  </conditionalFormatting>
  <conditionalFormatting sqref="J4">
    <cfRule type="top10" dxfId="1524" priority="43" rank="1"/>
  </conditionalFormatting>
  <conditionalFormatting sqref="E5">
    <cfRule type="top10" dxfId="1523" priority="42" rank="1"/>
  </conditionalFormatting>
  <conditionalFormatting sqref="F5">
    <cfRule type="top10" dxfId="1522" priority="41" rank="1"/>
  </conditionalFormatting>
  <conditionalFormatting sqref="G5">
    <cfRule type="top10" dxfId="1521" priority="40" rank="1"/>
  </conditionalFormatting>
  <conditionalFormatting sqref="H5">
    <cfRule type="top10" dxfId="1520" priority="39" rank="1"/>
  </conditionalFormatting>
  <conditionalFormatting sqref="I5">
    <cfRule type="top10" dxfId="1519" priority="38" rank="1"/>
  </conditionalFormatting>
  <conditionalFormatting sqref="J5">
    <cfRule type="top10" dxfId="1518" priority="37" rank="1"/>
  </conditionalFormatting>
  <conditionalFormatting sqref="E6">
    <cfRule type="top10" dxfId="1517" priority="36" rank="1"/>
  </conditionalFormatting>
  <conditionalFormatting sqref="F6">
    <cfRule type="top10" dxfId="1516" priority="35" rank="1"/>
  </conditionalFormatting>
  <conditionalFormatting sqref="G6">
    <cfRule type="top10" dxfId="1515" priority="34" rank="1"/>
  </conditionalFormatting>
  <conditionalFormatting sqref="H6">
    <cfRule type="top10" dxfId="1514" priority="33" rank="1"/>
  </conditionalFormatting>
  <conditionalFormatting sqref="I6">
    <cfRule type="top10" dxfId="1513" priority="32" rank="1"/>
  </conditionalFormatting>
  <conditionalFormatting sqref="J6">
    <cfRule type="top10" dxfId="1512" priority="31" rank="1"/>
  </conditionalFormatting>
  <conditionalFormatting sqref="E7">
    <cfRule type="top10" dxfId="1511" priority="30" rank="1"/>
  </conditionalFormatting>
  <conditionalFormatting sqref="F7">
    <cfRule type="top10" dxfId="1510" priority="29" rank="1"/>
  </conditionalFormatting>
  <conditionalFormatting sqref="G7">
    <cfRule type="top10" dxfId="1509" priority="28" rank="1"/>
  </conditionalFormatting>
  <conditionalFormatting sqref="H7">
    <cfRule type="top10" dxfId="1508" priority="27" rank="1"/>
  </conditionalFormatting>
  <conditionalFormatting sqref="I7">
    <cfRule type="top10" dxfId="1507" priority="26" rank="1"/>
  </conditionalFormatting>
  <conditionalFormatting sqref="J7">
    <cfRule type="top10" dxfId="1506" priority="25" rank="1"/>
  </conditionalFormatting>
  <conditionalFormatting sqref="E8">
    <cfRule type="top10" dxfId="1505" priority="24" rank="1"/>
  </conditionalFormatting>
  <conditionalFormatting sqref="F8">
    <cfRule type="top10" dxfId="1504" priority="23" rank="1"/>
  </conditionalFormatting>
  <conditionalFormatting sqref="G8">
    <cfRule type="top10" dxfId="1503" priority="22" rank="1"/>
  </conditionalFormatting>
  <conditionalFormatting sqref="H8">
    <cfRule type="top10" dxfId="1502" priority="21" rank="1"/>
  </conditionalFormatting>
  <conditionalFormatting sqref="I8">
    <cfRule type="top10" dxfId="1501" priority="20" rank="1"/>
  </conditionalFormatting>
  <conditionalFormatting sqref="J8">
    <cfRule type="top10" dxfId="1500" priority="19" rank="1"/>
  </conditionalFormatting>
  <conditionalFormatting sqref="E9">
    <cfRule type="top10" dxfId="1499" priority="18" rank="1"/>
  </conditionalFormatting>
  <conditionalFormatting sqref="F9">
    <cfRule type="top10" dxfId="1498" priority="17" rank="1"/>
  </conditionalFormatting>
  <conditionalFormatting sqref="G9">
    <cfRule type="top10" dxfId="1497" priority="16" rank="1"/>
  </conditionalFormatting>
  <conditionalFormatting sqref="H9">
    <cfRule type="top10" dxfId="1496" priority="15" rank="1"/>
  </conditionalFormatting>
  <conditionalFormatting sqref="I9">
    <cfRule type="top10" dxfId="1495" priority="14" rank="1"/>
  </conditionalFormatting>
  <conditionalFormatting sqref="J9">
    <cfRule type="top10" dxfId="1494" priority="13" rank="1"/>
  </conditionalFormatting>
  <conditionalFormatting sqref="E10">
    <cfRule type="top10" dxfId="1493" priority="12" rank="1"/>
  </conditionalFormatting>
  <conditionalFormatting sqref="F10">
    <cfRule type="top10" dxfId="1492" priority="11" rank="1"/>
  </conditionalFormatting>
  <conditionalFormatting sqref="G10">
    <cfRule type="top10" dxfId="1491" priority="10" rank="1"/>
  </conditionalFormatting>
  <conditionalFormatting sqref="H10">
    <cfRule type="top10" dxfId="1490" priority="9" rank="1"/>
  </conditionalFormatting>
  <conditionalFormatting sqref="I10">
    <cfRule type="top10" dxfId="1489" priority="8" rank="1"/>
  </conditionalFormatting>
  <conditionalFormatting sqref="J10">
    <cfRule type="top10" dxfId="1488" priority="7" rank="1"/>
  </conditionalFormatting>
  <conditionalFormatting sqref="E11">
    <cfRule type="top10" dxfId="1487" priority="6" rank="1"/>
  </conditionalFormatting>
  <conditionalFormatting sqref="F11">
    <cfRule type="top10" dxfId="1486" priority="5" rank="1"/>
  </conditionalFormatting>
  <conditionalFormatting sqref="G11">
    <cfRule type="top10" dxfId="1485" priority="4" rank="1"/>
  </conditionalFormatting>
  <conditionalFormatting sqref="H11">
    <cfRule type="top10" dxfId="1484" priority="3" rank="1"/>
  </conditionalFormatting>
  <conditionalFormatting sqref="I11">
    <cfRule type="top10" dxfId="1483" priority="2" rank="1"/>
  </conditionalFormatting>
  <conditionalFormatting sqref="J11">
    <cfRule type="top10" dxfId="1482" priority="1" rank="1"/>
  </conditionalFormatting>
  <hyperlinks>
    <hyperlink ref="Q1" location="'National Adult Rankings'!A1" display="Return to Rankings" xr:uid="{2CB802AE-6169-4161-9115-F453B39555C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7C3C233-DE4D-4AE2-81AE-B40FCB8FCDBC}">
          <x14:formula1>
            <xm:f>'C:\Users\abra2\Desktop\ABRA Files and More\AUTO BENCH REST ASSOCIATION FILE\ABRA 2019\Georgia\[Georgia Results 01 19 20.xlsm]DATA SHEET'!#REF!</xm:f>
          </x14:formula1>
          <xm:sqref>D2</xm:sqref>
        </x14:dataValidation>
        <x14:dataValidation type="list" allowBlank="1" showInputMessage="1" showErrorMessage="1" xr:uid="{205D9442-F777-4498-BD68-01D5DE388995}">
          <x14:formula1>
            <xm:f>'C:\Users\abra2\Desktop\ABRA Files and More\AUTO BENCH REST ASSOCIATION FILE\ABRA 2019\Georgia\[Georgia Results 01 19 20.xlsm]DATA SHEET'!#REF!</xm:f>
          </x14:formula1>
          <xm:sqref>B1:B2</xm:sqref>
        </x14:dataValidation>
      </x14:dataValidations>
    </ext>
  </extLst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F5413-B0FE-468D-AEAC-8517972757D7}">
  <dimension ref="A1:O5"/>
  <sheetViews>
    <sheetView workbookViewId="0">
      <selection activeCell="A9" sqref="A9"/>
    </sheetView>
  </sheetViews>
  <sheetFormatPr defaultRowHeight="15" x14ac:dyDescent="0.25"/>
  <cols>
    <col min="1" max="1" width="27.28515625" customWidth="1"/>
    <col min="2" max="2" width="17.28515625" bestFit="1" customWidth="1"/>
    <col min="3" max="3" width="15.5703125" customWidth="1"/>
    <col min="4" max="4" width="20.7109375" customWidth="1"/>
    <col min="17" max="17" width="17.85546875" bestFit="1" customWidth="1"/>
  </cols>
  <sheetData>
    <row r="1" spans="1:15" ht="30" x14ac:dyDescent="0.25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</row>
    <row r="2" spans="1:15" x14ac:dyDescent="0.25">
      <c r="A2" s="20" t="s">
        <v>88</v>
      </c>
      <c r="B2" s="21" t="s">
        <v>221</v>
      </c>
      <c r="C2" s="22">
        <v>44079</v>
      </c>
      <c r="D2" s="23" t="s">
        <v>213</v>
      </c>
      <c r="E2" s="24">
        <v>179</v>
      </c>
      <c r="F2" s="24">
        <v>181</v>
      </c>
      <c r="G2" s="24">
        <v>179</v>
      </c>
      <c r="H2" s="24">
        <v>0</v>
      </c>
      <c r="I2" s="24">
        <v>0</v>
      </c>
      <c r="J2" s="24">
        <v>0</v>
      </c>
      <c r="K2" s="25">
        <v>6</v>
      </c>
      <c r="L2" s="25">
        <v>539</v>
      </c>
      <c r="M2" s="26">
        <v>89.833333333333329</v>
      </c>
      <c r="N2" s="27">
        <v>4</v>
      </c>
      <c r="O2" s="28">
        <v>93.833333333333329</v>
      </c>
    </row>
    <row r="5" spans="1:15" x14ac:dyDescent="0.25">
      <c r="K5" s="17">
        <f>SUM(K2:K4)</f>
        <v>6</v>
      </c>
      <c r="L5" s="17">
        <f>SUM(L2:L4)</f>
        <v>539</v>
      </c>
      <c r="M5" s="19">
        <f>SUM(L5/K5)</f>
        <v>89.833333333333329</v>
      </c>
      <c r="N5" s="17">
        <f>SUM(N2:N4)</f>
        <v>4</v>
      </c>
      <c r="O5" s="19">
        <f>SUM(M5+N5)</f>
        <v>93.833333333333329</v>
      </c>
    </row>
  </sheetData>
  <protectedRanges>
    <protectedRange algorithmName="SHA-512" hashValue="ON39YdpmFHfN9f47KpiRvqrKx0V9+erV1CNkpWzYhW/Qyc6aT8rEyCrvauWSYGZK2ia3o7vd3akF07acHAFpOA==" saltValue="yVW9XmDwTqEnmpSGai0KYg==" spinCount="100000" sqref="E2:J2 B2:C2" name="Range1_4"/>
    <protectedRange algorithmName="SHA-512" hashValue="ON39YdpmFHfN9f47KpiRvqrKx0V9+erV1CNkpWzYhW/Qyc6aT8rEyCrvauWSYGZK2ia3o7vd3akF07acHAFpOA==" saltValue="yVW9XmDwTqEnmpSGai0KYg==" spinCount="100000" sqref="D2" name="Range1_1_2"/>
  </protectedRanges>
  <dataValidations count="1">
    <dataValidation type="list" allowBlank="1" showInputMessage="1" showErrorMessage="1" sqref="B2" xr:uid="{5C23777C-B4F7-44AB-A300-7D757D49C473}">
      <formula1>$H$1:$H$100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C14B187-7FF8-471D-AFB2-63B6A6ED824D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154</vt:i4>
      </vt:variant>
    </vt:vector>
  </HeadingPairs>
  <TitlesOfParts>
    <vt:vector size="154" baseType="lpstr">
      <vt:lpstr>1</vt:lpstr>
      <vt:lpstr>National Adult Rankings</vt:lpstr>
      <vt:lpstr>Adam Plummer</vt:lpstr>
      <vt:lpstr>Allen Taylor</vt:lpstr>
      <vt:lpstr>Ann Tucker</vt:lpstr>
      <vt:lpstr>Annette McClure</vt:lpstr>
      <vt:lpstr>Art Shaffer</vt:lpstr>
      <vt:lpstr>Audrey Holland</vt:lpstr>
      <vt:lpstr>Benji Matoy</vt:lpstr>
      <vt:lpstr>Bill Middlebrook</vt:lpstr>
      <vt:lpstr>Bill Poor</vt:lpstr>
      <vt:lpstr>Bob Bass</vt:lpstr>
      <vt:lpstr>Bobby Splawn</vt:lpstr>
      <vt:lpstr>Bill Meyer</vt:lpstr>
      <vt:lpstr>Billy Hudson</vt:lpstr>
      <vt:lpstr>Bob Laausser</vt:lpstr>
      <vt:lpstr>Bob Leier</vt:lpstr>
      <vt:lpstr>Brian Collins</vt:lpstr>
      <vt:lpstr>Brian Edmonds</vt:lpstr>
      <vt:lpstr>Brian Vincent</vt:lpstr>
      <vt:lpstr>Carolyn Wilson</vt:lpstr>
      <vt:lpstr>Carl King</vt:lpstr>
      <vt:lpstr>Charles Umsted</vt:lpstr>
      <vt:lpstr>Chris Bahash</vt:lpstr>
      <vt:lpstr>Chris Carter</vt:lpstr>
      <vt:lpstr>Chris Ruoff</vt:lpstr>
      <vt:lpstr>Cody McBroon</vt:lpstr>
      <vt:lpstr>Cody King</vt:lpstr>
      <vt:lpstr>Claude Pennington</vt:lpstr>
      <vt:lpstr>Dan Koot</vt:lpstr>
      <vt:lpstr>Dan Taylor</vt:lpstr>
      <vt:lpstr>Dana Waxler</vt:lpstr>
      <vt:lpstr>Daniel Henry</vt:lpstr>
      <vt:lpstr>Danny Payne</vt:lpstr>
      <vt:lpstr>Dave Eisenschmied</vt:lpstr>
      <vt:lpstr>David Huff</vt:lpstr>
      <vt:lpstr>David Russell</vt:lpstr>
      <vt:lpstr>David Strother</vt:lpstr>
      <vt:lpstr>Darren Krumweide</vt:lpstr>
      <vt:lpstr>Dean Dixon</vt:lpstr>
      <vt:lpstr>Dennis Young</vt:lpstr>
      <vt:lpstr>Del Dillon</vt:lpstr>
      <vt:lpstr>Doug Depweg</vt:lpstr>
      <vt:lpstr>Doug Gates</vt:lpstr>
      <vt:lpstr>Duane Mettert</vt:lpstr>
      <vt:lpstr>Dwayne Kearns</vt:lpstr>
      <vt:lpstr>Eddie Robertson</vt:lpstr>
      <vt:lpstr>Elizabeth Bogart</vt:lpstr>
      <vt:lpstr>Ernie Converse</vt:lpstr>
      <vt:lpstr>Evelio McDonald</vt:lpstr>
      <vt:lpstr>Frank Baird</vt:lpstr>
      <vt:lpstr>Fred Jamison</vt:lpstr>
      <vt:lpstr>Freddy Taylor</vt:lpstr>
      <vt:lpstr>Gary Gallion</vt:lpstr>
      <vt:lpstr>George Toney</vt:lpstr>
      <vt:lpstr>Harry Trainer</vt:lpstr>
      <vt:lpstr>Heather Johns</vt:lpstr>
      <vt:lpstr>Herman Matoy</vt:lpstr>
      <vt:lpstr>Howard Wilson</vt:lpstr>
      <vt:lpstr>Ian Holland</vt:lpstr>
      <vt:lpstr>Jake Radwanski</vt:lpstr>
      <vt:lpstr>James Clarke</vt:lpstr>
      <vt:lpstr>James Marsh</vt:lpstr>
      <vt:lpstr>Jan Marsh</vt:lpstr>
      <vt:lpstr>Janice Engleman</vt:lpstr>
      <vt:lpstr>Jason Griffiths</vt:lpstr>
      <vt:lpstr>Jarvis Pennington</vt:lpstr>
      <vt:lpstr>Jay Griffin</vt:lpstr>
      <vt:lpstr>Jeromy Viands</vt:lpstr>
      <vt:lpstr>Jerry Kendall</vt:lpstr>
      <vt:lpstr>Jerry Willeford</vt:lpstr>
      <vt:lpstr>Jill Ashlock</vt:lpstr>
      <vt:lpstr>Jim Fortmon</vt:lpstr>
      <vt:lpstr>Jim Haley</vt:lpstr>
      <vt:lpstr>Jim Bob Hartlage</vt:lpstr>
      <vt:lpstr>Jim Peightal</vt:lpstr>
      <vt:lpstr>Jim Starr</vt:lpstr>
      <vt:lpstr>Joe David</vt:lpstr>
      <vt:lpstr>Joe Chacon</vt:lpstr>
      <vt:lpstr>Joey Kimbrell</vt:lpstr>
      <vt:lpstr>Joe Mekolites</vt:lpstr>
      <vt:lpstr>John Goodin</vt:lpstr>
      <vt:lpstr>John Hovan</vt:lpstr>
      <vt:lpstr>John Joseph</vt:lpstr>
      <vt:lpstr>John Laseter</vt:lpstr>
      <vt:lpstr>John Pormann</vt:lpstr>
      <vt:lpstr>John Plummer</vt:lpstr>
      <vt:lpstr>John Vinblad</vt:lpstr>
      <vt:lpstr>Judy Gallion</vt:lpstr>
      <vt:lpstr>Julie Mekolites</vt:lpstr>
      <vt:lpstr>Justin Fortson</vt:lpstr>
      <vt:lpstr>Kaeli Makolites</vt:lpstr>
      <vt:lpstr>Kandace Matoy</vt:lpstr>
      <vt:lpstr>Katherine Blackard</vt:lpstr>
      <vt:lpstr>Kasi Davis</vt:lpstr>
      <vt:lpstr>Keith Northcutt</vt:lpstr>
      <vt:lpstr>Keith Williquette</vt:lpstr>
      <vt:lpstr>Ken Danals</vt:lpstr>
      <vt:lpstr>Ken Mix</vt:lpstr>
      <vt:lpstr>Kenjo Brooks</vt:lpstr>
      <vt:lpstr>Kenneth Sledge</vt:lpstr>
      <vt:lpstr>Kimberly Duff</vt:lpstr>
      <vt:lpstr>Kyle Ashlock</vt:lpstr>
      <vt:lpstr>Larry Arnold</vt:lpstr>
      <vt:lpstr>Larry McGill</vt:lpstr>
      <vt:lpstr>Les Williams</vt:lpstr>
      <vt:lpstr>Lisa Chacon</vt:lpstr>
      <vt:lpstr>Lukas Brooks</vt:lpstr>
      <vt:lpstr>Margaret MCCauley </vt:lpstr>
      <vt:lpstr>Mark Caldwell</vt:lpstr>
      <vt:lpstr>Mark Demarest</vt:lpstr>
      <vt:lpstr>Matt McEachran</vt:lpstr>
      <vt:lpstr>Matthew Koot</vt:lpstr>
      <vt:lpstr>Matthew Tignor</vt:lpstr>
      <vt:lpstr>Max Dixon</vt:lpstr>
      <vt:lpstr>Michael Blackard</vt:lpstr>
      <vt:lpstr>Mike Hanley</vt:lpstr>
      <vt:lpstr>Mike Rorer</vt:lpstr>
      <vt:lpstr>Pam Gates</vt:lpstr>
      <vt:lpstr>Pat Stewart</vt:lpstr>
      <vt:lpstr>Patrick Kennedy</vt:lpstr>
      <vt:lpstr>Patty Burkheimer</vt:lpstr>
      <vt:lpstr>Randy Kimbrell</vt:lpstr>
      <vt:lpstr>Randy Robinson</vt:lpstr>
      <vt:lpstr>Rene Melendez</vt:lpstr>
      <vt:lpstr>Rick Blasic</vt:lpstr>
      <vt:lpstr>Ricky Haley</vt:lpstr>
      <vt:lpstr>Rob Johns</vt:lpstr>
      <vt:lpstr>Robert Eaton</vt:lpstr>
      <vt:lpstr>Robby King</vt:lpstr>
      <vt:lpstr>Rodney Eaton</vt:lpstr>
      <vt:lpstr>Ronald Blasko</vt:lpstr>
      <vt:lpstr>Ron Kunath</vt:lpstr>
      <vt:lpstr>Roger Krouslop</vt:lpstr>
      <vt:lpstr>John Petteruti</vt:lpstr>
      <vt:lpstr>Scott McClure</vt:lpstr>
      <vt:lpstr>Steve Kiemele</vt:lpstr>
      <vt:lpstr>Steve Taylor</vt:lpstr>
      <vt:lpstr>Tyler Dreaden</vt:lpstr>
      <vt:lpstr>Shelly Moormon</vt:lpstr>
      <vt:lpstr>Steve Bogart</vt:lpstr>
      <vt:lpstr>Stephen Howell</vt:lpstr>
      <vt:lpstr>Steve Nicholas</vt:lpstr>
      <vt:lpstr>Sean McKay</vt:lpstr>
      <vt:lpstr>Theodore Farkas</vt:lpstr>
      <vt:lpstr>Tom Cunningham</vt:lpstr>
      <vt:lpstr>Tom Kindig</vt:lpstr>
      <vt:lpstr>Tom Tignor</vt:lpstr>
      <vt:lpstr>Tony Carruth</vt:lpstr>
      <vt:lpstr>Tony Greenway</vt:lpstr>
      <vt:lpstr>Travis Davis</vt:lpstr>
      <vt:lpstr>Wade Haley</vt:lpstr>
      <vt:lpstr>Wanda Lantrip</vt:lpstr>
      <vt:lpstr>Wayne Argence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2020-11-16T21:02:32Z</cp:lastPrinted>
  <dcterms:created xsi:type="dcterms:W3CDTF">2020-01-30T01:18:37Z</dcterms:created>
  <dcterms:modified xsi:type="dcterms:W3CDTF">2023-01-28T14:42:45Z</dcterms:modified>
</cp:coreProperties>
</file>