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Virginia ID 2022\"/>
    </mc:Choice>
  </mc:AlternateContent>
  <xr:revisionPtr revIDLastSave="0" documentId="13_ncr:1_{7E6AF422-F94F-4ABB-B2E3-3148C5533682}" xr6:coauthVersionLast="47" xr6:coauthVersionMax="47" xr10:uidLastSave="{00000000-0000-0000-0000-000000000000}"/>
  <bookViews>
    <workbookView xWindow="-120" yWindow="-120" windowWidth="29040" windowHeight="15840" xr2:uid="{A35FAFAA-3A44-445C-BAAA-3002DD1ECE94}"/>
  </bookViews>
  <sheets>
    <sheet name="Virginia ID 2022" sheetId="1" r:id="rId1"/>
    <sheet name="Bill Cordle" sheetId="159" r:id="rId2"/>
    <sheet name="Billy Dooley" sheetId="131" r:id="rId3"/>
    <sheet name="Bob Laauser" sheetId="158" r:id="rId4"/>
    <sheet name="Cecil Combs" sheetId="136" r:id="rId5"/>
    <sheet name="Charles Miller" sheetId="155" r:id="rId6"/>
    <sheet name="Chuck  Miller" sheetId="165" r:id="rId7"/>
    <sheet name="Chuck Morrell" sheetId="137" r:id="rId8"/>
    <sheet name="Chris Bradley" sheetId="168" r:id="rId9"/>
    <sheet name="Claude Pennington" sheetId="167" r:id="rId10"/>
    <sheet name="Cody Dockery" sheetId="164" r:id="rId11"/>
    <sheet name="Dale Cauthen" sheetId="156" r:id="rId12"/>
    <sheet name="David Gilliam" sheetId="138" r:id="rId13"/>
    <sheet name="David Jennings" sheetId="157" r:id="rId14"/>
    <sheet name="Don Kowalsky" sheetId="139" r:id="rId15"/>
    <sheet name="Eric Nester" sheetId="140" r:id="rId16"/>
    <sheet name="Gary Widener" sheetId="161" r:id="rId17"/>
    <sheet name="James Parker" sheetId="172" r:id="rId18"/>
    <sheet name="Jay Boyd" sheetId="141" r:id="rId19"/>
    <sheet name="Jeff Kite" sheetId="160" r:id="rId20"/>
    <sheet name="Jeff Lewis" sheetId="142" r:id="rId21"/>
    <sheet name="Jimmy Niece" sheetId="143" r:id="rId22"/>
    <sheet name="Joe Craig" sheetId="184" r:id="rId23"/>
    <sheet name="Jody Campbell" sheetId="192" r:id="rId24"/>
    <sheet name="Johnny Montgomery" sheetId="173" r:id="rId25"/>
    <sheet name="Josh Kite" sheetId="162" r:id="rId26"/>
    <sheet name="Jud Denniston" sheetId="144" r:id="rId27"/>
    <sheet name="Judy Gallion" sheetId="170" r:id="rId28"/>
    <sheet name="Kenny  Huth" sheetId="171" r:id="rId29"/>
    <sheet name="Kim Duff" sheetId="154" r:id="rId30"/>
    <sheet name="Mark Burns" sheetId="145" r:id="rId31"/>
    <sheet name="Marvin Batliner" sheetId="169" r:id="rId32"/>
    <sheet name="Mary Webb" sheetId="193" r:id="rId33"/>
    <sheet name="Matthew Tignor" sheetId="146" r:id="rId34"/>
    <sheet name="Mike Gross" sheetId="147" r:id="rId35"/>
    <sheet name="Myles Cope" sheetId="148" r:id="rId36"/>
    <sheet name="Ralph Frazier" sheetId="149" r:id="rId37"/>
    <sheet name="Russ Peters" sheetId="150" r:id="rId38"/>
    <sheet name="Stanley Canter" sheetId="151" r:id="rId39"/>
    <sheet name="Steve Pennington" sheetId="166" r:id="rId40"/>
    <sheet name="Steven Taylor" sheetId="163" r:id="rId41"/>
    <sheet name="Tom Tignor" sheetId="152" r:id="rId42"/>
    <sheet name="Willie Castle" sheetId="153" r:id="rId43"/>
    <sheet name="Tom Wilkinson" sheetId="181" r:id="rId44"/>
    <sheet name="Tom Woebkenber" sheetId="187" r:id="rId45"/>
    <sheet name="Bruce Postlehwait" sheetId="191" r:id="rId46"/>
    <sheet name="Matthew Newhouse" sheetId="190" r:id="rId47"/>
    <sheet name="Tim Rowlands" sheetId="189" r:id="rId48"/>
    <sheet name="Terry George" sheetId="188" r:id="rId49"/>
    <sheet name="Tia Craig" sheetId="186" r:id="rId50"/>
    <sheet name="Tyson Gross" sheetId="185" r:id="rId51"/>
    <sheet name="Donald Kolalsky" sheetId="183" r:id="rId52"/>
    <sheet name="Lacey Allman" sheetId="182" r:id="rId53"/>
    <sheet name="Brian Gilliand" sheetId="180" r:id="rId54"/>
    <sheet name="Nick Palmer" sheetId="179" r:id="rId55"/>
    <sheet name="Greg George" sheetId="178" r:id="rId56"/>
    <sheet name="Jeromy Viands" sheetId="177" r:id="rId57"/>
    <sheet name="Steve DuVall" sheetId="176" r:id="rId58"/>
    <sheet name="Jason Frymier" sheetId="175" r:id="rId59"/>
    <sheet name="Gary Gallion" sheetId="174" r:id="rId60"/>
  </sheets>
  <externalReferences>
    <externalReference r:id="rId61"/>
  </externalReferences>
  <definedNames>
    <definedName name="_xlnm._FilterDatabase" localSheetId="0" hidden="1">'Virginia ID 2022'!#REF!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H19" i="1"/>
  <c r="G19" i="1"/>
  <c r="F19" i="1"/>
  <c r="E19" i="1"/>
  <c r="D19" i="1"/>
  <c r="H22" i="1"/>
  <c r="G22" i="1"/>
  <c r="F22" i="1"/>
  <c r="E22" i="1"/>
  <c r="D22" i="1"/>
  <c r="H16" i="1"/>
  <c r="G16" i="1"/>
  <c r="F16" i="1"/>
  <c r="E16" i="1"/>
  <c r="D16" i="1"/>
  <c r="H23" i="1"/>
  <c r="G23" i="1"/>
  <c r="F23" i="1"/>
  <c r="E23" i="1"/>
  <c r="D23" i="1"/>
  <c r="H24" i="1"/>
  <c r="G24" i="1"/>
  <c r="F24" i="1"/>
  <c r="E24" i="1"/>
  <c r="D24" i="1"/>
  <c r="H25" i="1"/>
  <c r="G25" i="1"/>
  <c r="F25" i="1"/>
  <c r="E25" i="1"/>
  <c r="D25" i="1"/>
  <c r="H26" i="1"/>
  <c r="G26" i="1"/>
  <c r="F26" i="1"/>
  <c r="E26" i="1"/>
  <c r="D26" i="1"/>
  <c r="H28" i="1"/>
  <c r="G28" i="1"/>
  <c r="F28" i="1"/>
  <c r="E28" i="1"/>
  <c r="D28" i="1"/>
  <c r="H30" i="1"/>
  <c r="G30" i="1"/>
  <c r="F30" i="1"/>
  <c r="E30" i="1"/>
  <c r="D30" i="1"/>
  <c r="H31" i="1"/>
  <c r="G31" i="1"/>
  <c r="F31" i="1"/>
  <c r="E31" i="1"/>
  <c r="D31" i="1"/>
  <c r="H32" i="1"/>
  <c r="G32" i="1"/>
  <c r="F32" i="1"/>
  <c r="E32" i="1"/>
  <c r="D32" i="1"/>
  <c r="H33" i="1"/>
  <c r="G33" i="1"/>
  <c r="F33" i="1"/>
  <c r="E33" i="1"/>
  <c r="D33" i="1"/>
  <c r="H35" i="1"/>
  <c r="G35" i="1"/>
  <c r="F35" i="1"/>
  <c r="E35" i="1"/>
  <c r="D35" i="1"/>
  <c r="H36" i="1"/>
  <c r="G36" i="1"/>
  <c r="F36" i="1"/>
  <c r="E36" i="1"/>
  <c r="D36" i="1"/>
  <c r="H38" i="1"/>
  <c r="G38" i="1"/>
  <c r="F38" i="1"/>
  <c r="E38" i="1"/>
  <c r="D38" i="1"/>
  <c r="H39" i="1"/>
  <c r="G39" i="1"/>
  <c r="F39" i="1"/>
  <c r="E39" i="1"/>
  <c r="D39" i="1"/>
  <c r="H40" i="1"/>
  <c r="G40" i="1"/>
  <c r="F40" i="1"/>
  <c r="E40" i="1"/>
  <c r="D40" i="1"/>
  <c r="H41" i="1"/>
  <c r="G41" i="1"/>
  <c r="F41" i="1"/>
  <c r="E41" i="1"/>
  <c r="D41" i="1"/>
  <c r="H42" i="1"/>
  <c r="G42" i="1"/>
  <c r="F42" i="1"/>
  <c r="E42" i="1"/>
  <c r="D42" i="1"/>
  <c r="H46" i="1"/>
  <c r="G46" i="1"/>
  <c r="F46" i="1"/>
  <c r="E46" i="1"/>
  <c r="D46" i="1"/>
  <c r="H48" i="1"/>
  <c r="G48" i="1"/>
  <c r="F48" i="1"/>
  <c r="E48" i="1"/>
  <c r="D48" i="1"/>
  <c r="H47" i="1"/>
  <c r="G47" i="1"/>
  <c r="F47" i="1"/>
  <c r="E47" i="1"/>
  <c r="D47" i="1"/>
  <c r="H49" i="1"/>
  <c r="G49" i="1"/>
  <c r="F49" i="1"/>
  <c r="E49" i="1"/>
  <c r="D49" i="1"/>
  <c r="N4" i="193"/>
  <c r="L4" i="193"/>
  <c r="K4" i="193"/>
  <c r="N4" i="192"/>
  <c r="L4" i="192"/>
  <c r="M4" i="192" s="1"/>
  <c r="O4" i="192" s="1"/>
  <c r="K4" i="192"/>
  <c r="N4" i="191"/>
  <c r="L4" i="191"/>
  <c r="K4" i="191"/>
  <c r="N4" i="190"/>
  <c r="L4" i="190"/>
  <c r="M4" i="190" s="1"/>
  <c r="O4" i="190" s="1"/>
  <c r="K4" i="190"/>
  <c r="N4" i="189"/>
  <c r="L4" i="189"/>
  <c r="M4" i="189" s="1"/>
  <c r="O4" i="189" s="1"/>
  <c r="K4" i="189"/>
  <c r="N4" i="188"/>
  <c r="L4" i="188"/>
  <c r="K4" i="188"/>
  <c r="N4" i="187"/>
  <c r="L4" i="187"/>
  <c r="M4" i="187" s="1"/>
  <c r="O4" i="187" s="1"/>
  <c r="K4" i="187"/>
  <c r="N4" i="186"/>
  <c r="L4" i="186"/>
  <c r="M4" i="186" s="1"/>
  <c r="K4" i="186"/>
  <c r="N4" i="185"/>
  <c r="L4" i="185"/>
  <c r="K4" i="185"/>
  <c r="N4" i="184"/>
  <c r="L4" i="184"/>
  <c r="M4" i="184" s="1"/>
  <c r="O4" i="184" s="1"/>
  <c r="K4" i="184"/>
  <c r="N4" i="183"/>
  <c r="L4" i="183"/>
  <c r="K4" i="183"/>
  <c r="N4" i="182"/>
  <c r="L4" i="182"/>
  <c r="K4" i="182"/>
  <c r="N4" i="181"/>
  <c r="L4" i="181"/>
  <c r="K4" i="181"/>
  <c r="N4" i="180"/>
  <c r="L4" i="180"/>
  <c r="M4" i="180" s="1"/>
  <c r="K4" i="180"/>
  <c r="N4" i="179"/>
  <c r="L4" i="179"/>
  <c r="K4" i="179"/>
  <c r="N4" i="178"/>
  <c r="L4" i="178"/>
  <c r="M4" i="178" s="1"/>
  <c r="O4" i="178" s="1"/>
  <c r="K4" i="178"/>
  <c r="N4" i="177"/>
  <c r="L4" i="177"/>
  <c r="M4" i="177" s="1"/>
  <c r="O4" i="177" s="1"/>
  <c r="K4" i="177"/>
  <c r="N13" i="171"/>
  <c r="L13" i="171"/>
  <c r="K13" i="171"/>
  <c r="N14" i="169"/>
  <c r="L14" i="169"/>
  <c r="M14" i="169" s="1"/>
  <c r="O14" i="169" s="1"/>
  <c r="K14" i="169"/>
  <c r="N4" i="176"/>
  <c r="L4" i="176"/>
  <c r="M4" i="176" s="1"/>
  <c r="O4" i="176" s="1"/>
  <c r="K4" i="176"/>
  <c r="N4" i="175"/>
  <c r="L4" i="175"/>
  <c r="M4" i="175" s="1"/>
  <c r="O4" i="175" s="1"/>
  <c r="K4" i="175"/>
  <c r="N4" i="174"/>
  <c r="L4" i="174"/>
  <c r="K4" i="174"/>
  <c r="N4" i="173"/>
  <c r="L4" i="173"/>
  <c r="M4" i="173" s="1"/>
  <c r="O4" i="173" s="1"/>
  <c r="K4" i="173"/>
  <c r="N4" i="172"/>
  <c r="L4" i="172"/>
  <c r="K4" i="172"/>
  <c r="H95" i="1"/>
  <c r="G95" i="1"/>
  <c r="F95" i="1"/>
  <c r="E95" i="1"/>
  <c r="D95" i="1"/>
  <c r="N4" i="171"/>
  <c r="L4" i="171"/>
  <c r="M4" i="171" s="1"/>
  <c r="O4" i="171" s="1"/>
  <c r="K4" i="171"/>
  <c r="E71" i="1"/>
  <c r="N4" i="170"/>
  <c r="G71" i="1" s="1"/>
  <c r="L4" i="170"/>
  <c r="K4" i="170"/>
  <c r="D71" i="1" s="1"/>
  <c r="H70" i="1"/>
  <c r="G70" i="1"/>
  <c r="F70" i="1"/>
  <c r="E70" i="1"/>
  <c r="D70" i="1"/>
  <c r="N4" i="169"/>
  <c r="L4" i="169"/>
  <c r="K4" i="169"/>
  <c r="H84" i="1"/>
  <c r="G84" i="1"/>
  <c r="F84" i="1"/>
  <c r="E84" i="1"/>
  <c r="D84" i="1"/>
  <c r="N4" i="168"/>
  <c r="L4" i="168"/>
  <c r="M4" i="168" s="1"/>
  <c r="K4" i="168"/>
  <c r="H73" i="1"/>
  <c r="G73" i="1"/>
  <c r="F73" i="1"/>
  <c r="E73" i="1"/>
  <c r="D73" i="1"/>
  <c r="N23" i="157"/>
  <c r="L23" i="157"/>
  <c r="K23" i="157"/>
  <c r="N16" i="151"/>
  <c r="L16" i="151"/>
  <c r="K16" i="151"/>
  <c r="N24" i="151"/>
  <c r="G69" i="1" s="1"/>
  <c r="L24" i="151"/>
  <c r="E69" i="1" s="1"/>
  <c r="K24" i="151"/>
  <c r="D69" i="1" s="1"/>
  <c r="D27" i="1"/>
  <c r="N5" i="167"/>
  <c r="G27" i="1" s="1"/>
  <c r="L5" i="167"/>
  <c r="M5" i="167" s="1"/>
  <c r="K5" i="167"/>
  <c r="N5" i="166"/>
  <c r="G94" i="1" s="1"/>
  <c r="L5" i="166"/>
  <c r="M5" i="166" s="1"/>
  <c r="O5" i="166" s="1"/>
  <c r="H94" i="1" s="1"/>
  <c r="K5" i="166"/>
  <c r="D94" i="1" s="1"/>
  <c r="D82" i="1"/>
  <c r="N5" i="165"/>
  <c r="G82" i="1" s="1"/>
  <c r="L5" i="165"/>
  <c r="M5" i="165" s="1"/>
  <c r="O5" i="165" s="1"/>
  <c r="H82" i="1" s="1"/>
  <c r="K5" i="165"/>
  <c r="G72" i="1"/>
  <c r="N15" i="146"/>
  <c r="L15" i="146"/>
  <c r="E72" i="1" s="1"/>
  <c r="K15" i="146"/>
  <c r="D72" i="1" s="1"/>
  <c r="N16" i="156"/>
  <c r="G98" i="1" s="1"/>
  <c r="L16" i="156"/>
  <c r="E98" i="1" s="1"/>
  <c r="K16" i="156"/>
  <c r="D98" i="1" s="1"/>
  <c r="N10" i="164"/>
  <c r="G92" i="1" s="1"/>
  <c r="L10" i="164"/>
  <c r="E92" i="1" s="1"/>
  <c r="K10" i="164"/>
  <c r="D92" i="1" s="1"/>
  <c r="H52" i="1"/>
  <c r="G52" i="1"/>
  <c r="F52" i="1"/>
  <c r="E52" i="1"/>
  <c r="D52" i="1"/>
  <c r="N4" i="163"/>
  <c r="L4" i="163"/>
  <c r="K4" i="163"/>
  <c r="H51" i="1"/>
  <c r="G51" i="1"/>
  <c r="F51" i="1"/>
  <c r="E51" i="1"/>
  <c r="D51" i="1"/>
  <c r="N4" i="162"/>
  <c r="L4" i="162"/>
  <c r="M4" i="162" s="1"/>
  <c r="O4" i="162" s="1"/>
  <c r="K4" i="162"/>
  <c r="H20" i="1"/>
  <c r="G20" i="1"/>
  <c r="F20" i="1"/>
  <c r="E20" i="1"/>
  <c r="D20" i="1"/>
  <c r="N4" i="161"/>
  <c r="L4" i="161"/>
  <c r="M4" i="161" s="1"/>
  <c r="O4" i="161" s="1"/>
  <c r="K4" i="161"/>
  <c r="H50" i="1"/>
  <c r="G50" i="1"/>
  <c r="F50" i="1"/>
  <c r="E50" i="1"/>
  <c r="D50" i="1"/>
  <c r="N4" i="160"/>
  <c r="L4" i="160"/>
  <c r="M4" i="160" s="1"/>
  <c r="O4" i="160" s="1"/>
  <c r="K4" i="160"/>
  <c r="E97" i="1"/>
  <c r="D97" i="1"/>
  <c r="N16" i="157"/>
  <c r="G96" i="1" s="1"/>
  <c r="L16" i="157"/>
  <c r="E96" i="1" s="1"/>
  <c r="K16" i="157"/>
  <c r="D96" i="1" s="1"/>
  <c r="N5" i="159"/>
  <c r="G97" i="1" s="1"/>
  <c r="L5" i="159"/>
  <c r="K5" i="159"/>
  <c r="N4" i="158"/>
  <c r="L4" i="158"/>
  <c r="E85" i="1" s="1"/>
  <c r="K4" i="158"/>
  <c r="D85" i="1" s="1"/>
  <c r="D12" i="1"/>
  <c r="N7" i="157"/>
  <c r="G12" i="1" s="1"/>
  <c r="L7" i="157"/>
  <c r="K7" i="157"/>
  <c r="M4" i="193" l="1"/>
  <c r="O4" i="193" s="1"/>
  <c r="M4" i="191"/>
  <c r="O4" i="191" s="1"/>
  <c r="M4" i="188"/>
  <c r="O4" i="188" s="1"/>
  <c r="O4" i="186"/>
  <c r="M4" i="185"/>
  <c r="O4" i="185" s="1"/>
  <c r="M4" i="183"/>
  <c r="O4" i="183" s="1"/>
  <c r="M4" i="182"/>
  <c r="O4" i="182" s="1"/>
  <c r="M4" i="181"/>
  <c r="O4" i="181" s="1"/>
  <c r="O4" i="180"/>
  <c r="M4" i="179"/>
  <c r="O4" i="179" s="1"/>
  <c r="M13" i="171"/>
  <c r="O13" i="171" s="1"/>
  <c r="M4" i="174"/>
  <c r="O4" i="174" s="1"/>
  <c r="M4" i="172"/>
  <c r="O4" i="172" s="1"/>
  <c r="E27" i="1"/>
  <c r="O5" i="167"/>
  <c r="H27" i="1" s="1"/>
  <c r="F27" i="1"/>
  <c r="E94" i="1"/>
  <c r="F94" i="1"/>
  <c r="M4" i="170"/>
  <c r="M4" i="169"/>
  <c r="O4" i="169" s="1"/>
  <c r="M16" i="151"/>
  <c r="O4" i="168"/>
  <c r="E82" i="1"/>
  <c r="F82" i="1"/>
  <c r="M23" i="157"/>
  <c r="O23" i="157" s="1"/>
  <c r="M24" i="151"/>
  <c r="M16" i="156"/>
  <c r="M15" i="146"/>
  <c r="M10" i="164"/>
  <c r="M4" i="163"/>
  <c r="O4" i="163" s="1"/>
  <c r="M16" i="157"/>
  <c r="M5" i="159"/>
  <c r="M7" i="157"/>
  <c r="O7" i="157" s="1"/>
  <c r="H12" i="1" s="1"/>
  <c r="M4" i="158"/>
  <c r="E12" i="1"/>
  <c r="O4" i="170" l="1"/>
  <c r="H71" i="1" s="1"/>
  <c r="F71" i="1"/>
  <c r="O24" i="151"/>
  <c r="H69" i="1" s="1"/>
  <c r="F69" i="1"/>
  <c r="O15" i="146"/>
  <c r="H72" i="1" s="1"/>
  <c r="F72" i="1"/>
  <c r="O16" i="156"/>
  <c r="H98" i="1" s="1"/>
  <c r="F98" i="1"/>
  <c r="O5" i="159"/>
  <c r="H97" i="1" s="1"/>
  <c r="F97" i="1"/>
  <c r="O10" i="164"/>
  <c r="H92" i="1" s="1"/>
  <c r="F92" i="1"/>
  <c r="O16" i="157"/>
  <c r="H96" i="1" s="1"/>
  <c r="F96" i="1"/>
  <c r="F12" i="1"/>
  <c r="O4" i="158"/>
  <c r="H85" i="1" s="1"/>
  <c r="F85" i="1"/>
  <c r="O2" i="156" l="1"/>
  <c r="O2" i="155"/>
  <c r="N7" i="156"/>
  <c r="G83" i="1" s="1"/>
  <c r="L7" i="156"/>
  <c r="E83" i="1" s="1"/>
  <c r="K7" i="156"/>
  <c r="D83" i="1" s="1"/>
  <c r="N9" i="155"/>
  <c r="G80" i="1" s="1"/>
  <c r="L9" i="155"/>
  <c r="E80" i="1" s="1"/>
  <c r="K9" i="155"/>
  <c r="D80" i="1" s="1"/>
  <c r="G68" i="1"/>
  <c r="D68" i="1"/>
  <c r="E45" i="1"/>
  <c r="G37" i="1"/>
  <c r="D37" i="1"/>
  <c r="G44" i="1"/>
  <c r="E44" i="1"/>
  <c r="D17" i="1"/>
  <c r="E21" i="1"/>
  <c r="G29" i="1"/>
  <c r="D29" i="1"/>
  <c r="N4" i="154"/>
  <c r="L4" i="154"/>
  <c r="E68" i="1" s="1"/>
  <c r="K4" i="154"/>
  <c r="N4" i="153"/>
  <c r="G45" i="1" s="1"/>
  <c r="L4" i="153"/>
  <c r="K4" i="153"/>
  <c r="D45" i="1" s="1"/>
  <c r="N9" i="152"/>
  <c r="G66" i="1" s="1"/>
  <c r="L9" i="152"/>
  <c r="E66" i="1" s="1"/>
  <c r="K9" i="152"/>
  <c r="D66" i="1" s="1"/>
  <c r="G6" i="1"/>
  <c r="E6" i="1"/>
  <c r="D6" i="1"/>
  <c r="N4" i="150"/>
  <c r="L4" i="150"/>
  <c r="K4" i="150"/>
  <c r="N4" i="149"/>
  <c r="G54" i="1" s="1"/>
  <c r="L4" i="149"/>
  <c r="E54" i="1" s="1"/>
  <c r="K4" i="149"/>
  <c r="D54" i="1" s="1"/>
  <c r="N4" i="148"/>
  <c r="L4" i="148"/>
  <c r="K4" i="148"/>
  <c r="D44" i="1" s="1"/>
  <c r="N5" i="147"/>
  <c r="G10" i="1" s="1"/>
  <c r="L5" i="147"/>
  <c r="E10" i="1" s="1"/>
  <c r="K5" i="147"/>
  <c r="D10" i="1" s="1"/>
  <c r="N6" i="146"/>
  <c r="G11" i="1" s="1"/>
  <c r="L6" i="146"/>
  <c r="E11" i="1" s="1"/>
  <c r="K6" i="146"/>
  <c r="D11" i="1" s="1"/>
  <c r="N4" i="145"/>
  <c r="G43" i="1" s="1"/>
  <c r="L4" i="145"/>
  <c r="E43" i="1" s="1"/>
  <c r="K4" i="145"/>
  <c r="D43" i="1" s="1"/>
  <c r="N5" i="144"/>
  <c r="G18" i="1" s="1"/>
  <c r="L5" i="144"/>
  <c r="E18" i="1" s="1"/>
  <c r="K5" i="144"/>
  <c r="D18" i="1" s="1"/>
  <c r="N4" i="143"/>
  <c r="G53" i="1" s="1"/>
  <c r="L4" i="143"/>
  <c r="E53" i="1" s="1"/>
  <c r="K4" i="143"/>
  <c r="D53" i="1" s="1"/>
  <c r="N5" i="142"/>
  <c r="G17" i="1" s="1"/>
  <c r="L5" i="142"/>
  <c r="E17" i="1" s="1"/>
  <c r="K5" i="142"/>
  <c r="N12" i="141"/>
  <c r="G7" i="1" s="1"/>
  <c r="L12" i="141"/>
  <c r="E7" i="1" s="1"/>
  <c r="K12" i="141"/>
  <c r="D7" i="1" s="1"/>
  <c r="N5" i="140"/>
  <c r="G21" i="1" s="1"/>
  <c r="L5" i="140"/>
  <c r="K5" i="140"/>
  <c r="D21" i="1" s="1"/>
  <c r="N4" i="139"/>
  <c r="G34" i="1" s="1"/>
  <c r="L4" i="139"/>
  <c r="E34" i="1" s="1"/>
  <c r="K4" i="139"/>
  <c r="D34" i="1" s="1"/>
  <c r="N4" i="138"/>
  <c r="L4" i="138"/>
  <c r="K4" i="138"/>
  <c r="M9" i="155" l="1"/>
  <c r="F80" i="1" s="1"/>
  <c r="M4" i="150"/>
  <c r="E37" i="1"/>
  <c r="M4" i="138"/>
  <c r="F29" i="1" s="1"/>
  <c r="E29" i="1"/>
  <c r="M4" i="153"/>
  <c r="M5" i="140"/>
  <c r="M5" i="144"/>
  <c r="M4" i="148"/>
  <c r="M7" i="156"/>
  <c r="M5" i="142"/>
  <c r="M4" i="154"/>
  <c r="M9" i="152"/>
  <c r="M4" i="149"/>
  <c r="M5" i="147"/>
  <c r="M4" i="145"/>
  <c r="M4" i="139"/>
  <c r="M6" i="146"/>
  <c r="M4" i="143"/>
  <c r="M12" i="141"/>
  <c r="N7" i="137"/>
  <c r="G9" i="1" s="1"/>
  <c r="L7" i="137"/>
  <c r="E9" i="1" s="1"/>
  <c r="K7" i="137"/>
  <c r="D9" i="1" s="1"/>
  <c r="N5" i="136"/>
  <c r="G14" i="1" s="1"/>
  <c r="L5" i="136"/>
  <c r="K5" i="136"/>
  <c r="D14" i="1" s="1"/>
  <c r="O9" i="155" l="1"/>
  <c r="H80" i="1" s="1"/>
  <c r="O4" i="143"/>
  <c r="H53" i="1" s="1"/>
  <c r="F53" i="1"/>
  <c r="O5" i="144"/>
  <c r="H18" i="1" s="1"/>
  <c r="F18" i="1"/>
  <c r="O5" i="147"/>
  <c r="H10" i="1" s="1"/>
  <c r="F10" i="1"/>
  <c r="O5" i="140"/>
  <c r="H21" i="1" s="1"/>
  <c r="F21" i="1"/>
  <c r="O4" i="138"/>
  <c r="H29" i="1" s="1"/>
  <c r="O4" i="153"/>
  <c r="H45" i="1" s="1"/>
  <c r="F45" i="1"/>
  <c r="O4" i="145"/>
  <c r="H43" i="1" s="1"/>
  <c r="F43" i="1"/>
  <c r="O4" i="154"/>
  <c r="H68" i="1" s="1"/>
  <c r="F68" i="1"/>
  <c r="M5" i="136"/>
  <c r="E14" i="1"/>
  <c r="O6" i="146"/>
  <c r="H11" i="1" s="1"/>
  <c r="F11" i="1"/>
  <c r="O5" i="142"/>
  <c r="H17" i="1" s="1"/>
  <c r="F17" i="1"/>
  <c r="O16" i="151"/>
  <c r="H6" i="1" s="1"/>
  <c r="F6" i="1"/>
  <c r="O4" i="149"/>
  <c r="H54" i="1" s="1"/>
  <c r="F54" i="1"/>
  <c r="O7" i="156"/>
  <c r="H83" i="1" s="1"/>
  <c r="F83" i="1"/>
  <c r="O12" i="141"/>
  <c r="H7" i="1" s="1"/>
  <c r="F7" i="1"/>
  <c r="O4" i="139"/>
  <c r="H34" i="1" s="1"/>
  <c r="F34" i="1"/>
  <c r="O9" i="152"/>
  <c r="H66" i="1" s="1"/>
  <c r="F66" i="1"/>
  <c r="O4" i="148"/>
  <c r="H44" i="1" s="1"/>
  <c r="F44" i="1"/>
  <c r="O4" i="150"/>
  <c r="H37" i="1" s="1"/>
  <c r="F37" i="1"/>
  <c r="M7" i="137"/>
  <c r="O7" i="137" l="1"/>
  <c r="H9" i="1" s="1"/>
  <c r="F9" i="1"/>
  <c r="O5" i="136"/>
  <c r="H14" i="1" s="1"/>
  <c r="F14" i="1"/>
  <c r="N4" i="131"/>
  <c r="G15" i="1" s="1"/>
  <c r="L4" i="131"/>
  <c r="E15" i="1" s="1"/>
  <c r="K4" i="131"/>
  <c r="D15" i="1" s="1"/>
  <c r="M4" i="131" l="1"/>
  <c r="F15" i="1" s="1"/>
  <c r="O4" i="131" l="1"/>
  <c r="H15" i="1" s="1"/>
</calcChain>
</file>

<file path=xl/sharedStrings.xml><?xml version="1.0" encoding="utf-8"?>
<sst xmlns="http://schemas.openxmlformats.org/spreadsheetml/2006/main" count="1597" uniqueCount="99">
  <si>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</si>
  <si>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</si>
  <si>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</si>
  <si>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</si>
  <si>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</si>
  <si>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</si>
  <si>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</si>
  <si>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</si>
  <si>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</si>
  <si>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</si>
  <si>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</si>
  <si>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</si>
  <si>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</si>
  <si>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</si>
  <si>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</si>
  <si>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</si>
  <si>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</si>
  <si>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</si>
  <si>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</si>
  <si>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</si>
  <si>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Unlimited</t>
  </si>
  <si>
    <t>Back to Ranking</t>
  </si>
  <si>
    <t xml:space="preserve"> </t>
  </si>
  <si>
    <t>ABRA OUTLAW HEAVY RANKING 2022</t>
  </si>
  <si>
    <t>ABRA UNLIMITED 2022</t>
  </si>
  <si>
    <t>ABRA FACTORY 2022</t>
  </si>
  <si>
    <t>VA Indoor</t>
  </si>
  <si>
    <t>Outlaw Heavy</t>
  </si>
  <si>
    <t>Stanley Canter</t>
  </si>
  <si>
    <t>Cecil Combs</t>
  </si>
  <si>
    <t>Eric Nester</t>
  </si>
  <si>
    <t>Jay Boyd</t>
  </si>
  <si>
    <t>Jimmy Niece</t>
  </si>
  <si>
    <t>Matthew Tignor</t>
  </si>
  <si>
    <t>Chuck Morrell</t>
  </si>
  <si>
    <t>Billy Dooley</t>
  </si>
  <si>
    <t>David Gilliam</t>
  </si>
  <si>
    <t>Don Kowalsky</t>
  </si>
  <si>
    <t>Jud Denniston</t>
  </si>
  <si>
    <t>Russ Peters</t>
  </si>
  <si>
    <t>Mark Burns</t>
  </si>
  <si>
    <t>Myles Cope</t>
  </si>
  <si>
    <t>Willie Castle</t>
  </si>
  <si>
    <t>Mike Gross</t>
  </si>
  <si>
    <t>Ralph Frazier</t>
  </si>
  <si>
    <t>Jeff Lewis</t>
  </si>
  <si>
    <t>Tom Tignor</t>
  </si>
  <si>
    <t>Kim Duff</t>
  </si>
  <si>
    <t>Bristol,VA Indoor</t>
  </si>
  <si>
    <t>Adult Outlaw Heavy</t>
  </si>
  <si>
    <t>Adult Unlimited</t>
  </si>
  <si>
    <t>Factory</t>
  </si>
  <si>
    <t>Charles Miller</t>
  </si>
  <si>
    <t>Dale Cauthen</t>
  </si>
  <si>
    <t xml:space="preserve">Outlaw Hvy </t>
  </si>
  <si>
    <t>Bristol, VA Indoor</t>
  </si>
  <si>
    <t xml:space="preserve">Unlimited </t>
  </si>
  <si>
    <t>David Jennings</t>
  </si>
  <si>
    <t xml:space="preserve">Factory </t>
  </si>
  <si>
    <t>Bob Laauser</t>
  </si>
  <si>
    <t>Outlaw Lt</t>
  </si>
  <si>
    <t>Bill Cordle</t>
  </si>
  <si>
    <t>ABRA OUTLAW LITE 2022</t>
  </si>
  <si>
    <t>Outlaw Lite</t>
  </si>
  <si>
    <t>Jeff Kite</t>
  </si>
  <si>
    <t>Gary Widener</t>
  </si>
  <si>
    <t>Josh Kite</t>
  </si>
  <si>
    <t>Steven Taylor</t>
  </si>
  <si>
    <t>Cody Dockery</t>
  </si>
  <si>
    <t>Chuck Miller</t>
  </si>
  <si>
    <t>Steve Pennington</t>
  </si>
  <si>
    <t>Claude Pennington</t>
  </si>
  <si>
    <t>Chris Bradley</t>
  </si>
  <si>
    <t>Marvin Batliner</t>
  </si>
  <si>
    <t>Judy Gallion</t>
  </si>
  <si>
    <t>Kenny Huth</t>
  </si>
  <si>
    <t>Cody dockery</t>
  </si>
  <si>
    <t>James Parker</t>
  </si>
  <si>
    <t>Johnny Montgomery</t>
  </si>
  <si>
    <t>Gary Gallion</t>
  </si>
  <si>
    <t>Jason Frymier</t>
  </si>
  <si>
    <t>Steve DuVall</t>
  </si>
  <si>
    <t>Jeromy Viands</t>
  </si>
  <si>
    <t>Greg George</t>
  </si>
  <si>
    <t>Nick Palmer</t>
  </si>
  <si>
    <t>Brian Gilliand</t>
  </si>
  <si>
    <t>Tom Wilkinson</t>
  </si>
  <si>
    <t>Lacey Allman</t>
  </si>
  <si>
    <t>Donald Kolalsky</t>
  </si>
  <si>
    <t>Joe Craig</t>
  </si>
  <si>
    <t>Tyson Gross</t>
  </si>
  <si>
    <t>Tia Craig</t>
  </si>
  <si>
    <t>Tom Woebkenber</t>
  </si>
  <si>
    <t>Terry George</t>
  </si>
  <si>
    <t>Tim Rowlands</t>
  </si>
  <si>
    <t>Matthew Newhouse</t>
  </si>
  <si>
    <t>Bruce Postlehwait</t>
  </si>
  <si>
    <t>Jody Campbell</t>
  </si>
  <si>
    <t>Mary Webb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</si>
</sst>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7" fillId="0" borderId="0" xfId="1" applyFont="1" applyAlignment="1">
      <alignment horizontal="center"/>
    </xf>
    <xf numFmtId="0" fontId="8" fillId="2" borderId="0" xfId="0" applyFont="1" applyFill="1"/>
    <xf numFmtId="0" fontId="9" fillId="0" borderId="0" xfId="0" applyFont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 wrapText="1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2" fillId="0" borderId="0" xfId="1" applyFont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9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0" xfId="1" applyFont="1" applyFill="1" applyBorder="1" applyAlignment="1" applyProtection="1">
      <alignment horizontal="center"/>
      <protection locked="0"/>
    </xf>
    <xf numFmtId="1" fontId="11" fillId="3" borderId="0" xfId="0" applyNumberFormat="1" applyFont="1" applyFill="1" applyAlignment="1">
      <alignment horizontal="center"/>
    </xf>
    <xf numFmtId="2" fontId="11" fillId="3" borderId="0" xfId="0" applyNumberFormat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12" fillId="0" borderId="0" xfId="1" applyFont="1" applyAlignment="1">
      <alignment horizontal="center"/>
    </xf>
    <xf numFmtId="0" fontId="12" fillId="3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" fontId="1" fillId="2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83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98"/>
  <sheetViews>
    <sheetView tabSelected="1" topLeftCell="A70" workbookViewId="0">
      <selection activeCell="F91" sqref="F91"/>
    </sheetView>
  </sheetViews>
  <sheetFormatPr defaultRowHeight="15" x14ac:dyDescent="0.25"/>
  <cols>
    <col min="1" max="1" width="9.140625" style="9"/>
    <col min="2" max="2" width="17.7109375" style="9" customWidth="1"/>
    <col min="3" max="3" width="38.7109375" style="9" customWidth="1"/>
    <col min="4" max="4" width="16.140625" style="9" bestFit="1" customWidth="1"/>
    <col min="5" max="5" width="16.140625" style="10" bestFit="1" customWidth="1"/>
    <col min="6" max="6" width="9.140625" style="22"/>
    <col min="7" max="7" width="9.140625" style="9"/>
    <col min="8" max="8" width="16.28515625" style="22" bestFit="1" customWidth="1"/>
  </cols>
  <sheetData>
    <row r="1" spans="1:8" x14ac:dyDescent="0.25">
      <c r="A1" s="11" t="s">
        <v>22</v>
      </c>
      <c r="B1" s="11"/>
      <c r="C1" s="11"/>
      <c r="D1" s="11"/>
      <c r="E1" s="56"/>
      <c r="F1" s="20"/>
      <c r="G1" s="11"/>
      <c r="H1" s="20"/>
    </row>
    <row r="2" spans="1:8" ht="28.5" x14ac:dyDescent="0.45">
      <c r="A2" s="11"/>
      <c r="B2" s="11"/>
      <c r="C2" s="29" t="s">
        <v>23</v>
      </c>
      <c r="D2" s="11"/>
      <c r="E2" s="56"/>
      <c r="F2" s="20"/>
      <c r="G2" s="11"/>
      <c r="H2" s="20"/>
    </row>
    <row r="3" spans="1:8" ht="18.75" x14ac:dyDescent="0.3">
      <c r="A3" s="11"/>
      <c r="B3" s="11"/>
      <c r="C3" s="11"/>
      <c r="D3" s="14" t="s">
        <v>26</v>
      </c>
      <c r="E3" s="56"/>
      <c r="F3" s="20"/>
      <c r="G3" s="11"/>
      <c r="H3" s="20"/>
    </row>
    <row r="4" spans="1:8" x14ac:dyDescent="0.25">
      <c r="A4" s="11"/>
      <c r="B4" s="11"/>
      <c r="C4" s="11"/>
      <c r="D4" s="11"/>
      <c r="E4" s="56"/>
      <c r="F4" s="20"/>
      <c r="G4" s="11"/>
      <c r="H4" s="20"/>
    </row>
    <row r="5" spans="1:8" ht="18.75" x14ac:dyDescent="0.4">
      <c r="A5" s="12" t="s">
        <v>0</v>
      </c>
      <c r="B5" s="12" t="s">
        <v>1</v>
      </c>
      <c r="C5" s="12" t="s">
        <v>2</v>
      </c>
      <c r="D5" s="12" t="s">
        <v>19</v>
      </c>
      <c r="E5" s="57" t="s">
        <v>16</v>
      </c>
      <c r="F5" s="21" t="s">
        <v>17</v>
      </c>
      <c r="G5" s="12" t="s">
        <v>14</v>
      </c>
      <c r="H5" s="21" t="s">
        <v>18</v>
      </c>
    </row>
    <row r="6" spans="1:8" ht="16.5" x14ac:dyDescent="0.3">
      <c r="A6" s="30">
        <v>1</v>
      </c>
      <c r="B6" s="42" t="s">
        <v>27</v>
      </c>
      <c r="C6" s="43" t="s">
        <v>28</v>
      </c>
      <c r="D6" s="44">
        <f>SUM('Stanley Canter'!K16)</f>
        <v>46</v>
      </c>
      <c r="E6" s="44">
        <f>SUM('Stanley Canter'!L16)</f>
        <v>9151.0339999999997</v>
      </c>
      <c r="F6" s="45">
        <f>SUM('Stanley Canter'!M16)</f>
        <v>198.93552173913042</v>
      </c>
      <c r="G6" s="44">
        <f>SUM('Stanley Canter'!N16)</f>
        <v>119</v>
      </c>
      <c r="H6" s="45">
        <f>SUM('Stanley Canter'!O16)</f>
        <v>317.93552173913042</v>
      </c>
    </row>
    <row r="7" spans="1:8" ht="16.5" x14ac:dyDescent="0.3">
      <c r="A7" s="30">
        <v>2</v>
      </c>
      <c r="B7" s="42" t="s">
        <v>27</v>
      </c>
      <c r="C7" s="43" t="s">
        <v>31</v>
      </c>
      <c r="D7" s="44">
        <f>SUM('Jay Boyd'!K12)</f>
        <v>33</v>
      </c>
      <c r="E7" s="44">
        <f>SUM('Jay Boyd'!L12)</f>
        <v>6524.01</v>
      </c>
      <c r="F7" s="45">
        <f>SUM('Jay Boyd'!M12)</f>
        <v>197.69727272727275</v>
      </c>
      <c r="G7" s="44">
        <f>SUM('Jay Boyd'!N12)</f>
        <v>45</v>
      </c>
      <c r="H7" s="45">
        <f>SUM('Jay Boyd'!O12)</f>
        <v>242.69727272727275</v>
      </c>
    </row>
    <row r="8" spans="1:8" ht="16.5" x14ac:dyDescent="0.3">
      <c r="A8" s="46"/>
      <c r="B8" s="47"/>
      <c r="C8" s="48"/>
      <c r="D8" s="49"/>
      <c r="E8" s="49"/>
      <c r="F8" s="50"/>
      <c r="G8" s="49"/>
      <c r="H8" s="50"/>
    </row>
    <row r="9" spans="1:8" ht="16.5" x14ac:dyDescent="0.3">
      <c r="A9" s="30">
        <v>3</v>
      </c>
      <c r="B9" s="42" t="s">
        <v>27</v>
      </c>
      <c r="C9" s="43" t="s">
        <v>34</v>
      </c>
      <c r="D9" s="44">
        <f>SUM('Chuck Morrell'!K7)</f>
        <v>18</v>
      </c>
      <c r="E9" s="44">
        <f>SUM('Chuck Morrell'!L7)</f>
        <v>3577.0029999999997</v>
      </c>
      <c r="F9" s="45">
        <f>SUM('Chuck Morrell'!M7)</f>
        <v>198.72238888888887</v>
      </c>
      <c r="G9" s="44">
        <f>SUM('Chuck Morrell'!N7)</f>
        <v>27</v>
      </c>
      <c r="H9" s="45">
        <f>SUM('Chuck Morrell'!O7)</f>
        <v>225.72238888888887</v>
      </c>
    </row>
    <row r="10" spans="1:8" ht="16.5" x14ac:dyDescent="0.3">
      <c r="A10" s="30">
        <v>4</v>
      </c>
      <c r="B10" s="42" t="s">
        <v>27</v>
      </c>
      <c r="C10" s="43" t="s">
        <v>43</v>
      </c>
      <c r="D10" s="44">
        <f>SUM('Mike Gross'!K5)</f>
        <v>12</v>
      </c>
      <c r="E10" s="44">
        <f>SUM('Mike Gross'!L5)</f>
        <v>2329.0039999999999</v>
      </c>
      <c r="F10" s="45">
        <f>SUM('Mike Gross'!M5)</f>
        <v>194.08366666666666</v>
      </c>
      <c r="G10" s="44">
        <f>SUM('Mike Gross'!N5)</f>
        <v>30</v>
      </c>
      <c r="H10" s="45">
        <f>SUM('Mike Gross'!O5)</f>
        <v>224.08366666666666</v>
      </c>
    </row>
    <row r="11" spans="1:8" ht="16.5" x14ac:dyDescent="0.3">
      <c r="A11" s="30">
        <v>5</v>
      </c>
      <c r="B11" s="42" t="s">
        <v>27</v>
      </c>
      <c r="C11" s="43" t="s">
        <v>33</v>
      </c>
      <c r="D11" s="44">
        <f>SUM('Matthew Tignor'!K6)</f>
        <v>14</v>
      </c>
      <c r="E11" s="44">
        <f>SUM('Matthew Tignor'!L6)</f>
        <v>2779</v>
      </c>
      <c r="F11" s="45">
        <f>SUM('Matthew Tignor'!M6)</f>
        <v>198.5</v>
      </c>
      <c r="G11" s="44">
        <f>SUM('Matthew Tignor'!N6)</f>
        <v>22</v>
      </c>
      <c r="H11" s="45">
        <f>SUM('Matthew Tignor'!O6)</f>
        <v>220.5</v>
      </c>
    </row>
    <row r="12" spans="1:8" ht="16.5" x14ac:dyDescent="0.3">
      <c r="A12" s="30">
        <v>6</v>
      </c>
      <c r="B12" s="42" t="s">
        <v>27</v>
      </c>
      <c r="C12" s="43" t="s">
        <v>57</v>
      </c>
      <c r="D12" s="44">
        <f>SUM('David Jennings'!K7)</f>
        <v>12</v>
      </c>
      <c r="E12" s="44">
        <f>SUM('David Jennings'!L7)</f>
        <v>2370</v>
      </c>
      <c r="F12" s="45">
        <f>SUM('David Jennings'!M7)</f>
        <v>197.5</v>
      </c>
      <c r="G12" s="44">
        <f>SUM('David Jennings'!N7)</f>
        <v>19</v>
      </c>
      <c r="H12" s="45">
        <f>SUM('David Jennings'!O7)</f>
        <v>216.5</v>
      </c>
    </row>
    <row r="13" spans="1:8" ht="16.5" x14ac:dyDescent="0.3">
      <c r="A13" s="30">
        <v>7</v>
      </c>
      <c r="B13" s="42" t="s">
        <v>27</v>
      </c>
      <c r="C13" s="43" t="s">
        <v>77</v>
      </c>
      <c r="D13" s="44">
        <f>SUM('James Parker'!K4)</f>
        <v>6</v>
      </c>
      <c r="E13" s="44">
        <f>SUM('James Parker'!L4)</f>
        <v>1197.001</v>
      </c>
      <c r="F13" s="45">
        <f>SUM('James Parker'!M4)</f>
        <v>199.50016666666667</v>
      </c>
      <c r="G13" s="44">
        <f>SUM('James Parker'!N4)</f>
        <v>12</v>
      </c>
      <c r="H13" s="45">
        <f>SUM('James Parker'!O4)</f>
        <v>211.50016666666667</v>
      </c>
    </row>
    <row r="14" spans="1:8" ht="16.5" x14ac:dyDescent="0.3">
      <c r="A14" s="30">
        <v>8</v>
      </c>
      <c r="B14" s="42" t="s">
        <v>27</v>
      </c>
      <c r="C14" s="43" t="s">
        <v>29</v>
      </c>
      <c r="D14" s="44">
        <f>SUM('Cecil Combs'!K5)</f>
        <v>9</v>
      </c>
      <c r="E14" s="44">
        <f>SUM('Cecil Combs'!L5)</f>
        <v>1791</v>
      </c>
      <c r="F14" s="45">
        <f>SUM('Cecil Combs'!M5)</f>
        <v>199</v>
      </c>
      <c r="G14" s="44">
        <f>SUM('Cecil Combs'!N5)</f>
        <v>8</v>
      </c>
      <c r="H14" s="45">
        <f>SUM('Cecil Combs'!O5)</f>
        <v>207</v>
      </c>
    </row>
    <row r="15" spans="1:8" ht="16.5" x14ac:dyDescent="0.3">
      <c r="A15" s="30">
        <v>9</v>
      </c>
      <c r="B15" s="42" t="s">
        <v>27</v>
      </c>
      <c r="C15" s="43" t="s">
        <v>35</v>
      </c>
      <c r="D15" s="44">
        <f>SUM('Billy Dooley'!K4)</f>
        <v>6</v>
      </c>
      <c r="E15" s="44">
        <f>SUM('Billy Dooley'!L4)</f>
        <v>1193.001</v>
      </c>
      <c r="F15" s="45">
        <f>SUM('Billy Dooley'!M4)</f>
        <v>198.83349999999999</v>
      </c>
      <c r="G15" s="44">
        <f>SUM('Billy Dooley'!N4)</f>
        <v>8</v>
      </c>
      <c r="H15" s="45">
        <f>SUM('Billy Dooley'!O4)</f>
        <v>206.83349999999999</v>
      </c>
    </row>
    <row r="16" spans="1:8" ht="16.5" x14ac:dyDescent="0.3">
      <c r="A16" s="30">
        <v>10</v>
      </c>
      <c r="B16" s="42" t="s">
        <v>27</v>
      </c>
      <c r="C16" s="43" t="s">
        <v>80</v>
      </c>
      <c r="D16" s="44">
        <f>SUM('Jason Frymier'!K4)</f>
        <v>6</v>
      </c>
      <c r="E16" s="44">
        <f>SUM('Jason Frymier'!L4)</f>
        <v>1193.001</v>
      </c>
      <c r="F16" s="45">
        <f>SUM('Jason Frymier'!M4)</f>
        <v>198.83349999999999</v>
      </c>
      <c r="G16" s="44">
        <f>SUM('Jason Frymier'!N4)</f>
        <v>8</v>
      </c>
      <c r="H16" s="45">
        <f>SUM('Jason Frymier'!O4)</f>
        <v>206.83349999999999</v>
      </c>
    </row>
    <row r="17" spans="1:8" ht="16.5" x14ac:dyDescent="0.3">
      <c r="A17" s="30">
        <v>11</v>
      </c>
      <c r="B17" s="42" t="s">
        <v>27</v>
      </c>
      <c r="C17" s="43" t="s">
        <v>45</v>
      </c>
      <c r="D17" s="44">
        <f>SUM('Jeff Lewis'!K5)</f>
        <v>11</v>
      </c>
      <c r="E17" s="44">
        <f>SUM('Jeff Lewis'!L5)</f>
        <v>2169</v>
      </c>
      <c r="F17" s="45">
        <f>SUM('Jeff Lewis'!M5)</f>
        <v>197.18181818181819</v>
      </c>
      <c r="G17" s="44">
        <f>SUM('Jeff Lewis'!N5)</f>
        <v>9</v>
      </c>
      <c r="H17" s="45">
        <f>SUM('Jeff Lewis'!O5)</f>
        <v>206.18181818181819</v>
      </c>
    </row>
    <row r="18" spans="1:8" ht="16.5" x14ac:dyDescent="0.3">
      <c r="A18" s="30">
        <v>12</v>
      </c>
      <c r="B18" s="42" t="s">
        <v>27</v>
      </c>
      <c r="C18" s="43" t="s">
        <v>38</v>
      </c>
      <c r="D18" s="44">
        <f>SUM('Jud Denniston'!K5)</f>
        <v>12</v>
      </c>
      <c r="E18" s="44">
        <f>SUM('Jud Denniston'!L5)</f>
        <v>2368</v>
      </c>
      <c r="F18" s="45">
        <f>SUM('Jud Denniston'!M5)</f>
        <v>197.33333333333334</v>
      </c>
      <c r="G18" s="44">
        <f>SUM('Jud Denniston'!N5)</f>
        <v>8</v>
      </c>
      <c r="H18" s="45">
        <f>SUM('Jud Denniston'!O5)</f>
        <v>205.33333333333334</v>
      </c>
    </row>
    <row r="19" spans="1:8" ht="16.5" x14ac:dyDescent="0.3">
      <c r="A19" s="30">
        <v>13</v>
      </c>
      <c r="B19" s="42" t="s">
        <v>27</v>
      </c>
      <c r="C19" s="43" t="s">
        <v>78</v>
      </c>
      <c r="D19" s="44">
        <f>SUM('Johnny Montgomery'!K4)</f>
        <v>6</v>
      </c>
      <c r="E19" s="44">
        <f>SUM('Johnny Montgomery'!L4)</f>
        <v>1195</v>
      </c>
      <c r="F19" s="45">
        <f>SUM('Johnny Montgomery'!M4)</f>
        <v>199.16666666666666</v>
      </c>
      <c r="G19" s="44">
        <f>SUM('Johnny Montgomery'!N4)</f>
        <v>6</v>
      </c>
      <c r="H19" s="45">
        <f>SUM('Johnny Montgomery'!O4)</f>
        <v>205.16666666666666</v>
      </c>
    </row>
    <row r="20" spans="1:8" ht="16.5" x14ac:dyDescent="0.3">
      <c r="A20" s="30">
        <v>14</v>
      </c>
      <c r="B20" s="42" t="s">
        <v>27</v>
      </c>
      <c r="C20" s="43" t="s">
        <v>65</v>
      </c>
      <c r="D20" s="44">
        <f>SUM('Gary Widener'!K4)</f>
        <v>3</v>
      </c>
      <c r="E20" s="44">
        <f>SUM('Gary Widener'!L4)</f>
        <v>595.00099999999998</v>
      </c>
      <c r="F20" s="45">
        <f>SUM('Gary Widener'!M4)</f>
        <v>198.33366666666666</v>
      </c>
      <c r="G20" s="44">
        <f>SUM('Gary Widener'!N4)</f>
        <v>6</v>
      </c>
      <c r="H20" s="45">
        <f>SUM('Gary Widener'!O4)</f>
        <v>204.33366666666666</v>
      </c>
    </row>
    <row r="21" spans="1:8" ht="16.5" x14ac:dyDescent="0.3">
      <c r="A21" s="30">
        <v>15</v>
      </c>
      <c r="B21" s="42" t="s">
        <v>27</v>
      </c>
      <c r="C21" s="43" t="s">
        <v>30</v>
      </c>
      <c r="D21" s="44">
        <f>SUM('Eric Nester'!K5)</f>
        <v>6</v>
      </c>
      <c r="E21" s="44">
        <f>SUM('Eric Nester'!L5)</f>
        <v>1185</v>
      </c>
      <c r="F21" s="45">
        <f>SUM('Eric Nester'!M5)</f>
        <v>197.5</v>
      </c>
      <c r="G21" s="44">
        <f>SUM('Eric Nester'!N5)</f>
        <v>6</v>
      </c>
      <c r="H21" s="45">
        <f>SUM('Eric Nester'!O5)</f>
        <v>203.5</v>
      </c>
    </row>
    <row r="22" spans="1:8" ht="16.5" x14ac:dyDescent="0.3">
      <c r="A22" s="30">
        <v>16</v>
      </c>
      <c r="B22" s="42" t="s">
        <v>27</v>
      </c>
      <c r="C22" s="51" t="s">
        <v>79</v>
      </c>
      <c r="D22" s="44">
        <f>SUM('Gary Gallion'!K4)</f>
        <v>6</v>
      </c>
      <c r="E22" s="44">
        <f>SUM('Gary Gallion'!L4)</f>
        <v>1194</v>
      </c>
      <c r="F22" s="45">
        <f>SUM('Gary Gallion'!M4)</f>
        <v>199</v>
      </c>
      <c r="G22" s="44">
        <f>SUM('Gary Gallion'!N4)</f>
        <v>4</v>
      </c>
      <c r="H22" s="45">
        <f>SUM('Gary Gallion'!O4)</f>
        <v>203</v>
      </c>
    </row>
    <row r="23" spans="1:8" ht="16.5" x14ac:dyDescent="0.3">
      <c r="A23" s="30">
        <v>17</v>
      </c>
      <c r="B23" s="42" t="s">
        <v>27</v>
      </c>
      <c r="C23" s="43" t="s">
        <v>81</v>
      </c>
      <c r="D23" s="44">
        <f>SUM('Steve DuVall'!K4)</f>
        <v>6</v>
      </c>
      <c r="E23" s="44">
        <f>SUM('Steve DuVall'!L4)</f>
        <v>1193</v>
      </c>
      <c r="F23" s="45">
        <f>SUM('Steve DuVall'!M4)</f>
        <v>198.83333333333334</v>
      </c>
      <c r="G23" s="44">
        <f>SUM('Steve DuVall'!N4)</f>
        <v>4</v>
      </c>
      <c r="H23" s="45">
        <f>SUM('Steve DuVall'!O4)</f>
        <v>202.83333333333334</v>
      </c>
    </row>
    <row r="24" spans="1:8" ht="16.5" x14ac:dyDescent="0.3">
      <c r="A24" s="30">
        <v>18</v>
      </c>
      <c r="B24" s="42" t="s">
        <v>27</v>
      </c>
      <c r="C24" s="43" t="s">
        <v>73</v>
      </c>
      <c r="D24" s="44">
        <f>SUM('Marvin Batliner'!K14)</f>
        <v>6</v>
      </c>
      <c r="E24" s="44">
        <f>SUM('Marvin Batliner'!L14)</f>
        <v>1193</v>
      </c>
      <c r="F24" s="45">
        <f>SUM('Marvin Batliner'!M14)</f>
        <v>198.83333333333334</v>
      </c>
      <c r="G24" s="44">
        <f>SUM('Marvin Batliner'!N14)</f>
        <v>4</v>
      </c>
      <c r="H24" s="45">
        <f>SUM('Marvin Batliner'!O14)</f>
        <v>202.83333333333334</v>
      </c>
    </row>
    <row r="25" spans="1:8" ht="16.5" x14ac:dyDescent="0.3">
      <c r="A25" s="30">
        <v>19</v>
      </c>
      <c r="B25" s="42" t="s">
        <v>27</v>
      </c>
      <c r="C25" s="43" t="s">
        <v>75</v>
      </c>
      <c r="D25" s="44">
        <f>SUM('Kenny  Huth'!K13)</f>
        <v>6</v>
      </c>
      <c r="E25" s="44">
        <f>SUM('Kenny  Huth'!L13)</f>
        <v>1193</v>
      </c>
      <c r="F25" s="45">
        <f>SUM('Kenny  Huth'!M13)</f>
        <v>198.83333333333334</v>
      </c>
      <c r="G25" s="44">
        <f>SUM('Kenny  Huth'!N13)</f>
        <v>4</v>
      </c>
      <c r="H25" s="45">
        <f>SUM('Kenny  Huth'!O13)</f>
        <v>202.83333333333334</v>
      </c>
    </row>
    <row r="26" spans="1:8" ht="16.5" x14ac:dyDescent="0.3">
      <c r="A26" s="30">
        <v>20</v>
      </c>
      <c r="B26" s="42" t="s">
        <v>27</v>
      </c>
      <c r="C26" s="43" t="s">
        <v>82</v>
      </c>
      <c r="D26" s="44">
        <f>SUM('Jeromy Viands'!K4)</f>
        <v>6</v>
      </c>
      <c r="E26" s="44">
        <f>SUM('Jeromy Viands'!L4)</f>
        <v>1193</v>
      </c>
      <c r="F26" s="45">
        <f>SUM('Jeromy Viands'!M4)</f>
        <v>198.83333333333334</v>
      </c>
      <c r="G26" s="44">
        <f>SUM('Jeromy Viands'!N4)</f>
        <v>4</v>
      </c>
      <c r="H26" s="45">
        <f>SUM('Jeromy Viands'!O4)</f>
        <v>202.83333333333334</v>
      </c>
    </row>
    <row r="27" spans="1:8" ht="16.5" x14ac:dyDescent="0.3">
      <c r="A27" s="30">
        <v>21</v>
      </c>
      <c r="B27" s="42" t="s">
        <v>27</v>
      </c>
      <c r="C27" s="43" t="s">
        <v>71</v>
      </c>
      <c r="D27" s="44">
        <f>SUM('Claude Pennington'!K5)</f>
        <v>9</v>
      </c>
      <c r="E27" s="44">
        <f>SUM('Claude Pennington'!L5)</f>
        <v>1761</v>
      </c>
      <c r="F27" s="45">
        <f>SUM('Claude Pennington'!M5)</f>
        <v>195.66666666666666</v>
      </c>
      <c r="G27" s="44">
        <f>SUM('Claude Pennington'!N5)</f>
        <v>7</v>
      </c>
      <c r="H27" s="45">
        <f>SUM('Claude Pennington'!O5)</f>
        <v>202.66666666666666</v>
      </c>
    </row>
    <row r="28" spans="1:8" ht="16.5" x14ac:dyDescent="0.3">
      <c r="A28" s="30">
        <v>22</v>
      </c>
      <c r="B28" s="42" t="s">
        <v>27</v>
      </c>
      <c r="C28" s="43" t="s">
        <v>83</v>
      </c>
      <c r="D28" s="44">
        <f>SUM('Greg George'!K4)</f>
        <v>6</v>
      </c>
      <c r="E28" s="44">
        <f>SUM('Greg George'!L4)</f>
        <v>1192</v>
      </c>
      <c r="F28" s="45">
        <f>SUM('Greg George'!M4)</f>
        <v>198.66666666666666</v>
      </c>
      <c r="G28" s="44">
        <f>SUM('Greg George'!N4)</f>
        <v>4</v>
      </c>
      <c r="H28" s="45">
        <f>SUM('Greg George'!O4)</f>
        <v>202.66666666666666</v>
      </c>
    </row>
    <row r="29" spans="1:8" ht="16.5" x14ac:dyDescent="0.3">
      <c r="A29" s="30">
        <v>23</v>
      </c>
      <c r="B29" s="42" t="s">
        <v>27</v>
      </c>
      <c r="C29" s="43" t="s">
        <v>36</v>
      </c>
      <c r="D29" s="44">
        <f>SUM('David Gilliam'!K4)</f>
        <v>6</v>
      </c>
      <c r="E29" s="44">
        <f>SUM('David Gilliam'!L4)</f>
        <v>1191</v>
      </c>
      <c r="F29" s="45">
        <f>SUM('David Gilliam'!M4)</f>
        <v>198.5</v>
      </c>
      <c r="G29" s="44">
        <f>SUM('David Gilliam'!N4)</f>
        <v>4</v>
      </c>
      <c r="H29" s="45">
        <f>SUM('David Gilliam'!O4)</f>
        <v>202.5</v>
      </c>
    </row>
    <row r="30" spans="1:8" ht="16.5" x14ac:dyDescent="0.3">
      <c r="A30" s="30">
        <v>24</v>
      </c>
      <c r="B30" s="42" t="s">
        <v>27</v>
      </c>
      <c r="C30" s="43" t="s">
        <v>84</v>
      </c>
      <c r="D30" s="44">
        <f>SUM('Brian Gilliand'!K4)</f>
        <v>6</v>
      </c>
      <c r="E30" s="44">
        <f>SUM('Brian Gilliand'!L4)</f>
        <v>1191</v>
      </c>
      <c r="F30" s="45">
        <f>SUM('Brian Gilliand'!M4)</f>
        <v>198.5</v>
      </c>
      <c r="G30" s="44">
        <f>SUM('Brian Gilliand'!N4)</f>
        <v>4</v>
      </c>
      <c r="H30" s="45">
        <f>SUM('Brian Gilliand'!O4)</f>
        <v>202.5</v>
      </c>
    </row>
    <row r="31" spans="1:8" ht="16.5" x14ac:dyDescent="0.3">
      <c r="A31" s="30">
        <v>25</v>
      </c>
      <c r="B31" s="42" t="s">
        <v>27</v>
      </c>
      <c r="C31" s="43" t="s">
        <v>85</v>
      </c>
      <c r="D31" s="44">
        <f>SUM('Brian Gilliand'!K4)</f>
        <v>6</v>
      </c>
      <c r="E31" s="44">
        <f>SUM('Brian Gilliand'!L4)</f>
        <v>1191</v>
      </c>
      <c r="F31" s="45">
        <f>SUM('Brian Gilliand'!M4)</f>
        <v>198.5</v>
      </c>
      <c r="G31" s="44">
        <f>SUM('Brian Gilliand'!N4)</f>
        <v>4</v>
      </c>
      <c r="H31" s="45">
        <f>SUM('Brian Gilliand'!O4)</f>
        <v>202.5</v>
      </c>
    </row>
    <row r="32" spans="1:8" ht="16.5" x14ac:dyDescent="0.3">
      <c r="A32" s="30">
        <v>26</v>
      </c>
      <c r="B32" s="42" t="s">
        <v>27</v>
      </c>
      <c r="C32" s="43" t="s">
        <v>86</v>
      </c>
      <c r="D32" s="44">
        <f>SUM('Tom Wilkinson'!K4)</f>
        <v>6</v>
      </c>
      <c r="E32" s="44">
        <f>SUM('Tom Wilkinson'!L4)</f>
        <v>1191</v>
      </c>
      <c r="F32" s="45">
        <f>SUM('Tom Wilkinson'!M4)</f>
        <v>198.5</v>
      </c>
      <c r="G32" s="44">
        <f>SUM('Tom Wilkinson'!N4)</f>
        <v>4</v>
      </c>
      <c r="H32" s="45">
        <f>SUM('Tom Wilkinson'!O4)</f>
        <v>202.5</v>
      </c>
    </row>
    <row r="33" spans="1:8" ht="16.5" x14ac:dyDescent="0.3">
      <c r="A33" s="30">
        <v>27</v>
      </c>
      <c r="B33" s="42" t="s">
        <v>27</v>
      </c>
      <c r="C33" s="43" t="s">
        <v>87</v>
      </c>
      <c r="D33" s="44">
        <f>SUM('Lacey Allman'!K4)</f>
        <v>6</v>
      </c>
      <c r="E33" s="44">
        <f>SUM('Lacey Allman'!L4)</f>
        <v>1191</v>
      </c>
      <c r="F33" s="45">
        <f>SUM('Lacey Allman'!M4)</f>
        <v>198.5</v>
      </c>
      <c r="G33" s="44">
        <f>SUM('Lacey Allman'!N4)</f>
        <v>4</v>
      </c>
      <c r="H33" s="45">
        <f>SUM('Lacey Allman'!O4)</f>
        <v>202.5</v>
      </c>
    </row>
    <row r="34" spans="1:8" ht="16.5" x14ac:dyDescent="0.3">
      <c r="A34" s="30">
        <v>28</v>
      </c>
      <c r="B34" s="42" t="s">
        <v>27</v>
      </c>
      <c r="C34" s="43" t="s">
        <v>37</v>
      </c>
      <c r="D34" s="44">
        <f>SUM('Don Kowalsky'!K4)</f>
        <v>6</v>
      </c>
      <c r="E34" s="44">
        <f>SUM('Don Kowalsky'!L4)</f>
        <v>1190</v>
      </c>
      <c r="F34" s="45">
        <f>SUM('Don Kowalsky'!M4)</f>
        <v>198.33333333333334</v>
      </c>
      <c r="G34" s="44">
        <f>SUM('Don Kowalsky'!N4)</f>
        <v>4</v>
      </c>
      <c r="H34" s="45">
        <f>SUM('Don Kowalsky'!O4)</f>
        <v>202.33333333333334</v>
      </c>
    </row>
    <row r="35" spans="1:8" ht="16.5" x14ac:dyDescent="0.3">
      <c r="A35" s="30">
        <v>29</v>
      </c>
      <c r="B35" s="42" t="s">
        <v>27</v>
      </c>
      <c r="C35" s="43" t="s">
        <v>88</v>
      </c>
      <c r="D35" s="44">
        <f>SUM('Donald Kolalsky'!K4)</f>
        <v>6</v>
      </c>
      <c r="E35" s="44">
        <f>SUM('Donald Kolalsky'!L4)</f>
        <v>1189</v>
      </c>
      <c r="F35" s="45">
        <f>SUM('Donald Kolalsky'!M4)</f>
        <v>198.16666666666666</v>
      </c>
      <c r="G35" s="44">
        <f>SUM('Donald Kolalsky'!N4)</f>
        <v>4</v>
      </c>
      <c r="H35" s="45">
        <f>SUM('Donald Kolalsky'!O4)</f>
        <v>202.16666666666666</v>
      </c>
    </row>
    <row r="36" spans="1:8" ht="16.5" x14ac:dyDescent="0.3">
      <c r="A36" s="30">
        <v>30</v>
      </c>
      <c r="B36" s="42" t="s">
        <v>27</v>
      </c>
      <c r="C36" s="43" t="s">
        <v>89</v>
      </c>
      <c r="D36" s="44">
        <f>SUM('Joe Craig'!K4)</f>
        <v>6</v>
      </c>
      <c r="E36" s="44">
        <f>SUM('Joe Craig'!L4)</f>
        <v>1188</v>
      </c>
      <c r="F36" s="45">
        <f>SUM('Joe Craig'!M4)</f>
        <v>198</v>
      </c>
      <c r="G36" s="44">
        <f>SUM('Joe Craig'!N4)</f>
        <v>4</v>
      </c>
      <c r="H36" s="45">
        <f>SUM('Joe Craig'!O4)</f>
        <v>202</v>
      </c>
    </row>
    <row r="37" spans="1:8" ht="16.5" x14ac:dyDescent="0.3">
      <c r="A37" s="30">
        <v>31</v>
      </c>
      <c r="B37" s="42" t="s">
        <v>27</v>
      </c>
      <c r="C37" s="43" t="s">
        <v>39</v>
      </c>
      <c r="D37" s="44">
        <f>SUM('Russ Peters'!K4)</f>
        <v>6</v>
      </c>
      <c r="E37" s="44">
        <f>SUM('Russ Peters'!L4)</f>
        <v>1184</v>
      </c>
      <c r="F37" s="45">
        <f>SUM('Russ Peters'!M4)</f>
        <v>197.33333333333334</v>
      </c>
      <c r="G37" s="44">
        <f>SUM('Russ Peters'!N4)</f>
        <v>4</v>
      </c>
      <c r="H37" s="45">
        <f>SUM('Russ Peters'!O4)</f>
        <v>201.33333333333334</v>
      </c>
    </row>
    <row r="38" spans="1:8" ht="16.5" x14ac:dyDescent="0.3">
      <c r="A38" s="30">
        <v>32</v>
      </c>
      <c r="B38" s="42" t="s">
        <v>27</v>
      </c>
      <c r="C38" s="43" t="s">
        <v>90</v>
      </c>
      <c r="D38" s="44">
        <f>SUM('Tyson Gross'!K4)</f>
        <v>6</v>
      </c>
      <c r="E38" s="44">
        <f>SUM('Tyson Gross'!L4)</f>
        <v>1184</v>
      </c>
      <c r="F38" s="45">
        <f>SUM('Tyson Gross'!M4)</f>
        <v>197.33333333333334</v>
      </c>
      <c r="G38" s="44">
        <f>SUM('Tyson Gross'!N4)</f>
        <v>4</v>
      </c>
      <c r="H38" s="45">
        <f>SUM('Tyson Gross'!O4)</f>
        <v>201.33333333333334</v>
      </c>
    </row>
    <row r="39" spans="1:8" ht="16.5" x14ac:dyDescent="0.3">
      <c r="A39" s="30">
        <v>33</v>
      </c>
      <c r="B39" s="42" t="s">
        <v>27</v>
      </c>
      <c r="C39" s="43" t="s">
        <v>91</v>
      </c>
      <c r="D39" s="44">
        <f>SUM('Tia Craig'!K4)</f>
        <v>6</v>
      </c>
      <c r="E39" s="44">
        <f>SUM('Tia Craig'!L4)</f>
        <v>1180</v>
      </c>
      <c r="F39" s="45">
        <f>SUM('Tia Craig'!M4)</f>
        <v>196.66666666666666</v>
      </c>
      <c r="G39" s="44">
        <f>SUM('Tia Craig'!N4)</f>
        <v>4</v>
      </c>
      <c r="H39" s="45">
        <f>SUM('Tia Craig'!O4)</f>
        <v>200.66666666666666</v>
      </c>
    </row>
    <row r="40" spans="1:8" ht="16.5" x14ac:dyDescent="0.3">
      <c r="A40" s="30">
        <v>34</v>
      </c>
      <c r="B40" s="42" t="s">
        <v>27</v>
      </c>
      <c r="C40" s="43" t="s">
        <v>92</v>
      </c>
      <c r="D40" s="44">
        <f>SUM('Tom Woebkenber'!K4)</f>
        <v>6</v>
      </c>
      <c r="E40" s="44">
        <f>SUM('Tom Woebkenber'!L4)</f>
        <v>1178</v>
      </c>
      <c r="F40" s="45">
        <f>SUM('Tom Woebkenber'!M4)</f>
        <v>196.33333333333334</v>
      </c>
      <c r="G40" s="44">
        <f>SUM('Tom Woebkenber'!N4)</f>
        <v>4</v>
      </c>
      <c r="H40" s="45">
        <f>SUM('Tom Woebkenber'!O4)</f>
        <v>200.33333333333334</v>
      </c>
    </row>
    <row r="41" spans="1:8" ht="16.5" x14ac:dyDescent="0.3">
      <c r="A41" s="30">
        <v>35</v>
      </c>
      <c r="B41" s="42" t="s">
        <v>27</v>
      </c>
      <c r="C41" s="43" t="s">
        <v>93</v>
      </c>
      <c r="D41" s="44">
        <f>SUM('Terry George'!K4)</f>
        <v>6</v>
      </c>
      <c r="E41" s="44">
        <f>SUM('Terry George'!L4)</f>
        <v>1177</v>
      </c>
      <c r="F41" s="45">
        <f>SUM('Terry George'!M4)</f>
        <v>196.16666666666666</v>
      </c>
      <c r="G41" s="44">
        <f>SUM('Terry George'!N4)</f>
        <v>4</v>
      </c>
      <c r="H41" s="45">
        <f>SUM('Terry George'!O4)</f>
        <v>200.16666666666666</v>
      </c>
    </row>
    <row r="42" spans="1:8" ht="16.5" x14ac:dyDescent="0.3">
      <c r="A42" s="30">
        <v>36</v>
      </c>
      <c r="B42" s="42" t="s">
        <v>27</v>
      </c>
      <c r="C42" s="43" t="s">
        <v>94</v>
      </c>
      <c r="D42" s="44">
        <f>SUM('Tim Rowlands'!K4)</f>
        <v>6</v>
      </c>
      <c r="E42" s="44">
        <f>SUM('Tim Rowlands'!L4)</f>
        <v>1177</v>
      </c>
      <c r="F42" s="45">
        <f>SUM('Tim Rowlands'!M4)</f>
        <v>196.16666666666666</v>
      </c>
      <c r="G42" s="44">
        <f>SUM('Tim Rowlands'!N4)</f>
        <v>4</v>
      </c>
      <c r="H42" s="45">
        <f>SUM('Tim Rowlands'!O4)</f>
        <v>200.16666666666666</v>
      </c>
    </row>
    <row r="43" spans="1:8" ht="16.5" x14ac:dyDescent="0.3">
      <c r="A43" s="30">
        <v>37</v>
      </c>
      <c r="B43" s="42" t="s">
        <v>27</v>
      </c>
      <c r="C43" s="43" t="s">
        <v>40</v>
      </c>
      <c r="D43" s="44">
        <f>SUM('Mark Burns'!K4)</f>
        <v>6</v>
      </c>
      <c r="E43" s="44">
        <f>SUM('Mark Burns'!L4)</f>
        <v>1176</v>
      </c>
      <c r="F43" s="45">
        <f>SUM('Mark Burns'!M4)</f>
        <v>196</v>
      </c>
      <c r="G43" s="44">
        <f>SUM('Mark Burns'!N4)</f>
        <v>4</v>
      </c>
      <c r="H43" s="45">
        <f>SUM('Mark Burns'!O4)</f>
        <v>200</v>
      </c>
    </row>
    <row r="44" spans="1:8" ht="16.5" x14ac:dyDescent="0.3">
      <c r="A44" s="30">
        <v>38</v>
      </c>
      <c r="B44" s="42" t="s">
        <v>27</v>
      </c>
      <c r="C44" s="43" t="s">
        <v>41</v>
      </c>
      <c r="D44" s="44">
        <f>SUM('Myles Cope'!K4)</f>
        <v>6</v>
      </c>
      <c r="E44" s="44">
        <f>SUM('Myles Cope'!L4)</f>
        <v>1174</v>
      </c>
      <c r="F44" s="45">
        <f>SUM('Myles Cope'!M4)</f>
        <v>195.66666666666666</v>
      </c>
      <c r="G44" s="44">
        <f>SUM('Myles Cope'!N4)</f>
        <v>4</v>
      </c>
      <c r="H44" s="45">
        <f>SUM('Myles Cope'!O4)</f>
        <v>199.66666666666666</v>
      </c>
    </row>
    <row r="45" spans="1:8" ht="16.5" x14ac:dyDescent="0.3">
      <c r="A45" s="30">
        <v>39</v>
      </c>
      <c r="B45" s="42" t="s">
        <v>27</v>
      </c>
      <c r="C45" s="43" t="s">
        <v>42</v>
      </c>
      <c r="D45" s="44">
        <f>SUM('Willie Castle'!K4)</f>
        <v>6</v>
      </c>
      <c r="E45" s="44">
        <f>SUM('Willie Castle'!L4)</f>
        <v>1173</v>
      </c>
      <c r="F45" s="45">
        <f>SUM('Willie Castle'!M4)</f>
        <v>195.5</v>
      </c>
      <c r="G45" s="44">
        <f>SUM('Willie Castle'!N4)</f>
        <v>4</v>
      </c>
      <c r="H45" s="45">
        <f>SUM('Willie Castle'!O4)</f>
        <v>199.5</v>
      </c>
    </row>
    <row r="46" spans="1:8" ht="16.5" x14ac:dyDescent="0.3">
      <c r="A46" s="30">
        <v>40</v>
      </c>
      <c r="B46" s="42" t="s">
        <v>27</v>
      </c>
      <c r="C46" s="43" t="s">
        <v>95</v>
      </c>
      <c r="D46" s="44">
        <f>SUM('Matthew Newhouse'!K4)</f>
        <v>6</v>
      </c>
      <c r="E46" s="44">
        <f>SUM('Matthew Newhouse'!L4)</f>
        <v>1172</v>
      </c>
      <c r="F46" s="45">
        <f>SUM('Matthew Newhouse'!M4)</f>
        <v>195.33333333333334</v>
      </c>
      <c r="G46" s="44">
        <f>SUM('Matthew Newhouse'!N4)</f>
        <v>4</v>
      </c>
      <c r="H46" s="45">
        <f>SUM('Matthew Newhouse'!O4)</f>
        <v>199.33333333333334</v>
      </c>
    </row>
    <row r="47" spans="1:8" ht="16.5" x14ac:dyDescent="0.3">
      <c r="A47" s="30">
        <v>41</v>
      </c>
      <c r="B47" s="42" t="s">
        <v>27</v>
      </c>
      <c r="C47" s="43" t="s">
        <v>96</v>
      </c>
      <c r="D47" s="44">
        <f>SUM('Bruce Postlehwait'!K4)</f>
        <v>6</v>
      </c>
      <c r="E47" s="44">
        <f>SUM('Bruce Postlehwait'!L4)</f>
        <v>1172</v>
      </c>
      <c r="F47" s="45">
        <f>SUM('Bruce Postlehwait'!M4)</f>
        <v>195.33333333333334</v>
      </c>
      <c r="G47" s="44">
        <f>SUM('Bruce Postlehwait'!N4)</f>
        <v>4</v>
      </c>
      <c r="H47" s="45">
        <f>SUM('Bruce Postlehwait'!O4)</f>
        <v>199.33333333333334</v>
      </c>
    </row>
    <row r="48" spans="1:8" ht="16.5" x14ac:dyDescent="0.3">
      <c r="A48" s="30">
        <v>42</v>
      </c>
      <c r="B48" s="42" t="s">
        <v>27</v>
      </c>
      <c r="C48" s="43" t="s">
        <v>97</v>
      </c>
      <c r="D48" s="44">
        <f>SUM('Jody Campbell'!K4)</f>
        <v>6</v>
      </c>
      <c r="E48" s="44">
        <f>SUM('Jody Campbell'!L4)</f>
        <v>1170</v>
      </c>
      <c r="F48" s="45">
        <f>SUM('Jody Campbell'!M4)</f>
        <v>195</v>
      </c>
      <c r="G48" s="44">
        <f>SUM('Jody Campbell'!N4)</f>
        <v>4</v>
      </c>
      <c r="H48" s="45">
        <f>SUM('Jody Campbell'!O4)</f>
        <v>199</v>
      </c>
    </row>
    <row r="49" spans="1:8" ht="16.5" x14ac:dyDescent="0.3">
      <c r="A49" s="30">
        <v>43</v>
      </c>
      <c r="B49" s="42" t="s">
        <v>27</v>
      </c>
      <c r="C49" s="43" t="s">
        <v>98</v>
      </c>
      <c r="D49" s="44">
        <f>SUM('Mary Webb'!K4)</f>
        <v>6</v>
      </c>
      <c r="E49" s="44">
        <f>SUM('Mary Webb'!L4)</f>
        <v>1169</v>
      </c>
      <c r="F49" s="45">
        <f>SUM('Mary Webb'!M4)</f>
        <v>194.83333333333334</v>
      </c>
      <c r="G49" s="44">
        <f>SUM('Mary Webb'!N4)</f>
        <v>4</v>
      </c>
      <c r="H49" s="45">
        <f>SUM('Mary Webb'!O4)</f>
        <v>198.83333333333334</v>
      </c>
    </row>
    <row r="50" spans="1:8" ht="16.5" x14ac:dyDescent="0.3">
      <c r="A50" s="30">
        <v>44</v>
      </c>
      <c r="B50" s="42" t="s">
        <v>27</v>
      </c>
      <c r="C50" s="43" t="s">
        <v>64</v>
      </c>
      <c r="D50" s="44">
        <f>SUM('Jeff Kite'!K4)</f>
        <v>3</v>
      </c>
      <c r="E50" s="44">
        <f>SUM('Jeff Kite'!L4)</f>
        <v>587</v>
      </c>
      <c r="F50" s="45">
        <f>SUM('Jeff Kite'!M4)</f>
        <v>195.66666666666666</v>
      </c>
      <c r="G50" s="44">
        <f>SUM('Jeff Kite'!N4)</f>
        <v>3</v>
      </c>
      <c r="H50" s="45">
        <f>SUM('Jeff Kite'!O4)</f>
        <v>198.66666666666666</v>
      </c>
    </row>
    <row r="51" spans="1:8" ht="16.5" x14ac:dyDescent="0.3">
      <c r="A51" s="30">
        <v>45</v>
      </c>
      <c r="B51" s="42" t="s">
        <v>27</v>
      </c>
      <c r="C51" s="43" t="s">
        <v>66</v>
      </c>
      <c r="D51" s="44">
        <f>SUM('Josh Kite'!K4)</f>
        <v>3</v>
      </c>
      <c r="E51" s="44">
        <f>SUM('Josh Kite'!L4)</f>
        <v>584</v>
      </c>
      <c r="F51" s="45">
        <f>SUM('Josh Kite'!M4)</f>
        <v>194.66666666666666</v>
      </c>
      <c r="G51" s="44">
        <f>SUM('Josh Kite'!N4)</f>
        <v>3</v>
      </c>
      <c r="H51" s="45">
        <f>SUM('Josh Kite'!O4)</f>
        <v>197.66666666666666</v>
      </c>
    </row>
    <row r="52" spans="1:8" ht="16.5" x14ac:dyDescent="0.3">
      <c r="A52" s="30">
        <v>46</v>
      </c>
      <c r="B52" s="42" t="s">
        <v>27</v>
      </c>
      <c r="C52" s="43" t="s">
        <v>67</v>
      </c>
      <c r="D52" s="44">
        <f>SUM('Steven Taylor'!K4)</f>
        <v>3</v>
      </c>
      <c r="E52" s="44">
        <f>SUM('Steven Taylor'!L4)</f>
        <v>583</v>
      </c>
      <c r="F52" s="45">
        <f>SUM('Steven Taylor'!M4)</f>
        <v>194.33333333333334</v>
      </c>
      <c r="G52" s="44">
        <f>SUM('Steven Taylor'!N4)</f>
        <v>2</v>
      </c>
      <c r="H52" s="45">
        <f>SUM('Steven Taylor'!O4)</f>
        <v>196.33333333333334</v>
      </c>
    </row>
    <row r="53" spans="1:8" ht="16.5" x14ac:dyDescent="0.3">
      <c r="A53" s="30">
        <v>47</v>
      </c>
      <c r="B53" s="42" t="s">
        <v>27</v>
      </c>
      <c r="C53" s="43" t="s">
        <v>32</v>
      </c>
      <c r="D53" s="44">
        <f>SUM('Jimmy Niece'!K4)</f>
        <v>3</v>
      </c>
      <c r="E53" s="44">
        <f>SUM('Jimmy Niece'!L4)</f>
        <v>581</v>
      </c>
      <c r="F53" s="45">
        <f>SUM('Jimmy Niece'!M4)</f>
        <v>193.66666666666666</v>
      </c>
      <c r="G53" s="44">
        <f>SUM('Jimmy Niece'!N4)</f>
        <v>2</v>
      </c>
      <c r="H53" s="45">
        <f>SUM('Jimmy Niece'!O4)</f>
        <v>195.66666666666666</v>
      </c>
    </row>
    <row r="54" spans="1:8" ht="16.5" x14ac:dyDescent="0.3">
      <c r="A54" s="30">
        <v>48</v>
      </c>
      <c r="B54" s="42" t="s">
        <v>27</v>
      </c>
      <c r="C54" s="43" t="s">
        <v>44</v>
      </c>
      <c r="D54" s="44">
        <f>SUM('Ralph Frazier'!K4)</f>
        <v>6</v>
      </c>
      <c r="E54" s="44">
        <f>SUM('Ralph Frazier'!L4)</f>
        <v>1092</v>
      </c>
      <c r="F54" s="45">
        <f>SUM('Ralph Frazier'!M4)</f>
        <v>182</v>
      </c>
      <c r="G54" s="44">
        <f>SUM('Ralph Frazier'!N4)</f>
        <v>4</v>
      </c>
      <c r="H54" s="45">
        <f>SUM('Ralph Frazier'!O4)</f>
        <v>186</v>
      </c>
    </row>
    <row r="55" spans="1:8" ht="18.75" x14ac:dyDescent="0.4">
      <c r="A55" s="12"/>
      <c r="B55" s="12"/>
      <c r="D55" s="12"/>
      <c r="E55" s="57"/>
      <c r="F55" s="21"/>
      <c r="G55" s="12"/>
      <c r="H55" s="21"/>
    </row>
    <row r="56" spans="1:8" hidden="1" x14ac:dyDescent="0.25">
      <c r="A56" s="11"/>
      <c r="B56" s="11"/>
      <c r="C56" s="41" t="s">
        <v>97</v>
      </c>
      <c r="D56" s="11"/>
      <c r="E56" s="56"/>
      <c r="F56" s="20"/>
      <c r="G56" s="11"/>
      <c r="H56" s="20"/>
    </row>
    <row r="57" spans="1:8" hidden="1" x14ac:dyDescent="0.25">
      <c r="A57" s="11"/>
      <c r="B57" s="11"/>
      <c r="C57" s="16" t="s">
        <v>98</v>
      </c>
      <c r="D57" s="11"/>
      <c r="E57" s="56"/>
      <c r="F57" s="20"/>
      <c r="G57" s="11"/>
      <c r="H57" s="20"/>
    </row>
    <row r="58" spans="1:8" ht="18.75" hidden="1" x14ac:dyDescent="0.3">
      <c r="A58" s="11"/>
      <c r="B58" s="11"/>
      <c r="C58" s="11"/>
      <c r="D58" s="14" t="s">
        <v>26</v>
      </c>
      <c r="E58" s="56"/>
      <c r="F58" s="20"/>
      <c r="G58" s="11"/>
      <c r="H58" s="20"/>
    </row>
    <row r="59" spans="1:8" hidden="1" x14ac:dyDescent="0.25">
      <c r="A59" s="11"/>
      <c r="B59" s="11"/>
      <c r="C59" s="11"/>
      <c r="D59" s="11"/>
      <c r="E59" s="56"/>
      <c r="F59" s="20"/>
      <c r="G59" s="11"/>
      <c r="H59" s="20"/>
    </row>
    <row r="60" spans="1:8" ht="18.75" hidden="1" x14ac:dyDescent="0.4">
      <c r="A60" s="12"/>
      <c r="B60" s="12"/>
      <c r="C60" s="12"/>
      <c r="D60" s="12"/>
      <c r="E60" s="57"/>
      <c r="F60" s="21"/>
      <c r="G60" s="12"/>
      <c r="H60" s="21"/>
    </row>
    <row r="61" spans="1:8" x14ac:dyDescent="0.25">
      <c r="A61" s="11"/>
      <c r="B61" s="11"/>
      <c r="C61" s="11"/>
      <c r="D61" s="11"/>
      <c r="E61" s="56"/>
      <c r="F61" s="20"/>
      <c r="G61" s="11"/>
      <c r="H61" s="20"/>
    </row>
    <row r="62" spans="1:8" ht="28.5" x14ac:dyDescent="0.45">
      <c r="A62" s="11"/>
      <c r="B62" s="11"/>
      <c r="C62" s="54" t="s">
        <v>24</v>
      </c>
      <c r="D62" s="11"/>
      <c r="E62" s="56"/>
      <c r="F62" s="20"/>
      <c r="G62" s="11"/>
      <c r="H62" s="20"/>
    </row>
    <row r="63" spans="1:8" ht="18.75" x14ac:dyDescent="0.3">
      <c r="A63" s="11"/>
      <c r="B63" s="11"/>
      <c r="C63" s="11"/>
      <c r="D63" s="55" t="s">
        <v>26</v>
      </c>
      <c r="E63" s="56"/>
      <c r="F63" s="20"/>
      <c r="G63" s="11"/>
      <c r="H63" s="20"/>
    </row>
    <row r="64" spans="1:8" ht="24" customHeight="1" x14ac:dyDescent="0.25">
      <c r="A64" s="11"/>
      <c r="B64" s="11"/>
      <c r="C64" s="11"/>
      <c r="D64" s="11"/>
      <c r="E64" s="56"/>
      <c r="F64" s="20"/>
      <c r="G64" s="11"/>
      <c r="H64" s="20"/>
    </row>
    <row r="65" spans="1:8" ht="18.75" x14ac:dyDescent="0.4">
      <c r="A65" s="12" t="s">
        <v>0</v>
      </c>
      <c r="B65" s="12" t="s">
        <v>1</v>
      </c>
      <c r="C65" s="12" t="s">
        <v>2</v>
      </c>
      <c r="D65" s="12" t="s">
        <v>19</v>
      </c>
      <c r="E65" s="57" t="s">
        <v>16</v>
      </c>
      <c r="F65" s="21" t="s">
        <v>17</v>
      </c>
      <c r="G65" s="12" t="s">
        <v>14</v>
      </c>
      <c r="H65" s="21" t="s">
        <v>18</v>
      </c>
    </row>
    <row r="66" spans="1:8" x14ac:dyDescent="0.25">
      <c r="A66" s="42">
        <v>1</v>
      </c>
      <c r="B66" s="42" t="s">
        <v>20</v>
      </c>
      <c r="C66" s="51" t="s">
        <v>46</v>
      </c>
      <c r="D66" s="44">
        <f>SUM('Tom Tignor'!K9)</f>
        <v>28</v>
      </c>
      <c r="E66" s="44">
        <f>SUM('Tom Tignor'!L9)</f>
        <v>5412.0010000000002</v>
      </c>
      <c r="F66" s="45">
        <f>SUM('Tom Tignor'!M9)</f>
        <v>193.28575000000001</v>
      </c>
      <c r="G66" s="44">
        <f>SUM('Tom Tignor'!N9)</f>
        <v>55</v>
      </c>
      <c r="H66" s="45">
        <f>SUM('Tom Tignor'!O9)</f>
        <v>248.28575000000001</v>
      </c>
    </row>
    <row r="67" spans="1:8" x14ac:dyDescent="0.25">
      <c r="A67" s="47"/>
      <c r="B67" s="47"/>
      <c r="C67" s="47"/>
      <c r="D67" s="47"/>
      <c r="E67" s="49"/>
      <c r="F67" s="50"/>
      <c r="G67" s="47"/>
      <c r="H67" s="50"/>
    </row>
    <row r="68" spans="1:8" x14ac:dyDescent="0.25">
      <c r="A68" s="42">
        <v>2</v>
      </c>
      <c r="B68" s="42" t="s">
        <v>20</v>
      </c>
      <c r="C68" s="52" t="s">
        <v>47</v>
      </c>
      <c r="D68" s="44">
        <f>SUM('Kim Duff'!K4)</f>
        <v>6</v>
      </c>
      <c r="E68" s="44">
        <f>SUM('Kim Duff'!L4)</f>
        <v>1161</v>
      </c>
      <c r="F68" s="45">
        <f>SUM('Kim Duff'!M4)</f>
        <v>193.5</v>
      </c>
      <c r="G68" s="44">
        <f>SUM('Kim Duff'!N4)</f>
        <v>20</v>
      </c>
      <c r="H68" s="45">
        <f>SUM('Kim Duff'!O4)</f>
        <v>213.5</v>
      </c>
    </row>
    <row r="69" spans="1:8" ht="24.6" customHeight="1" x14ac:dyDescent="0.25">
      <c r="A69" s="42">
        <v>3</v>
      </c>
      <c r="B69" s="42" t="s">
        <v>20</v>
      </c>
      <c r="C69" s="43" t="s">
        <v>28</v>
      </c>
      <c r="D69" s="44">
        <f>SUM('Stanley Canter'!K24)</f>
        <v>3</v>
      </c>
      <c r="E69" s="44">
        <f>SUM('Stanley Canter'!L24)</f>
        <v>588</v>
      </c>
      <c r="F69" s="45">
        <f>SUM('Stanley Canter'!M24)</f>
        <v>196</v>
      </c>
      <c r="G69" s="44">
        <f>SUM('Stanley Canter'!N24)</f>
        <v>9</v>
      </c>
      <c r="H69" s="45">
        <f>SUM('Stanley Canter'!O24)</f>
        <v>205</v>
      </c>
    </row>
    <row r="70" spans="1:8" ht="24.6" customHeight="1" x14ac:dyDescent="0.25">
      <c r="A70" s="42">
        <v>4</v>
      </c>
      <c r="B70" s="42" t="s">
        <v>20</v>
      </c>
      <c r="C70" s="43" t="s">
        <v>73</v>
      </c>
      <c r="D70" s="44">
        <f>SUM('Marvin Batliner'!K4)</f>
        <v>6</v>
      </c>
      <c r="E70" s="44">
        <f>SUM('Marvin Batliner'!L4)</f>
        <v>1167</v>
      </c>
      <c r="F70" s="45">
        <f>SUM('Marvin Batliner'!M4)</f>
        <v>194.5</v>
      </c>
      <c r="G70" s="44">
        <f>SUM('Marvin Batliner'!N4)</f>
        <v>8</v>
      </c>
      <c r="H70" s="45">
        <f>SUM('Marvin Batliner'!O4)</f>
        <v>202.5</v>
      </c>
    </row>
    <row r="71" spans="1:8" ht="24.6" customHeight="1" x14ac:dyDescent="0.25">
      <c r="A71" s="42">
        <v>5</v>
      </c>
      <c r="B71" s="42" t="s">
        <v>20</v>
      </c>
      <c r="C71" s="43" t="s">
        <v>74</v>
      </c>
      <c r="D71" s="44">
        <f>SUM('Judy Gallion'!K4)</f>
        <v>6</v>
      </c>
      <c r="E71" s="44">
        <f>SUM('Judy Gallion'!L4)</f>
        <v>1165.001</v>
      </c>
      <c r="F71" s="45">
        <f>SUM('Judy Gallion'!M4)</f>
        <v>194.16683333333333</v>
      </c>
      <c r="G71" s="44">
        <f>SUM('Judy Gallion'!N4)</f>
        <v>8</v>
      </c>
      <c r="H71" s="45">
        <f>SUM('Judy Gallion'!O4)</f>
        <v>202.16683333333333</v>
      </c>
    </row>
    <row r="72" spans="1:8" ht="24.6" customHeight="1" x14ac:dyDescent="0.25">
      <c r="A72" s="42">
        <v>6</v>
      </c>
      <c r="B72" s="42" t="s">
        <v>20</v>
      </c>
      <c r="C72" s="43" t="s">
        <v>33</v>
      </c>
      <c r="D72" s="44">
        <f>SUM('Matthew Tignor'!K15)</f>
        <v>9</v>
      </c>
      <c r="E72" s="44">
        <f>SUM('Matthew Tignor'!L15)</f>
        <v>1740</v>
      </c>
      <c r="F72" s="45">
        <f>SUM('Matthew Tignor'!M15)</f>
        <v>193.33333333333334</v>
      </c>
      <c r="G72" s="44">
        <f>SUM('Matthew Tignor'!N15)</f>
        <v>8</v>
      </c>
      <c r="H72" s="45">
        <f>SUM('Matthew Tignor'!O15)</f>
        <v>201.33333333333334</v>
      </c>
    </row>
    <row r="73" spans="1:8" ht="24.6" customHeight="1" x14ac:dyDescent="0.25">
      <c r="A73" s="42">
        <v>7</v>
      </c>
      <c r="B73" s="42" t="s">
        <v>20</v>
      </c>
      <c r="C73" s="43" t="s">
        <v>57</v>
      </c>
      <c r="D73" s="44">
        <f>SUM('David Jennings'!K23)</f>
        <v>3</v>
      </c>
      <c r="E73" s="44">
        <f>SUM('David Jennings'!L23)</f>
        <v>572</v>
      </c>
      <c r="F73" s="45">
        <f>SUM('David Jennings'!M23)</f>
        <v>190.66666666666666</v>
      </c>
      <c r="G73" s="44">
        <f>SUM('David Jennings'!N23)</f>
        <v>3</v>
      </c>
      <c r="H73" s="45">
        <f>SUM('David Jennings'!O23)</f>
        <v>193.66666666666666</v>
      </c>
    </row>
    <row r="74" spans="1:8" x14ac:dyDescent="0.25">
      <c r="C74" s="28"/>
      <c r="D74" s="10"/>
      <c r="G74" s="10"/>
    </row>
    <row r="75" spans="1:8" x14ac:dyDescent="0.25">
      <c r="A75" s="11"/>
      <c r="B75" s="11"/>
      <c r="C75" s="11"/>
      <c r="D75" s="11"/>
      <c r="E75" s="56"/>
      <c r="F75" s="20"/>
      <c r="G75" s="11"/>
      <c r="H75" s="20"/>
    </row>
    <row r="76" spans="1:8" ht="28.5" x14ac:dyDescent="0.45">
      <c r="A76" s="11"/>
      <c r="B76" s="11"/>
      <c r="C76" s="29" t="s">
        <v>25</v>
      </c>
      <c r="D76" s="11"/>
      <c r="E76" s="56"/>
      <c r="F76" s="20"/>
      <c r="G76" s="11"/>
      <c r="H76" s="20"/>
    </row>
    <row r="77" spans="1:8" ht="18.75" x14ac:dyDescent="0.3">
      <c r="A77" s="11"/>
      <c r="B77" s="11"/>
      <c r="C77" s="11"/>
      <c r="D77" s="14" t="s">
        <v>26</v>
      </c>
      <c r="E77" s="56"/>
      <c r="F77" s="20"/>
      <c r="G77" s="11"/>
      <c r="H77" s="20"/>
    </row>
    <row r="78" spans="1:8" x14ac:dyDescent="0.25">
      <c r="A78" s="11"/>
      <c r="B78" s="11"/>
      <c r="C78" s="11"/>
      <c r="D78" s="11"/>
      <c r="E78" s="56"/>
      <c r="F78" s="20"/>
      <c r="G78" s="11"/>
      <c r="H78" s="20"/>
    </row>
    <row r="79" spans="1:8" ht="18.75" x14ac:dyDescent="0.4">
      <c r="A79" s="12" t="s">
        <v>0</v>
      </c>
      <c r="B79" s="12" t="s">
        <v>1</v>
      </c>
      <c r="C79" s="12" t="s">
        <v>2</v>
      </c>
      <c r="D79" s="12" t="s">
        <v>19</v>
      </c>
      <c r="E79" s="57" t="s">
        <v>16</v>
      </c>
      <c r="F79" s="21" t="s">
        <v>17</v>
      </c>
      <c r="G79" s="12" t="s">
        <v>14</v>
      </c>
      <c r="H79" s="21" t="s">
        <v>18</v>
      </c>
    </row>
    <row r="80" spans="1:8" x14ac:dyDescent="0.25">
      <c r="A80" s="42">
        <v>1</v>
      </c>
      <c r="B80" s="42" t="s">
        <v>51</v>
      </c>
      <c r="C80" s="51" t="s">
        <v>52</v>
      </c>
      <c r="D80" s="44">
        <f>SUM('Charles Miller'!K9)</f>
        <v>23</v>
      </c>
      <c r="E80" s="44">
        <f>SUM('Charles Miller'!L9)</f>
        <v>4374</v>
      </c>
      <c r="F80" s="45">
        <f>SUM('Charles Miller'!M9)</f>
        <v>190.17391304347825</v>
      </c>
      <c r="G80" s="44">
        <f>SUM('Charles Miller'!N9)</f>
        <v>65</v>
      </c>
      <c r="H80" s="45">
        <f>SUM('Charles Miller'!O9)</f>
        <v>255.17391304347825</v>
      </c>
    </row>
    <row r="81" spans="1:8" x14ac:dyDescent="0.25">
      <c r="A81" s="47"/>
      <c r="B81" s="47"/>
      <c r="C81" s="53"/>
      <c r="D81" s="49"/>
      <c r="E81" s="49"/>
      <c r="F81" s="50"/>
      <c r="G81" s="49"/>
      <c r="H81" s="50"/>
    </row>
    <row r="82" spans="1:8" x14ac:dyDescent="0.25">
      <c r="A82" s="42">
        <v>2</v>
      </c>
      <c r="B82" s="42" t="s">
        <v>51</v>
      </c>
      <c r="C82" s="52" t="s">
        <v>69</v>
      </c>
      <c r="D82" s="44">
        <f>SUM('Chuck  Miller'!K5)</f>
        <v>9</v>
      </c>
      <c r="E82" s="44">
        <f>SUM('Chuck  Miller'!L5)</f>
        <v>1690</v>
      </c>
      <c r="F82" s="45">
        <f>SUM('Chuck  Miller'!M5)</f>
        <v>187.77777777777777</v>
      </c>
      <c r="G82" s="44">
        <f>SUM('Chuck  Miller'!N5)</f>
        <v>18</v>
      </c>
      <c r="H82" s="45">
        <f>SUM('Chuck  Miller'!O5)</f>
        <v>205.77777777777777</v>
      </c>
    </row>
    <row r="83" spans="1:8" x14ac:dyDescent="0.25">
      <c r="A83" s="42">
        <v>3</v>
      </c>
      <c r="B83" s="42" t="s">
        <v>51</v>
      </c>
      <c r="C83" s="52" t="s">
        <v>53</v>
      </c>
      <c r="D83" s="44">
        <f>SUM('Dale Cauthen'!K7)</f>
        <v>12</v>
      </c>
      <c r="E83" s="44">
        <f>SUM('Dale Cauthen'!L7)</f>
        <v>2184</v>
      </c>
      <c r="F83" s="45">
        <f>SUM('Dale Cauthen'!M7)</f>
        <v>182</v>
      </c>
      <c r="G83" s="44">
        <f>SUM('Dale Cauthen'!N7)</f>
        <v>20</v>
      </c>
      <c r="H83" s="45">
        <f>SUM('Dale Cauthen'!O7)</f>
        <v>202</v>
      </c>
    </row>
    <row r="84" spans="1:8" x14ac:dyDescent="0.25">
      <c r="A84" s="42">
        <v>4</v>
      </c>
      <c r="B84" s="42" t="s">
        <v>51</v>
      </c>
      <c r="C84" s="52" t="s">
        <v>72</v>
      </c>
      <c r="D84" s="44">
        <f>SUM('Chris Bradley'!K4)</f>
        <v>6</v>
      </c>
      <c r="E84" s="44">
        <f>SUM('Chris Bradley'!L4)</f>
        <v>1113</v>
      </c>
      <c r="F84" s="45">
        <f>SUM('Chris Bradley'!M4)</f>
        <v>185.5</v>
      </c>
      <c r="G84" s="44">
        <f>SUM('Chris Bradley'!N4)</f>
        <v>14</v>
      </c>
      <c r="H84" s="45">
        <f>SUM('Chris Bradley'!O4)</f>
        <v>199.5</v>
      </c>
    </row>
    <row r="85" spans="1:8" x14ac:dyDescent="0.25">
      <c r="A85" s="42">
        <v>5</v>
      </c>
      <c r="B85" s="42" t="s">
        <v>51</v>
      </c>
      <c r="C85" s="52" t="s">
        <v>59</v>
      </c>
      <c r="D85" s="44">
        <f>SUM('Bob Laauser'!K4)</f>
        <v>3</v>
      </c>
      <c r="E85" s="44">
        <f>SUM('Bob Laauser'!L4)</f>
        <v>568</v>
      </c>
      <c r="F85" s="45">
        <f>SUM('Bob Laauser'!M4)</f>
        <v>189.33333333333334</v>
      </c>
      <c r="G85" s="42">
        <v>6</v>
      </c>
      <c r="H85" s="45">
        <f>SUM('Bob Laauser'!O4)</f>
        <v>194.33333333333334</v>
      </c>
    </row>
    <row r="87" spans="1:8" x14ac:dyDescent="0.25">
      <c r="A87" s="11"/>
      <c r="B87" s="11"/>
      <c r="C87" s="11"/>
      <c r="D87" s="11"/>
      <c r="E87" s="56"/>
      <c r="F87" s="20"/>
      <c r="G87" s="11"/>
      <c r="H87" s="20"/>
    </row>
    <row r="88" spans="1:8" ht="28.5" x14ac:dyDescent="0.45">
      <c r="A88" s="11"/>
      <c r="B88" s="11"/>
      <c r="C88" s="29" t="s">
        <v>62</v>
      </c>
      <c r="D88" s="11"/>
      <c r="E88" s="56"/>
      <c r="F88" s="20"/>
      <c r="G88" s="11"/>
      <c r="H88" s="20"/>
    </row>
    <row r="89" spans="1:8" ht="18.75" x14ac:dyDescent="0.3">
      <c r="A89" s="11"/>
      <c r="B89" s="11"/>
      <c r="C89" s="11"/>
      <c r="D89" s="14" t="s">
        <v>26</v>
      </c>
      <c r="E89" s="56"/>
      <c r="F89" s="20"/>
      <c r="G89" s="11"/>
      <c r="H89" s="20"/>
    </row>
    <row r="90" spans="1:8" x14ac:dyDescent="0.25">
      <c r="A90" s="11"/>
      <c r="B90" s="11"/>
      <c r="C90" s="11"/>
      <c r="D90" s="11"/>
      <c r="E90" s="56"/>
      <c r="F90" s="20"/>
      <c r="G90" s="11"/>
      <c r="H90" s="20"/>
    </row>
    <row r="91" spans="1:8" ht="18.75" x14ac:dyDescent="0.4">
      <c r="A91" s="12" t="s">
        <v>0</v>
      </c>
      <c r="B91" s="12" t="s">
        <v>1</v>
      </c>
      <c r="C91" s="12" t="s">
        <v>2</v>
      </c>
      <c r="D91" s="12" t="s">
        <v>19</v>
      </c>
      <c r="E91" s="57" t="s">
        <v>16</v>
      </c>
      <c r="F91" s="21" t="s">
        <v>17</v>
      </c>
      <c r="G91" s="12" t="s">
        <v>14</v>
      </c>
      <c r="H91" s="21" t="s">
        <v>18</v>
      </c>
    </row>
    <row r="92" spans="1:8" x14ac:dyDescent="0.25">
      <c r="A92" s="42">
        <v>1</v>
      </c>
      <c r="B92" s="42" t="s">
        <v>63</v>
      </c>
      <c r="C92" s="52" t="s">
        <v>68</v>
      </c>
      <c r="D92" s="44">
        <f>SUM('Cody Dockery'!K10)</f>
        <v>24</v>
      </c>
      <c r="E92" s="44">
        <f>SUM('Cody Dockery'!L10)</f>
        <v>4618</v>
      </c>
      <c r="F92" s="45">
        <f>SUM('Cody Dockery'!M10)</f>
        <v>192.41666666666666</v>
      </c>
      <c r="G92" s="44">
        <f>SUM('Cody Dockery'!N10)</f>
        <v>45</v>
      </c>
      <c r="H92" s="45">
        <f>SUM('Cody Dockery'!O10)</f>
        <v>237.41666666666666</v>
      </c>
    </row>
    <row r="93" spans="1:8" x14ac:dyDescent="0.25">
      <c r="A93" s="47"/>
      <c r="B93" s="47"/>
      <c r="C93" s="53"/>
      <c r="D93" s="49"/>
      <c r="E93" s="49"/>
      <c r="F93" s="50"/>
      <c r="G93" s="49"/>
      <c r="H93" s="50"/>
    </row>
    <row r="94" spans="1:8" x14ac:dyDescent="0.25">
      <c r="A94" s="42">
        <v>2</v>
      </c>
      <c r="B94" s="42" t="s">
        <v>63</v>
      </c>
      <c r="C94" s="52" t="s">
        <v>70</v>
      </c>
      <c r="D94" s="44">
        <f>SUM('Steve Pennington'!K5)</f>
        <v>9</v>
      </c>
      <c r="E94" s="44">
        <f>SUM('Steve Pennington'!L5)</f>
        <v>1767.002</v>
      </c>
      <c r="F94" s="45">
        <f>SUM('Steve Pennington'!M5)</f>
        <v>196.33355555555556</v>
      </c>
      <c r="G94" s="44">
        <f>SUM('Steve Pennington'!N5)</f>
        <v>31</v>
      </c>
      <c r="H94" s="45">
        <f>SUM('Steve Pennington'!O5)</f>
        <v>227.33355555555556</v>
      </c>
    </row>
    <row r="95" spans="1:8" x14ac:dyDescent="0.25">
      <c r="A95" s="42">
        <v>3</v>
      </c>
      <c r="B95" s="42" t="s">
        <v>63</v>
      </c>
      <c r="C95" s="52" t="s">
        <v>75</v>
      </c>
      <c r="D95" s="44">
        <f>SUM('Kenny  Huth'!K4)</f>
        <v>6</v>
      </c>
      <c r="E95" s="44">
        <f>SUM('Kenny  Huth'!L4)</f>
        <v>1178.001</v>
      </c>
      <c r="F95" s="45">
        <f>SUM('Kenny  Huth'!M4)</f>
        <v>196.33349999999999</v>
      </c>
      <c r="G95" s="44">
        <f>SUM('Kenny  Huth'!N4)</f>
        <v>22</v>
      </c>
      <c r="H95" s="45">
        <f>SUM('Kenny  Huth'!O4)</f>
        <v>218.33349999999999</v>
      </c>
    </row>
    <row r="96" spans="1:8" x14ac:dyDescent="0.25">
      <c r="A96" s="42">
        <v>4</v>
      </c>
      <c r="B96" s="42" t="s">
        <v>63</v>
      </c>
      <c r="C96" s="51" t="s">
        <v>57</v>
      </c>
      <c r="D96" s="44">
        <f>SUM('David Jennings'!K16)</f>
        <v>3</v>
      </c>
      <c r="E96" s="44">
        <f>SUM('David Jennings'!L16)</f>
        <v>589</v>
      </c>
      <c r="F96" s="45">
        <f>SUM('David Jennings'!M16)</f>
        <v>196.33333333333334</v>
      </c>
      <c r="G96" s="44">
        <f>SUM('David Jennings'!N16)</f>
        <v>11</v>
      </c>
      <c r="H96" s="45">
        <f>SUM('David Jennings'!O16)</f>
        <v>207.33333333333334</v>
      </c>
    </row>
    <row r="97" spans="1:8" x14ac:dyDescent="0.25">
      <c r="A97" s="42">
        <v>5</v>
      </c>
      <c r="B97" s="42" t="s">
        <v>63</v>
      </c>
      <c r="C97" s="51" t="s">
        <v>61</v>
      </c>
      <c r="D97" s="44">
        <f>SUM('Bill Cordle'!K5)</f>
        <v>6</v>
      </c>
      <c r="E97" s="44">
        <f>SUM('Bill Cordle'!L5)</f>
        <v>1143</v>
      </c>
      <c r="F97" s="45">
        <f>SUM('Bill Cordle'!M5)</f>
        <v>190.5</v>
      </c>
      <c r="G97" s="44">
        <f>SUM('Bill Cordle'!N5)</f>
        <v>8</v>
      </c>
      <c r="H97" s="45">
        <f>SUM('Bill Cordle'!O5)</f>
        <v>198.5</v>
      </c>
    </row>
    <row r="98" spans="1:8" x14ac:dyDescent="0.25">
      <c r="A98" s="42">
        <v>6</v>
      </c>
      <c r="B98" s="42" t="s">
        <v>63</v>
      </c>
      <c r="C98" s="52" t="s">
        <v>53</v>
      </c>
      <c r="D98" s="44">
        <f>SUM('Dale Cauthen'!K16)</f>
        <v>3</v>
      </c>
      <c r="E98" s="44">
        <f>SUM('Dale Cauthen'!L16)</f>
        <v>550</v>
      </c>
      <c r="F98" s="45">
        <f>SUM('Dale Cauthen'!M16)</f>
        <v>183.33333333333334</v>
      </c>
      <c r="G98" s="44">
        <f>SUM('Dale Cauthen'!N16)</f>
        <v>6</v>
      </c>
      <c r="H98" s="45">
        <f>SUM('Dale Cauthen'!O16)</f>
        <v>189.33333333333334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C44:C46" name="Range1_18"/>
    <protectedRange algorithmName="SHA-512" hashValue="ON39YdpmFHfN9f47KpiRvqrKx0V9+erV1CNkpWzYhW/Qyc6aT8rEyCrvauWSYGZK2ia3o7vd3akF07acHAFpOA==" saltValue="yVW9XmDwTqEnmpSGai0KYg==" spinCount="100000" sqref="C47:C48" name="Range1_18_1"/>
    <protectedRange algorithmName="SHA-512" hashValue="ON39YdpmFHfN9f47KpiRvqrKx0V9+erV1CNkpWzYhW/Qyc6aT8rEyCrvauWSYGZK2ia3o7vd3akF07acHAFpOA==" saltValue="yVW9XmDwTqEnmpSGai0KYg==" spinCount="100000" sqref="C50:C54 C56:C57" name="Range1_18_2"/>
  </protectedRanges>
  <sortState xmlns:xlrd2="http://schemas.microsoft.com/office/spreadsheetml/2017/richdata2" ref="C94:H98">
    <sortCondition descending="1" ref="H92:H98"/>
  </sortState>
  <hyperlinks>
    <hyperlink ref="C15" location="'Billy Dooley'!A1" display="Billy Dooley" xr:uid="{12812632-56FC-47B4-8927-0CFBB513B33A}"/>
    <hyperlink ref="C14" location="'Cecil Combs'!A1" display="Cecil Combs" xr:uid="{E9251FD2-7E01-4FAA-805B-D7672C8C63C8}"/>
    <hyperlink ref="C9" location="'Chuck Morrell'!A1" display="Chuck Morrell" xr:uid="{7B8AC3C5-92DC-462D-95BD-7AF03D4CFC5A}"/>
    <hyperlink ref="C29" location="'David Gilliam'!A1" display="David Gilliam" xr:uid="{1A70E7C5-A133-46B8-868F-CE07A48B51D3}"/>
    <hyperlink ref="C34" location="'Don Kowalsky'!A1" display="Don Kowalsky" xr:uid="{353407B3-6BD7-43F3-A940-664415E71286}"/>
    <hyperlink ref="C21" location="'Eric Nester'!A1" display="Eric Nester" xr:uid="{A2FFA9BC-6D68-4FCB-8DEB-29AF888A56CA}"/>
    <hyperlink ref="C7" location="'Jay Boyd'!A1" display="Jay Boyd" xr:uid="{A8C113A8-A6EC-4F4A-92DA-68F4084FE153}"/>
    <hyperlink ref="C17" location="'Jeff Lewis'!A1" display="Jeff Lewis" xr:uid="{90826F52-7985-4B75-B4C8-7A679184975D}"/>
    <hyperlink ref="C53" location="'Jimmy Niece'!A1" display="Jimmy Niece" xr:uid="{DC9C75B3-27B8-4992-8131-8FD982638D64}"/>
    <hyperlink ref="C18" location="'Jud Denniston'!A1" display="Jud Denniston" xr:uid="{69B2C059-0BF9-4D59-88CE-C93D7231C1BC}"/>
    <hyperlink ref="C43" location="'Mark Burns'!A1" display="Mark Burns" xr:uid="{74B5E2AE-E38E-4E9F-81DD-EDDCD859950B}"/>
    <hyperlink ref="C11" location="'Matthew Tignor'!A1" display="Matthew Tignor" xr:uid="{5DBB6BE0-BD1C-43F9-8817-776965FBA0B9}"/>
    <hyperlink ref="C10" location="'Mike Gross'!A1" display="Mike Gross" xr:uid="{F2142544-CA86-4B81-98D4-E45621C62D7D}"/>
    <hyperlink ref="C44" location="'Myles Cope'!A1" display="Myles Cope" xr:uid="{531ED2AD-73E0-4BBC-8990-EE5AD1A62F34}"/>
    <hyperlink ref="C54" location="'Ralph Frazier'!A1" display="Ralph Frazier" xr:uid="{25E98906-E23F-4CBD-8252-E001E9E86BAC}"/>
    <hyperlink ref="C37" location="'Russ Peters'!A1" display="Russ Peters" xr:uid="{3A45070B-ADA2-464E-8225-7404DE86A381}"/>
    <hyperlink ref="C6" location="'Stanley Canter'!A1" display="Stanley Canter" xr:uid="{E785B526-772B-470E-8D6F-400F28266534}"/>
    <hyperlink ref="C45" location="'Willie Castle'!A1" display="Willie Castle" xr:uid="{A35AC26F-C861-49C0-8420-BBDB564D483D}"/>
    <hyperlink ref="C66" location="'Tom Tignor'!A1" display="Tom Tignor" xr:uid="{E22654CB-4DF3-4598-BBD4-4D78BB54FBF3}"/>
    <hyperlink ref="C68" location="'Kim Duff'!A1" display="Kim Duff" xr:uid="{CB005145-8EE8-446A-B968-042D2233A616}"/>
    <hyperlink ref="C80" location="'Charles Miller'!A1" display="Charles Miller" xr:uid="{8D151FE7-D71C-426D-858B-A2CDD7941DE3}"/>
    <hyperlink ref="C83" location="'Dale Cauthen'!A1" display="Dale Cauthen" xr:uid="{C65CC63A-626B-4E25-A693-73A96354F551}"/>
    <hyperlink ref="C12" location="'David Jennings'!A1" display="David Jennings" xr:uid="{A5F03FEF-C27C-49D5-B155-D9D2874C32AD}"/>
    <hyperlink ref="C85" location="'Bob Laauser'!A1" display="Bob Laauser" xr:uid="{2FA500CD-5395-4322-B00D-467BA26758F0}"/>
    <hyperlink ref="C96" location="'David Jennings'!A1" display="David Jennings" xr:uid="{39428F06-9982-488B-9848-A79F41E5644D}"/>
    <hyperlink ref="C97" location="'Bill Cordle'!A1" display="Bill Cordle" xr:uid="{7C902B25-0A4F-4483-BCB9-379ACB2B336F}"/>
    <hyperlink ref="C50" location="'Jeff Kite'!A1" display="Jeff Kite" xr:uid="{31FCA3DE-129D-48CB-AABC-6AED8B035FD6}"/>
    <hyperlink ref="C20" location="'Gary Widener'!A1" display="Gary Widener" xr:uid="{433AD8C7-366E-4816-AE9A-A4B0DB3A93EF}"/>
    <hyperlink ref="C51" location="'Josh Kite'!A1" display="Josh Kite" xr:uid="{6AB80EAB-6F67-4786-A8BF-F27020B27D13}"/>
    <hyperlink ref="C52" location="'Steven Taylor'!A1" display="Steven Taylor" xr:uid="{EBFBD4D6-811A-4A6A-82EE-1574FFD22D5D}"/>
    <hyperlink ref="C92" location="'Cody Dockery'!A1" display="Cody Dockery" xr:uid="{5C7A8B70-9385-42D7-951C-68981E682771}"/>
    <hyperlink ref="C98" location="'Dale Cauthen'!A1" display="Dale Cauthen" xr:uid="{12438C6B-93A2-48CD-B981-DA2A84E7D3AF}"/>
    <hyperlink ref="C72" location="'Matthew Tignor'!A1" display="Matthew Tignor" xr:uid="{12901EB0-B365-4F9D-B1B7-6BEDC3784C1A}"/>
    <hyperlink ref="C82" location="'Chuck  Miller'!A1" display="Chuck Miller" xr:uid="{063B7AC9-CFAF-427C-881F-DA4E997A3970}"/>
    <hyperlink ref="C94" location="'Steve Pennington'!A1" display="Steve Pennington" xr:uid="{FD495246-495D-43D6-B83F-96D745154567}"/>
    <hyperlink ref="C27" location="'Claude Pennington'!A1" display="Claude Pennington" xr:uid="{292182BE-699B-46CD-9269-ACABA0108797}"/>
    <hyperlink ref="C69" location="'Stanley Canter'!A1" display="Stanley Canter" xr:uid="{0CDA3115-40CF-4B08-9C04-8660E1EC9214}"/>
    <hyperlink ref="C73" location="'David Jennings'!A1" display="David Jennings" xr:uid="{F23D40E0-B290-4285-AAC0-CB1FA3610BA4}"/>
    <hyperlink ref="C84" location="'Chris Bradley'!A1" display="Chris Bradley" xr:uid="{B66BC80E-C91A-4C2B-A4D7-EDBAFB9703CE}"/>
    <hyperlink ref="C70" location="'Marvin Batliner'!A1" display="Marvin Batliner" xr:uid="{4BD29A65-2F09-4A46-AF4A-3140F365F068}"/>
    <hyperlink ref="C71" location="'Judy Gallion'!A1" display="Judy Gallion" xr:uid="{59B271C5-F837-4635-AE8B-80FFC62B9D3C}"/>
    <hyperlink ref="C95" location="'Kenny  Huth'!A1" display="Kenny Huth" xr:uid="{B838B7A8-D850-4710-8B67-ADA755C50599}"/>
    <hyperlink ref="C49" location="'Mary Webb'!A1" display="Mary Webb" xr:uid="{31F7D9CC-BB16-43A5-A70E-28B45348C2F8}"/>
    <hyperlink ref="C47" location="'Bruce Postlehwait'!A1" display="Bruce Postlehwait" xr:uid="{5F00D3B4-F1E1-4018-915E-16B390C0DC94}"/>
    <hyperlink ref="C48" location="'Jody Campbell'!A1" display="Jody Campbell" xr:uid="{D51BB359-30A6-4CFF-942D-45BCD5763869}"/>
    <hyperlink ref="C46" location="'Matthew Newhouse'!A1" display="Matthew Newhouse" xr:uid="{CAC4A39C-8D31-40D2-A39E-0B9A0419245A}"/>
    <hyperlink ref="C42" location="'Tim Rowlands'!A1" display="Tim Rowlands" xr:uid="{21541C72-7ACA-4256-9558-BD28D0B51E87}"/>
    <hyperlink ref="C41" location="'Terry George'!A1" display="Terry George" xr:uid="{8D53EF82-6619-4C19-A2E7-33E270E7357B}"/>
    <hyperlink ref="C40" location="'Tom Woebkenber'!A1" display="Tom Woebkenber" xr:uid="{1D0E485A-0A7E-451F-90D4-9BCF38D65857}"/>
    <hyperlink ref="C39" location="'Tia Craig'!A1" display="Tia Craig" xr:uid="{C3F71296-783D-4316-A69C-248BAF53A9BE}"/>
    <hyperlink ref="C38" location="'Tyson Gross'!A1" display="Tyson Gross" xr:uid="{9F2FCB89-CF70-445D-A6FD-3A0E5E7D560C}"/>
    <hyperlink ref="C36" location="'Joe Craig'!A1" display="Joe Craig" xr:uid="{9E233741-9AFC-4508-8B72-C71F90A91813}"/>
    <hyperlink ref="C35" location="'Donald Kolalsky'!A1" display="Donald Kolalsky" xr:uid="{3AB4E247-9863-4CEA-9A40-4635C0973225}"/>
    <hyperlink ref="C33" location="'Lacey Allman'!A1" display="Lacey Allman" xr:uid="{668291AE-98FE-45C5-B9BF-69C8585BF2F9}"/>
    <hyperlink ref="C32" location="'Tom Wilkinson'!A1" display="Tom Wilkinson" xr:uid="{CDC2E91F-FCB5-46A1-8ABD-49961178EEC8}"/>
    <hyperlink ref="C31" location="'Brian Gilliand'!A1" display="Brian Gilliand" xr:uid="{057CBD6B-6193-43D7-A1A6-F108BF47203C}"/>
    <hyperlink ref="C30" location="'Nick Palmer'!A1" display="Nick Palmer" xr:uid="{ACDFB212-7830-494B-BCBE-FB5AACA8C794}"/>
    <hyperlink ref="C28" location="'Greg George'!A1" display="Greg George" xr:uid="{0F9346A2-6280-4238-A5FF-493AF9B1D3F9}"/>
    <hyperlink ref="C26" location="'Jeromy Viands'!A1" display="Jeromy Viands" xr:uid="{50695329-3872-4373-AC15-D53E29D83C95}"/>
    <hyperlink ref="C25" location="'Kenny  Huth'!A1" display="Kenny Huth" xr:uid="{BD002326-A60E-4F6E-8B03-6DDA3C37801E}"/>
    <hyperlink ref="C24" location="'Marvin Batliner'!A1" display="Marvin Batliner" xr:uid="{C22319AF-877B-42A0-AB84-AC150747AEE2}"/>
    <hyperlink ref="C23" location="'Steve DuVall'!A1" display="Steve DuVall" xr:uid="{3A3394EC-CF5F-42D5-8D51-88BD46D98D94}"/>
    <hyperlink ref="C16" location="'Jason Frymier'!A1" display="Jason Frymier" xr:uid="{8180A7C8-3C22-44C6-AA68-70A0D26AA00C}"/>
    <hyperlink ref="C22" location="'Gary Gallion'!A1" display="Gary Gallion" xr:uid="{AEA4BC70-5AA1-42DD-8873-E80ED8980E77}"/>
    <hyperlink ref="C19" location="'Johnny Montgomery'!A1" display="Johnny Montgomery" xr:uid="{BD47646F-55E8-4A84-B1EC-214879BB8CE6}"/>
    <hyperlink ref="C13" location="'James Parker'!A1" display="James Parker" xr:uid="{CE3E1DDF-38C4-49A4-BD84-909ADEA82E46}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04F71-2348-4634-A68C-6D35CEE4A001}"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71</v>
      </c>
      <c r="C2" s="17">
        <v>44901</v>
      </c>
      <c r="D2" s="18" t="s">
        <v>55</v>
      </c>
      <c r="E2" s="19">
        <v>193</v>
      </c>
      <c r="F2" s="19">
        <v>194</v>
      </c>
      <c r="G2" s="19">
        <v>192</v>
      </c>
      <c r="H2" s="19"/>
      <c r="I2" s="19"/>
      <c r="J2" s="19"/>
      <c r="K2" s="23">
        <v>3</v>
      </c>
      <c r="L2" s="23">
        <v>579</v>
      </c>
      <c r="M2" s="24">
        <v>193</v>
      </c>
      <c r="N2" s="25">
        <v>3</v>
      </c>
      <c r="O2" s="26">
        <v>196</v>
      </c>
    </row>
    <row r="3" spans="1:17" x14ac:dyDescent="0.25">
      <c r="A3" s="15" t="s">
        <v>54</v>
      </c>
      <c r="B3" s="16" t="s">
        <v>71</v>
      </c>
      <c r="C3" s="17">
        <v>44901</v>
      </c>
      <c r="D3" s="18" t="s">
        <v>55</v>
      </c>
      <c r="E3" s="19">
        <v>197</v>
      </c>
      <c r="F3" s="19">
        <v>197</v>
      </c>
      <c r="G3" s="19">
        <v>198</v>
      </c>
      <c r="H3" s="19">
        <v>197</v>
      </c>
      <c r="I3" s="19">
        <v>194</v>
      </c>
      <c r="J3" s="19">
        <v>199</v>
      </c>
      <c r="K3" s="23">
        <v>6</v>
      </c>
      <c r="L3" s="23">
        <v>1182</v>
      </c>
      <c r="M3" s="24">
        <v>197</v>
      </c>
      <c r="N3" s="25">
        <v>4</v>
      </c>
      <c r="O3" s="26">
        <v>201</v>
      </c>
    </row>
    <row r="5" spans="1:17" x14ac:dyDescent="0.25">
      <c r="K5" s="8">
        <f>SUM(K2:K4)</f>
        <v>9</v>
      </c>
      <c r="L5" s="8">
        <f>SUM(L2:L4)</f>
        <v>1761</v>
      </c>
      <c r="M5" s="7">
        <f>SUM(L5/K5)</f>
        <v>195.66666666666666</v>
      </c>
      <c r="N5" s="8">
        <f>SUM(N2:N4)</f>
        <v>7</v>
      </c>
      <c r="O5" s="13">
        <f>SUM(M5+N5)</f>
        <v>202.66666666666666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8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J2" name="Range1_3_3"/>
    <protectedRange algorithmName="SHA-512" hashValue="ON39YdpmFHfN9f47KpiRvqrKx0V9+erV1CNkpWzYhW/Qyc6aT8rEyCrvauWSYGZK2ia3o7vd3akF07acHAFpOA==" saltValue="yVW9XmDwTqEnmpSGai0KYg==" spinCount="100000" sqref="B3:C3" name="Range1_18"/>
    <protectedRange algorithmName="SHA-512" hashValue="ON39YdpmFHfN9f47KpiRvqrKx0V9+erV1CNkpWzYhW/Qyc6aT8rEyCrvauWSYGZK2ia3o7vd3akF07acHAFpOA==" saltValue="yVW9XmDwTqEnmpSGai0KYg==" spinCount="100000" sqref="D3" name="Range1_1_7_1"/>
    <protectedRange algorithmName="SHA-512" hashValue="ON39YdpmFHfN9f47KpiRvqrKx0V9+erV1CNkpWzYhW/Qyc6aT8rEyCrvauWSYGZK2ia3o7vd3akF07acHAFpOA==" saltValue="yVW9XmDwTqEnmpSGai0KYg==" spinCount="100000" sqref="E3:J3" name="Range1_3_1_5"/>
  </protectedRanges>
  <conditionalFormatting sqref="E2">
    <cfRule type="top10" dxfId="705" priority="14" rank="1"/>
  </conditionalFormatting>
  <conditionalFormatting sqref="G2">
    <cfRule type="top10" dxfId="704" priority="13" rank="1"/>
  </conditionalFormatting>
  <conditionalFormatting sqref="H2">
    <cfRule type="top10" dxfId="703" priority="12" rank="1"/>
  </conditionalFormatting>
  <conditionalFormatting sqref="J2">
    <cfRule type="top10" dxfId="702" priority="10" rank="1"/>
  </conditionalFormatting>
  <conditionalFormatting sqref="E2:J2">
    <cfRule type="cellIs" dxfId="701" priority="9" operator="greaterThanOrEqual">
      <formula>200</formula>
    </cfRule>
  </conditionalFormatting>
  <conditionalFormatting sqref="F2">
    <cfRule type="top10" dxfId="700" priority="8" rank="1"/>
  </conditionalFormatting>
  <conditionalFormatting sqref="I2">
    <cfRule type="top10" dxfId="699" priority="11" rank="1"/>
  </conditionalFormatting>
  <conditionalFormatting sqref="E3">
    <cfRule type="top10" dxfId="698" priority="7" rank="1"/>
  </conditionalFormatting>
  <conditionalFormatting sqref="G3">
    <cfRule type="top10" dxfId="697" priority="6" rank="1"/>
  </conditionalFormatting>
  <conditionalFormatting sqref="H3">
    <cfRule type="top10" dxfId="696" priority="5" rank="1"/>
  </conditionalFormatting>
  <conditionalFormatting sqref="J3">
    <cfRule type="top10" dxfId="695" priority="3" rank="1"/>
  </conditionalFormatting>
  <conditionalFormatting sqref="E3:J3">
    <cfRule type="cellIs" dxfId="694" priority="2" operator="greaterThanOrEqual">
      <formula>200</formula>
    </cfRule>
  </conditionalFormatting>
  <conditionalFormatting sqref="F3">
    <cfRule type="top10" dxfId="693" priority="1" rank="1"/>
  </conditionalFormatting>
  <conditionalFormatting sqref="I3">
    <cfRule type="top10" dxfId="692" priority="4" rank="1"/>
  </conditionalFormatting>
  <hyperlinks>
    <hyperlink ref="Q1" location="'Virginia ID 2022'!A1" display="Back to Ranking" xr:uid="{830B2193-7E69-4025-A3DB-3FBF38EA3E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73B7AD-287A-423B-A14F-9EBBD30DBB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1C1FE-0891-481D-9546-9AB30847782B}"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60</v>
      </c>
      <c r="B2" s="16" t="s">
        <v>68</v>
      </c>
      <c r="C2" s="17">
        <v>44838</v>
      </c>
      <c r="D2" s="18" t="s">
        <v>55</v>
      </c>
      <c r="E2" s="19">
        <v>183</v>
      </c>
      <c r="F2" s="19">
        <v>183</v>
      </c>
      <c r="G2" s="19">
        <v>187</v>
      </c>
      <c r="H2" s="19"/>
      <c r="I2" s="19"/>
      <c r="J2" s="19"/>
      <c r="K2" s="23">
        <v>3</v>
      </c>
      <c r="L2" s="23">
        <v>553</v>
      </c>
      <c r="M2" s="24">
        <v>184.33333333333334</v>
      </c>
      <c r="N2" s="25">
        <v>9</v>
      </c>
      <c r="O2" s="26">
        <v>193.33333333333334</v>
      </c>
    </row>
    <row r="3" spans="1:17" x14ac:dyDescent="0.25">
      <c r="A3" s="15" t="s">
        <v>60</v>
      </c>
      <c r="B3" s="16" t="s">
        <v>68</v>
      </c>
      <c r="C3" s="17">
        <v>44845</v>
      </c>
      <c r="D3" s="18" t="s">
        <v>55</v>
      </c>
      <c r="E3" s="19">
        <v>195</v>
      </c>
      <c r="F3" s="19">
        <v>194</v>
      </c>
      <c r="G3" s="19">
        <v>193</v>
      </c>
      <c r="H3" s="19"/>
      <c r="I3" s="19"/>
      <c r="J3" s="19"/>
      <c r="K3" s="23">
        <v>3</v>
      </c>
      <c r="L3" s="23">
        <v>582</v>
      </c>
      <c r="M3" s="24">
        <v>194</v>
      </c>
      <c r="N3" s="25">
        <v>5</v>
      </c>
      <c r="O3" s="26">
        <v>199</v>
      </c>
    </row>
    <row r="4" spans="1:17" x14ac:dyDescent="0.25">
      <c r="A4" s="15" t="s">
        <v>60</v>
      </c>
      <c r="B4" s="16" t="s">
        <v>68</v>
      </c>
      <c r="C4" s="17">
        <v>44880</v>
      </c>
      <c r="D4" s="18" t="s">
        <v>55</v>
      </c>
      <c r="E4" s="19">
        <v>190</v>
      </c>
      <c r="F4" s="19">
        <v>194</v>
      </c>
      <c r="G4" s="19">
        <v>193</v>
      </c>
      <c r="H4" s="19"/>
      <c r="I4" s="19"/>
      <c r="J4" s="19"/>
      <c r="K4" s="23">
        <v>3</v>
      </c>
      <c r="L4" s="23">
        <v>577</v>
      </c>
      <c r="M4" s="24">
        <v>192.33333333333334</v>
      </c>
      <c r="N4" s="25">
        <v>5</v>
      </c>
      <c r="O4" s="26">
        <v>197.33333333333334</v>
      </c>
    </row>
    <row r="5" spans="1:17" x14ac:dyDescent="0.25">
      <c r="A5" s="15" t="s">
        <v>60</v>
      </c>
      <c r="B5" s="16" t="s">
        <v>68</v>
      </c>
      <c r="C5" s="17">
        <v>43791</v>
      </c>
      <c r="D5" s="18" t="s">
        <v>55</v>
      </c>
      <c r="E5" s="19">
        <v>197</v>
      </c>
      <c r="F5" s="19">
        <v>196</v>
      </c>
      <c r="G5" s="19">
        <v>195</v>
      </c>
      <c r="H5" s="19"/>
      <c r="I5" s="19"/>
      <c r="J5" s="19"/>
      <c r="K5" s="23">
        <v>3</v>
      </c>
      <c r="L5" s="23">
        <v>588</v>
      </c>
      <c r="M5" s="24">
        <v>196</v>
      </c>
      <c r="N5" s="25">
        <v>11</v>
      </c>
      <c r="O5" s="26">
        <v>207</v>
      </c>
    </row>
    <row r="6" spans="1:17" x14ac:dyDescent="0.25">
      <c r="A6" s="15" t="s">
        <v>60</v>
      </c>
      <c r="B6" s="16" t="s">
        <v>68</v>
      </c>
      <c r="C6" s="17">
        <v>44894</v>
      </c>
      <c r="D6" s="18" t="s">
        <v>55</v>
      </c>
      <c r="E6" s="19">
        <v>194</v>
      </c>
      <c r="F6" s="19">
        <v>194</v>
      </c>
      <c r="G6" s="19">
        <v>194</v>
      </c>
      <c r="H6" s="19"/>
      <c r="I6" s="19"/>
      <c r="J6" s="19"/>
      <c r="K6" s="23">
        <v>3</v>
      </c>
      <c r="L6" s="23">
        <v>582</v>
      </c>
      <c r="M6" s="24">
        <v>194</v>
      </c>
      <c r="N6" s="25">
        <v>4</v>
      </c>
      <c r="O6" s="26">
        <v>198</v>
      </c>
    </row>
    <row r="7" spans="1:17" x14ac:dyDescent="0.25">
      <c r="A7" s="15" t="s">
        <v>60</v>
      </c>
      <c r="B7" s="16" t="s">
        <v>68</v>
      </c>
      <c r="C7" s="17">
        <v>44901</v>
      </c>
      <c r="D7" s="18" t="s">
        <v>55</v>
      </c>
      <c r="E7" s="19">
        <v>193</v>
      </c>
      <c r="F7" s="19">
        <v>192</v>
      </c>
      <c r="G7" s="19">
        <v>182</v>
      </c>
      <c r="H7" s="19"/>
      <c r="I7" s="19"/>
      <c r="J7" s="19"/>
      <c r="K7" s="23">
        <v>3</v>
      </c>
      <c r="L7" s="23">
        <v>567</v>
      </c>
      <c r="M7" s="24">
        <v>189</v>
      </c>
      <c r="N7" s="25">
        <v>5</v>
      </c>
      <c r="O7" s="26">
        <v>194</v>
      </c>
    </row>
    <row r="8" spans="1:17" x14ac:dyDescent="0.25">
      <c r="A8" s="15" t="s">
        <v>60</v>
      </c>
      <c r="B8" s="16" t="s">
        <v>76</v>
      </c>
      <c r="C8" s="17">
        <v>44901</v>
      </c>
      <c r="D8" s="18" t="s">
        <v>55</v>
      </c>
      <c r="E8" s="19">
        <v>195</v>
      </c>
      <c r="F8" s="19">
        <v>190</v>
      </c>
      <c r="G8" s="19">
        <v>198</v>
      </c>
      <c r="H8" s="19">
        <v>195</v>
      </c>
      <c r="I8" s="19">
        <v>195</v>
      </c>
      <c r="J8" s="19">
        <v>196</v>
      </c>
      <c r="K8" s="23">
        <v>6</v>
      </c>
      <c r="L8" s="23">
        <v>1169</v>
      </c>
      <c r="M8" s="24">
        <v>194.83333333333334</v>
      </c>
      <c r="N8" s="25">
        <v>6</v>
      </c>
      <c r="O8" s="26">
        <v>200.83333333333334</v>
      </c>
    </row>
    <row r="10" spans="1:17" x14ac:dyDescent="0.25">
      <c r="K10" s="8">
        <f>SUM(K2:K9)</f>
        <v>24</v>
      </c>
      <c r="L10" s="8">
        <f>SUM(L2:L9)</f>
        <v>4618</v>
      </c>
      <c r="M10" s="7">
        <f>SUM(L10/K10)</f>
        <v>192.41666666666666</v>
      </c>
      <c r="N10" s="8">
        <f>SUM(N2:N9)</f>
        <v>45</v>
      </c>
      <c r="O10" s="13">
        <f>SUM(M10+N10)</f>
        <v>237.41666666666666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1_1"/>
    <protectedRange algorithmName="SHA-512" hashValue="ON39YdpmFHfN9f47KpiRvqrKx0V9+erV1CNkpWzYhW/Qyc6aT8rEyCrvauWSYGZK2ia3o7vd3akF07acHAFpOA==" saltValue="yVW9XmDwTqEnmpSGai0KYg==" spinCount="100000" sqref="D2" name="Range1_1_4_1_1"/>
    <protectedRange algorithmName="SHA-512" hashValue="ON39YdpmFHfN9f47KpiRvqrKx0V9+erV1CNkpWzYhW/Qyc6aT8rEyCrvauWSYGZK2ia3o7vd3akF07acHAFpOA==" saltValue="yVW9XmDwTqEnmpSGai0KYg==" spinCount="100000" sqref="B3:C3 E3:J3" name="Range1_13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B4:C4 E4:J4" name="Range1_21"/>
    <protectedRange algorithmName="SHA-512" hashValue="ON39YdpmFHfN9f47KpiRvqrKx0V9+erV1CNkpWzYhW/Qyc6aT8rEyCrvauWSYGZK2ia3o7vd3akF07acHAFpOA==" saltValue="yVW9XmDwTqEnmpSGai0KYg==" spinCount="100000" sqref="D4" name="Range1_1_6_1"/>
    <protectedRange algorithmName="SHA-512" hashValue="ON39YdpmFHfN9f47KpiRvqrKx0V9+erV1CNkpWzYhW/Qyc6aT8rEyCrvauWSYGZK2ia3o7vd3akF07acHAFpOA==" saltValue="yVW9XmDwTqEnmpSGai0KYg==" spinCount="100000" sqref="B5:C5 E5:J5" name="Range1_1_9"/>
    <protectedRange algorithmName="SHA-512" hashValue="ON39YdpmFHfN9f47KpiRvqrKx0V9+erV1CNkpWzYhW/Qyc6aT8rEyCrvauWSYGZK2ia3o7vd3akF07acHAFpOA==" saltValue="yVW9XmDwTqEnmpSGai0KYg==" spinCount="100000" sqref="D5" name="Range1_1_1_6"/>
    <protectedRange algorithmName="SHA-512" hashValue="ON39YdpmFHfN9f47KpiRvqrKx0V9+erV1CNkpWzYhW/Qyc6aT8rEyCrvauWSYGZK2ia3o7vd3akF07acHAFpOA==" saltValue="yVW9XmDwTqEnmpSGai0KYg==" spinCount="100000" sqref="B6:C6 E6:J6" name="Range1_9_3"/>
    <protectedRange algorithmName="SHA-512" hashValue="ON39YdpmFHfN9f47KpiRvqrKx0V9+erV1CNkpWzYhW/Qyc6aT8rEyCrvauWSYGZK2ia3o7vd3akF07acHAFpOA==" saltValue="yVW9XmDwTqEnmpSGai0KYg==" spinCount="100000" sqref="D6" name="Range1_1_3_6"/>
    <protectedRange algorithmName="SHA-512" hashValue="ON39YdpmFHfN9f47KpiRvqrKx0V9+erV1CNkpWzYhW/Qyc6aT8rEyCrvauWSYGZK2ia3o7vd3akF07acHAFpOA==" saltValue="yVW9XmDwTqEnmpSGai0KYg==" spinCount="100000" sqref="B7:C7 E7:J7" name="Range1_2_5"/>
    <protectedRange algorithmName="SHA-512" hashValue="ON39YdpmFHfN9f47KpiRvqrKx0V9+erV1CNkpWzYhW/Qyc6aT8rEyCrvauWSYGZK2ia3o7vd3akF07acHAFpOA==" saltValue="yVW9XmDwTqEnmpSGai0KYg==" spinCount="100000" sqref="D7" name="Range1_1_1_7"/>
    <protectedRange algorithmName="SHA-512" hashValue="ON39YdpmFHfN9f47KpiRvqrKx0V9+erV1CNkpWzYhW/Qyc6aT8rEyCrvauWSYGZK2ia3o7vd3akF07acHAFpOA==" saltValue="yVW9XmDwTqEnmpSGai0KYg==" spinCount="100000" sqref="B8:C8 E8:J8" name="Range1_19"/>
    <protectedRange algorithmName="SHA-512" hashValue="ON39YdpmFHfN9f47KpiRvqrKx0V9+erV1CNkpWzYhW/Qyc6aT8rEyCrvauWSYGZK2ia3o7vd3akF07acHAFpOA==" saltValue="yVW9XmDwTqEnmpSGai0KYg==" spinCount="100000" sqref="D8" name="Range1_1_8_1"/>
  </protectedRanges>
  <conditionalFormatting sqref="I2">
    <cfRule type="top10" dxfId="691" priority="45" rank="1"/>
  </conditionalFormatting>
  <conditionalFormatting sqref="H2">
    <cfRule type="top10" dxfId="690" priority="46" rank="1"/>
  </conditionalFormatting>
  <conditionalFormatting sqref="G2">
    <cfRule type="top10" dxfId="689" priority="47" rank="1"/>
  </conditionalFormatting>
  <conditionalFormatting sqref="E2">
    <cfRule type="top10" dxfId="688" priority="48" rank="1"/>
  </conditionalFormatting>
  <conditionalFormatting sqref="J2">
    <cfRule type="top10" dxfId="687" priority="49" rank="1"/>
  </conditionalFormatting>
  <conditionalFormatting sqref="E2:J2">
    <cfRule type="cellIs" dxfId="686" priority="44" operator="greaterThanOrEqual">
      <formula>200</formula>
    </cfRule>
  </conditionalFormatting>
  <conditionalFormatting sqref="F2">
    <cfRule type="top10" dxfId="685" priority="43" rank="1"/>
  </conditionalFormatting>
  <conditionalFormatting sqref="I3">
    <cfRule type="top10" dxfId="684" priority="38" rank="1"/>
  </conditionalFormatting>
  <conditionalFormatting sqref="H3">
    <cfRule type="top10" dxfId="683" priority="39" rank="1"/>
  </conditionalFormatting>
  <conditionalFormatting sqref="G3">
    <cfRule type="top10" dxfId="682" priority="40" rank="1"/>
  </conditionalFormatting>
  <conditionalFormatting sqref="E3">
    <cfRule type="top10" dxfId="681" priority="41" rank="1"/>
  </conditionalFormatting>
  <conditionalFormatting sqref="J3">
    <cfRule type="top10" dxfId="680" priority="42" rank="1"/>
  </conditionalFormatting>
  <conditionalFormatting sqref="E3:J3">
    <cfRule type="cellIs" dxfId="679" priority="37" operator="greaterThanOrEqual">
      <formula>200</formula>
    </cfRule>
  </conditionalFormatting>
  <conditionalFormatting sqref="F3">
    <cfRule type="top10" dxfId="678" priority="36" rank="1"/>
  </conditionalFormatting>
  <conditionalFormatting sqref="I4">
    <cfRule type="top10" dxfId="677" priority="31" rank="1"/>
  </conditionalFormatting>
  <conditionalFormatting sqref="H4">
    <cfRule type="top10" dxfId="676" priority="32" rank="1"/>
  </conditionalFormatting>
  <conditionalFormatting sqref="G4">
    <cfRule type="top10" dxfId="675" priority="33" rank="1"/>
  </conditionalFormatting>
  <conditionalFormatting sqref="E4">
    <cfRule type="top10" dxfId="674" priority="34" rank="1"/>
  </conditionalFormatting>
  <conditionalFormatting sqref="J4">
    <cfRule type="top10" dxfId="673" priority="35" rank="1"/>
  </conditionalFormatting>
  <conditionalFormatting sqref="E4:J4">
    <cfRule type="cellIs" dxfId="672" priority="30" operator="greaterThanOrEqual">
      <formula>200</formula>
    </cfRule>
  </conditionalFormatting>
  <conditionalFormatting sqref="F4">
    <cfRule type="top10" dxfId="671" priority="29" rank="1"/>
  </conditionalFormatting>
  <conditionalFormatting sqref="I5">
    <cfRule type="top10" dxfId="670" priority="24" rank="1"/>
  </conditionalFormatting>
  <conditionalFormatting sqref="H5">
    <cfRule type="top10" dxfId="669" priority="25" rank="1"/>
  </conditionalFormatting>
  <conditionalFormatting sqref="G5">
    <cfRule type="top10" dxfId="668" priority="26" rank="1"/>
  </conditionalFormatting>
  <conditionalFormatting sqref="E5">
    <cfRule type="top10" dxfId="667" priority="27" rank="1"/>
  </conditionalFormatting>
  <conditionalFormatting sqref="J5">
    <cfRule type="top10" dxfId="666" priority="28" rank="1"/>
  </conditionalFormatting>
  <conditionalFormatting sqref="E5:J5">
    <cfRule type="cellIs" dxfId="665" priority="23" operator="greaterThanOrEqual">
      <formula>200</formula>
    </cfRule>
  </conditionalFormatting>
  <conditionalFormatting sqref="F5">
    <cfRule type="top10" dxfId="664" priority="22" rank="1"/>
  </conditionalFormatting>
  <conditionalFormatting sqref="I6">
    <cfRule type="top10" dxfId="663" priority="17" rank="1"/>
  </conditionalFormatting>
  <conditionalFormatting sqref="H6">
    <cfRule type="top10" dxfId="662" priority="18" rank="1"/>
  </conditionalFormatting>
  <conditionalFormatting sqref="G6">
    <cfRule type="top10" dxfId="661" priority="19" rank="1"/>
  </conditionalFormatting>
  <conditionalFormatting sqref="E6">
    <cfRule type="top10" dxfId="660" priority="20" rank="1"/>
  </conditionalFormatting>
  <conditionalFormatting sqref="J6">
    <cfRule type="top10" dxfId="659" priority="21" rank="1"/>
  </conditionalFormatting>
  <conditionalFormatting sqref="E6:J6">
    <cfRule type="cellIs" dxfId="658" priority="16" operator="greaterThanOrEqual">
      <formula>200</formula>
    </cfRule>
  </conditionalFormatting>
  <conditionalFormatting sqref="F6">
    <cfRule type="top10" dxfId="657" priority="15" rank="1"/>
  </conditionalFormatting>
  <conditionalFormatting sqref="I7">
    <cfRule type="top10" dxfId="656" priority="10" rank="1"/>
  </conditionalFormatting>
  <conditionalFormatting sqref="H7">
    <cfRule type="top10" dxfId="655" priority="11" rank="1"/>
  </conditionalFormatting>
  <conditionalFormatting sqref="G7">
    <cfRule type="top10" dxfId="654" priority="12" rank="1"/>
  </conditionalFormatting>
  <conditionalFormatting sqref="E7">
    <cfRule type="top10" dxfId="653" priority="13" rank="1"/>
  </conditionalFormatting>
  <conditionalFormatting sqref="J7">
    <cfRule type="top10" dxfId="652" priority="14" rank="1"/>
  </conditionalFormatting>
  <conditionalFormatting sqref="E7:J7">
    <cfRule type="cellIs" dxfId="651" priority="9" operator="greaterThanOrEqual">
      <formula>200</formula>
    </cfRule>
  </conditionalFormatting>
  <conditionalFormatting sqref="F7">
    <cfRule type="top10" dxfId="650" priority="8" rank="1"/>
  </conditionalFormatting>
  <conditionalFormatting sqref="I8">
    <cfRule type="top10" dxfId="649" priority="3" rank="1"/>
  </conditionalFormatting>
  <conditionalFormatting sqref="H8">
    <cfRule type="top10" dxfId="648" priority="4" rank="1"/>
  </conditionalFormatting>
  <conditionalFormatting sqref="G8">
    <cfRule type="top10" dxfId="647" priority="5" rank="1"/>
  </conditionalFormatting>
  <conditionalFormatting sqref="E8">
    <cfRule type="top10" dxfId="646" priority="6" rank="1"/>
  </conditionalFormatting>
  <conditionalFormatting sqref="J8">
    <cfRule type="top10" dxfId="645" priority="7" rank="1"/>
  </conditionalFormatting>
  <conditionalFormatting sqref="E8:J8">
    <cfRule type="cellIs" dxfId="644" priority="2" operator="greaterThanOrEqual">
      <formula>200</formula>
    </cfRule>
  </conditionalFormatting>
  <conditionalFormatting sqref="F8">
    <cfRule type="top10" dxfId="643" priority="1" rank="1"/>
  </conditionalFormatting>
  <hyperlinks>
    <hyperlink ref="Q1" location="'Virginia ID 2022'!A1" display="Back to Ranking" xr:uid="{A5283FBE-A1C7-4BD6-9BE2-0B9ABB1B210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681BFD-8BB2-4E3E-8D4B-13B437B6A0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A7366-0AFB-4B6D-A925-50B5F911864A}">
  <dimension ref="A1:Q16"/>
  <sheetViews>
    <sheetView workbookViewId="0">
      <selection activeCell="E31" sqref="E3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51</v>
      </c>
      <c r="B2" s="16" t="s">
        <v>53</v>
      </c>
      <c r="C2" s="17">
        <v>44628</v>
      </c>
      <c r="D2" s="18" t="s">
        <v>48</v>
      </c>
      <c r="E2" s="19">
        <v>187.001</v>
      </c>
      <c r="F2" s="19">
        <v>181</v>
      </c>
      <c r="G2" s="19">
        <v>177</v>
      </c>
      <c r="H2" s="19"/>
      <c r="I2" s="19"/>
      <c r="J2" s="19"/>
      <c r="K2" s="23">
        <v>3</v>
      </c>
      <c r="L2" s="23">
        <v>545</v>
      </c>
      <c r="M2" s="24">
        <v>181.5667</v>
      </c>
      <c r="N2" s="25">
        <v>6</v>
      </c>
      <c r="O2" s="26">
        <f>SUM(M2+N2)</f>
        <v>187.5667</v>
      </c>
    </row>
    <row r="3" spans="1:17" x14ac:dyDescent="0.25">
      <c r="A3" s="15" t="s">
        <v>58</v>
      </c>
      <c r="B3" s="16" t="s">
        <v>53</v>
      </c>
      <c r="C3" s="17">
        <v>44656</v>
      </c>
      <c r="D3" s="18" t="s">
        <v>55</v>
      </c>
      <c r="E3" s="19">
        <v>182</v>
      </c>
      <c r="F3" s="19">
        <v>174</v>
      </c>
      <c r="G3" s="19">
        <v>186</v>
      </c>
      <c r="H3" s="19"/>
      <c r="I3" s="19"/>
      <c r="J3" s="19"/>
      <c r="K3" s="23">
        <v>3</v>
      </c>
      <c r="L3" s="23">
        <v>542</v>
      </c>
      <c r="M3" s="24">
        <v>180.66666666666666</v>
      </c>
      <c r="N3" s="25">
        <v>4</v>
      </c>
      <c r="O3" s="26">
        <v>184.66666666666666</v>
      </c>
    </row>
    <row r="4" spans="1:17" x14ac:dyDescent="0.25">
      <c r="A4" s="15" t="s">
        <v>58</v>
      </c>
      <c r="B4" s="16" t="s">
        <v>53</v>
      </c>
      <c r="C4" s="17">
        <v>44894</v>
      </c>
      <c r="D4" s="18" t="s">
        <v>55</v>
      </c>
      <c r="E4" s="19">
        <v>188</v>
      </c>
      <c r="F4" s="19">
        <v>183</v>
      </c>
      <c r="G4" s="19">
        <v>175</v>
      </c>
      <c r="H4" s="19"/>
      <c r="I4" s="19"/>
      <c r="J4" s="19"/>
      <c r="K4" s="23">
        <v>3</v>
      </c>
      <c r="L4" s="23">
        <v>546</v>
      </c>
      <c r="M4" s="24">
        <v>182</v>
      </c>
      <c r="N4" s="25">
        <v>5</v>
      </c>
      <c r="O4" s="26">
        <v>187</v>
      </c>
    </row>
    <row r="5" spans="1:17" x14ac:dyDescent="0.25">
      <c r="A5" s="15" t="s">
        <v>58</v>
      </c>
      <c r="B5" s="16" t="s">
        <v>53</v>
      </c>
      <c r="C5" s="17">
        <v>44901</v>
      </c>
      <c r="D5" s="18" t="s">
        <v>55</v>
      </c>
      <c r="E5" s="19">
        <v>190</v>
      </c>
      <c r="F5" s="19">
        <v>180</v>
      </c>
      <c r="G5" s="19">
        <v>181</v>
      </c>
      <c r="H5" s="19"/>
      <c r="I5" s="19"/>
      <c r="J5" s="19"/>
      <c r="K5" s="23">
        <v>3</v>
      </c>
      <c r="L5" s="23">
        <v>551</v>
      </c>
      <c r="M5" s="24">
        <v>183.66666666666666</v>
      </c>
      <c r="N5" s="25">
        <v>5</v>
      </c>
      <c r="O5" s="26">
        <v>188.66666666666666</v>
      </c>
    </row>
    <row r="7" spans="1:17" x14ac:dyDescent="0.25">
      <c r="K7" s="8">
        <f>SUM(K2:K6)</f>
        <v>12</v>
      </c>
      <c r="L7" s="8">
        <f>SUM(L2:L6)</f>
        <v>2184</v>
      </c>
      <c r="M7" s="7">
        <f>SUM(L7/K7)</f>
        <v>182</v>
      </c>
      <c r="N7" s="8">
        <f>SUM(N2:N6)</f>
        <v>20</v>
      </c>
      <c r="O7" s="13">
        <f>SUM(M7+N7)</f>
        <v>202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5" t="s">
        <v>60</v>
      </c>
      <c r="B14" s="16" t="s">
        <v>53</v>
      </c>
      <c r="C14" s="17">
        <v>44838</v>
      </c>
      <c r="D14" s="18" t="s">
        <v>55</v>
      </c>
      <c r="E14" s="19">
        <v>182</v>
      </c>
      <c r="F14" s="19">
        <v>184</v>
      </c>
      <c r="G14" s="19">
        <v>184</v>
      </c>
      <c r="H14" s="19"/>
      <c r="I14" s="19"/>
      <c r="J14" s="19"/>
      <c r="K14" s="23">
        <v>3</v>
      </c>
      <c r="L14" s="23">
        <v>550</v>
      </c>
      <c r="M14" s="24">
        <v>183.33333333333334</v>
      </c>
      <c r="N14" s="25">
        <v>6</v>
      </c>
      <c r="O14" s="26">
        <v>189.33333333333334</v>
      </c>
    </row>
    <row r="16" spans="1:17" x14ac:dyDescent="0.25">
      <c r="K16" s="8">
        <f>SUM(K14:K15)</f>
        <v>3</v>
      </c>
      <c r="L16" s="8">
        <f>SUM(L14:L15)</f>
        <v>550</v>
      </c>
      <c r="M16" s="7">
        <f>SUM(L16/K16)</f>
        <v>183.33333333333334</v>
      </c>
      <c r="N16" s="8">
        <f>SUM(N14:N15)</f>
        <v>6</v>
      </c>
      <c r="O16" s="13">
        <f>SUM(M16+N16)</f>
        <v>189.33333333333334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B3:C3 E3:J3" name="Range1_9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B14:C14 E14:J14" name="Range1_5_1"/>
    <protectedRange algorithmName="SHA-512" hashValue="ON39YdpmFHfN9f47KpiRvqrKx0V9+erV1CNkpWzYhW/Qyc6aT8rEyCrvauWSYGZK2ia3o7vd3akF07acHAFpOA==" saltValue="yVW9XmDwTqEnmpSGai0KYg==" spinCount="100000" sqref="D14" name="Range1_1_4_1"/>
    <protectedRange algorithmName="SHA-512" hashValue="ON39YdpmFHfN9f47KpiRvqrKx0V9+erV1CNkpWzYhW/Qyc6aT8rEyCrvauWSYGZK2ia3o7vd3akF07acHAFpOA==" saltValue="yVW9XmDwTqEnmpSGai0KYg==" spinCount="100000" sqref="B4:C4 E4:J4" name="Range1_11_2"/>
    <protectedRange algorithmName="SHA-512" hashValue="ON39YdpmFHfN9f47KpiRvqrKx0V9+erV1CNkpWzYhW/Qyc6aT8rEyCrvauWSYGZK2ia3o7vd3akF07acHAFpOA==" saltValue="yVW9XmDwTqEnmpSGai0KYg==" spinCount="100000" sqref="D4" name="Range1_1_4_3"/>
    <protectedRange algorithmName="SHA-512" hashValue="ON39YdpmFHfN9f47KpiRvqrKx0V9+erV1CNkpWzYhW/Qyc6aT8rEyCrvauWSYGZK2ia3o7vd3akF07acHAFpOA==" saltValue="yVW9XmDwTqEnmpSGai0KYg==" spinCount="100000" sqref="B5:C5 E5:J5" name="Range1_5_2"/>
    <protectedRange algorithmName="SHA-512" hashValue="ON39YdpmFHfN9f47KpiRvqrKx0V9+erV1CNkpWzYhW/Qyc6aT8rEyCrvauWSYGZK2ia3o7vd3akF07acHAFpOA==" saltValue="yVW9XmDwTqEnmpSGai0KYg==" spinCount="100000" sqref="D5" name="Range1_1_5_2"/>
  </protectedRanges>
  <conditionalFormatting sqref="E2">
    <cfRule type="top10" dxfId="642" priority="47" rank="1"/>
  </conditionalFormatting>
  <conditionalFormatting sqref="F2">
    <cfRule type="top10" dxfId="641" priority="46" rank="1"/>
  </conditionalFormatting>
  <conditionalFormatting sqref="G2">
    <cfRule type="top10" dxfId="640" priority="45" rank="1"/>
  </conditionalFormatting>
  <conditionalFormatting sqref="H2">
    <cfRule type="top10" dxfId="639" priority="44" rank="1"/>
  </conditionalFormatting>
  <conditionalFormatting sqref="I2">
    <cfRule type="top10" dxfId="638" priority="43" rank="1"/>
  </conditionalFormatting>
  <conditionalFormatting sqref="J2">
    <cfRule type="top10" dxfId="637" priority="42" rank="1"/>
  </conditionalFormatting>
  <conditionalFormatting sqref="G3">
    <cfRule type="top10" dxfId="636" priority="38" rank="1"/>
  </conditionalFormatting>
  <conditionalFormatting sqref="H3">
    <cfRule type="top10" dxfId="635" priority="39" rank="1"/>
  </conditionalFormatting>
  <conditionalFormatting sqref="I3">
    <cfRule type="top10" dxfId="634" priority="40" rank="1"/>
  </conditionalFormatting>
  <conditionalFormatting sqref="J3">
    <cfRule type="top10" dxfId="633" priority="41" rank="1"/>
  </conditionalFormatting>
  <conditionalFormatting sqref="E3">
    <cfRule type="top10" dxfId="632" priority="37" rank="1"/>
  </conditionalFormatting>
  <conditionalFormatting sqref="F3">
    <cfRule type="top10" dxfId="631" priority="36" rank="1"/>
  </conditionalFormatting>
  <conditionalFormatting sqref="E3:J3">
    <cfRule type="cellIs" dxfId="630" priority="35" operator="greaterThanOrEqual">
      <formula>193</formula>
    </cfRule>
  </conditionalFormatting>
  <conditionalFormatting sqref="I14">
    <cfRule type="top10" dxfId="629" priority="17" rank="1"/>
  </conditionalFormatting>
  <conditionalFormatting sqref="H14">
    <cfRule type="top10" dxfId="628" priority="18" rank="1"/>
  </conditionalFormatting>
  <conditionalFormatting sqref="G14">
    <cfRule type="top10" dxfId="627" priority="19" rank="1"/>
  </conditionalFormatting>
  <conditionalFormatting sqref="E14">
    <cfRule type="top10" dxfId="626" priority="20" rank="1"/>
  </conditionalFormatting>
  <conditionalFormatting sqref="J14">
    <cfRule type="top10" dxfId="625" priority="21" rank="1"/>
  </conditionalFormatting>
  <conditionalFormatting sqref="E14:J14">
    <cfRule type="cellIs" dxfId="624" priority="16" operator="greaterThanOrEqual">
      <formula>200</formula>
    </cfRule>
  </conditionalFormatting>
  <conditionalFormatting sqref="F14">
    <cfRule type="top10" dxfId="623" priority="15" rank="1"/>
  </conditionalFormatting>
  <conditionalFormatting sqref="G4">
    <cfRule type="top10" dxfId="622" priority="11" rank="1"/>
  </conditionalFormatting>
  <conditionalFormatting sqref="H4">
    <cfRule type="top10" dxfId="621" priority="12" rank="1"/>
  </conditionalFormatting>
  <conditionalFormatting sqref="I4">
    <cfRule type="top10" dxfId="620" priority="13" rank="1"/>
  </conditionalFormatting>
  <conditionalFormatting sqref="J4">
    <cfRule type="top10" dxfId="619" priority="14" rank="1"/>
  </conditionalFormatting>
  <conditionalFormatting sqref="E4">
    <cfRule type="top10" dxfId="618" priority="10" rank="1"/>
  </conditionalFormatting>
  <conditionalFormatting sqref="F4">
    <cfRule type="top10" dxfId="617" priority="9" rank="1"/>
  </conditionalFormatting>
  <conditionalFormatting sqref="E4:J4">
    <cfRule type="cellIs" dxfId="616" priority="8" operator="greaterThanOrEqual">
      <formula>193</formula>
    </cfRule>
  </conditionalFormatting>
  <conditionalFormatting sqref="G5">
    <cfRule type="top10" dxfId="615" priority="4" rank="1"/>
  </conditionalFormatting>
  <conditionalFormatting sqref="H5">
    <cfRule type="top10" dxfId="614" priority="5" rank="1"/>
  </conditionalFormatting>
  <conditionalFormatting sqref="I5">
    <cfRule type="top10" dxfId="613" priority="6" rank="1"/>
  </conditionalFormatting>
  <conditionalFormatting sqref="J5">
    <cfRule type="top10" dxfId="612" priority="7" rank="1"/>
  </conditionalFormatting>
  <conditionalFormatting sqref="E5">
    <cfRule type="top10" dxfId="611" priority="3" rank="1"/>
  </conditionalFormatting>
  <conditionalFormatting sqref="F5">
    <cfRule type="top10" dxfId="610" priority="2" rank="1"/>
  </conditionalFormatting>
  <conditionalFormatting sqref="E5:J5">
    <cfRule type="cellIs" dxfId="609" priority="1" operator="greaterThanOrEqual">
      <formula>193</formula>
    </cfRule>
  </conditionalFormatting>
  <hyperlinks>
    <hyperlink ref="Q1" location="'Virginia ID 2022'!A1" display="Back to Ranking" xr:uid="{A081440B-40F7-4386-880F-05BCA2A6B4B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2C28DD-A18D-4EB6-95D3-3D5DA19145C2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BA84-E144-4982-A804-313843966740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49</v>
      </c>
      <c r="B2" s="16" t="s">
        <v>36</v>
      </c>
      <c r="C2" s="17">
        <v>44583</v>
      </c>
      <c r="D2" s="18" t="s">
        <v>48</v>
      </c>
      <c r="E2" s="19">
        <v>196</v>
      </c>
      <c r="F2" s="19">
        <v>197</v>
      </c>
      <c r="G2" s="19">
        <v>198</v>
      </c>
      <c r="H2" s="19">
        <v>200</v>
      </c>
      <c r="I2" s="19">
        <v>200</v>
      </c>
      <c r="J2" s="19">
        <v>200</v>
      </c>
      <c r="K2" s="23">
        <v>6</v>
      </c>
      <c r="L2" s="23">
        <v>1191</v>
      </c>
      <c r="M2" s="24">
        <v>198.5</v>
      </c>
      <c r="N2" s="25">
        <v>4</v>
      </c>
      <c r="O2" s="26">
        <v>202.5</v>
      </c>
    </row>
    <row r="4" spans="1:17" x14ac:dyDescent="0.25">
      <c r="K4" s="8">
        <f>SUM(K2:K3)</f>
        <v>6</v>
      </c>
      <c r="L4" s="8">
        <f>SUM(L2:L3)</f>
        <v>1191</v>
      </c>
      <c r="M4" s="7">
        <f>SUM(L4/K4)</f>
        <v>198.5</v>
      </c>
      <c r="N4" s="8">
        <f>SUM(N2:N3)</f>
        <v>4</v>
      </c>
      <c r="O4" s="13">
        <f>SUM(M4+N4)</f>
        <v>202.5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608" priority="6" rank="1"/>
  </conditionalFormatting>
  <conditionalFormatting sqref="F2">
    <cfRule type="top10" dxfId="607" priority="5" rank="1"/>
  </conditionalFormatting>
  <conditionalFormatting sqref="G2">
    <cfRule type="top10" dxfId="606" priority="4" rank="1"/>
  </conditionalFormatting>
  <conditionalFormatting sqref="H2">
    <cfRule type="top10" dxfId="605" priority="3" rank="1"/>
  </conditionalFormatting>
  <conditionalFormatting sqref="I2">
    <cfRule type="top10" dxfId="604" priority="2" rank="1"/>
  </conditionalFormatting>
  <conditionalFormatting sqref="J2">
    <cfRule type="top10" dxfId="603" priority="1" rank="1"/>
  </conditionalFormatting>
  <hyperlinks>
    <hyperlink ref="Q1" location="'Virginia ID 2022'!A1" display="Back to Ranking" xr:uid="{ECC90C32-0716-43B2-B4A7-75A03B584F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7356AB-77EE-4F2F-94C3-F829018AB08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F8DAD-93AE-47B9-B463-C841FFE55735}">
  <dimension ref="A1:Q23"/>
  <sheetViews>
    <sheetView workbookViewId="0">
      <selection activeCell="A21" sqref="A21:O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57</v>
      </c>
      <c r="C2" s="17">
        <v>44646</v>
      </c>
      <c r="D2" s="18" t="s">
        <v>55</v>
      </c>
      <c r="E2" s="19">
        <v>196</v>
      </c>
      <c r="F2" s="19">
        <v>199</v>
      </c>
      <c r="G2" s="19">
        <v>199</v>
      </c>
      <c r="H2" s="19"/>
      <c r="I2" s="19"/>
      <c r="J2" s="19"/>
      <c r="K2" s="23">
        <v>3</v>
      </c>
      <c r="L2" s="23">
        <v>594</v>
      </c>
      <c r="M2" s="24">
        <v>198</v>
      </c>
      <c r="N2" s="25">
        <v>5</v>
      </c>
      <c r="O2" s="26">
        <v>203</v>
      </c>
    </row>
    <row r="3" spans="1:17" x14ac:dyDescent="0.25">
      <c r="A3" s="15" t="s">
        <v>54</v>
      </c>
      <c r="B3" s="16" t="s">
        <v>57</v>
      </c>
      <c r="C3" s="17">
        <v>44663</v>
      </c>
      <c r="D3" s="18" t="s">
        <v>55</v>
      </c>
      <c r="E3" s="19">
        <v>200</v>
      </c>
      <c r="F3" s="19">
        <v>196</v>
      </c>
      <c r="G3" s="19">
        <v>197</v>
      </c>
      <c r="H3" s="19"/>
      <c r="I3" s="19"/>
      <c r="J3" s="19"/>
      <c r="K3" s="23">
        <v>3</v>
      </c>
      <c r="L3" s="23">
        <v>593</v>
      </c>
      <c r="M3" s="24">
        <v>197.66666666666666</v>
      </c>
      <c r="N3" s="25">
        <v>6</v>
      </c>
      <c r="O3" s="26">
        <v>203.66666666666666</v>
      </c>
    </row>
    <row r="4" spans="1:17" x14ac:dyDescent="0.25">
      <c r="A4" s="15" t="s">
        <v>54</v>
      </c>
      <c r="B4" s="16" t="s">
        <v>57</v>
      </c>
      <c r="C4" s="17">
        <v>44677</v>
      </c>
      <c r="D4" s="18" t="s">
        <v>55</v>
      </c>
      <c r="E4" s="19">
        <v>197</v>
      </c>
      <c r="F4" s="19">
        <v>198</v>
      </c>
      <c r="G4" s="19">
        <v>195</v>
      </c>
      <c r="H4" s="19"/>
      <c r="I4" s="19"/>
      <c r="J4" s="19"/>
      <c r="K4" s="23">
        <v>3</v>
      </c>
      <c r="L4" s="23">
        <v>590</v>
      </c>
      <c r="M4" s="24">
        <v>196.66666666666666</v>
      </c>
      <c r="N4" s="25">
        <v>4</v>
      </c>
      <c r="O4" s="26">
        <v>200.66666666666666</v>
      </c>
    </row>
    <row r="5" spans="1:17" x14ac:dyDescent="0.25">
      <c r="A5" s="15" t="s">
        <v>54</v>
      </c>
      <c r="B5" s="16" t="s">
        <v>57</v>
      </c>
      <c r="C5" s="17">
        <v>44845</v>
      </c>
      <c r="D5" s="18" t="s">
        <v>55</v>
      </c>
      <c r="E5" s="19">
        <v>198</v>
      </c>
      <c r="F5" s="19">
        <v>198</v>
      </c>
      <c r="G5" s="19">
        <v>197</v>
      </c>
      <c r="H5" s="19"/>
      <c r="I5" s="19"/>
      <c r="J5" s="19"/>
      <c r="K5" s="23">
        <v>3</v>
      </c>
      <c r="L5" s="23">
        <v>593</v>
      </c>
      <c r="M5" s="24">
        <v>197.66666666666666</v>
      </c>
      <c r="N5" s="25">
        <v>4</v>
      </c>
      <c r="O5" s="26">
        <v>201.66666666666666</v>
      </c>
    </row>
    <row r="7" spans="1:17" x14ac:dyDescent="0.25">
      <c r="K7" s="8">
        <f>SUM(K2:K6)</f>
        <v>12</v>
      </c>
      <c r="L7" s="8">
        <f>SUM(L2:L6)</f>
        <v>2370</v>
      </c>
      <c r="M7" s="7">
        <f>SUM(L7/K7)</f>
        <v>197.5</v>
      </c>
      <c r="N7" s="8">
        <f>SUM(N2:N6)</f>
        <v>19</v>
      </c>
      <c r="O7" s="13">
        <f>SUM(M7+N7)</f>
        <v>216.5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5" t="s">
        <v>60</v>
      </c>
      <c r="B14" s="16" t="s">
        <v>57</v>
      </c>
      <c r="C14" s="17">
        <v>44670</v>
      </c>
      <c r="D14" s="18" t="s">
        <v>55</v>
      </c>
      <c r="E14" s="19">
        <v>193</v>
      </c>
      <c r="F14" s="19">
        <v>198</v>
      </c>
      <c r="G14" s="19">
        <v>198</v>
      </c>
      <c r="H14" s="19"/>
      <c r="I14" s="19"/>
      <c r="J14" s="19"/>
      <c r="K14" s="23">
        <v>3</v>
      </c>
      <c r="L14" s="23">
        <v>589</v>
      </c>
      <c r="M14" s="24">
        <v>196.33333333333334</v>
      </c>
      <c r="N14" s="25">
        <v>11</v>
      </c>
      <c r="O14" s="26">
        <v>207.33333333333334</v>
      </c>
    </row>
    <row r="16" spans="1:17" x14ac:dyDescent="0.25">
      <c r="K16" s="8">
        <f>SUM(K14:K15)</f>
        <v>3</v>
      </c>
      <c r="L16" s="8">
        <f>SUM(L14:L15)</f>
        <v>589</v>
      </c>
      <c r="M16" s="7">
        <f>SUM(L16/K16)</f>
        <v>196.33333333333334</v>
      </c>
      <c r="N16" s="8">
        <f>SUM(N14:N15)</f>
        <v>11</v>
      </c>
      <c r="O16" s="13">
        <f>SUM(M16+N16)</f>
        <v>207.33333333333334</v>
      </c>
    </row>
    <row r="20" spans="1:15" ht="30" x14ac:dyDescent="0.25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25">
      <c r="A21" s="15" t="s">
        <v>56</v>
      </c>
      <c r="B21" s="16" t="s">
        <v>57</v>
      </c>
      <c r="C21" s="17">
        <v>44901</v>
      </c>
      <c r="D21" s="31" t="s">
        <v>55</v>
      </c>
      <c r="E21" s="19">
        <v>187</v>
      </c>
      <c r="F21" s="19">
        <v>195</v>
      </c>
      <c r="G21" s="19">
        <v>190</v>
      </c>
      <c r="H21" s="19"/>
      <c r="I21" s="19"/>
      <c r="J21" s="19"/>
      <c r="K21" s="23">
        <v>3</v>
      </c>
      <c r="L21" s="23">
        <v>572</v>
      </c>
      <c r="M21" s="24">
        <v>190.66666666666666</v>
      </c>
      <c r="N21" s="25">
        <v>3</v>
      </c>
      <c r="O21" s="26">
        <v>193.66666666666666</v>
      </c>
    </row>
    <row r="23" spans="1:15" x14ac:dyDescent="0.25">
      <c r="K23" s="8">
        <f>SUM(K21:K22)</f>
        <v>3</v>
      </c>
      <c r="L23" s="8">
        <f>SUM(L21:L22)</f>
        <v>572</v>
      </c>
      <c r="M23" s="7">
        <f>SUM(L23/K23)</f>
        <v>190.66666666666666</v>
      </c>
      <c r="N23" s="8">
        <f>SUM(N21:N22)</f>
        <v>3</v>
      </c>
      <c r="O23" s="13">
        <f>SUM(M23+N23)</f>
        <v>193.66666666666666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3 B20" name="Range1_2"/>
    <protectedRange algorithmName="SHA-512" hashValue="ON39YdpmFHfN9f47KpiRvqrKx0V9+erV1CNkpWzYhW/Qyc6aT8rEyCrvauWSYGZK2ia3o7vd3akF07acHAFpOA==" saltValue="yVW9XmDwTqEnmpSGai0KYg==" spinCount="100000" sqref="B2:C2" name="Range1_2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J2" name="Range1_3_1"/>
    <protectedRange algorithmName="SHA-512" hashValue="ON39YdpmFHfN9f47KpiRvqrKx0V9+erV1CNkpWzYhW/Qyc6aT8rEyCrvauWSYGZK2ia3o7vd3akF07acHAFpOA==" saltValue="yVW9XmDwTqEnmpSGai0KYg==" spinCount="100000" sqref="B3:C3" name="Range1_6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J3" name="Range1_3_3"/>
    <protectedRange algorithmName="SHA-512" hashValue="ON39YdpmFHfN9f47KpiRvqrKx0V9+erV1CNkpWzYhW/Qyc6aT8rEyCrvauWSYGZK2ia3o7vd3akF07acHAFpOA==" saltValue="yVW9XmDwTqEnmpSGai0KYg==" spinCount="100000" sqref="B14:C14 E14:J14" name="Range1_7_2_1"/>
    <protectedRange algorithmName="SHA-512" hashValue="ON39YdpmFHfN9f47KpiRvqrKx0V9+erV1CNkpWzYhW/Qyc6aT8rEyCrvauWSYGZK2ia3o7vd3akF07acHAFpOA==" saltValue="yVW9XmDwTqEnmpSGai0KYg==" spinCount="100000" sqref="D14" name="Range1_1_3_2_1"/>
    <protectedRange algorithmName="SHA-512" hashValue="ON39YdpmFHfN9f47KpiRvqrKx0V9+erV1CNkpWzYhW/Qyc6aT8rEyCrvauWSYGZK2ia3o7vd3akF07acHAFpOA==" saltValue="yVW9XmDwTqEnmpSGai0KYg==" spinCount="100000" sqref="B4:C4" name="Range1_20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J4" name="Range1_3_3_1"/>
    <protectedRange algorithmName="SHA-512" hashValue="ON39YdpmFHfN9f47KpiRvqrKx0V9+erV1CNkpWzYhW/Qyc6aT8rEyCrvauWSYGZK2ia3o7vd3akF07acHAFpOA==" saltValue="yVW9XmDwTqEnmpSGai0KYg==" spinCount="100000" sqref="B5:C5" name="Range1_12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J5" name="Range1_3_2"/>
    <protectedRange algorithmName="SHA-512" hashValue="ON39YdpmFHfN9f47KpiRvqrKx0V9+erV1CNkpWzYhW/Qyc6aT8rEyCrvauWSYGZK2ia3o7vd3akF07acHAFpOA==" saltValue="yVW9XmDwTqEnmpSGai0KYg==" spinCount="100000" sqref="E21:J21 B21:C21" name="Range1_4_1"/>
    <protectedRange algorithmName="SHA-512" hashValue="ON39YdpmFHfN9f47KpiRvqrKx0V9+erV1CNkpWzYhW/Qyc6aT8rEyCrvauWSYGZK2ia3o7vd3akF07acHAFpOA==" saltValue="yVW9XmDwTqEnmpSGai0KYg==" spinCount="100000" sqref="D21" name="Range1_1_2_2"/>
  </protectedRanges>
  <conditionalFormatting sqref="E2">
    <cfRule type="top10" dxfId="602" priority="70" rank="1"/>
  </conditionalFormatting>
  <conditionalFormatting sqref="G2">
    <cfRule type="top10" dxfId="601" priority="69" rank="1"/>
  </conditionalFormatting>
  <conditionalFormatting sqref="H2">
    <cfRule type="top10" dxfId="600" priority="68" rank="1"/>
  </conditionalFormatting>
  <conditionalFormatting sqref="J2">
    <cfRule type="top10" dxfId="599" priority="66" rank="1"/>
  </conditionalFormatting>
  <conditionalFormatting sqref="E2:J2">
    <cfRule type="cellIs" dxfId="598" priority="65" operator="greaterThanOrEqual">
      <formula>200</formula>
    </cfRule>
  </conditionalFormatting>
  <conditionalFormatting sqref="F2">
    <cfRule type="top10" dxfId="597" priority="64" rank="1"/>
  </conditionalFormatting>
  <conditionalFormatting sqref="I2">
    <cfRule type="top10" dxfId="596" priority="67" rank="1"/>
  </conditionalFormatting>
  <conditionalFormatting sqref="E3">
    <cfRule type="top10" dxfId="595" priority="63" rank="1"/>
  </conditionalFormatting>
  <conditionalFormatting sqref="G3">
    <cfRule type="top10" dxfId="594" priority="62" rank="1"/>
  </conditionalFormatting>
  <conditionalFormatting sqref="H3">
    <cfRule type="top10" dxfId="593" priority="61" rank="1"/>
  </conditionalFormatting>
  <conditionalFormatting sqref="J3">
    <cfRule type="top10" dxfId="592" priority="59" rank="1"/>
  </conditionalFormatting>
  <conditionalFormatting sqref="E3:J3">
    <cfRule type="cellIs" dxfId="591" priority="58" operator="greaterThanOrEqual">
      <formula>200</formula>
    </cfRule>
  </conditionalFormatting>
  <conditionalFormatting sqref="F3">
    <cfRule type="top10" dxfId="590" priority="57" rank="1"/>
  </conditionalFormatting>
  <conditionalFormatting sqref="I3">
    <cfRule type="top10" dxfId="589" priority="60" rank="1"/>
  </conditionalFormatting>
  <conditionalFormatting sqref="I14">
    <cfRule type="top10" dxfId="588" priority="31" rank="1"/>
  </conditionalFormatting>
  <conditionalFormatting sqref="H14">
    <cfRule type="top10" dxfId="587" priority="32" rank="1"/>
  </conditionalFormatting>
  <conditionalFormatting sqref="G14">
    <cfRule type="top10" dxfId="586" priority="33" rank="1"/>
  </conditionalFormatting>
  <conditionalFormatting sqref="E14">
    <cfRule type="top10" dxfId="585" priority="34" rank="1"/>
  </conditionalFormatting>
  <conditionalFormatting sqref="J14">
    <cfRule type="top10" dxfId="584" priority="35" rank="1"/>
  </conditionalFormatting>
  <conditionalFormatting sqref="E14:J14">
    <cfRule type="cellIs" dxfId="583" priority="30" operator="greaterThanOrEqual">
      <formula>200</formula>
    </cfRule>
  </conditionalFormatting>
  <conditionalFormatting sqref="F14">
    <cfRule type="top10" dxfId="582" priority="29" rank="1"/>
  </conditionalFormatting>
  <conditionalFormatting sqref="E4">
    <cfRule type="top10" dxfId="581" priority="28" rank="1"/>
  </conditionalFormatting>
  <conditionalFormatting sqref="G4">
    <cfRule type="top10" dxfId="580" priority="27" rank="1"/>
  </conditionalFormatting>
  <conditionalFormatting sqref="H4">
    <cfRule type="top10" dxfId="579" priority="26" rank="1"/>
  </conditionalFormatting>
  <conditionalFormatting sqref="J4">
    <cfRule type="top10" dxfId="578" priority="24" rank="1"/>
  </conditionalFormatting>
  <conditionalFormatting sqref="E4:J4">
    <cfRule type="cellIs" dxfId="577" priority="23" operator="greaterThanOrEqual">
      <formula>200</formula>
    </cfRule>
  </conditionalFormatting>
  <conditionalFormatting sqref="F4">
    <cfRule type="top10" dxfId="576" priority="22" rank="1"/>
  </conditionalFormatting>
  <conditionalFormatting sqref="I4">
    <cfRule type="top10" dxfId="575" priority="25" rank="1"/>
  </conditionalFormatting>
  <conditionalFormatting sqref="E5">
    <cfRule type="top10" dxfId="574" priority="21" rank="1"/>
  </conditionalFormatting>
  <conditionalFormatting sqref="G5">
    <cfRule type="top10" dxfId="573" priority="20" rank="1"/>
  </conditionalFormatting>
  <conditionalFormatting sqref="H5">
    <cfRule type="top10" dxfId="572" priority="19" rank="1"/>
  </conditionalFormatting>
  <conditionalFormatting sqref="J5">
    <cfRule type="top10" dxfId="571" priority="17" rank="1"/>
  </conditionalFormatting>
  <conditionalFormatting sqref="E5:J5">
    <cfRule type="cellIs" dxfId="570" priority="16" operator="greaterThanOrEqual">
      <formula>200</formula>
    </cfRule>
  </conditionalFormatting>
  <conditionalFormatting sqref="F5">
    <cfRule type="top10" dxfId="569" priority="15" rank="1"/>
  </conditionalFormatting>
  <conditionalFormatting sqref="I5">
    <cfRule type="top10" dxfId="568" priority="18" rank="1"/>
  </conditionalFormatting>
  <conditionalFormatting sqref="F21">
    <cfRule type="top10" dxfId="567" priority="3" rank="1"/>
  </conditionalFormatting>
  <conditionalFormatting sqref="G21">
    <cfRule type="top10" dxfId="566" priority="4" rank="1"/>
  </conditionalFormatting>
  <conditionalFormatting sqref="H21">
    <cfRule type="top10" dxfId="565" priority="5" rank="1"/>
  </conditionalFormatting>
  <conditionalFormatting sqref="I21">
    <cfRule type="top10" dxfId="564" priority="6" rank="1"/>
  </conditionalFormatting>
  <conditionalFormatting sqref="J21">
    <cfRule type="top10" dxfId="563" priority="7" rank="1"/>
  </conditionalFormatting>
  <conditionalFormatting sqref="E21">
    <cfRule type="top10" dxfId="562" priority="2" rank="1"/>
  </conditionalFormatting>
  <conditionalFormatting sqref="E21:J21">
    <cfRule type="cellIs" dxfId="561" priority="1" operator="greaterThanOrEqual">
      <formula>200</formula>
    </cfRule>
  </conditionalFormatting>
  <hyperlinks>
    <hyperlink ref="Q1" location="'Virginia ID 2022'!A1" display="Back to Ranking" xr:uid="{F01DF751-6FFE-462A-860B-87D68B389A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935D82-1C78-4A24-85F0-77BB1973F7C8}">
          <x14:formula1>
            <xm:f>'C:\Users\abra2\Desktop\ABRA Files and More\AUTO BENCH REST ASSOCIATION FILE\ABRA 2019\Georgia\[Georgia Results 01 19 20.xlsm]DATA SHEET'!#REF!</xm:f>
          </x14:formula1>
          <xm:sqref>B1 B13 B20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BFCC1-4570-4FA5-9185-CC4E0289BD20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49</v>
      </c>
      <c r="B2" s="16" t="s">
        <v>37</v>
      </c>
      <c r="C2" s="17">
        <v>44583</v>
      </c>
      <c r="D2" s="18" t="s">
        <v>48</v>
      </c>
      <c r="E2" s="19">
        <v>197</v>
      </c>
      <c r="F2" s="19">
        <v>198</v>
      </c>
      <c r="G2" s="19">
        <v>198</v>
      </c>
      <c r="H2" s="19">
        <v>199</v>
      </c>
      <c r="I2" s="19">
        <v>199</v>
      </c>
      <c r="J2" s="19">
        <v>199</v>
      </c>
      <c r="K2" s="23">
        <v>6</v>
      </c>
      <c r="L2" s="23">
        <v>1190</v>
      </c>
      <c r="M2" s="24">
        <v>198.33333333333334</v>
      </c>
      <c r="N2" s="25">
        <v>4</v>
      </c>
      <c r="O2" s="26">
        <v>202.33333333333334</v>
      </c>
    </row>
    <row r="4" spans="1:17" x14ac:dyDescent="0.25">
      <c r="K4" s="8">
        <f>SUM(K2:K3)</f>
        <v>6</v>
      </c>
      <c r="L4" s="8">
        <f>SUM(L2:L3)</f>
        <v>1190</v>
      </c>
      <c r="M4" s="7">
        <f>SUM(L4/K4)</f>
        <v>198.33333333333334</v>
      </c>
      <c r="N4" s="8">
        <f>SUM(N2:N3)</f>
        <v>4</v>
      </c>
      <c r="O4" s="13">
        <f>SUM(M4+N4)</f>
        <v>202.33333333333334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560" priority="6" rank="1"/>
  </conditionalFormatting>
  <conditionalFormatting sqref="F2">
    <cfRule type="top10" dxfId="559" priority="5" rank="1"/>
  </conditionalFormatting>
  <conditionalFormatting sqref="G2">
    <cfRule type="top10" dxfId="558" priority="4" rank="1"/>
  </conditionalFormatting>
  <conditionalFormatting sqref="H2">
    <cfRule type="top10" dxfId="557" priority="3" rank="1"/>
  </conditionalFormatting>
  <conditionalFormatting sqref="I2">
    <cfRule type="top10" dxfId="556" priority="2" rank="1"/>
  </conditionalFormatting>
  <conditionalFormatting sqref="J2">
    <cfRule type="top10" dxfId="555" priority="1" rank="1"/>
  </conditionalFormatting>
  <hyperlinks>
    <hyperlink ref="Q1" location="'Virginia ID 2022'!A1" display="Back to Ranking" xr:uid="{D2B33B33-EDE7-47F5-9C8A-D854811C7BD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6871D0-FD92-400C-8EF1-FF4B59CE9B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2A9C8-2935-42A2-AD74-7C0DDE281666}"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27</v>
      </c>
      <c r="B2" s="16" t="s">
        <v>30</v>
      </c>
      <c r="C2" s="17">
        <v>44565</v>
      </c>
      <c r="D2" s="18" t="s">
        <v>48</v>
      </c>
      <c r="E2" s="19">
        <v>198</v>
      </c>
      <c r="F2" s="19">
        <v>198</v>
      </c>
      <c r="G2" s="19">
        <v>195</v>
      </c>
      <c r="H2" s="19"/>
      <c r="I2" s="19"/>
      <c r="J2" s="19"/>
      <c r="K2" s="23">
        <v>3</v>
      </c>
      <c r="L2" s="23">
        <v>591</v>
      </c>
      <c r="M2" s="24">
        <v>197</v>
      </c>
      <c r="N2" s="25">
        <v>3</v>
      </c>
      <c r="O2" s="26">
        <v>200</v>
      </c>
    </row>
    <row r="3" spans="1:17" x14ac:dyDescent="0.25">
      <c r="A3" s="15" t="s">
        <v>54</v>
      </c>
      <c r="B3" s="16" t="s">
        <v>30</v>
      </c>
      <c r="C3" s="17">
        <v>44784</v>
      </c>
      <c r="D3" s="18" t="s">
        <v>55</v>
      </c>
      <c r="E3" s="19">
        <v>198</v>
      </c>
      <c r="F3" s="19">
        <v>198</v>
      </c>
      <c r="G3" s="19">
        <v>198</v>
      </c>
      <c r="H3" s="19"/>
      <c r="I3" s="19"/>
      <c r="J3" s="19"/>
      <c r="K3" s="23">
        <v>3</v>
      </c>
      <c r="L3" s="23">
        <v>594</v>
      </c>
      <c r="M3" s="24">
        <v>198</v>
      </c>
      <c r="N3" s="25">
        <v>3</v>
      </c>
      <c r="O3" s="26">
        <v>201</v>
      </c>
    </row>
    <row r="5" spans="1:17" x14ac:dyDescent="0.25">
      <c r="K5" s="8">
        <f>SUM(K2:K4)</f>
        <v>6</v>
      </c>
      <c r="L5" s="8">
        <f>SUM(L2:L4)</f>
        <v>1185</v>
      </c>
      <c r="M5" s="7">
        <f>SUM(L5/K5)</f>
        <v>197.5</v>
      </c>
      <c r="N5" s="8">
        <f>SUM(N2:N4)</f>
        <v>6</v>
      </c>
      <c r="O5" s="13">
        <f>SUM(M5+N5)</f>
        <v>203.5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_1"/>
  </protectedRanges>
  <conditionalFormatting sqref="E2">
    <cfRule type="top10" dxfId="554" priority="13" rank="1"/>
  </conditionalFormatting>
  <conditionalFormatting sqref="F2">
    <cfRule type="top10" dxfId="553" priority="12" rank="1"/>
  </conditionalFormatting>
  <conditionalFormatting sqref="G2">
    <cfRule type="top10" dxfId="552" priority="11" rank="1"/>
  </conditionalFormatting>
  <conditionalFormatting sqref="H2">
    <cfRule type="top10" dxfId="551" priority="10" rank="1"/>
  </conditionalFormatting>
  <conditionalFormatting sqref="I2">
    <cfRule type="top10" dxfId="550" priority="9" rank="1"/>
  </conditionalFormatting>
  <conditionalFormatting sqref="J2">
    <cfRule type="top10" dxfId="549" priority="8" rank="1"/>
  </conditionalFormatting>
  <conditionalFormatting sqref="E3">
    <cfRule type="top10" dxfId="548" priority="7" rank="1"/>
  </conditionalFormatting>
  <conditionalFormatting sqref="G3">
    <cfRule type="top10" dxfId="547" priority="6" rank="1"/>
  </conditionalFormatting>
  <conditionalFormatting sqref="H3">
    <cfRule type="top10" dxfId="546" priority="5" rank="1"/>
  </conditionalFormatting>
  <conditionalFormatting sqref="J3">
    <cfRule type="top10" dxfId="545" priority="3" rank="1"/>
  </conditionalFormatting>
  <conditionalFormatting sqref="E3:J3">
    <cfRule type="cellIs" dxfId="544" priority="2" operator="greaterThanOrEqual">
      <formula>200</formula>
    </cfRule>
  </conditionalFormatting>
  <conditionalFormatting sqref="F3">
    <cfRule type="top10" dxfId="543" priority="1" rank="1"/>
  </conditionalFormatting>
  <conditionalFormatting sqref="I3">
    <cfRule type="top10" dxfId="542" priority="4" rank="1"/>
  </conditionalFormatting>
  <hyperlinks>
    <hyperlink ref="Q1" location="'Virginia ID 2022'!A1" display="Back to Ranking" xr:uid="{A92BD1BE-03AB-4976-B82C-DDD55CAD549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4B5AD3-3204-4D7C-8BDB-176783A69C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DF869-994C-4FAC-BEEE-C16FAA753941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65</v>
      </c>
      <c r="C2" s="17">
        <v>44812</v>
      </c>
      <c r="D2" s="18" t="s">
        <v>55</v>
      </c>
      <c r="E2" s="19">
        <v>198</v>
      </c>
      <c r="F2" s="19">
        <v>199.001</v>
      </c>
      <c r="G2" s="19">
        <v>198</v>
      </c>
      <c r="H2" s="19"/>
      <c r="I2" s="19"/>
      <c r="J2" s="19"/>
      <c r="K2" s="23">
        <v>3</v>
      </c>
      <c r="L2" s="23">
        <v>595.00099999999998</v>
      </c>
      <c r="M2" s="24">
        <v>198.33366666666666</v>
      </c>
      <c r="N2" s="25">
        <v>6</v>
      </c>
      <c r="O2" s="26">
        <v>204.33366666666666</v>
      </c>
    </row>
    <row r="4" spans="1:17" x14ac:dyDescent="0.25">
      <c r="K4" s="8">
        <f>SUM(K2:K3)</f>
        <v>3</v>
      </c>
      <c r="L4" s="8">
        <f>SUM(L2:L3)</f>
        <v>595.00099999999998</v>
      </c>
      <c r="M4" s="7">
        <f>SUM(L4/K4)</f>
        <v>198.33366666666666</v>
      </c>
      <c r="N4" s="8">
        <f>SUM(N2:N3)</f>
        <v>6</v>
      </c>
      <c r="O4" s="13">
        <f>SUM(M4+N4)</f>
        <v>204.33366666666666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2"/>
    <protectedRange algorithmName="SHA-512" hashValue="ON39YdpmFHfN9f47KpiRvqrKx0V9+erV1CNkpWzYhW/Qyc6aT8rEyCrvauWSYGZK2ia3o7vd3akF07acHAFpOA==" saltValue="yVW9XmDwTqEnmpSGai0KYg==" spinCount="100000" sqref="D2" name="Range1_1_3_3"/>
    <protectedRange algorithmName="SHA-512" hashValue="ON39YdpmFHfN9f47KpiRvqrKx0V9+erV1CNkpWzYhW/Qyc6aT8rEyCrvauWSYGZK2ia3o7vd3akF07acHAFpOA==" saltValue="yVW9XmDwTqEnmpSGai0KYg==" spinCount="100000" sqref="E2:J2" name="Range1_3_2_1"/>
  </protectedRanges>
  <conditionalFormatting sqref="E2">
    <cfRule type="top10" dxfId="541" priority="7" rank="1"/>
  </conditionalFormatting>
  <conditionalFormatting sqref="G2">
    <cfRule type="top10" dxfId="540" priority="6" rank="1"/>
  </conditionalFormatting>
  <conditionalFormatting sqref="H2">
    <cfRule type="top10" dxfId="539" priority="5" rank="1"/>
  </conditionalFormatting>
  <conditionalFormatting sqref="J2">
    <cfRule type="top10" dxfId="538" priority="3" rank="1"/>
  </conditionalFormatting>
  <conditionalFormatting sqref="E2:J2">
    <cfRule type="cellIs" dxfId="537" priority="2" operator="greaterThanOrEqual">
      <formula>200</formula>
    </cfRule>
  </conditionalFormatting>
  <conditionalFormatting sqref="F2">
    <cfRule type="top10" dxfId="536" priority="1" rank="1"/>
  </conditionalFormatting>
  <conditionalFormatting sqref="I2">
    <cfRule type="top10" dxfId="535" priority="4" rank="1"/>
  </conditionalFormatting>
  <hyperlinks>
    <hyperlink ref="Q1" location="'Virginia ID 2022'!A1" display="Back to Ranking" xr:uid="{71E2AB57-23BC-4D16-B3CC-B90F983F33C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3400FF-E79B-4EB6-8F2F-BC7C9EFCB2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C25BB-3A7D-4563-A41C-E2D43C98161E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77</v>
      </c>
      <c r="C2" s="17">
        <v>44901</v>
      </c>
      <c r="D2" s="18" t="s">
        <v>55</v>
      </c>
      <c r="E2" s="19">
        <v>200.001</v>
      </c>
      <c r="F2" s="19">
        <v>198</v>
      </c>
      <c r="G2" s="19">
        <v>200</v>
      </c>
      <c r="H2" s="19">
        <v>200</v>
      </c>
      <c r="I2" s="19">
        <v>200</v>
      </c>
      <c r="J2" s="19">
        <v>199</v>
      </c>
      <c r="K2" s="23">
        <v>6</v>
      </c>
      <c r="L2" s="23">
        <v>1197.001</v>
      </c>
      <c r="M2" s="24">
        <v>199.50016666666667</v>
      </c>
      <c r="N2" s="25">
        <v>12</v>
      </c>
      <c r="O2" s="26">
        <v>211.50016666666667</v>
      </c>
    </row>
    <row r="4" spans="1:17" x14ac:dyDescent="0.25">
      <c r="K4" s="8">
        <f>SUM(K2:K3)</f>
        <v>6</v>
      </c>
      <c r="L4" s="8">
        <f>SUM(L2:L3)</f>
        <v>1197.001</v>
      </c>
      <c r="M4" s="7">
        <f>SUM(L4/K4)</f>
        <v>199.50016666666667</v>
      </c>
      <c r="N4" s="8">
        <f>SUM(N2:N3)</f>
        <v>12</v>
      </c>
      <c r="O4" s="13">
        <f>SUM(M4+N4)</f>
        <v>211.50016666666667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_1"/>
    <protectedRange algorithmName="SHA-512" hashValue="ON39YdpmFHfN9f47KpiRvqrKx0V9+erV1CNkpWzYhW/Qyc6aT8rEyCrvauWSYGZK2ia3o7vd3akF07acHAFpOA==" saltValue="yVW9XmDwTqEnmpSGai0KYg==" spinCount="100000" sqref="D2" name="Range1_1_7_1_1"/>
    <protectedRange algorithmName="SHA-512" hashValue="ON39YdpmFHfN9f47KpiRvqrKx0V9+erV1CNkpWzYhW/Qyc6aT8rEyCrvauWSYGZK2ia3o7vd3akF07acHAFpOA==" saltValue="yVW9XmDwTqEnmpSGai0KYg==" spinCount="100000" sqref="E2:J2" name="Range1_3_1_5_1"/>
  </protectedRanges>
  <conditionalFormatting sqref="E2">
    <cfRule type="top10" dxfId="534" priority="7" rank="1"/>
  </conditionalFormatting>
  <conditionalFormatting sqref="G2">
    <cfRule type="top10" dxfId="533" priority="6" rank="1"/>
  </conditionalFormatting>
  <conditionalFormatting sqref="H2">
    <cfRule type="top10" dxfId="532" priority="5" rank="1"/>
  </conditionalFormatting>
  <conditionalFormatting sqref="J2">
    <cfRule type="top10" dxfId="531" priority="3" rank="1"/>
  </conditionalFormatting>
  <conditionalFormatting sqref="E2:J2">
    <cfRule type="cellIs" dxfId="530" priority="2" operator="greaterThanOrEqual">
      <formula>200</formula>
    </cfRule>
  </conditionalFormatting>
  <conditionalFormatting sqref="F2">
    <cfRule type="top10" dxfId="529" priority="1" rank="1"/>
  </conditionalFormatting>
  <conditionalFormatting sqref="I2">
    <cfRule type="top10" dxfId="528" priority="4" rank="1"/>
  </conditionalFormatting>
  <hyperlinks>
    <hyperlink ref="Q1" location="'Virginia ID 2022'!A1" display="Back to Ranking" xr:uid="{D4D80C96-9171-4763-9C03-4CE93420C7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3BB17E-0606-471F-A4D7-49F50E0A58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026AC-2E6A-4496-AA53-5D7DCBB752AB}">
  <dimension ref="A1:Q12"/>
  <sheetViews>
    <sheetView workbookViewId="0">
      <selection activeCell="A10" sqref="A10:O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27</v>
      </c>
      <c r="B2" s="16" t="s">
        <v>31</v>
      </c>
      <c r="C2" s="17">
        <v>44565</v>
      </c>
      <c r="D2" s="18" t="s">
        <v>48</v>
      </c>
      <c r="E2" s="19">
        <v>194</v>
      </c>
      <c r="F2" s="19">
        <v>198</v>
      </c>
      <c r="G2" s="19">
        <v>196</v>
      </c>
      <c r="H2" s="19"/>
      <c r="I2" s="19"/>
      <c r="J2" s="19"/>
      <c r="K2" s="23">
        <v>3</v>
      </c>
      <c r="L2" s="23">
        <v>588</v>
      </c>
      <c r="M2" s="24">
        <v>196</v>
      </c>
      <c r="N2" s="25">
        <v>2</v>
      </c>
      <c r="O2" s="26">
        <v>198</v>
      </c>
    </row>
    <row r="3" spans="1:17" x14ac:dyDescent="0.25">
      <c r="A3" s="15" t="s">
        <v>49</v>
      </c>
      <c r="B3" s="16" t="s">
        <v>31</v>
      </c>
      <c r="C3" s="17">
        <v>44579</v>
      </c>
      <c r="D3" s="18" t="s">
        <v>48</v>
      </c>
      <c r="E3" s="19">
        <v>198</v>
      </c>
      <c r="F3" s="19">
        <v>198</v>
      </c>
      <c r="G3" s="19">
        <v>196</v>
      </c>
      <c r="H3" s="19"/>
      <c r="I3" s="19"/>
      <c r="J3" s="19"/>
      <c r="K3" s="23">
        <v>3</v>
      </c>
      <c r="L3" s="23">
        <v>592</v>
      </c>
      <c r="M3" s="24">
        <v>197.33333333333334</v>
      </c>
      <c r="N3" s="25">
        <v>4</v>
      </c>
      <c r="O3" s="26">
        <v>201.33333333333334</v>
      </c>
    </row>
    <row r="4" spans="1:17" x14ac:dyDescent="0.25">
      <c r="A4" s="15" t="s">
        <v>49</v>
      </c>
      <c r="B4" s="16" t="s">
        <v>31</v>
      </c>
      <c r="C4" s="17">
        <v>44583</v>
      </c>
      <c r="D4" s="18" t="s">
        <v>48</v>
      </c>
      <c r="E4" s="19">
        <v>199</v>
      </c>
      <c r="F4" s="19">
        <v>198</v>
      </c>
      <c r="G4" s="19">
        <v>195</v>
      </c>
      <c r="H4" s="19">
        <v>200</v>
      </c>
      <c r="I4" s="19">
        <v>200.01</v>
      </c>
      <c r="J4" s="19">
        <v>200</v>
      </c>
      <c r="K4" s="23">
        <v>6</v>
      </c>
      <c r="L4" s="23">
        <v>1192.01</v>
      </c>
      <c r="M4" s="24">
        <v>198.66833333333332</v>
      </c>
      <c r="N4" s="25">
        <v>8</v>
      </c>
      <c r="O4" s="26">
        <v>206.66833333333332</v>
      </c>
    </row>
    <row r="5" spans="1:17" x14ac:dyDescent="0.25">
      <c r="A5" s="15" t="s">
        <v>54</v>
      </c>
      <c r="B5" s="16" t="s">
        <v>31</v>
      </c>
      <c r="C5" s="17">
        <v>44784</v>
      </c>
      <c r="D5" s="18" t="s">
        <v>55</v>
      </c>
      <c r="E5" s="19">
        <v>196</v>
      </c>
      <c r="F5" s="19">
        <v>193</v>
      </c>
      <c r="G5" s="19">
        <v>198</v>
      </c>
      <c r="H5" s="19"/>
      <c r="I5" s="19"/>
      <c r="J5" s="19"/>
      <c r="K5" s="23">
        <v>3</v>
      </c>
      <c r="L5" s="23">
        <v>587</v>
      </c>
      <c r="M5" s="24">
        <v>195.66666666666666</v>
      </c>
      <c r="N5" s="25">
        <v>2</v>
      </c>
      <c r="O5" s="26">
        <v>197.66666666666666</v>
      </c>
    </row>
    <row r="6" spans="1:17" x14ac:dyDescent="0.25">
      <c r="A6" s="15" t="s">
        <v>54</v>
      </c>
      <c r="B6" s="16" t="s">
        <v>31</v>
      </c>
      <c r="C6" s="17">
        <v>44812</v>
      </c>
      <c r="D6" s="18" t="s">
        <v>55</v>
      </c>
      <c r="E6" s="19">
        <v>199</v>
      </c>
      <c r="F6" s="19">
        <v>199</v>
      </c>
      <c r="G6" s="19">
        <v>200</v>
      </c>
      <c r="H6" s="19"/>
      <c r="I6" s="19"/>
      <c r="J6" s="19"/>
      <c r="K6" s="23">
        <v>3</v>
      </c>
      <c r="L6" s="23">
        <v>598</v>
      </c>
      <c r="M6" s="24">
        <v>199.33333333333334</v>
      </c>
      <c r="N6" s="25">
        <v>9</v>
      </c>
      <c r="O6" s="26">
        <v>208.33333333333334</v>
      </c>
    </row>
    <row r="7" spans="1:17" x14ac:dyDescent="0.25">
      <c r="A7" s="15" t="s">
        <v>54</v>
      </c>
      <c r="B7" s="16" t="s">
        <v>31</v>
      </c>
      <c r="C7" s="17">
        <v>44838</v>
      </c>
      <c r="D7" s="18" t="s">
        <v>55</v>
      </c>
      <c r="E7" s="19">
        <v>199</v>
      </c>
      <c r="F7" s="19">
        <v>194</v>
      </c>
      <c r="G7" s="19">
        <v>198</v>
      </c>
      <c r="H7" s="19"/>
      <c r="I7" s="19"/>
      <c r="J7" s="19"/>
      <c r="K7" s="23">
        <v>3</v>
      </c>
      <c r="L7" s="23">
        <v>591</v>
      </c>
      <c r="M7" s="24">
        <v>197</v>
      </c>
      <c r="N7" s="25">
        <v>4</v>
      </c>
      <c r="O7" s="26">
        <v>201</v>
      </c>
    </row>
    <row r="8" spans="1:17" x14ac:dyDescent="0.25">
      <c r="A8" s="15" t="s">
        <v>54</v>
      </c>
      <c r="B8" s="16" t="s">
        <v>31</v>
      </c>
      <c r="C8" s="17">
        <v>44845</v>
      </c>
      <c r="D8" s="18" t="s">
        <v>55</v>
      </c>
      <c r="E8" s="19">
        <v>199</v>
      </c>
      <c r="F8" s="19">
        <v>197</v>
      </c>
      <c r="G8" s="19">
        <v>196</v>
      </c>
      <c r="H8" s="19"/>
      <c r="I8" s="19"/>
      <c r="J8" s="19"/>
      <c r="K8" s="23">
        <v>3</v>
      </c>
      <c r="L8" s="23">
        <v>592</v>
      </c>
      <c r="M8" s="24">
        <v>197.33333333333334</v>
      </c>
      <c r="N8" s="25">
        <v>3</v>
      </c>
      <c r="O8" s="26">
        <v>200.33333333333334</v>
      </c>
    </row>
    <row r="9" spans="1:17" x14ac:dyDescent="0.25">
      <c r="A9" s="15" t="s">
        <v>54</v>
      </c>
      <c r="B9" s="16" t="s">
        <v>31</v>
      </c>
      <c r="C9" s="17">
        <v>44901</v>
      </c>
      <c r="D9" s="18" t="s">
        <v>55</v>
      </c>
      <c r="E9" s="19">
        <v>200</v>
      </c>
      <c r="F9" s="19">
        <v>195</v>
      </c>
      <c r="G9" s="19">
        <v>199</v>
      </c>
      <c r="H9" s="19"/>
      <c r="I9" s="19"/>
      <c r="J9" s="19"/>
      <c r="K9" s="23">
        <v>3</v>
      </c>
      <c r="L9" s="23">
        <v>594</v>
      </c>
      <c r="M9" s="24">
        <v>198</v>
      </c>
      <c r="N9" s="25">
        <v>9</v>
      </c>
      <c r="O9" s="26">
        <v>207</v>
      </c>
    </row>
    <row r="10" spans="1:17" x14ac:dyDescent="0.25">
      <c r="A10" s="15" t="s">
        <v>54</v>
      </c>
      <c r="B10" s="16" t="s">
        <v>31</v>
      </c>
      <c r="C10" s="17">
        <v>44901</v>
      </c>
      <c r="D10" s="18" t="s">
        <v>55</v>
      </c>
      <c r="E10" s="19">
        <v>199</v>
      </c>
      <c r="F10" s="19">
        <v>198</v>
      </c>
      <c r="G10" s="19">
        <v>199</v>
      </c>
      <c r="H10" s="19">
        <v>197</v>
      </c>
      <c r="I10" s="19">
        <v>198</v>
      </c>
      <c r="J10" s="19">
        <v>199</v>
      </c>
      <c r="K10" s="23">
        <v>6</v>
      </c>
      <c r="L10" s="23">
        <v>1190</v>
      </c>
      <c r="M10" s="24">
        <v>198.33333333333334</v>
      </c>
      <c r="N10" s="25">
        <v>4</v>
      </c>
      <c r="O10" s="26">
        <v>202.33333333333334</v>
      </c>
    </row>
    <row r="12" spans="1:17" x14ac:dyDescent="0.25">
      <c r="K12" s="8">
        <f>SUM(K2:K11)</f>
        <v>33</v>
      </c>
      <c r="L12" s="8">
        <f>SUM(L2:L11)</f>
        <v>6524.01</v>
      </c>
      <c r="M12" s="7">
        <f>SUM(L12/K12)</f>
        <v>197.69727272727275</v>
      </c>
      <c r="N12" s="8">
        <f>SUM(N2:N11)</f>
        <v>45</v>
      </c>
      <c r="O12" s="13">
        <f>SUM(M12+N12)</f>
        <v>242.69727272727275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5:C5" name="Range1_2_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J5" name="Range1_3_1"/>
    <protectedRange algorithmName="SHA-512" hashValue="ON39YdpmFHfN9f47KpiRvqrKx0V9+erV1CNkpWzYhW/Qyc6aT8rEyCrvauWSYGZK2ia3o7vd3akF07acHAFpOA==" saltValue="yVW9XmDwTqEnmpSGai0KYg==" spinCount="100000" sqref="B6:C6" name="Range1_12"/>
    <protectedRange algorithmName="SHA-512" hashValue="ON39YdpmFHfN9f47KpiRvqrKx0V9+erV1CNkpWzYhW/Qyc6aT8rEyCrvauWSYGZK2ia3o7vd3akF07acHAFpOA==" saltValue="yVW9XmDwTqEnmpSGai0KYg==" spinCount="100000" sqref="D6" name="Range1_1_3_3"/>
    <protectedRange algorithmName="SHA-512" hashValue="ON39YdpmFHfN9f47KpiRvqrKx0V9+erV1CNkpWzYhW/Qyc6aT8rEyCrvauWSYGZK2ia3o7vd3akF07acHAFpOA==" saltValue="yVW9XmDwTqEnmpSGai0KYg==" spinCount="100000" sqref="E6:J6" name="Range1_3_2_1"/>
    <protectedRange algorithmName="SHA-512" hashValue="ON39YdpmFHfN9f47KpiRvqrKx0V9+erV1CNkpWzYhW/Qyc6aT8rEyCrvauWSYGZK2ia3o7vd3akF07acHAFpOA==" saltValue="yVW9XmDwTqEnmpSGai0KYg==" spinCount="100000" sqref="B7:C7" name="Range1_2_3"/>
    <protectedRange algorithmName="SHA-512" hashValue="ON39YdpmFHfN9f47KpiRvqrKx0V9+erV1CNkpWzYhW/Qyc6aT8rEyCrvauWSYGZK2ia3o7vd3akF07acHAFpOA==" saltValue="yVW9XmDwTqEnmpSGai0KYg==" spinCount="100000" sqref="D7" name="Range1_1_1_3"/>
    <protectedRange algorithmName="SHA-512" hashValue="ON39YdpmFHfN9f47KpiRvqrKx0V9+erV1CNkpWzYhW/Qyc6aT8rEyCrvauWSYGZK2ia3o7vd3akF07acHAFpOA==" saltValue="yVW9XmDwTqEnmpSGai0KYg==" spinCount="100000" sqref="E7:J7" name="Range1_3_1_3"/>
    <protectedRange algorithmName="SHA-512" hashValue="ON39YdpmFHfN9f47KpiRvqrKx0V9+erV1CNkpWzYhW/Qyc6aT8rEyCrvauWSYGZK2ia3o7vd3akF07acHAFpOA==" saltValue="yVW9XmDwTqEnmpSGai0KYg==" spinCount="100000" sqref="B8:C8" name="Range1_12_1"/>
    <protectedRange algorithmName="SHA-512" hashValue="ON39YdpmFHfN9f47KpiRvqrKx0V9+erV1CNkpWzYhW/Qyc6aT8rEyCrvauWSYGZK2ia3o7vd3akF07acHAFpOA==" saltValue="yVW9XmDwTqEnmpSGai0KYg==" spinCount="100000" sqref="D8" name="Range1_1_3"/>
    <protectedRange algorithmName="SHA-512" hashValue="ON39YdpmFHfN9f47KpiRvqrKx0V9+erV1CNkpWzYhW/Qyc6aT8rEyCrvauWSYGZK2ia3o7vd3akF07acHAFpOA==" saltValue="yVW9XmDwTqEnmpSGai0KYg==" spinCount="100000" sqref="E8:J8" name="Range1_3_2"/>
    <protectedRange algorithmName="SHA-512" hashValue="ON39YdpmFHfN9f47KpiRvqrKx0V9+erV1CNkpWzYhW/Qyc6aT8rEyCrvauWSYGZK2ia3o7vd3akF07acHAFpOA==" saltValue="yVW9XmDwTqEnmpSGai0KYg==" spinCount="100000" sqref="B9:C9" name="Range1_8"/>
    <protectedRange algorithmName="SHA-512" hashValue="ON39YdpmFHfN9f47KpiRvqrKx0V9+erV1CNkpWzYhW/Qyc6aT8rEyCrvauWSYGZK2ia3o7vd3akF07acHAFpOA==" saltValue="yVW9XmDwTqEnmpSGai0KYg==" spinCount="100000" sqref="D9" name="Range1_1_5"/>
    <protectedRange algorithmName="SHA-512" hashValue="ON39YdpmFHfN9f47KpiRvqrKx0V9+erV1CNkpWzYhW/Qyc6aT8rEyCrvauWSYGZK2ia3o7vd3akF07acHAFpOA==" saltValue="yVW9XmDwTqEnmpSGai0KYg==" spinCount="100000" sqref="E9:J9" name="Range1_3_3"/>
    <protectedRange algorithmName="SHA-512" hashValue="ON39YdpmFHfN9f47KpiRvqrKx0V9+erV1CNkpWzYhW/Qyc6aT8rEyCrvauWSYGZK2ia3o7vd3akF07acHAFpOA==" saltValue="yVW9XmDwTqEnmpSGai0KYg==" spinCount="100000" sqref="B10:C10" name="Range1_18"/>
    <protectedRange algorithmName="SHA-512" hashValue="ON39YdpmFHfN9f47KpiRvqrKx0V9+erV1CNkpWzYhW/Qyc6aT8rEyCrvauWSYGZK2ia3o7vd3akF07acHAFpOA==" saltValue="yVW9XmDwTqEnmpSGai0KYg==" spinCount="100000" sqref="D10" name="Range1_1_7_1"/>
    <protectedRange algorithmName="SHA-512" hashValue="ON39YdpmFHfN9f47KpiRvqrKx0V9+erV1CNkpWzYhW/Qyc6aT8rEyCrvauWSYGZK2ia3o7vd3akF07acHAFpOA==" saltValue="yVW9XmDwTqEnmpSGai0KYg==" spinCount="100000" sqref="E10:J10" name="Range1_3_1_5"/>
  </protectedRanges>
  <conditionalFormatting sqref="E2">
    <cfRule type="top10" dxfId="527" priority="60" rank="1"/>
  </conditionalFormatting>
  <conditionalFormatting sqref="F2">
    <cfRule type="top10" dxfId="526" priority="59" rank="1"/>
  </conditionalFormatting>
  <conditionalFormatting sqref="G2">
    <cfRule type="top10" dxfId="525" priority="58" rank="1"/>
  </conditionalFormatting>
  <conditionalFormatting sqref="H2">
    <cfRule type="top10" dxfId="524" priority="57" rank="1"/>
  </conditionalFormatting>
  <conditionalFormatting sqref="I2">
    <cfRule type="top10" dxfId="523" priority="56" rank="1"/>
  </conditionalFormatting>
  <conditionalFormatting sqref="J2">
    <cfRule type="top10" dxfId="522" priority="55" rank="1"/>
  </conditionalFormatting>
  <conditionalFormatting sqref="E3">
    <cfRule type="top10" dxfId="521" priority="54" rank="1"/>
  </conditionalFormatting>
  <conditionalFormatting sqref="F3">
    <cfRule type="top10" dxfId="520" priority="53" rank="1"/>
  </conditionalFormatting>
  <conditionalFormatting sqref="G3">
    <cfRule type="top10" dxfId="519" priority="52" rank="1"/>
  </conditionalFormatting>
  <conditionalFormatting sqref="H3">
    <cfRule type="top10" dxfId="518" priority="51" rank="1"/>
  </conditionalFormatting>
  <conditionalFormatting sqref="I3">
    <cfRule type="top10" dxfId="517" priority="50" rank="1"/>
  </conditionalFormatting>
  <conditionalFormatting sqref="J3">
    <cfRule type="top10" dxfId="516" priority="49" rank="1"/>
  </conditionalFormatting>
  <conditionalFormatting sqref="E4">
    <cfRule type="top10" dxfId="515" priority="48" rank="1"/>
  </conditionalFormatting>
  <conditionalFormatting sqref="F4">
    <cfRule type="top10" dxfId="514" priority="47" rank="1"/>
  </conditionalFormatting>
  <conditionalFormatting sqref="G4">
    <cfRule type="top10" dxfId="513" priority="46" rank="1"/>
  </conditionalFormatting>
  <conditionalFormatting sqref="H4">
    <cfRule type="top10" dxfId="512" priority="45" rank="1"/>
  </conditionalFormatting>
  <conditionalFormatting sqref="I4">
    <cfRule type="top10" dxfId="511" priority="44" rank="1"/>
  </conditionalFormatting>
  <conditionalFormatting sqref="J4">
    <cfRule type="top10" dxfId="510" priority="43" rank="1"/>
  </conditionalFormatting>
  <conditionalFormatting sqref="E5">
    <cfRule type="top10" dxfId="509" priority="42" rank="1"/>
  </conditionalFormatting>
  <conditionalFormatting sqref="G5">
    <cfRule type="top10" dxfId="508" priority="41" rank="1"/>
  </conditionalFormatting>
  <conditionalFormatting sqref="H5">
    <cfRule type="top10" dxfId="507" priority="40" rank="1"/>
  </conditionalFormatting>
  <conditionalFormatting sqref="J5">
    <cfRule type="top10" dxfId="506" priority="38" rank="1"/>
  </conditionalFormatting>
  <conditionalFormatting sqref="E5:J5">
    <cfRule type="cellIs" dxfId="505" priority="37" operator="greaterThanOrEqual">
      <formula>200</formula>
    </cfRule>
  </conditionalFormatting>
  <conditionalFormatting sqref="F5">
    <cfRule type="top10" dxfId="504" priority="36" rank="1"/>
  </conditionalFormatting>
  <conditionalFormatting sqref="I5">
    <cfRule type="top10" dxfId="503" priority="39" rank="1"/>
  </conditionalFormatting>
  <conditionalFormatting sqref="E6">
    <cfRule type="top10" dxfId="502" priority="35" rank="1"/>
  </conditionalFormatting>
  <conditionalFormatting sqref="G6">
    <cfRule type="top10" dxfId="501" priority="34" rank="1"/>
  </conditionalFormatting>
  <conditionalFormatting sqref="H6">
    <cfRule type="top10" dxfId="500" priority="33" rank="1"/>
  </conditionalFormatting>
  <conditionalFormatting sqref="J6">
    <cfRule type="top10" dxfId="499" priority="31" rank="1"/>
  </conditionalFormatting>
  <conditionalFormatting sqref="E6:J6">
    <cfRule type="cellIs" dxfId="498" priority="30" operator="greaterThanOrEqual">
      <formula>200</formula>
    </cfRule>
  </conditionalFormatting>
  <conditionalFormatting sqref="F6">
    <cfRule type="top10" dxfId="497" priority="29" rank="1"/>
  </conditionalFormatting>
  <conditionalFormatting sqref="I6">
    <cfRule type="top10" dxfId="496" priority="32" rank="1"/>
  </conditionalFormatting>
  <conditionalFormatting sqref="E7">
    <cfRule type="top10" dxfId="495" priority="28" rank="1"/>
  </conditionalFormatting>
  <conditionalFormatting sqref="G7">
    <cfRule type="top10" dxfId="494" priority="27" rank="1"/>
  </conditionalFormatting>
  <conditionalFormatting sqref="H7">
    <cfRule type="top10" dxfId="493" priority="26" rank="1"/>
  </conditionalFormatting>
  <conditionalFormatting sqref="J7">
    <cfRule type="top10" dxfId="492" priority="24" rank="1"/>
  </conditionalFormatting>
  <conditionalFormatting sqref="E7:J7">
    <cfRule type="cellIs" dxfId="491" priority="23" operator="greaterThanOrEqual">
      <formula>200</formula>
    </cfRule>
  </conditionalFormatting>
  <conditionalFormatting sqref="F7">
    <cfRule type="top10" dxfId="490" priority="22" rank="1"/>
  </conditionalFormatting>
  <conditionalFormatting sqref="I7">
    <cfRule type="top10" dxfId="489" priority="25" rank="1"/>
  </conditionalFormatting>
  <conditionalFormatting sqref="E8">
    <cfRule type="top10" dxfId="488" priority="21" rank="1"/>
  </conditionalFormatting>
  <conditionalFormatting sqref="G8">
    <cfRule type="top10" dxfId="487" priority="20" rank="1"/>
  </conditionalFormatting>
  <conditionalFormatting sqref="H8">
    <cfRule type="top10" dxfId="486" priority="19" rank="1"/>
  </conditionalFormatting>
  <conditionalFormatting sqref="J8">
    <cfRule type="top10" dxfId="485" priority="17" rank="1"/>
  </conditionalFormatting>
  <conditionalFormatting sqref="E8:J8">
    <cfRule type="cellIs" dxfId="484" priority="16" operator="greaterThanOrEqual">
      <formula>200</formula>
    </cfRule>
  </conditionalFormatting>
  <conditionalFormatting sqref="F8">
    <cfRule type="top10" dxfId="483" priority="15" rank="1"/>
  </conditionalFormatting>
  <conditionalFormatting sqref="I8">
    <cfRule type="top10" dxfId="482" priority="18" rank="1"/>
  </conditionalFormatting>
  <conditionalFormatting sqref="E9">
    <cfRule type="top10" dxfId="481" priority="14" rank="1"/>
  </conditionalFormatting>
  <conditionalFormatting sqref="G9">
    <cfRule type="top10" dxfId="480" priority="13" rank="1"/>
  </conditionalFormatting>
  <conditionalFormatting sqref="H9">
    <cfRule type="top10" dxfId="479" priority="12" rank="1"/>
  </conditionalFormatting>
  <conditionalFormatting sqref="J9">
    <cfRule type="top10" dxfId="478" priority="10" rank="1"/>
  </conditionalFormatting>
  <conditionalFormatting sqref="E9:J9">
    <cfRule type="cellIs" dxfId="477" priority="9" operator="greaterThanOrEqual">
      <formula>200</formula>
    </cfRule>
  </conditionalFormatting>
  <conditionalFormatting sqref="F9">
    <cfRule type="top10" dxfId="476" priority="8" rank="1"/>
  </conditionalFormatting>
  <conditionalFormatting sqref="I9">
    <cfRule type="top10" dxfId="475" priority="11" rank="1"/>
  </conditionalFormatting>
  <conditionalFormatting sqref="E10">
    <cfRule type="top10" dxfId="474" priority="7" rank="1"/>
  </conditionalFormatting>
  <conditionalFormatting sqref="G10">
    <cfRule type="top10" dxfId="473" priority="6" rank="1"/>
  </conditionalFormatting>
  <conditionalFormatting sqref="H10">
    <cfRule type="top10" dxfId="472" priority="5" rank="1"/>
  </conditionalFormatting>
  <conditionalFormatting sqref="J10">
    <cfRule type="top10" dxfId="471" priority="3" rank="1"/>
  </conditionalFormatting>
  <conditionalFormatting sqref="E10:J10">
    <cfRule type="cellIs" dxfId="470" priority="2" operator="greaterThanOrEqual">
      <formula>200</formula>
    </cfRule>
  </conditionalFormatting>
  <conditionalFormatting sqref="F10">
    <cfRule type="top10" dxfId="469" priority="1" rank="1"/>
  </conditionalFormatting>
  <conditionalFormatting sqref="I10">
    <cfRule type="top10" dxfId="468" priority="4" rank="1"/>
  </conditionalFormatting>
  <hyperlinks>
    <hyperlink ref="Q1" location="'Virginia ID 2022'!A1" display="Back to Ranking" xr:uid="{FDB92E53-B853-4478-90FA-996185F383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18C771-1DCF-416A-BED0-2606C853C93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33F74-F17F-436E-B95F-A15D7F5EE184}"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60</v>
      </c>
      <c r="B2" s="16" t="s">
        <v>61</v>
      </c>
      <c r="C2" s="17">
        <v>44670</v>
      </c>
      <c r="D2" s="18" t="s">
        <v>55</v>
      </c>
      <c r="E2" s="19">
        <v>192</v>
      </c>
      <c r="F2" s="19">
        <v>189</v>
      </c>
      <c r="G2" s="19">
        <v>189</v>
      </c>
      <c r="H2" s="19"/>
      <c r="I2" s="19"/>
      <c r="J2" s="19"/>
      <c r="K2" s="23">
        <v>3</v>
      </c>
      <c r="L2" s="23">
        <v>570</v>
      </c>
      <c r="M2" s="24">
        <v>190</v>
      </c>
      <c r="N2" s="25">
        <v>4</v>
      </c>
      <c r="O2" s="26">
        <v>194</v>
      </c>
    </row>
    <row r="3" spans="1:17" x14ac:dyDescent="0.25">
      <c r="A3" s="15" t="s">
        <v>60</v>
      </c>
      <c r="B3" s="16" t="s">
        <v>61</v>
      </c>
      <c r="C3" s="17">
        <v>43791</v>
      </c>
      <c r="D3" s="18" t="s">
        <v>55</v>
      </c>
      <c r="E3" s="19">
        <v>193</v>
      </c>
      <c r="F3" s="19">
        <v>193</v>
      </c>
      <c r="G3" s="19">
        <v>187</v>
      </c>
      <c r="H3" s="19"/>
      <c r="I3" s="19"/>
      <c r="J3" s="19"/>
      <c r="K3" s="23">
        <v>3</v>
      </c>
      <c r="L3" s="23">
        <v>573</v>
      </c>
      <c r="M3" s="24">
        <v>191</v>
      </c>
      <c r="N3" s="25">
        <v>4</v>
      </c>
      <c r="O3" s="26">
        <v>195</v>
      </c>
    </row>
    <row r="5" spans="1:17" x14ac:dyDescent="0.25">
      <c r="K5" s="8">
        <f>SUM(K2:K4)</f>
        <v>6</v>
      </c>
      <c r="L5" s="8">
        <f>SUM(L2:L4)</f>
        <v>1143</v>
      </c>
      <c r="M5" s="7">
        <f>SUM(L5/K5)</f>
        <v>190.5</v>
      </c>
      <c r="N5" s="8">
        <f>SUM(N2:N4)</f>
        <v>8</v>
      </c>
      <c r="O5" s="13">
        <f>SUM(M5+N5)</f>
        <v>198.5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7_2_1"/>
    <protectedRange algorithmName="SHA-512" hashValue="ON39YdpmFHfN9f47KpiRvqrKx0V9+erV1CNkpWzYhW/Qyc6aT8rEyCrvauWSYGZK2ia3o7vd3akF07acHAFpOA==" saltValue="yVW9XmDwTqEnmpSGai0KYg==" spinCount="100000" sqref="D2" name="Range1_1_3_2_1"/>
    <protectedRange algorithmName="SHA-512" hashValue="ON39YdpmFHfN9f47KpiRvqrKx0V9+erV1CNkpWzYhW/Qyc6aT8rEyCrvauWSYGZK2ia3o7vd3akF07acHAFpOA==" saltValue="yVW9XmDwTqEnmpSGai0KYg==" spinCount="100000" sqref="B3:C3 E3:J3" name="Range1_1_9"/>
    <protectedRange algorithmName="SHA-512" hashValue="ON39YdpmFHfN9f47KpiRvqrKx0V9+erV1CNkpWzYhW/Qyc6aT8rEyCrvauWSYGZK2ia3o7vd3akF07acHAFpOA==" saltValue="yVW9XmDwTqEnmpSGai0KYg==" spinCount="100000" sqref="D3" name="Range1_1_1_6"/>
  </protectedRanges>
  <conditionalFormatting sqref="I2">
    <cfRule type="top10" dxfId="833" priority="10" rank="1"/>
  </conditionalFormatting>
  <conditionalFormatting sqref="H2">
    <cfRule type="top10" dxfId="832" priority="11" rank="1"/>
  </conditionalFormatting>
  <conditionalFormatting sqref="G2">
    <cfRule type="top10" dxfId="831" priority="12" rank="1"/>
  </conditionalFormatting>
  <conditionalFormatting sqref="E2">
    <cfRule type="top10" dxfId="830" priority="13" rank="1"/>
  </conditionalFormatting>
  <conditionalFormatting sqref="J2">
    <cfRule type="top10" dxfId="829" priority="14" rank="1"/>
  </conditionalFormatting>
  <conditionalFormatting sqref="E2:J2">
    <cfRule type="cellIs" dxfId="828" priority="9" operator="greaterThanOrEqual">
      <formula>200</formula>
    </cfRule>
  </conditionalFormatting>
  <conditionalFormatting sqref="F2">
    <cfRule type="top10" dxfId="827" priority="8" rank="1"/>
  </conditionalFormatting>
  <conditionalFormatting sqref="I3">
    <cfRule type="top10" dxfId="826" priority="3" rank="1"/>
  </conditionalFormatting>
  <conditionalFormatting sqref="H3">
    <cfRule type="top10" dxfId="825" priority="4" rank="1"/>
  </conditionalFormatting>
  <conditionalFormatting sqref="G3">
    <cfRule type="top10" dxfId="824" priority="5" rank="1"/>
  </conditionalFormatting>
  <conditionalFormatting sqref="E3">
    <cfRule type="top10" dxfId="823" priority="6" rank="1"/>
  </conditionalFormatting>
  <conditionalFormatting sqref="J3">
    <cfRule type="top10" dxfId="822" priority="7" rank="1"/>
  </conditionalFormatting>
  <conditionalFormatting sqref="E3:J3">
    <cfRule type="cellIs" dxfId="821" priority="2" operator="greaterThanOrEqual">
      <formula>200</formula>
    </cfRule>
  </conditionalFormatting>
  <conditionalFormatting sqref="F3">
    <cfRule type="top10" dxfId="820" priority="1" rank="1"/>
  </conditionalFormatting>
  <hyperlinks>
    <hyperlink ref="Q1" location="'Virginia ID 2022'!A1" display="Back to Ranking" xr:uid="{2F078F39-88E7-42F5-997B-90D5508F9A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70C278-400C-4D2E-9A48-9504130C9F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00102-99E0-44FD-BE91-15F3AC6104AD}">
  <dimension ref="A1:Q4"/>
  <sheetViews>
    <sheetView workbookViewId="0">
      <selection activeCell="D16" sqref="D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64</v>
      </c>
      <c r="C2" s="17">
        <v>44677</v>
      </c>
      <c r="D2" s="18" t="s">
        <v>55</v>
      </c>
      <c r="E2" s="19">
        <v>197</v>
      </c>
      <c r="F2" s="19">
        <v>195</v>
      </c>
      <c r="G2" s="19">
        <v>195</v>
      </c>
      <c r="H2" s="19"/>
      <c r="I2" s="19"/>
      <c r="J2" s="19"/>
      <c r="K2" s="23">
        <v>3</v>
      </c>
      <c r="L2" s="23">
        <v>587</v>
      </c>
      <c r="M2" s="24">
        <v>195.66666666666666</v>
      </c>
      <c r="N2" s="25">
        <v>3</v>
      </c>
      <c r="O2" s="26">
        <v>198.66666666666666</v>
      </c>
    </row>
    <row r="4" spans="1:17" x14ac:dyDescent="0.25">
      <c r="K4" s="8">
        <f>SUM(K2:K3)</f>
        <v>3</v>
      </c>
      <c r="L4" s="8">
        <f>SUM(L2:L3)</f>
        <v>587</v>
      </c>
      <c r="M4" s="7">
        <f>SUM(L4/K4)</f>
        <v>195.66666666666666</v>
      </c>
      <c r="N4" s="8">
        <f>SUM(N2:N3)</f>
        <v>3</v>
      </c>
      <c r="O4" s="13">
        <f>SUM(M4+N4)</f>
        <v>198.66666666666666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0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J2" name="Range1_3_3_1"/>
  </protectedRanges>
  <conditionalFormatting sqref="E2">
    <cfRule type="top10" dxfId="467" priority="7" rank="1"/>
  </conditionalFormatting>
  <conditionalFormatting sqref="G2">
    <cfRule type="top10" dxfId="466" priority="6" rank="1"/>
  </conditionalFormatting>
  <conditionalFormatting sqref="H2">
    <cfRule type="top10" dxfId="465" priority="5" rank="1"/>
  </conditionalFormatting>
  <conditionalFormatting sqref="J2">
    <cfRule type="top10" dxfId="464" priority="3" rank="1"/>
  </conditionalFormatting>
  <conditionalFormatting sqref="E2:J2">
    <cfRule type="cellIs" dxfId="463" priority="2" operator="greaterThanOrEqual">
      <formula>200</formula>
    </cfRule>
  </conditionalFormatting>
  <conditionalFormatting sqref="F2">
    <cfRule type="top10" dxfId="462" priority="1" rank="1"/>
  </conditionalFormatting>
  <conditionalFormatting sqref="I2">
    <cfRule type="top10" dxfId="461" priority="4" rank="1"/>
  </conditionalFormatting>
  <hyperlinks>
    <hyperlink ref="Q1" location="'Virginia ID 2022'!A1" display="Back to Ranking" xr:uid="{35CD3A6E-B45C-43D7-B748-5B6E0BBE10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F03107-DBAF-4BFA-9AC7-F0E13F0B2B8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B35FA-512F-4821-928E-37DDCD771EE8}"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49</v>
      </c>
      <c r="B2" s="16" t="s">
        <v>45</v>
      </c>
      <c r="C2" s="17">
        <v>44604</v>
      </c>
      <c r="D2" s="18" t="s">
        <v>48</v>
      </c>
      <c r="E2" s="19">
        <v>198</v>
      </c>
      <c r="F2" s="19">
        <v>199</v>
      </c>
      <c r="G2" s="19">
        <v>199</v>
      </c>
      <c r="H2" s="19">
        <v>197</v>
      </c>
      <c r="I2" s="19">
        <v>199</v>
      </c>
      <c r="J2" s="19"/>
      <c r="K2" s="23">
        <v>5</v>
      </c>
      <c r="L2" s="23">
        <v>992</v>
      </c>
      <c r="M2" s="24">
        <v>198.4</v>
      </c>
      <c r="N2" s="25">
        <v>5</v>
      </c>
      <c r="O2" s="26">
        <v>203.4</v>
      </c>
    </row>
    <row r="3" spans="1:17" x14ac:dyDescent="0.25">
      <c r="A3" s="15" t="s">
        <v>54</v>
      </c>
      <c r="B3" s="16" t="s">
        <v>45</v>
      </c>
      <c r="C3" s="17">
        <v>44901</v>
      </c>
      <c r="D3" s="18" t="s">
        <v>55</v>
      </c>
      <c r="E3" s="19">
        <v>195</v>
      </c>
      <c r="F3" s="19">
        <v>193</v>
      </c>
      <c r="G3" s="19">
        <v>199</v>
      </c>
      <c r="H3" s="19">
        <v>199</v>
      </c>
      <c r="I3" s="19">
        <v>193</v>
      </c>
      <c r="J3" s="19">
        <v>198</v>
      </c>
      <c r="K3" s="23">
        <v>6</v>
      </c>
      <c r="L3" s="23">
        <v>1177</v>
      </c>
      <c r="M3" s="24">
        <v>196.16666666666666</v>
      </c>
      <c r="N3" s="25">
        <v>4</v>
      </c>
      <c r="O3" s="26">
        <v>200.16666666666666</v>
      </c>
    </row>
    <row r="5" spans="1:17" x14ac:dyDescent="0.25">
      <c r="K5" s="8">
        <f>SUM(K2:K4)</f>
        <v>11</v>
      </c>
      <c r="L5" s="8">
        <f>SUM(L2:L4)</f>
        <v>2169</v>
      </c>
      <c r="M5" s="7">
        <f>SUM(L5/K5)</f>
        <v>197.18181818181819</v>
      </c>
      <c r="N5" s="8">
        <f>SUM(N2:N4)</f>
        <v>9</v>
      </c>
      <c r="O5" s="13">
        <f>SUM(M5+N5)</f>
        <v>206.18181818181819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" name="Range1_18"/>
    <protectedRange algorithmName="SHA-512" hashValue="ON39YdpmFHfN9f47KpiRvqrKx0V9+erV1CNkpWzYhW/Qyc6aT8rEyCrvauWSYGZK2ia3o7vd3akF07acHAFpOA==" saltValue="yVW9XmDwTqEnmpSGai0KYg==" spinCount="100000" sqref="D3" name="Range1_1_7_1"/>
    <protectedRange algorithmName="SHA-512" hashValue="ON39YdpmFHfN9f47KpiRvqrKx0V9+erV1CNkpWzYhW/Qyc6aT8rEyCrvauWSYGZK2ia3o7vd3akF07acHAFpOA==" saltValue="yVW9XmDwTqEnmpSGai0KYg==" spinCount="100000" sqref="E3:J3" name="Range1_3_1_5"/>
  </protectedRanges>
  <conditionalFormatting sqref="E2">
    <cfRule type="top10" dxfId="460" priority="13" rank="1"/>
  </conditionalFormatting>
  <conditionalFormatting sqref="F2">
    <cfRule type="top10" dxfId="459" priority="12" rank="1"/>
  </conditionalFormatting>
  <conditionalFormatting sqref="G2">
    <cfRule type="top10" dxfId="458" priority="11" rank="1"/>
  </conditionalFormatting>
  <conditionalFormatting sqref="H2">
    <cfRule type="top10" dxfId="457" priority="10" rank="1"/>
  </conditionalFormatting>
  <conditionalFormatting sqref="I2">
    <cfRule type="top10" dxfId="456" priority="9" rank="1"/>
  </conditionalFormatting>
  <conditionalFormatting sqref="J2">
    <cfRule type="top10" dxfId="455" priority="8" rank="1"/>
  </conditionalFormatting>
  <conditionalFormatting sqref="E3">
    <cfRule type="top10" dxfId="454" priority="7" rank="1"/>
  </conditionalFormatting>
  <conditionalFormatting sqref="G3">
    <cfRule type="top10" dxfId="453" priority="6" rank="1"/>
  </conditionalFormatting>
  <conditionalFormatting sqref="H3">
    <cfRule type="top10" dxfId="452" priority="5" rank="1"/>
  </conditionalFormatting>
  <conditionalFormatting sqref="J3">
    <cfRule type="top10" dxfId="451" priority="3" rank="1"/>
  </conditionalFormatting>
  <conditionalFormatting sqref="E3:J3">
    <cfRule type="cellIs" dxfId="450" priority="2" operator="greaterThanOrEqual">
      <formula>200</formula>
    </cfRule>
  </conditionalFormatting>
  <conditionalFormatting sqref="F3">
    <cfRule type="top10" dxfId="449" priority="1" rank="1"/>
  </conditionalFormatting>
  <conditionalFormatting sqref="I3">
    <cfRule type="top10" dxfId="448" priority="4" rank="1"/>
  </conditionalFormatting>
  <hyperlinks>
    <hyperlink ref="Q1" location="'Virginia ID 2022'!A1" display="Back to Ranking" xr:uid="{B8973E37-5706-4B80-AA0A-A777EEC5FC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BCCFF0-E517-4592-89F6-6EB86F8A36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3978C-D1C2-4C77-894C-5E9BDA915DBE}">
  <dimension ref="A1:Q4"/>
  <sheetViews>
    <sheetView workbookViewId="0">
      <selection activeCell="C19" sqref="C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27</v>
      </c>
      <c r="B2" s="16" t="s">
        <v>32</v>
      </c>
      <c r="C2" s="17">
        <v>44565</v>
      </c>
      <c r="D2" s="18" t="s">
        <v>48</v>
      </c>
      <c r="E2" s="19">
        <v>192</v>
      </c>
      <c r="F2" s="19">
        <v>194</v>
      </c>
      <c r="G2" s="19">
        <v>195</v>
      </c>
      <c r="H2" s="19"/>
      <c r="I2" s="19"/>
      <c r="J2" s="19"/>
      <c r="K2" s="23">
        <v>3</v>
      </c>
      <c r="L2" s="23">
        <v>581</v>
      </c>
      <c r="M2" s="24">
        <v>193.66666666666666</v>
      </c>
      <c r="N2" s="25">
        <v>2</v>
      </c>
      <c r="O2" s="26">
        <v>195.66666666666666</v>
      </c>
    </row>
    <row r="4" spans="1:17" x14ac:dyDescent="0.25">
      <c r="K4" s="8">
        <f>SUM(K2:K3)</f>
        <v>3</v>
      </c>
      <c r="L4" s="8">
        <f>SUM(L2:L3)</f>
        <v>581</v>
      </c>
      <c r="M4" s="7">
        <f>SUM(L4/K4)</f>
        <v>193.66666666666666</v>
      </c>
      <c r="N4" s="8">
        <f>SUM(N2:N3)</f>
        <v>2</v>
      </c>
      <c r="O4" s="13">
        <f>SUM(M4+N4)</f>
        <v>195.66666666666666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447" priority="6" rank="1"/>
  </conditionalFormatting>
  <conditionalFormatting sqref="F2">
    <cfRule type="top10" dxfId="446" priority="5" rank="1"/>
  </conditionalFormatting>
  <conditionalFormatting sqref="G2">
    <cfRule type="top10" dxfId="445" priority="4" rank="1"/>
  </conditionalFormatting>
  <conditionalFormatting sqref="H2">
    <cfRule type="top10" dxfId="444" priority="3" rank="1"/>
  </conditionalFormatting>
  <conditionalFormatting sqref="I2">
    <cfRule type="top10" dxfId="443" priority="2" rank="1"/>
  </conditionalFormatting>
  <conditionalFormatting sqref="J2">
    <cfRule type="top10" dxfId="442" priority="1" rank="1"/>
  </conditionalFormatting>
  <hyperlinks>
    <hyperlink ref="Q1" location="'Virginia ID 2022'!A1" display="Back to Ranking" xr:uid="{33C7BD5A-B08A-4212-9E79-6F8B479A8C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CB41C5-88D5-48E4-B83B-DE5F1343DF3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005E2-5EA4-425F-A65C-301D93912DF1}">
  <dimension ref="A1:Q4"/>
  <sheetViews>
    <sheetView workbookViewId="0">
      <selection activeCell="B2" sqref="B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89</v>
      </c>
      <c r="C2" s="17">
        <v>44901</v>
      </c>
      <c r="D2" s="18" t="s">
        <v>55</v>
      </c>
      <c r="E2" s="19">
        <v>197</v>
      </c>
      <c r="F2" s="19">
        <v>199</v>
      </c>
      <c r="G2" s="19">
        <v>200</v>
      </c>
      <c r="H2" s="19">
        <v>199</v>
      </c>
      <c r="I2" s="19">
        <v>196</v>
      </c>
      <c r="J2" s="19">
        <v>197</v>
      </c>
      <c r="K2" s="23">
        <v>6</v>
      </c>
      <c r="L2" s="23">
        <v>1188</v>
      </c>
      <c r="M2" s="24">
        <v>198</v>
      </c>
      <c r="N2" s="25">
        <v>4</v>
      </c>
      <c r="O2" s="26">
        <v>202</v>
      </c>
    </row>
    <row r="4" spans="1:17" x14ac:dyDescent="0.25">
      <c r="K4" s="8">
        <f>SUM(K2:K3)</f>
        <v>6</v>
      </c>
      <c r="L4" s="8">
        <f>SUM(L2:L3)</f>
        <v>1188</v>
      </c>
      <c r="M4" s="7">
        <f>SUM(L4/K4)</f>
        <v>198</v>
      </c>
      <c r="N4" s="8">
        <f>SUM(N2:N3)</f>
        <v>4</v>
      </c>
      <c r="O4" s="13">
        <f>SUM(M4+N4)</f>
        <v>202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J2" name="Range1_3_1_5"/>
  </protectedRanges>
  <conditionalFormatting sqref="E2">
    <cfRule type="top10" dxfId="441" priority="7" rank="1"/>
  </conditionalFormatting>
  <conditionalFormatting sqref="G2">
    <cfRule type="top10" dxfId="440" priority="6" rank="1"/>
  </conditionalFormatting>
  <conditionalFormatting sqref="H2">
    <cfRule type="top10" dxfId="439" priority="5" rank="1"/>
  </conditionalFormatting>
  <conditionalFormatting sqref="J2">
    <cfRule type="top10" dxfId="438" priority="3" rank="1"/>
  </conditionalFormatting>
  <conditionalFormatting sqref="E2:J2">
    <cfRule type="cellIs" dxfId="437" priority="2" operator="greaterThanOrEqual">
      <formula>200</formula>
    </cfRule>
  </conditionalFormatting>
  <conditionalFormatting sqref="F2">
    <cfRule type="top10" dxfId="436" priority="1" rank="1"/>
  </conditionalFormatting>
  <conditionalFormatting sqref="I2">
    <cfRule type="top10" dxfId="435" priority="4" rank="1"/>
  </conditionalFormatting>
  <hyperlinks>
    <hyperlink ref="Q1" location="'Virginia ID 2022'!A1" display="Back to Ranking" xr:uid="{0EF582D8-C206-4390-917E-B6625428CBE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883693-BC50-4CBB-B1CA-19C7DCCE09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92E66-752F-4B58-A688-6F6286626B8F}">
  <dimension ref="A1:Q4"/>
  <sheetViews>
    <sheetView workbookViewId="0">
      <selection activeCell="B2" sqref="B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97</v>
      </c>
      <c r="C2" s="17">
        <v>44901</v>
      </c>
      <c r="D2" s="18" t="s">
        <v>55</v>
      </c>
      <c r="E2" s="19">
        <v>195</v>
      </c>
      <c r="F2" s="19">
        <v>191</v>
      </c>
      <c r="G2" s="19">
        <v>200</v>
      </c>
      <c r="H2" s="19">
        <v>195</v>
      </c>
      <c r="I2" s="19">
        <v>195</v>
      </c>
      <c r="J2" s="19">
        <v>194</v>
      </c>
      <c r="K2" s="23">
        <v>6</v>
      </c>
      <c r="L2" s="23">
        <v>1170</v>
      </c>
      <c r="M2" s="24">
        <v>195</v>
      </c>
      <c r="N2" s="25">
        <v>4</v>
      </c>
      <c r="O2" s="26">
        <v>199</v>
      </c>
    </row>
    <row r="4" spans="1:17" x14ac:dyDescent="0.25">
      <c r="K4" s="8">
        <f>SUM(K2:K3)</f>
        <v>6</v>
      </c>
      <c r="L4" s="8">
        <f>SUM(L2:L3)</f>
        <v>1170</v>
      </c>
      <c r="M4" s="7">
        <f>SUM(L4/K4)</f>
        <v>195</v>
      </c>
      <c r="N4" s="8">
        <f>SUM(N2:N3)</f>
        <v>4</v>
      </c>
      <c r="O4" s="13">
        <f>SUM(M4+N4)</f>
        <v>199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8_1"/>
    <protectedRange algorithmName="SHA-512" hashValue="ON39YdpmFHfN9f47KpiRvqrKx0V9+erV1CNkpWzYhW/Qyc6aT8rEyCrvauWSYGZK2ia3o7vd3akF07acHAFpOA==" saltValue="yVW9XmDwTqEnmpSGai0KYg==" spinCount="100000" sqref="D2" name="Range1_1_7_1_1"/>
    <protectedRange algorithmName="SHA-512" hashValue="ON39YdpmFHfN9f47KpiRvqrKx0V9+erV1CNkpWzYhW/Qyc6aT8rEyCrvauWSYGZK2ia3o7vd3akF07acHAFpOA==" saltValue="yVW9XmDwTqEnmpSGai0KYg==" spinCount="100000" sqref="E2:H2" name="Range1_3_1_5_1"/>
  </protectedRanges>
  <conditionalFormatting sqref="J2">
    <cfRule type="top10" dxfId="434" priority="1" rank="1"/>
  </conditionalFormatting>
  <hyperlinks>
    <hyperlink ref="Q1" location="'Virginia ID 2022'!A1" display="Back to Ranking" xr:uid="{9CDA66BB-1699-4170-AA2A-0AD90B07FA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37A0F5-3690-4496-AE6D-E73E805837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BB0E8-4E7F-4FDB-B877-29F01D620D5B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78</v>
      </c>
      <c r="C2" s="17">
        <v>44901</v>
      </c>
      <c r="D2" s="18" t="s">
        <v>55</v>
      </c>
      <c r="E2" s="19">
        <v>198</v>
      </c>
      <c r="F2" s="19">
        <v>200</v>
      </c>
      <c r="G2" s="19">
        <v>199</v>
      </c>
      <c r="H2" s="19">
        <v>199</v>
      </c>
      <c r="I2" s="19">
        <v>199</v>
      </c>
      <c r="J2" s="19">
        <v>200</v>
      </c>
      <c r="K2" s="23">
        <v>6</v>
      </c>
      <c r="L2" s="23">
        <v>1195</v>
      </c>
      <c r="M2" s="24">
        <v>199.16666666666666</v>
      </c>
      <c r="N2" s="25">
        <v>6</v>
      </c>
      <c r="O2" s="26">
        <v>205.16666666666666</v>
      </c>
    </row>
    <row r="4" spans="1:17" x14ac:dyDescent="0.25">
      <c r="K4" s="8">
        <f>SUM(K2:K3)</f>
        <v>6</v>
      </c>
      <c r="L4" s="8">
        <f>SUM(L2:L3)</f>
        <v>1195</v>
      </c>
      <c r="M4" s="7">
        <f>SUM(L4/K4)</f>
        <v>199.16666666666666</v>
      </c>
      <c r="N4" s="8">
        <f>SUM(N2:N3)</f>
        <v>6</v>
      </c>
      <c r="O4" s="13">
        <f>SUM(M4+N4)</f>
        <v>205.16666666666666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J2" name="Range1_3_1_5"/>
  </protectedRanges>
  <conditionalFormatting sqref="E2">
    <cfRule type="top10" dxfId="433" priority="7" rank="1"/>
  </conditionalFormatting>
  <conditionalFormatting sqref="G2">
    <cfRule type="top10" dxfId="432" priority="6" rank="1"/>
  </conditionalFormatting>
  <conditionalFormatting sqref="H2">
    <cfRule type="top10" dxfId="431" priority="5" rank="1"/>
  </conditionalFormatting>
  <conditionalFormatting sqref="J2">
    <cfRule type="top10" dxfId="430" priority="3" rank="1"/>
  </conditionalFormatting>
  <conditionalFormatting sqref="E2:J2">
    <cfRule type="cellIs" dxfId="429" priority="2" operator="greaterThanOrEqual">
      <formula>200</formula>
    </cfRule>
  </conditionalFormatting>
  <conditionalFormatting sqref="F2">
    <cfRule type="top10" dxfId="428" priority="1" rank="1"/>
  </conditionalFormatting>
  <conditionalFormatting sqref="I2">
    <cfRule type="top10" dxfId="427" priority="4" rank="1"/>
  </conditionalFormatting>
  <hyperlinks>
    <hyperlink ref="Q1" location="'Virginia ID 2022'!A1" display="Back to Ranking" xr:uid="{20DCDD1C-72E2-42A8-9529-735F0816D8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6CE7BE-7793-4B20-B6F6-E020DF2F0F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F5AFF-F7AD-4D9A-812F-47B925695884}">
  <dimension ref="A1:Q4"/>
  <sheetViews>
    <sheetView workbookViewId="0">
      <selection activeCell="A37" sqref="A3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66</v>
      </c>
      <c r="C2" s="17">
        <v>44838</v>
      </c>
      <c r="D2" s="18" t="s">
        <v>55</v>
      </c>
      <c r="E2" s="19">
        <v>196</v>
      </c>
      <c r="F2" s="19">
        <v>191</v>
      </c>
      <c r="G2" s="19">
        <v>197</v>
      </c>
      <c r="H2" s="19"/>
      <c r="I2" s="19"/>
      <c r="J2" s="19"/>
      <c r="K2" s="23">
        <v>3</v>
      </c>
      <c r="L2" s="23">
        <v>584</v>
      </c>
      <c r="M2" s="24">
        <v>194.66666666666666</v>
      </c>
      <c r="N2" s="25">
        <v>3</v>
      </c>
      <c r="O2" s="26">
        <v>197.66666666666666</v>
      </c>
    </row>
    <row r="4" spans="1:17" x14ac:dyDescent="0.25">
      <c r="K4" s="8">
        <f>SUM(K2:K3)</f>
        <v>3</v>
      </c>
      <c r="L4" s="8">
        <f>SUM(L2:L3)</f>
        <v>584</v>
      </c>
      <c r="M4" s="7">
        <f>SUM(L4/K4)</f>
        <v>194.66666666666666</v>
      </c>
      <c r="N4" s="8">
        <f>SUM(N2:N3)</f>
        <v>3</v>
      </c>
      <c r="O4" s="13">
        <f>SUM(M4+N4)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3"/>
    <protectedRange algorithmName="SHA-512" hashValue="ON39YdpmFHfN9f47KpiRvqrKx0V9+erV1CNkpWzYhW/Qyc6aT8rEyCrvauWSYGZK2ia3o7vd3akF07acHAFpOA==" saltValue="yVW9XmDwTqEnmpSGai0KYg==" spinCount="100000" sqref="D2" name="Range1_1_1_3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E2">
    <cfRule type="top10" dxfId="426" priority="7" rank="1"/>
  </conditionalFormatting>
  <conditionalFormatting sqref="G2">
    <cfRule type="top10" dxfId="425" priority="6" rank="1"/>
  </conditionalFormatting>
  <conditionalFormatting sqref="H2">
    <cfRule type="top10" dxfId="424" priority="5" rank="1"/>
  </conditionalFormatting>
  <conditionalFormatting sqref="J2">
    <cfRule type="top10" dxfId="423" priority="3" rank="1"/>
  </conditionalFormatting>
  <conditionalFormatting sqref="E2:J2">
    <cfRule type="cellIs" dxfId="422" priority="2" operator="greaterThanOrEqual">
      <formula>200</formula>
    </cfRule>
  </conditionalFormatting>
  <conditionalFormatting sqref="F2">
    <cfRule type="top10" dxfId="421" priority="1" rank="1"/>
  </conditionalFormatting>
  <conditionalFormatting sqref="I2">
    <cfRule type="top10" dxfId="420" priority="4" rank="1"/>
  </conditionalFormatting>
  <hyperlinks>
    <hyperlink ref="Q1" location="'Virginia ID 2022'!A1" display="Back to Ranking" xr:uid="{0CAA6ABF-6741-43E6-B133-7D133D8867D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39EAD8-9A4D-40EA-863D-A783C3393C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98643-6623-44E1-AEEA-8BA0C4426C7A}"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49</v>
      </c>
      <c r="B2" s="16" t="s">
        <v>38</v>
      </c>
      <c r="C2" s="17">
        <v>44583</v>
      </c>
      <c r="D2" s="18" t="s">
        <v>48</v>
      </c>
      <c r="E2" s="19">
        <v>197</v>
      </c>
      <c r="F2" s="19">
        <v>200</v>
      </c>
      <c r="G2" s="19">
        <v>198</v>
      </c>
      <c r="H2" s="19">
        <v>195</v>
      </c>
      <c r="I2" s="19">
        <v>198</v>
      </c>
      <c r="J2" s="19">
        <v>198</v>
      </c>
      <c r="K2" s="23">
        <v>6</v>
      </c>
      <c r="L2" s="23">
        <v>1186</v>
      </c>
      <c r="M2" s="24">
        <v>197.66666666666666</v>
      </c>
      <c r="N2" s="25">
        <v>4</v>
      </c>
      <c r="O2" s="26">
        <v>201.66666666666666</v>
      </c>
    </row>
    <row r="3" spans="1:17" x14ac:dyDescent="0.25">
      <c r="A3" s="15" t="s">
        <v>54</v>
      </c>
      <c r="B3" s="16" t="s">
        <v>38</v>
      </c>
      <c r="C3" s="17">
        <v>44901</v>
      </c>
      <c r="D3" s="18" t="s">
        <v>55</v>
      </c>
      <c r="E3" s="19">
        <v>199</v>
      </c>
      <c r="F3" s="19">
        <v>195</v>
      </c>
      <c r="G3" s="19">
        <v>198</v>
      </c>
      <c r="H3" s="19">
        <v>196</v>
      </c>
      <c r="I3" s="19">
        <v>197</v>
      </c>
      <c r="J3" s="19">
        <v>197</v>
      </c>
      <c r="K3" s="23">
        <v>6</v>
      </c>
      <c r="L3" s="23">
        <v>1182</v>
      </c>
      <c r="M3" s="24">
        <v>197</v>
      </c>
      <c r="N3" s="25">
        <v>4</v>
      </c>
      <c r="O3" s="26">
        <v>201</v>
      </c>
    </row>
    <row r="5" spans="1:17" x14ac:dyDescent="0.25">
      <c r="K5" s="8">
        <f>SUM(K2:K4)</f>
        <v>12</v>
      </c>
      <c r="L5" s="8">
        <f>SUM(L2:L4)</f>
        <v>2368</v>
      </c>
      <c r="M5" s="7">
        <f>SUM(L5/K5)</f>
        <v>197.33333333333334</v>
      </c>
      <c r="N5" s="8">
        <f>SUM(N2:N4)</f>
        <v>8</v>
      </c>
      <c r="O5" s="13">
        <f>SUM(M5+N5)</f>
        <v>205.33333333333334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" name="Range1_18"/>
    <protectedRange algorithmName="SHA-512" hashValue="ON39YdpmFHfN9f47KpiRvqrKx0V9+erV1CNkpWzYhW/Qyc6aT8rEyCrvauWSYGZK2ia3o7vd3akF07acHAFpOA==" saltValue="yVW9XmDwTqEnmpSGai0KYg==" spinCount="100000" sqref="D3" name="Range1_1_7_1"/>
    <protectedRange algorithmName="SHA-512" hashValue="ON39YdpmFHfN9f47KpiRvqrKx0V9+erV1CNkpWzYhW/Qyc6aT8rEyCrvauWSYGZK2ia3o7vd3akF07acHAFpOA==" saltValue="yVW9XmDwTqEnmpSGai0KYg==" spinCount="100000" sqref="E3:J3" name="Range1_3_1_5"/>
  </protectedRanges>
  <conditionalFormatting sqref="E2">
    <cfRule type="top10" dxfId="419" priority="13" rank="1"/>
  </conditionalFormatting>
  <conditionalFormatting sqref="F2">
    <cfRule type="top10" dxfId="418" priority="12" rank="1"/>
  </conditionalFormatting>
  <conditionalFormatting sqref="G2">
    <cfRule type="top10" dxfId="417" priority="11" rank="1"/>
  </conditionalFormatting>
  <conditionalFormatting sqref="H2">
    <cfRule type="top10" dxfId="416" priority="10" rank="1"/>
  </conditionalFormatting>
  <conditionalFormatting sqref="I2">
    <cfRule type="top10" dxfId="415" priority="9" rank="1"/>
  </conditionalFormatting>
  <conditionalFormatting sqref="J2">
    <cfRule type="top10" dxfId="414" priority="8" rank="1"/>
  </conditionalFormatting>
  <conditionalFormatting sqref="E3">
    <cfRule type="top10" dxfId="413" priority="7" rank="1"/>
  </conditionalFormatting>
  <conditionalFormatting sqref="G3">
    <cfRule type="top10" dxfId="412" priority="6" rank="1"/>
  </conditionalFormatting>
  <conditionalFormatting sqref="H3">
    <cfRule type="top10" dxfId="411" priority="5" rank="1"/>
  </conditionalFormatting>
  <conditionalFormatting sqref="J3">
    <cfRule type="top10" dxfId="410" priority="3" rank="1"/>
  </conditionalFormatting>
  <conditionalFormatting sqref="E3:J3">
    <cfRule type="cellIs" dxfId="409" priority="2" operator="greaterThanOrEqual">
      <formula>200</formula>
    </cfRule>
  </conditionalFormatting>
  <conditionalFormatting sqref="F3">
    <cfRule type="top10" dxfId="408" priority="1" rank="1"/>
  </conditionalFormatting>
  <conditionalFormatting sqref="I3">
    <cfRule type="top10" dxfId="407" priority="4" rank="1"/>
  </conditionalFormatting>
  <hyperlinks>
    <hyperlink ref="Q1" location="'Virginia ID 2022'!A1" display="Back to Ranking" xr:uid="{8D0C511E-8375-43B0-A258-E8D2B6B7070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BB8773-E539-4234-982D-415A64BDC9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4B2D-9F5C-41B6-81B3-A36478ABAA1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56</v>
      </c>
      <c r="B2" s="16" t="s">
        <v>74</v>
      </c>
      <c r="C2" s="17">
        <v>44901</v>
      </c>
      <c r="D2" s="31" t="s">
        <v>55</v>
      </c>
      <c r="E2" s="19">
        <v>195</v>
      </c>
      <c r="F2" s="19">
        <v>195</v>
      </c>
      <c r="G2" s="19">
        <v>197.001</v>
      </c>
      <c r="H2" s="19">
        <v>193</v>
      </c>
      <c r="I2" s="19">
        <v>192</v>
      </c>
      <c r="J2" s="19">
        <v>193</v>
      </c>
      <c r="K2" s="23">
        <v>6</v>
      </c>
      <c r="L2" s="23">
        <v>1165.001</v>
      </c>
      <c r="M2" s="24">
        <v>194.16683333333333</v>
      </c>
      <c r="N2" s="25">
        <v>8</v>
      </c>
      <c r="O2" s="26">
        <v>202.16683333333333</v>
      </c>
    </row>
    <row r="4" spans="1:17" x14ac:dyDescent="0.25">
      <c r="K4" s="8">
        <f>SUM(K2:K3)</f>
        <v>6</v>
      </c>
      <c r="L4" s="8">
        <f>SUM(L2:L3)</f>
        <v>1165.001</v>
      </c>
      <c r="M4" s="7">
        <f>SUM(L4/K4)</f>
        <v>194.16683333333333</v>
      </c>
      <c r="N4" s="8">
        <f>SUM(N2:N3)</f>
        <v>8</v>
      </c>
      <c r="O4" s="13">
        <f>SUM(M4+N4)</f>
        <v>202.16683333333333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0_1_1"/>
    <protectedRange algorithmName="SHA-512" hashValue="ON39YdpmFHfN9f47KpiRvqrKx0V9+erV1CNkpWzYhW/Qyc6aT8rEyCrvauWSYGZK2ia3o7vd3akF07acHAFpOA==" saltValue="yVW9XmDwTqEnmpSGai0KYg==" spinCount="100000" sqref="D2" name="Range1_1_9_1_1"/>
  </protectedRanges>
  <conditionalFormatting sqref="F2">
    <cfRule type="top10" dxfId="406" priority="3" rank="1"/>
  </conditionalFormatting>
  <conditionalFormatting sqref="G2">
    <cfRule type="top10" dxfId="405" priority="4" rank="1"/>
  </conditionalFormatting>
  <conditionalFormatting sqref="H2">
    <cfRule type="top10" dxfId="404" priority="5" rank="1"/>
  </conditionalFormatting>
  <conditionalFormatting sqref="I2">
    <cfRule type="top10" dxfId="403" priority="6" rank="1"/>
  </conditionalFormatting>
  <conditionalFormatting sqref="J2">
    <cfRule type="top10" dxfId="402" priority="7" rank="1"/>
  </conditionalFormatting>
  <conditionalFormatting sqref="E2">
    <cfRule type="top10" dxfId="401" priority="2" rank="1"/>
  </conditionalFormatting>
  <conditionalFormatting sqref="E2:J2">
    <cfRule type="cellIs" dxfId="400" priority="1" operator="greaterThanOrEqual">
      <formula>200</formula>
    </cfRule>
  </conditionalFormatting>
  <hyperlinks>
    <hyperlink ref="Q1" location="'Virginia ID 2022'!A1" display="Back to Ranking" xr:uid="{081EEF78-B21B-47D2-B40F-1EB36112C8B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405835-6D09-48B2-A411-185791F77F5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EEF66-DA2C-4B2C-AFE8-08EA9C440463}">
  <dimension ref="A1:Q13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60</v>
      </c>
      <c r="B2" s="16" t="s">
        <v>75</v>
      </c>
      <c r="C2" s="17">
        <v>44901</v>
      </c>
      <c r="D2" s="18" t="s">
        <v>55</v>
      </c>
      <c r="E2" s="19">
        <v>198</v>
      </c>
      <c r="F2" s="19">
        <v>193</v>
      </c>
      <c r="G2" s="19">
        <v>197</v>
      </c>
      <c r="H2" s="19">
        <v>197.001</v>
      </c>
      <c r="I2" s="19">
        <v>195</v>
      </c>
      <c r="J2" s="19">
        <v>198</v>
      </c>
      <c r="K2" s="23">
        <v>6</v>
      </c>
      <c r="L2" s="23">
        <v>1178.001</v>
      </c>
      <c r="M2" s="24">
        <v>196.33349999999999</v>
      </c>
      <c r="N2" s="25">
        <v>22</v>
      </c>
      <c r="O2" s="26">
        <v>218.33349999999999</v>
      </c>
    </row>
    <row r="4" spans="1:17" x14ac:dyDescent="0.25">
      <c r="K4" s="8">
        <f>SUM(K2:K3)</f>
        <v>6</v>
      </c>
      <c r="L4" s="8">
        <f>SUM(L2:L3)</f>
        <v>1178.001</v>
      </c>
      <c r="M4" s="7">
        <f>SUM(L4/K4)</f>
        <v>196.33349999999999</v>
      </c>
      <c r="N4" s="8">
        <f>SUM(N2:N3)</f>
        <v>22</v>
      </c>
      <c r="O4" s="13">
        <f>SUM(M4+N4)</f>
        <v>218.33349999999999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5" t="s">
        <v>54</v>
      </c>
      <c r="B11" s="16" t="s">
        <v>75</v>
      </c>
      <c r="C11" s="17">
        <v>44901</v>
      </c>
      <c r="D11" s="18" t="s">
        <v>55</v>
      </c>
      <c r="E11" s="19">
        <v>198</v>
      </c>
      <c r="F11" s="19">
        <v>200</v>
      </c>
      <c r="G11" s="19">
        <v>199</v>
      </c>
      <c r="H11" s="19">
        <v>199</v>
      </c>
      <c r="I11" s="19">
        <v>199</v>
      </c>
      <c r="J11" s="19">
        <v>198</v>
      </c>
      <c r="K11" s="23">
        <v>6</v>
      </c>
      <c r="L11" s="23">
        <v>1193</v>
      </c>
      <c r="M11" s="24">
        <v>198.83333333333334</v>
      </c>
      <c r="N11" s="25">
        <v>4</v>
      </c>
      <c r="O11" s="26">
        <v>202.83333333333334</v>
      </c>
    </row>
    <row r="13" spans="1:17" x14ac:dyDescent="0.25">
      <c r="K13" s="8">
        <f>SUM(K11:K12)</f>
        <v>6</v>
      </c>
      <c r="L13" s="8">
        <f>SUM(L11:L12)</f>
        <v>1193</v>
      </c>
      <c r="M13" s="7">
        <f>SUM(L13/K13)</f>
        <v>198.83333333333334</v>
      </c>
      <c r="N13" s="8">
        <f>SUM(N11:N12)</f>
        <v>4</v>
      </c>
      <c r="O13" s="13">
        <f>SUM(M13+N13)</f>
        <v>202.83333333333334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19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B11:C11" name="Range1_18"/>
    <protectedRange algorithmName="SHA-512" hashValue="ON39YdpmFHfN9f47KpiRvqrKx0V9+erV1CNkpWzYhW/Qyc6aT8rEyCrvauWSYGZK2ia3o7vd3akF07acHAFpOA==" saltValue="yVW9XmDwTqEnmpSGai0KYg==" spinCount="100000" sqref="D11" name="Range1_1_7_1"/>
    <protectedRange algorithmName="SHA-512" hashValue="ON39YdpmFHfN9f47KpiRvqrKx0V9+erV1CNkpWzYhW/Qyc6aT8rEyCrvauWSYGZK2ia3o7vd3akF07acHAFpOA==" saltValue="yVW9XmDwTqEnmpSGai0KYg==" spinCount="100000" sqref="E11:J11" name="Range1_3_1_5"/>
  </protectedRanges>
  <conditionalFormatting sqref="I2">
    <cfRule type="top10" dxfId="399" priority="17" rank="1"/>
  </conditionalFormatting>
  <conditionalFormatting sqref="H2">
    <cfRule type="top10" dxfId="398" priority="18" rank="1"/>
  </conditionalFormatting>
  <conditionalFormatting sqref="G2">
    <cfRule type="top10" dxfId="397" priority="19" rank="1"/>
  </conditionalFormatting>
  <conditionalFormatting sqref="E2">
    <cfRule type="top10" dxfId="396" priority="20" rank="1"/>
  </conditionalFormatting>
  <conditionalFormatting sqref="J2">
    <cfRule type="top10" dxfId="395" priority="21" rank="1"/>
  </conditionalFormatting>
  <conditionalFormatting sqref="E2:J2">
    <cfRule type="cellIs" dxfId="394" priority="16" operator="greaterThanOrEqual">
      <formula>200</formula>
    </cfRule>
  </conditionalFormatting>
  <conditionalFormatting sqref="F2">
    <cfRule type="top10" dxfId="393" priority="15" rank="1"/>
  </conditionalFormatting>
  <conditionalFormatting sqref="E11">
    <cfRule type="top10" dxfId="392" priority="7" rank="1"/>
  </conditionalFormatting>
  <conditionalFormatting sqref="G11">
    <cfRule type="top10" dxfId="391" priority="6" rank="1"/>
  </conditionalFormatting>
  <conditionalFormatting sqref="H11">
    <cfRule type="top10" dxfId="390" priority="5" rank="1"/>
  </conditionalFormatting>
  <conditionalFormatting sqref="J11">
    <cfRule type="top10" dxfId="389" priority="3" rank="1"/>
  </conditionalFormatting>
  <conditionalFormatting sqref="E11:J11">
    <cfRule type="cellIs" dxfId="388" priority="2" operator="greaterThanOrEqual">
      <formula>200</formula>
    </cfRule>
  </conditionalFormatting>
  <conditionalFormatting sqref="F11">
    <cfRule type="top10" dxfId="387" priority="1" rank="1"/>
  </conditionalFormatting>
  <conditionalFormatting sqref="I11">
    <cfRule type="top10" dxfId="386" priority="4" rank="1"/>
  </conditionalFormatting>
  <hyperlinks>
    <hyperlink ref="Q1" location="'Virginia ID 2022'!A1" display="Back to Ranking" xr:uid="{7B215BEA-AC87-40FC-840D-67596342B8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5AAA1A-8035-4699-9A70-FC9247AF4CD4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49</v>
      </c>
      <c r="B2" s="16" t="s">
        <v>35</v>
      </c>
      <c r="C2" s="17">
        <v>44583</v>
      </c>
      <c r="D2" s="18" t="s">
        <v>48</v>
      </c>
      <c r="E2" s="19">
        <v>197</v>
      </c>
      <c r="F2" s="19">
        <v>200</v>
      </c>
      <c r="G2" s="19">
        <v>199</v>
      </c>
      <c r="H2" s="19">
        <v>198</v>
      </c>
      <c r="I2" s="19">
        <v>199</v>
      </c>
      <c r="J2" s="19">
        <v>200.001</v>
      </c>
      <c r="K2" s="23">
        <v>6</v>
      </c>
      <c r="L2" s="23">
        <v>1193.001</v>
      </c>
      <c r="M2" s="24">
        <v>198.83349999999999</v>
      </c>
      <c r="N2" s="25">
        <v>8</v>
      </c>
      <c r="O2" s="26">
        <v>206.83349999999999</v>
      </c>
    </row>
    <row r="4" spans="1:17" x14ac:dyDescent="0.25">
      <c r="K4" s="8">
        <f>SUM(K2:K3)</f>
        <v>6</v>
      </c>
      <c r="L4" s="8">
        <f>SUM(L2:L3)</f>
        <v>1193.001</v>
      </c>
      <c r="M4" s="7">
        <f>SUM(L4/K4)</f>
        <v>198.83349999999999</v>
      </c>
      <c r="N4" s="8">
        <f>SUM(N2:N3)</f>
        <v>8</v>
      </c>
      <c r="O4" s="13">
        <f>SUM(M4+N4)</f>
        <v>206.83349999999999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819" priority="6" rank="1"/>
  </conditionalFormatting>
  <conditionalFormatting sqref="F2">
    <cfRule type="top10" dxfId="818" priority="5" rank="1"/>
  </conditionalFormatting>
  <conditionalFormatting sqref="G2">
    <cfRule type="top10" dxfId="817" priority="4" rank="1"/>
  </conditionalFormatting>
  <conditionalFormatting sqref="H2">
    <cfRule type="top10" dxfId="816" priority="3" rank="1"/>
  </conditionalFormatting>
  <conditionalFormatting sqref="I2">
    <cfRule type="top10" dxfId="815" priority="2" rank="1"/>
  </conditionalFormatting>
  <conditionalFormatting sqref="J2">
    <cfRule type="top10" dxfId="814" priority="1" rank="1"/>
  </conditionalFormatting>
  <hyperlinks>
    <hyperlink ref="Q1" location="'Virginia ID 2022'!A1" display="Back to Ranking" xr:uid="{82D0A311-3880-47BC-8EC4-E1A0BB9BF1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4CC13-6CBA-4D84-8F90-EF585BC32FC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50</v>
      </c>
      <c r="B2" s="16" t="s">
        <v>47</v>
      </c>
      <c r="C2" s="17">
        <v>44583</v>
      </c>
      <c r="D2" s="18" t="s">
        <v>48</v>
      </c>
      <c r="E2" s="19">
        <v>196</v>
      </c>
      <c r="F2" s="19">
        <v>198</v>
      </c>
      <c r="G2" s="19">
        <v>192</v>
      </c>
      <c r="H2" s="19">
        <v>198</v>
      </c>
      <c r="I2" s="19">
        <v>186</v>
      </c>
      <c r="J2" s="19">
        <v>191</v>
      </c>
      <c r="K2" s="23">
        <v>6</v>
      </c>
      <c r="L2" s="23">
        <v>1161</v>
      </c>
      <c r="M2" s="24">
        <v>193.5</v>
      </c>
      <c r="N2" s="25">
        <v>20</v>
      </c>
      <c r="O2" s="26">
        <v>213.5</v>
      </c>
    </row>
    <row r="4" spans="1:17" x14ac:dyDescent="0.25">
      <c r="K4" s="8">
        <f>SUM(K2:K3)</f>
        <v>6</v>
      </c>
      <c r="L4" s="8">
        <f>SUM(L2:L3)</f>
        <v>1161</v>
      </c>
      <c r="M4" s="7">
        <f>SUM(L4/K4)</f>
        <v>193.5</v>
      </c>
      <c r="N4" s="8">
        <f>SUM(N2:N3)</f>
        <v>20</v>
      </c>
      <c r="O4" s="13">
        <f>SUM(M4+N4)</f>
        <v>213.5</v>
      </c>
    </row>
  </sheetData>
  <protectedRanges>
    <protectedRange algorithmName="SHA-512" hashValue="ON39YdpmFHfN9f47KpiRvqrKx0V9+erV1CNkpWzYhW/Qyc6aT8rEyCrvauWSYGZK2ia3o7vd3akF07acHAFpOA==" saltValue="yVW9XmDwTqEnmpSGai0KYg==" spinCount="100000" sqref="B2 E2:J2" name="Range1_4_1_1_1_1"/>
    <protectedRange algorithmName="SHA-512" hashValue="ON39YdpmFHfN9f47KpiRvqrKx0V9+erV1CNkpWzYhW/Qyc6aT8rEyCrvauWSYGZK2ia3o7vd3akF07acHAFpOA==" saltValue="yVW9XmDwTqEnmpSGai0KYg==" spinCount="100000" sqref="D2" name="Range1_1_4_1_1_1"/>
  </protectedRanges>
  <conditionalFormatting sqref="E2">
    <cfRule type="top10" dxfId="385" priority="6" rank="1"/>
  </conditionalFormatting>
  <conditionalFormatting sqref="F2">
    <cfRule type="top10" dxfId="384" priority="5" rank="1"/>
  </conditionalFormatting>
  <conditionalFormatting sqref="G2">
    <cfRule type="top10" dxfId="383" priority="4" rank="1"/>
  </conditionalFormatting>
  <conditionalFormatting sqref="H2">
    <cfRule type="top10" dxfId="382" priority="3" rank="1"/>
  </conditionalFormatting>
  <conditionalFormatting sqref="I2">
    <cfRule type="top10" dxfId="381" priority="2" rank="1"/>
  </conditionalFormatting>
  <conditionalFormatting sqref="J2">
    <cfRule type="top10" dxfId="380" priority="1" rank="1"/>
  </conditionalFormatting>
  <hyperlinks>
    <hyperlink ref="Q1" location="'Virginia ID 2022'!A1" display="Back to Ranking" xr:uid="{EBCBAD20-DAAA-4027-A749-DFC37F5E26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5DA4DD-4C18-4DEC-8A4D-408FB5C27B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5D1E3-1FD4-4B73-8CF7-952D900F3F27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49</v>
      </c>
      <c r="B2" s="16" t="s">
        <v>40</v>
      </c>
      <c r="C2" s="17">
        <v>44583</v>
      </c>
      <c r="D2" s="18" t="s">
        <v>48</v>
      </c>
      <c r="E2" s="19">
        <v>196</v>
      </c>
      <c r="F2" s="19">
        <v>197</v>
      </c>
      <c r="G2" s="19">
        <v>197</v>
      </c>
      <c r="H2" s="19">
        <v>192</v>
      </c>
      <c r="I2" s="19">
        <v>198</v>
      </c>
      <c r="J2" s="19">
        <v>196</v>
      </c>
      <c r="K2" s="23">
        <v>6</v>
      </c>
      <c r="L2" s="23">
        <v>1176</v>
      </c>
      <c r="M2" s="24">
        <v>196</v>
      </c>
      <c r="N2" s="25">
        <v>4</v>
      </c>
      <c r="O2" s="26">
        <v>200</v>
      </c>
    </row>
    <row r="4" spans="1:17" x14ac:dyDescent="0.25">
      <c r="K4" s="8">
        <f>SUM(K2:K3)</f>
        <v>6</v>
      </c>
      <c r="L4" s="8">
        <f>SUM(L2:L3)</f>
        <v>1176</v>
      </c>
      <c r="M4" s="7">
        <f>SUM(L4/K4)</f>
        <v>196</v>
      </c>
      <c r="N4" s="8">
        <f>SUM(N2:N3)</f>
        <v>4</v>
      </c>
      <c r="O4" s="13">
        <f>SUM(M4+N4)</f>
        <v>200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379" priority="6" rank="1"/>
  </conditionalFormatting>
  <conditionalFormatting sqref="F2">
    <cfRule type="top10" dxfId="378" priority="5" rank="1"/>
  </conditionalFormatting>
  <conditionalFormatting sqref="G2">
    <cfRule type="top10" dxfId="377" priority="4" rank="1"/>
  </conditionalFormatting>
  <conditionalFormatting sqref="H2">
    <cfRule type="top10" dxfId="376" priority="3" rank="1"/>
  </conditionalFormatting>
  <conditionalFormatting sqref="I2">
    <cfRule type="top10" dxfId="375" priority="2" rank="1"/>
  </conditionalFormatting>
  <conditionalFormatting sqref="J2">
    <cfRule type="top10" dxfId="374" priority="1" rank="1"/>
  </conditionalFormatting>
  <hyperlinks>
    <hyperlink ref="Q1" location="'Virginia ID 2022'!A1" display="Back to Ranking" xr:uid="{0D06A195-18D7-4CA0-A8FA-D226878D5B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62DBF5-12E2-43AA-9CC9-B0AA765C96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F6027-6E1F-45E1-8D02-B4803F5D0FDC}">
  <dimension ref="A1:Q14"/>
  <sheetViews>
    <sheetView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56</v>
      </c>
      <c r="B2" s="16" t="s">
        <v>73</v>
      </c>
      <c r="C2" s="17">
        <v>44901</v>
      </c>
      <c r="D2" s="31" t="s">
        <v>55</v>
      </c>
      <c r="E2" s="19">
        <v>195</v>
      </c>
      <c r="F2" s="19">
        <v>195</v>
      </c>
      <c r="G2" s="19">
        <v>195</v>
      </c>
      <c r="H2" s="19">
        <v>194</v>
      </c>
      <c r="I2" s="19">
        <v>194</v>
      </c>
      <c r="J2" s="19">
        <v>194</v>
      </c>
      <c r="K2" s="23">
        <v>6</v>
      </c>
      <c r="L2" s="23">
        <v>1167</v>
      </c>
      <c r="M2" s="24">
        <v>194.5</v>
      </c>
      <c r="N2" s="25">
        <v>8</v>
      </c>
      <c r="O2" s="26">
        <v>202.5</v>
      </c>
    </row>
    <row r="4" spans="1:17" x14ac:dyDescent="0.25">
      <c r="K4" s="8">
        <f>SUM(K2:K3)</f>
        <v>6</v>
      </c>
      <c r="L4" s="8">
        <f>SUM(L2:L3)</f>
        <v>1167</v>
      </c>
      <c r="M4" s="7">
        <f>SUM(L4/K4)</f>
        <v>194.5</v>
      </c>
      <c r="N4" s="8">
        <f>SUM(N2:N3)</f>
        <v>8</v>
      </c>
      <c r="O4" s="13">
        <f>SUM(M4+N4)</f>
        <v>202.5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15" t="s">
        <v>54</v>
      </c>
      <c r="B12" s="16" t="s">
        <v>73</v>
      </c>
      <c r="C12" s="17">
        <v>44901</v>
      </c>
      <c r="D12" s="18" t="s">
        <v>55</v>
      </c>
      <c r="E12" s="19">
        <v>200</v>
      </c>
      <c r="F12" s="19">
        <v>199</v>
      </c>
      <c r="G12" s="19">
        <v>198</v>
      </c>
      <c r="H12" s="19">
        <v>199</v>
      </c>
      <c r="I12" s="19">
        <v>198</v>
      </c>
      <c r="J12" s="19">
        <v>199</v>
      </c>
      <c r="K12" s="23">
        <v>6</v>
      </c>
      <c r="L12" s="23">
        <v>1193</v>
      </c>
      <c r="M12" s="24">
        <v>198.83333333333334</v>
      </c>
      <c r="N12" s="25">
        <v>4</v>
      </c>
      <c r="O12" s="26">
        <v>202.83333333333334</v>
      </c>
    </row>
    <row r="14" spans="1:17" x14ac:dyDescent="0.25">
      <c r="K14" s="8">
        <f>SUM(K12:K13)</f>
        <v>6</v>
      </c>
      <c r="L14" s="8">
        <f>SUM(L12:L13)</f>
        <v>1193</v>
      </c>
      <c r="M14" s="7">
        <f>SUM(L14/K14)</f>
        <v>198.83333333333334</v>
      </c>
      <c r="N14" s="8">
        <f>SUM(N12:N13)</f>
        <v>4</v>
      </c>
      <c r="O14" s="13">
        <f>SUM(M14+N14)</f>
        <v>202.83333333333334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0_1"/>
    <protectedRange algorithmName="SHA-512" hashValue="ON39YdpmFHfN9f47KpiRvqrKx0V9+erV1CNkpWzYhW/Qyc6aT8rEyCrvauWSYGZK2ia3o7vd3akF07acHAFpOA==" saltValue="yVW9XmDwTqEnmpSGai0KYg==" spinCount="100000" sqref="D2" name="Range1_1_9_1"/>
    <protectedRange algorithmName="SHA-512" hashValue="ON39YdpmFHfN9f47KpiRvqrKx0V9+erV1CNkpWzYhW/Qyc6aT8rEyCrvauWSYGZK2ia3o7vd3akF07acHAFpOA==" saltValue="yVW9XmDwTqEnmpSGai0KYg==" spinCount="100000" sqref="B12:C12" name="Range1_18"/>
    <protectedRange algorithmName="SHA-512" hashValue="ON39YdpmFHfN9f47KpiRvqrKx0V9+erV1CNkpWzYhW/Qyc6aT8rEyCrvauWSYGZK2ia3o7vd3akF07acHAFpOA==" saltValue="yVW9XmDwTqEnmpSGai0KYg==" spinCount="100000" sqref="D12" name="Range1_1_7_1"/>
    <protectedRange algorithmName="SHA-512" hashValue="ON39YdpmFHfN9f47KpiRvqrKx0V9+erV1CNkpWzYhW/Qyc6aT8rEyCrvauWSYGZK2ia3o7vd3akF07acHAFpOA==" saltValue="yVW9XmDwTqEnmpSGai0KYg==" spinCount="100000" sqref="E12:J12" name="Range1_3_1_5"/>
  </protectedRanges>
  <conditionalFormatting sqref="F2">
    <cfRule type="top10" dxfId="373" priority="17" rank="1"/>
  </conditionalFormatting>
  <conditionalFormatting sqref="G2">
    <cfRule type="top10" dxfId="372" priority="18" rank="1"/>
  </conditionalFormatting>
  <conditionalFormatting sqref="H2">
    <cfRule type="top10" dxfId="371" priority="19" rank="1"/>
  </conditionalFormatting>
  <conditionalFormatting sqref="I2">
    <cfRule type="top10" dxfId="370" priority="20" rank="1"/>
  </conditionalFormatting>
  <conditionalFormatting sqref="J2">
    <cfRule type="top10" dxfId="369" priority="21" rank="1"/>
  </conditionalFormatting>
  <conditionalFormatting sqref="E2">
    <cfRule type="top10" dxfId="368" priority="16" rank="1"/>
  </conditionalFormatting>
  <conditionalFormatting sqref="E2:J2">
    <cfRule type="cellIs" dxfId="367" priority="15" operator="greaterThanOrEqual">
      <formula>200</formula>
    </cfRule>
  </conditionalFormatting>
  <conditionalFormatting sqref="E12">
    <cfRule type="top10" dxfId="366" priority="7" rank="1"/>
  </conditionalFormatting>
  <conditionalFormatting sqref="G12">
    <cfRule type="top10" dxfId="365" priority="6" rank="1"/>
  </conditionalFormatting>
  <conditionalFormatting sqref="H12">
    <cfRule type="top10" dxfId="364" priority="5" rank="1"/>
  </conditionalFormatting>
  <conditionalFormatting sqref="J12">
    <cfRule type="top10" dxfId="363" priority="3" rank="1"/>
  </conditionalFormatting>
  <conditionalFormatting sqref="E12:J12">
    <cfRule type="cellIs" dxfId="362" priority="2" operator="greaterThanOrEqual">
      <formula>200</formula>
    </cfRule>
  </conditionalFormatting>
  <conditionalFormatting sqref="F12">
    <cfRule type="top10" dxfId="361" priority="1" rank="1"/>
  </conditionalFormatting>
  <conditionalFormatting sqref="I12">
    <cfRule type="top10" dxfId="360" priority="4" rank="1"/>
  </conditionalFormatting>
  <hyperlinks>
    <hyperlink ref="Q1" location="'Virginia ID 2022'!A1" display="Back to Ranking" xr:uid="{5E09FAC0-CBA7-44C2-8B65-18EACDE762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D9196E-1BCA-4F3F-9892-B97518679E57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D169C-0F43-4519-ACA3-6C97151326A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98</v>
      </c>
      <c r="C2" s="17">
        <v>44901</v>
      </c>
      <c r="D2" s="18" t="s">
        <v>55</v>
      </c>
      <c r="E2" s="19">
        <v>195</v>
      </c>
      <c r="F2" s="19">
        <v>194</v>
      </c>
      <c r="G2" s="19">
        <v>198</v>
      </c>
      <c r="H2" s="19">
        <v>195</v>
      </c>
      <c r="I2" s="19">
        <v>194</v>
      </c>
      <c r="J2" s="19">
        <v>193</v>
      </c>
      <c r="K2" s="23">
        <v>6</v>
      </c>
      <c r="L2" s="23">
        <v>1169</v>
      </c>
      <c r="M2" s="24">
        <v>194.83333333333334</v>
      </c>
      <c r="N2" s="25">
        <v>4</v>
      </c>
      <c r="O2" s="26">
        <v>198.83333333333334</v>
      </c>
    </row>
    <row r="4" spans="1:17" x14ac:dyDescent="0.25">
      <c r="K4" s="8">
        <f>SUM(K2:K3)</f>
        <v>6</v>
      </c>
      <c r="L4" s="8">
        <f>SUM(L2:L3)</f>
        <v>1169</v>
      </c>
      <c r="M4" s="7">
        <f>SUM(L4/K4)</f>
        <v>194.83333333333334</v>
      </c>
      <c r="N4" s="8">
        <f>SUM(N2:N3)</f>
        <v>4</v>
      </c>
      <c r="O4" s="13">
        <f>SUM(M4+N4)</f>
        <v>198.83333333333334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8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H2" name="Range1_3_1_5"/>
  </protectedRanges>
  <conditionalFormatting sqref="J2">
    <cfRule type="top10" dxfId="359" priority="1" rank="1"/>
  </conditionalFormatting>
  <hyperlinks>
    <hyperlink ref="Q1" location="'Virginia ID 2022'!A1" display="Back to Ranking" xr:uid="{B8981D70-06C6-4D5B-8C3B-23CCE316F0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3B903E-4266-4967-A34F-FF2CB0403D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48E9B-C968-4A18-8E24-33F0A6478144}">
  <dimension ref="A1:Q15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49</v>
      </c>
      <c r="B2" s="16" t="s">
        <v>33</v>
      </c>
      <c r="C2" s="17">
        <v>44583</v>
      </c>
      <c r="D2" s="18" t="s">
        <v>48</v>
      </c>
      <c r="E2" s="19">
        <v>200</v>
      </c>
      <c r="F2" s="19">
        <v>200</v>
      </c>
      <c r="G2" s="19">
        <v>199</v>
      </c>
      <c r="H2" s="19">
        <v>200</v>
      </c>
      <c r="I2" s="19">
        <v>200</v>
      </c>
      <c r="J2" s="19">
        <v>199</v>
      </c>
      <c r="K2" s="23">
        <v>6</v>
      </c>
      <c r="L2" s="23">
        <v>1198</v>
      </c>
      <c r="M2" s="24">
        <v>199.66666666666666</v>
      </c>
      <c r="N2" s="25">
        <v>10</v>
      </c>
      <c r="O2" s="26">
        <v>209.66666666666666</v>
      </c>
    </row>
    <row r="3" spans="1:17" x14ac:dyDescent="0.25">
      <c r="A3" s="15" t="s">
        <v>54</v>
      </c>
      <c r="B3" s="16" t="s">
        <v>33</v>
      </c>
      <c r="C3" s="17">
        <v>44646</v>
      </c>
      <c r="D3" s="18" t="s">
        <v>55</v>
      </c>
      <c r="E3" s="19">
        <v>199</v>
      </c>
      <c r="F3" s="19">
        <v>200</v>
      </c>
      <c r="G3" s="19">
        <v>200</v>
      </c>
      <c r="H3" s="19">
        <v>197</v>
      </c>
      <c r="I3" s="19">
        <v>196</v>
      </c>
      <c r="J3" s="19"/>
      <c r="K3" s="23">
        <v>5</v>
      </c>
      <c r="L3" s="23">
        <v>992</v>
      </c>
      <c r="M3" s="24">
        <v>198.4</v>
      </c>
      <c r="N3" s="25">
        <v>6</v>
      </c>
      <c r="O3" s="26">
        <v>204.4</v>
      </c>
    </row>
    <row r="4" spans="1:17" x14ac:dyDescent="0.25">
      <c r="A4" s="15" t="s">
        <v>54</v>
      </c>
      <c r="B4" s="16" t="s">
        <v>33</v>
      </c>
      <c r="C4" s="17">
        <v>44901</v>
      </c>
      <c r="D4" s="18" t="s">
        <v>55</v>
      </c>
      <c r="E4" s="19">
        <v>193</v>
      </c>
      <c r="F4" s="19">
        <v>198</v>
      </c>
      <c r="G4" s="19">
        <v>198</v>
      </c>
      <c r="H4" s="19"/>
      <c r="I4" s="19"/>
      <c r="J4" s="19"/>
      <c r="K4" s="23">
        <v>3</v>
      </c>
      <c r="L4" s="23">
        <v>589</v>
      </c>
      <c r="M4" s="24">
        <v>196.33333333333334</v>
      </c>
      <c r="N4" s="25">
        <v>6</v>
      </c>
      <c r="O4" s="26">
        <v>202.33333333333334</v>
      </c>
    </row>
    <row r="6" spans="1:17" x14ac:dyDescent="0.25">
      <c r="K6" s="8">
        <f>SUM(K2:K5)</f>
        <v>14</v>
      </c>
      <c r="L6" s="8">
        <f>SUM(L2:L5)</f>
        <v>2779</v>
      </c>
      <c r="M6" s="7">
        <f>SUM(L6/K6)</f>
        <v>198.5</v>
      </c>
      <c r="N6" s="8">
        <f>SUM(N2:N5)</f>
        <v>22</v>
      </c>
      <c r="O6" s="13">
        <f>SUM(M6+N6)</f>
        <v>220.5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15" t="s">
        <v>56</v>
      </c>
      <c r="B12" s="16" t="s">
        <v>33</v>
      </c>
      <c r="C12" s="17">
        <v>44859</v>
      </c>
      <c r="D12" s="31" t="s">
        <v>55</v>
      </c>
      <c r="E12" s="19">
        <v>193</v>
      </c>
      <c r="F12" s="19">
        <v>190</v>
      </c>
      <c r="G12" s="19">
        <v>194</v>
      </c>
      <c r="H12" s="19"/>
      <c r="I12" s="19"/>
      <c r="J12" s="19"/>
      <c r="K12" s="23">
        <v>3</v>
      </c>
      <c r="L12" s="23">
        <v>577</v>
      </c>
      <c r="M12" s="24">
        <v>192.33333333333334</v>
      </c>
      <c r="N12" s="25">
        <v>4</v>
      </c>
      <c r="O12" s="26">
        <v>196.33333333333334</v>
      </c>
    </row>
    <row r="13" spans="1:17" x14ac:dyDescent="0.25">
      <c r="A13" s="15" t="s">
        <v>56</v>
      </c>
      <c r="B13" s="16" t="s">
        <v>33</v>
      </c>
      <c r="C13" s="17">
        <v>44901</v>
      </c>
      <c r="D13" s="31" t="s">
        <v>55</v>
      </c>
      <c r="E13" s="19">
        <v>197</v>
      </c>
      <c r="F13" s="19">
        <v>193</v>
      </c>
      <c r="G13" s="19">
        <v>194</v>
      </c>
      <c r="H13" s="19">
        <v>195</v>
      </c>
      <c r="I13" s="19">
        <v>191</v>
      </c>
      <c r="J13" s="19">
        <v>193</v>
      </c>
      <c r="K13" s="23">
        <v>6</v>
      </c>
      <c r="L13" s="23">
        <v>1163</v>
      </c>
      <c r="M13" s="24">
        <v>193.83333333333334</v>
      </c>
      <c r="N13" s="25">
        <v>4</v>
      </c>
      <c r="O13" s="26">
        <v>197.83333333333334</v>
      </c>
    </row>
    <row r="15" spans="1:17" x14ac:dyDescent="0.25">
      <c r="K15" s="8">
        <f>SUM(K12:K14)</f>
        <v>9</v>
      </c>
      <c r="L15" s="8">
        <f>SUM(L12:L14)</f>
        <v>1740</v>
      </c>
      <c r="M15" s="7">
        <f>SUM(L15/K15)</f>
        <v>193.33333333333334</v>
      </c>
      <c r="N15" s="8">
        <f>SUM(N12:N14)</f>
        <v>8</v>
      </c>
      <c r="O15" s="13">
        <f>SUM(M15+N15)</f>
        <v>201.33333333333334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_1"/>
    <protectedRange algorithmName="SHA-512" hashValue="ON39YdpmFHfN9f47KpiRvqrKx0V9+erV1CNkpWzYhW/Qyc6aT8rEyCrvauWSYGZK2ia3o7vd3akF07acHAFpOA==" saltValue="yVW9XmDwTqEnmpSGai0KYg==" spinCount="100000" sqref="E12:J12 B12:C12" name="Range1_6_1"/>
    <protectedRange algorithmName="SHA-512" hashValue="ON39YdpmFHfN9f47KpiRvqrKx0V9+erV1CNkpWzYhW/Qyc6aT8rEyCrvauWSYGZK2ia3o7vd3akF07acHAFpOA==" saltValue="yVW9XmDwTqEnmpSGai0KYg==" spinCount="100000" sqref="D12" name="Range1_1_1_5"/>
    <protectedRange algorithmName="SHA-512" hashValue="ON39YdpmFHfN9f47KpiRvqrKx0V9+erV1CNkpWzYhW/Qyc6aT8rEyCrvauWSYGZK2ia3o7vd3akF07acHAFpOA==" saltValue="yVW9XmDwTqEnmpSGai0KYg==" spinCount="100000" sqref="B4:C4" name="Range1_8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J4" name="Range1_3_3"/>
    <protectedRange algorithmName="SHA-512" hashValue="ON39YdpmFHfN9f47KpiRvqrKx0V9+erV1CNkpWzYhW/Qyc6aT8rEyCrvauWSYGZK2ia3o7vd3akF07acHAFpOA==" saltValue="yVW9XmDwTqEnmpSGai0KYg==" spinCount="100000" sqref="E13:J13 B13:C13" name="Range1_20_1"/>
    <protectedRange algorithmName="SHA-512" hashValue="ON39YdpmFHfN9f47KpiRvqrKx0V9+erV1CNkpWzYhW/Qyc6aT8rEyCrvauWSYGZK2ia3o7vd3akF07acHAFpOA==" saltValue="yVW9XmDwTqEnmpSGai0KYg==" spinCount="100000" sqref="D13" name="Range1_1_9_1"/>
  </protectedRanges>
  <conditionalFormatting sqref="E2">
    <cfRule type="top10" dxfId="358" priority="47" rank="1"/>
  </conditionalFormatting>
  <conditionalFormatting sqref="F2">
    <cfRule type="top10" dxfId="357" priority="46" rank="1"/>
  </conditionalFormatting>
  <conditionalFormatting sqref="G2">
    <cfRule type="top10" dxfId="356" priority="45" rank="1"/>
  </conditionalFormatting>
  <conditionalFormatting sqref="H2">
    <cfRule type="top10" dxfId="355" priority="44" rank="1"/>
  </conditionalFormatting>
  <conditionalFormatting sqref="I2">
    <cfRule type="top10" dxfId="354" priority="43" rank="1"/>
  </conditionalFormatting>
  <conditionalFormatting sqref="J2">
    <cfRule type="top10" dxfId="353" priority="42" rank="1"/>
  </conditionalFormatting>
  <conditionalFormatting sqref="E3">
    <cfRule type="top10" dxfId="352" priority="41" rank="1"/>
  </conditionalFormatting>
  <conditionalFormatting sqref="G3">
    <cfRule type="top10" dxfId="351" priority="40" rank="1"/>
  </conditionalFormatting>
  <conditionalFormatting sqref="H3">
    <cfRule type="top10" dxfId="350" priority="39" rank="1"/>
  </conditionalFormatting>
  <conditionalFormatting sqref="J3">
    <cfRule type="top10" dxfId="349" priority="37" rank="1"/>
  </conditionalFormatting>
  <conditionalFormatting sqref="E3:J3">
    <cfRule type="cellIs" dxfId="348" priority="36" operator="greaterThanOrEqual">
      <formula>200</formula>
    </cfRule>
  </conditionalFormatting>
  <conditionalFormatting sqref="F3">
    <cfRule type="top10" dxfId="347" priority="35" rank="1"/>
  </conditionalFormatting>
  <conditionalFormatting sqref="I3">
    <cfRule type="top10" dxfId="346" priority="38" rank="1"/>
  </conditionalFormatting>
  <conditionalFormatting sqref="F12">
    <cfRule type="top10" dxfId="345" priority="17" rank="1"/>
  </conditionalFormatting>
  <conditionalFormatting sqref="G12">
    <cfRule type="top10" dxfId="344" priority="18" rank="1"/>
  </conditionalFormatting>
  <conditionalFormatting sqref="H12">
    <cfRule type="top10" dxfId="343" priority="19" rank="1"/>
  </conditionalFormatting>
  <conditionalFormatting sqref="I12">
    <cfRule type="top10" dxfId="342" priority="20" rank="1"/>
  </conditionalFormatting>
  <conditionalFormatting sqref="J12">
    <cfRule type="top10" dxfId="341" priority="21" rank="1"/>
  </conditionalFormatting>
  <conditionalFormatting sqref="E12">
    <cfRule type="top10" dxfId="340" priority="16" rank="1"/>
  </conditionalFormatting>
  <conditionalFormatting sqref="E12:J12">
    <cfRule type="cellIs" dxfId="339" priority="15" operator="greaterThanOrEqual">
      <formula>200</formula>
    </cfRule>
  </conditionalFormatting>
  <conditionalFormatting sqref="E4">
    <cfRule type="top10" dxfId="338" priority="14" rank="1"/>
  </conditionalFormatting>
  <conditionalFormatting sqref="G4">
    <cfRule type="top10" dxfId="337" priority="13" rank="1"/>
  </conditionalFormatting>
  <conditionalFormatting sqref="H4">
    <cfRule type="top10" dxfId="336" priority="12" rank="1"/>
  </conditionalFormatting>
  <conditionalFormatting sqref="J4">
    <cfRule type="top10" dxfId="335" priority="10" rank="1"/>
  </conditionalFormatting>
  <conditionalFormatting sqref="E4:J4">
    <cfRule type="cellIs" dxfId="334" priority="9" operator="greaterThanOrEqual">
      <formula>200</formula>
    </cfRule>
  </conditionalFormatting>
  <conditionalFormatting sqref="F4">
    <cfRule type="top10" dxfId="333" priority="8" rank="1"/>
  </conditionalFormatting>
  <conditionalFormatting sqref="I4">
    <cfRule type="top10" dxfId="332" priority="11" rank="1"/>
  </conditionalFormatting>
  <conditionalFormatting sqref="F13">
    <cfRule type="top10" dxfId="331" priority="3" rank="1"/>
  </conditionalFormatting>
  <conditionalFormatting sqref="G13">
    <cfRule type="top10" dxfId="330" priority="4" rank="1"/>
  </conditionalFormatting>
  <conditionalFormatting sqref="H13">
    <cfRule type="top10" dxfId="329" priority="5" rank="1"/>
  </conditionalFormatting>
  <conditionalFormatting sqref="I13">
    <cfRule type="top10" dxfId="328" priority="6" rank="1"/>
  </conditionalFormatting>
  <conditionalFormatting sqref="J13">
    <cfRule type="top10" dxfId="327" priority="7" rank="1"/>
  </conditionalFormatting>
  <conditionalFormatting sqref="E13">
    <cfRule type="top10" dxfId="326" priority="2" rank="1"/>
  </conditionalFormatting>
  <conditionalFormatting sqref="E13:J13">
    <cfRule type="cellIs" dxfId="325" priority="1" operator="greaterThanOrEqual">
      <formula>200</formula>
    </cfRule>
  </conditionalFormatting>
  <hyperlinks>
    <hyperlink ref="Q1" location="'Virginia ID 2022'!A1" display="Back to Ranking" xr:uid="{117788B9-A62F-4A3A-ACFF-E59394E592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551A47-164A-4DB3-BE34-3F3FE6A17A26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FE285-7316-4DBB-9085-07A0A0C52F42}"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49</v>
      </c>
      <c r="B2" s="16" t="s">
        <v>43</v>
      </c>
      <c r="C2" s="17">
        <v>44583</v>
      </c>
      <c r="D2" s="18" t="s">
        <v>48</v>
      </c>
      <c r="E2" s="19">
        <v>189</v>
      </c>
      <c r="F2" s="19">
        <v>188</v>
      </c>
      <c r="G2" s="19">
        <v>186</v>
      </c>
      <c r="H2" s="19">
        <v>182</v>
      </c>
      <c r="I2" s="19">
        <v>195</v>
      </c>
      <c r="J2" s="19">
        <v>191</v>
      </c>
      <c r="K2" s="23">
        <v>6</v>
      </c>
      <c r="L2" s="23">
        <v>1131</v>
      </c>
      <c r="M2" s="24">
        <v>188.5</v>
      </c>
      <c r="N2" s="25">
        <v>4</v>
      </c>
      <c r="O2" s="26">
        <v>192.5</v>
      </c>
    </row>
    <row r="3" spans="1:17" x14ac:dyDescent="0.25">
      <c r="A3" s="15" t="s">
        <v>54</v>
      </c>
      <c r="B3" s="16" t="s">
        <v>43</v>
      </c>
      <c r="C3" s="17">
        <v>44901</v>
      </c>
      <c r="D3" s="18" t="s">
        <v>55</v>
      </c>
      <c r="E3" s="19">
        <v>199</v>
      </c>
      <c r="F3" s="19">
        <v>200.001</v>
      </c>
      <c r="G3" s="19">
        <v>200.001</v>
      </c>
      <c r="H3" s="19">
        <v>199</v>
      </c>
      <c r="I3" s="19">
        <v>200.001</v>
      </c>
      <c r="J3" s="19">
        <v>200.001</v>
      </c>
      <c r="K3" s="23">
        <v>6</v>
      </c>
      <c r="L3" s="23">
        <v>1198.0039999999999</v>
      </c>
      <c r="M3" s="24">
        <v>199.66733333333332</v>
      </c>
      <c r="N3" s="25">
        <v>26</v>
      </c>
      <c r="O3" s="26">
        <v>225.66733333333332</v>
      </c>
    </row>
    <row r="5" spans="1:17" x14ac:dyDescent="0.25">
      <c r="K5" s="8">
        <f>SUM(K2:K4)</f>
        <v>12</v>
      </c>
      <c r="L5" s="8">
        <f>SUM(L2:L4)</f>
        <v>2329.0039999999999</v>
      </c>
      <c r="M5" s="7">
        <f>SUM(L5/K5)</f>
        <v>194.08366666666666</v>
      </c>
      <c r="N5" s="8">
        <f>SUM(N2:N4)</f>
        <v>30</v>
      </c>
      <c r="O5" s="13">
        <f>SUM(M5+N5)</f>
        <v>224.08366666666666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" name="Range1_18"/>
    <protectedRange algorithmName="SHA-512" hashValue="ON39YdpmFHfN9f47KpiRvqrKx0V9+erV1CNkpWzYhW/Qyc6aT8rEyCrvauWSYGZK2ia3o7vd3akF07acHAFpOA==" saltValue="yVW9XmDwTqEnmpSGai0KYg==" spinCount="100000" sqref="D3" name="Range1_1_7_1"/>
    <protectedRange algorithmName="SHA-512" hashValue="ON39YdpmFHfN9f47KpiRvqrKx0V9+erV1CNkpWzYhW/Qyc6aT8rEyCrvauWSYGZK2ia3o7vd3akF07acHAFpOA==" saltValue="yVW9XmDwTqEnmpSGai0KYg==" spinCount="100000" sqref="E3:J3" name="Range1_3_1_5"/>
  </protectedRanges>
  <conditionalFormatting sqref="E2">
    <cfRule type="top10" dxfId="324" priority="13" rank="1"/>
  </conditionalFormatting>
  <conditionalFormatting sqref="F2">
    <cfRule type="top10" dxfId="323" priority="12" rank="1"/>
  </conditionalFormatting>
  <conditionalFormatting sqref="G2">
    <cfRule type="top10" dxfId="322" priority="11" rank="1"/>
  </conditionalFormatting>
  <conditionalFormatting sqref="H2">
    <cfRule type="top10" dxfId="321" priority="10" rank="1"/>
  </conditionalFormatting>
  <conditionalFormatting sqref="I2">
    <cfRule type="top10" dxfId="320" priority="9" rank="1"/>
  </conditionalFormatting>
  <conditionalFormatting sqref="J2">
    <cfRule type="top10" dxfId="319" priority="8" rank="1"/>
  </conditionalFormatting>
  <conditionalFormatting sqref="E3">
    <cfRule type="top10" dxfId="318" priority="7" rank="1"/>
  </conditionalFormatting>
  <conditionalFormatting sqref="G3">
    <cfRule type="top10" dxfId="317" priority="6" rank="1"/>
  </conditionalFormatting>
  <conditionalFormatting sqref="H3">
    <cfRule type="top10" dxfId="316" priority="5" rank="1"/>
  </conditionalFormatting>
  <conditionalFormatting sqref="J3">
    <cfRule type="top10" dxfId="315" priority="3" rank="1"/>
  </conditionalFormatting>
  <conditionalFormatting sqref="E3:J3">
    <cfRule type="cellIs" dxfId="314" priority="2" operator="greaterThanOrEqual">
      <formula>200</formula>
    </cfRule>
  </conditionalFormatting>
  <conditionalFormatting sqref="F3">
    <cfRule type="top10" dxfId="313" priority="1" rank="1"/>
  </conditionalFormatting>
  <conditionalFormatting sqref="I3">
    <cfRule type="top10" dxfId="312" priority="4" rank="1"/>
  </conditionalFormatting>
  <hyperlinks>
    <hyperlink ref="Q1" location="'Virginia ID 2022'!A1" display="Back to Ranking" xr:uid="{276800BF-3F3C-44E5-A7A9-0583A3904FD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DCB999-BE76-4197-BFC2-3B5AB5CE046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AA103-36DF-4615-A10E-DE5556E150B6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49</v>
      </c>
      <c r="B2" s="16" t="s">
        <v>41</v>
      </c>
      <c r="C2" s="17">
        <v>44583</v>
      </c>
      <c r="D2" s="18" t="s">
        <v>48</v>
      </c>
      <c r="E2" s="19">
        <v>196</v>
      </c>
      <c r="F2" s="19">
        <v>196</v>
      </c>
      <c r="G2" s="19">
        <v>195</v>
      </c>
      <c r="H2" s="19">
        <v>195</v>
      </c>
      <c r="I2" s="19">
        <v>196</v>
      </c>
      <c r="J2" s="19">
        <v>196</v>
      </c>
      <c r="K2" s="23">
        <v>6</v>
      </c>
      <c r="L2" s="23">
        <v>1174</v>
      </c>
      <c r="M2" s="24">
        <v>195.66666666666666</v>
      </c>
      <c r="N2" s="25">
        <v>4</v>
      </c>
      <c r="O2" s="26">
        <v>199.66666666666666</v>
      </c>
    </row>
    <row r="4" spans="1:17" x14ac:dyDescent="0.25">
      <c r="K4" s="8">
        <f>SUM(K2:K3)</f>
        <v>6</v>
      </c>
      <c r="L4" s="8">
        <f>SUM(L2:L3)</f>
        <v>1174</v>
      </c>
      <c r="M4" s="7">
        <f>SUM(L4/K4)</f>
        <v>195.66666666666666</v>
      </c>
      <c r="N4" s="8">
        <f>SUM(N2:N3)</f>
        <v>4</v>
      </c>
      <c r="O4" s="13">
        <f>SUM(M4+N4)</f>
        <v>199.66666666666666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311" priority="6" rank="1"/>
  </conditionalFormatting>
  <conditionalFormatting sqref="F2">
    <cfRule type="top10" dxfId="310" priority="5" rank="1"/>
  </conditionalFormatting>
  <conditionalFormatting sqref="G2">
    <cfRule type="top10" dxfId="309" priority="4" rank="1"/>
  </conditionalFormatting>
  <conditionalFormatting sqref="H2">
    <cfRule type="top10" dxfId="308" priority="3" rank="1"/>
  </conditionalFormatting>
  <conditionalFormatting sqref="I2">
    <cfRule type="top10" dxfId="307" priority="2" rank="1"/>
  </conditionalFormatting>
  <conditionalFormatting sqref="J2">
    <cfRule type="top10" dxfId="306" priority="1" rank="1"/>
  </conditionalFormatting>
  <hyperlinks>
    <hyperlink ref="Q1" location="'Virginia ID 2022'!A1" display="Back to Ranking" xr:uid="{19583C17-1760-4968-B77A-56CA9946FA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3AF603-AF7F-439B-B9CB-5C4794E143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D27F6-E6BE-4105-A361-F96C02009EBA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49</v>
      </c>
      <c r="B2" s="16" t="s">
        <v>44</v>
      </c>
      <c r="C2" s="17">
        <v>44583</v>
      </c>
      <c r="D2" s="18" t="s">
        <v>48</v>
      </c>
      <c r="E2" s="19">
        <v>185</v>
      </c>
      <c r="F2" s="19">
        <v>183</v>
      </c>
      <c r="G2" s="19">
        <v>181</v>
      </c>
      <c r="H2" s="19">
        <v>181</v>
      </c>
      <c r="I2" s="19">
        <v>184</v>
      </c>
      <c r="J2" s="19">
        <v>178</v>
      </c>
      <c r="K2" s="23">
        <v>6</v>
      </c>
      <c r="L2" s="23">
        <v>1092</v>
      </c>
      <c r="M2" s="24">
        <v>182</v>
      </c>
      <c r="N2" s="25">
        <v>4</v>
      </c>
      <c r="O2" s="26">
        <v>186</v>
      </c>
    </row>
    <row r="4" spans="1:17" x14ac:dyDescent="0.25">
      <c r="K4" s="8">
        <f>SUM(K2:K3)</f>
        <v>6</v>
      </c>
      <c r="L4" s="8">
        <f>SUM(L2:L3)</f>
        <v>1092</v>
      </c>
      <c r="M4" s="7">
        <f>SUM(L4/K4)</f>
        <v>182</v>
      </c>
      <c r="N4" s="8">
        <f>SUM(N2:N3)</f>
        <v>4</v>
      </c>
      <c r="O4" s="13">
        <f>SUM(M4+N4)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305" priority="6" rank="1"/>
  </conditionalFormatting>
  <conditionalFormatting sqref="F2">
    <cfRule type="top10" dxfId="304" priority="5" rank="1"/>
  </conditionalFormatting>
  <conditionalFormatting sqref="G2">
    <cfRule type="top10" dxfId="303" priority="4" rank="1"/>
  </conditionalFormatting>
  <conditionalFormatting sqref="H2">
    <cfRule type="top10" dxfId="302" priority="3" rank="1"/>
  </conditionalFormatting>
  <conditionalFormatting sqref="I2">
    <cfRule type="top10" dxfId="301" priority="2" rank="1"/>
  </conditionalFormatting>
  <conditionalFormatting sqref="J2">
    <cfRule type="top10" dxfId="300" priority="1" rank="1"/>
  </conditionalFormatting>
  <hyperlinks>
    <hyperlink ref="Q1" location="'Virginia ID 2022'!A1" display="Back to Ranking" xr:uid="{BB0BB49B-850C-4D20-BC7E-B367EEBB31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BF447A-214F-4E0B-B2E3-D85B666375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08876-B6ED-4091-A0EC-1CCD06EA98E6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49</v>
      </c>
      <c r="B2" s="16" t="s">
        <v>39</v>
      </c>
      <c r="C2" s="17">
        <v>44583</v>
      </c>
      <c r="D2" s="18" t="s">
        <v>48</v>
      </c>
      <c r="E2" s="19">
        <v>197</v>
      </c>
      <c r="F2" s="19">
        <v>199</v>
      </c>
      <c r="G2" s="19">
        <v>197</v>
      </c>
      <c r="H2" s="19">
        <v>200</v>
      </c>
      <c r="I2" s="19">
        <v>196</v>
      </c>
      <c r="J2" s="19">
        <v>195</v>
      </c>
      <c r="K2" s="23">
        <v>6</v>
      </c>
      <c r="L2" s="23">
        <v>1184</v>
      </c>
      <c r="M2" s="24">
        <v>197.33333333333334</v>
      </c>
      <c r="N2" s="25">
        <v>4</v>
      </c>
      <c r="O2" s="26">
        <v>201.33333333333334</v>
      </c>
    </row>
    <row r="4" spans="1:17" x14ac:dyDescent="0.25">
      <c r="K4" s="8">
        <f>SUM(K2:K3)</f>
        <v>6</v>
      </c>
      <c r="L4" s="8">
        <f>SUM(L2:L3)</f>
        <v>1184</v>
      </c>
      <c r="M4" s="7">
        <f>SUM(L4/K4)</f>
        <v>197.33333333333334</v>
      </c>
      <c r="N4" s="8">
        <f>SUM(N2:N3)</f>
        <v>4</v>
      </c>
      <c r="O4" s="13">
        <f>SUM(M4+N4)</f>
        <v>201.33333333333334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299" priority="6" rank="1"/>
  </conditionalFormatting>
  <conditionalFormatting sqref="F2">
    <cfRule type="top10" dxfId="298" priority="5" rank="1"/>
  </conditionalFormatting>
  <conditionalFormatting sqref="G2">
    <cfRule type="top10" dxfId="297" priority="4" rank="1"/>
  </conditionalFormatting>
  <conditionalFormatting sqref="H2">
    <cfRule type="top10" dxfId="296" priority="3" rank="1"/>
  </conditionalFormatting>
  <conditionalFormatting sqref="I2">
    <cfRule type="top10" dxfId="295" priority="2" rank="1"/>
  </conditionalFormatting>
  <conditionalFormatting sqref="J2">
    <cfRule type="top10" dxfId="294" priority="1" rank="1"/>
  </conditionalFormatting>
  <hyperlinks>
    <hyperlink ref="Q1" location="'Virginia ID 2022'!A1" display="Back to Ranking" xr:uid="{F08EA326-16D5-40DA-B597-E2E9F6CF73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7D33B8-29BB-4E0D-BFE3-FD685F135D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65398-8CFE-4D68-9D93-5C7CDE0FBDCE}">
  <dimension ref="A1:Q24"/>
  <sheetViews>
    <sheetView workbookViewId="0">
      <selection activeCell="A22" sqref="A22:O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27</v>
      </c>
      <c r="B2" s="16" t="s">
        <v>28</v>
      </c>
      <c r="C2" s="17">
        <v>44565</v>
      </c>
      <c r="D2" s="18" t="s">
        <v>48</v>
      </c>
      <c r="E2" s="19">
        <v>200.01</v>
      </c>
      <c r="F2" s="19">
        <v>199.01</v>
      </c>
      <c r="G2" s="19">
        <v>200.01</v>
      </c>
      <c r="H2" s="19"/>
      <c r="I2" s="19"/>
      <c r="J2" s="19"/>
      <c r="K2" s="23">
        <v>3</v>
      </c>
      <c r="L2" s="23">
        <v>599.03</v>
      </c>
      <c r="M2" s="24">
        <v>199.67666666666665</v>
      </c>
      <c r="N2" s="25">
        <v>11</v>
      </c>
      <c r="O2" s="26">
        <v>210.67666666666665</v>
      </c>
    </row>
    <row r="3" spans="1:17" x14ac:dyDescent="0.25">
      <c r="A3" s="15" t="s">
        <v>49</v>
      </c>
      <c r="B3" s="16" t="s">
        <v>28</v>
      </c>
      <c r="C3" s="17">
        <v>44579</v>
      </c>
      <c r="D3" s="18" t="s">
        <v>48</v>
      </c>
      <c r="E3" s="19">
        <v>199</v>
      </c>
      <c r="F3" s="19">
        <v>199</v>
      </c>
      <c r="G3" s="19">
        <v>198</v>
      </c>
      <c r="H3" s="19"/>
      <c r="I3" s="19"/>
      <c r="J3" s="19"/>
      <c r="K3" s="23">
        <v>3</v>
      </c>
      <c r="L3" s="23">
        <v>596</v>
      </c>
      <c r="M3" s="24">
        <v>198.66666666666666</v>
      </c>
      <c r="N3" s="25">
        <v>11</v>
      </c>
      <c r="O3" s="26">
        <v>209.66666666666666</v>
      </c>
    </row>
    <row r="4" spans="1:17" x14ac:dyDescent="0.25">
      <c r="A4" s="15" t="s">
        <v>49</v>
      </c>
      <c r="B4" s="16" t="s">
        <v>28</v>
      </c>
      <c r="C4" s="17">
        <v>44583</v>
      </c>
      <c r="D4" s="18" t="s">
        <v>48</v>
      </c>
      <c r="E4" s="19">
        <v>200.001</v>
      </c>
      <c r="F4" s="19">
        <v>199</v>
      </c>
      <c r="G4" s="19">
        <v>199</v>
      </c>
      <c r="H4" s="19">
        <v>200.001</v>
      </c>
      <c r="I4" s="19">
        <v>199</v>
      </c>
      <c r="J4" s="19">
        <v>199</v>
      </c>
      <c r="K4" s="23">
        <v>6</v>
      </c>
      <c r="L4" s="23">
        <v>1196.002</v>
      </c>
      <c r="M4" s="24">
        <v>199.33366666666666</v>
      </c>
      <c r="N4" s="25">
        <v>16</v>
      </c>
      <c r="O4" s="26">
        <v>215.33366666666666</v>
      </c>
    </row>
    <row r="5" spans="1:17" x14ac:dyDescent="0.25">
      <c r="A5" s="15" t="s">
        <v>54</v>
      </c>
      <c r="B5" s="16" t="s">
        <v>28</v>
      </c>
      <c r="C5" s="17">
        <v>44646</v>
      </c>
      <c r="D5" s="18" t="s">
        <v>55</v>
      </c>
      <c r="E5" s="19">
        <v>200</v>
      </c>
      <c r="F5" s="19">
        <v>198</v>
      </c>
      <c r="G5" s="19">
        <v>200.001</v>
      </c>
      <c r="H5" s="19">
        <v>199</v>
      </c>
      <c r="I5" s="19">
        <v>198</v>
      </c>
      <c r="J5" s="19"/>
      <c r="K5" s="23">
        <v>5</v>
      </c>
      <c r="L5" s="23">
        <v>995.00099999999998</v>
      </c>
      <c r="M5" s="24">
        <v>199.00020000000001</v>
      </c>
      <c r="N5" s="25">
        <v>13</v>
      </c>
      <c r="O5" s="26">
        <v>212.00020000000001</v>
      </c>
    </row>
    <row r="6" spans="1:17" x14ac:dyDescent="0.25">
      <c r="A6" s="15" t="s">
        <v>54</v>
      </c>
      <c r="B6" s="16" t="s">
        <v>28</v>
      </c>
      <c r="C6" s="17">
        <v>44656</v>
      </c>
      <c r="D6" s="18" t="s">
        <v>55</v>
      </c>
      <c r="E6" s="19">
        <v>199</v>
      </c>
      <c r="F6" s="19">
        <v>197</v>
      </c>
      <c r="G6" s="19">
        <v>198</v>
      </c>
      <c r="H6" s="19"/>
      <c r="I6" s="19"/>
      <c r="J6" s="19"/>
      <c r="K6" s="23">
        <v>3</v>
      </c>
      <c r="L6" s="23">
        <v>594</v>
      </c>
      <c r="M6" s="24">
        <v>198</v>
      </c>
      <c r="N6" s="25">
        <v>5</v>
      </c>
      <c r="O6" s="26">
        <v>203</v>
      </c>
    </row>
    <row r="7" spans="1:17" x14ac:dyDescent="0.25">
      <c r="A7" s="15" t="s">
        <v>54</v>
      </c>
      <c r="B7" s="16" t="s">
        <v>28</v>
      </c>
      <c r="C7" s="17">
        <v>44663</v>
      </c>
      <c r="D7" s="18" t="s">
        <v>55</v>
      </c>
      <c r="E7" s="19">
        <v>199</v>
      </c>
      <c r="F7" s="19">
        <v>199</v>
      </c>
      <c r="G7" s="19">
        <v>198</v>
      </c>
      <c r="H7" s="19"/>
      <c r="I7" s="19"/>
      <c r="J7" s="19"/>
      <c r="K7" s="23">
        <v>3</v>
      </c>
      <c r="L7" s="23">
        <v>596</v>
      </c>
      <c r="M7" s="24">
        <v>198.66666666666666</v>
      </c>
      <c r="N7" s="25">
        <v>9</v>
      </c>
      <c r="O7" s="26">
        <v>207.66666666666666</v>
      </c>
    </row>
    <row r="8" spans="1:17" x14ac:dyDescent="0.25">
      <c r="A8" s="15" t="s">
        <v>54</v>
      </c>
      <c r="B8" s="16" t="s">
        <v>28</v>
      </c>
      <c r="C8" s="17">
        <v>44667</v>
      </c>
      <c r="D8" s="18" t="s">
        <v>55</v>
      </c>
      <c r="E8" s="19">
        <v>200</v>
      </c>
      <c r="F8" s="19">
        <v>200</v>
      </c>
      <c r="G8" s="19">
        <v>198</v>
      </c>
      <c r="H8" s="19">
        <v>197</v>
      </c>
      <c r="I8" s="19">
        <v>200</v>
      </c>
      <c r="J8" s="19"/>
      <c r="K8" s="23">
        <v>5</v>
      </c>
      <c r="L8" s="23">
        <v>995</v>
      </c>
      <c r="M8" s="24">
        <v>199</v>
      </c>
      <c r="N8" s="25">
        <v>5</v>
      </c>
      <c r="O8" s="26">
        <v>204</v>
      </c>
    </row>
    <row r="9" spans="1:17" x14ac:dyDescent="0.25">
      <c r="A9" s="15" t="s">
        <v>54</v>
      </c>
      <c r="B9" s="16" t="s">
        <v>28</v>
      </c>
      <c r="C9" s="17">
        <v>44670</v>
      </c>
      <c r="D9" s="18" t="s">
        <v>55</v>
      </c>
      <c r="E9" s="19">
        <v>199</v>
      </c>
      <c r="F9" s="19">
        <v>200</v>
      </c>
      <c r="G9" s="19">
        <v>199</v>
      </c>
      <c r="H9" s="19"/>
      <c r="I9" s="19"/>
      <c r="J9" s="19"/>
      <c r="K9" s="23">
        <v>3</v>
      </c>
      <c r="L9" s="23">
        <v>598</v>
      </c>
      <c r="M9" s="24">
        <v>199.33333333333334</v>
      </c>
      <c r="N9" s="25">
        <v>5</v>
      </c>
      <c r="O9" s="26">
        <v>204.33333333333334</v>
      </c>
    </row>
    <row r="10" spans="1:17" x14ac:dyDescent="0.25">
      <c r="A10" s="15" t="s">
        <v>54</v>
      </c>
      <c r="B10" s="16" t="s">
        <v>28</v>
      </c>
      <c r="C10" s="17">
        <v>44677</v>
      </c>
      <c r="D10" s="18" t="s">
        <v>55</v>
      </c>
      <c r="E10" s="19">
        <v>198</v>
      </c>
      <c r="F10" s="19">
        <v>200</v>
      </c>
      <c r="G10" s="19">
        <v>197</v>
      </c>
      <c r="H10" s="19"/>
      <c r="I10" s="19"/>
      <c r="J10" s="19"/>
      <c r="K10" s="23">
        <v>3</v>
      </c>
      <c r="L10" s="23">
        <v>595</v>
      </c>
      <c r="M10" s="24">
        <v>198.33333333333334</v>
      </c>
      <c r="N10" s="25">
        <v>11</v>
      </c>
      <c r="O10" s="26">
        <v>209.33333333333334</v>
      </c>
    </row>
    <row r="11" spans="1:17" x14ac:dyDescent="0.25">
      <c r="A11" s="15" t="s">
        <v>54</v>
      </c>
      <c r="B11" s="16" t="s">
        <v>28</v>
      </c>
      <c r="C11" s="17">
        <v>44784</v>
      </c>
      <c r="D11" s="18" t="s">
        <v>55</v>
      </c>
      <c r="E11" s="19">
        <v>199</v>
      </c>
      <c r="F11" s="19">
        <v>200</v>
      </c>
      <c r="G11" s="19">
        <v>200</v>
      </c>
      <c r="H11" s="19"/>
      <c r="I11" s="19"/>
      <c r="J11" s="19"/>
      <c r="K11" s="23">
        <v>3</v>
      </c>
      <c r="L11" s="23">
        <v>599</v>
      </c>
      <c r="M11" s="24">
        <v>199.66666666666666</v>
      </c>
      <c r="N11" s="25">
        <v>9</v>
      </c>
      <c r="O11" s="26">
        <v>208.66666666666666</v>
      </c>
    </row>
    <row r="12" spans="1:17" x14ac:dyDescent="0.25">
      <c r="A12" s="15" t="s">
        <v>54</v>
      </c>
      <c r="B12" s="16" t="s">
        <v>28</v>
      </c>
      <c r="C12" s="17">
        <v>44812</v>
      </c>
      <c r="D12" s="18" t="s">
        <v>55</v>
      </c>
      <c r="E12" s="19">
        <v>198</v>
      </c>
      <c r="F12" s="19">
        <v>198</v>
      </c>
      <c r="G12" s="19">
        <v>196</v>
      </c>
      <c r="H12" s="19"/>
      <c r="I12" s="19"/>
      <c r="J12" s="19"/>
      <c r="K12" s="23">
        <v>3</v>
      </c>
      <c r="L12" s="23">
        <v>592</v>
      </c>
      <c r="M12" s="24">
        <v>197.33333333333334</v>
      </c>
      <c r="N12" s="25">
        <v>2</v>
      </c>
      <c r="O12" s="26">
        <v>199.33333333333334</v>
      </c>
    </row>
    <row r="13" spans="1:17" x14ac:dyDescent="0.25">
      <c r="A13" s="15" t="s">
        <v>54</v>
      </c>
      <c r="B13" s="16" t="s">
        <v>28</v>
      </c>
      <c r="C13" s="17">
        <v>44838</v>
      </c>
      <c r="D13" s="18" t="s">
        <v>55</v>
      </c>
      <c r="E13" s="19">
        <v>200</v>
      </c>
      <c r="F13" s="19">
        <v>199</v>
      </c>
      <c r="G13" s="19">
        <v>199</v>
      </c>
      <c r="H13" s="19"/>
      <c r="I13" s="19"/>
      <c r="J13" s="19"/>
      <c r="K13" s="23">
        <v>3</v>
      </c>
      <c r="L13" s="23">
        <v>598</v>
      </c>
      <c r="M13" s="24">
        <v>199.33333333333334</v>
      </c>
      <c r="N13" s="25">
        <v>11</v>
      </c>
      <c r="O13" s="26">
        <v>210.33333333333334</v>
      </c>
    </row>
    <row r="14" spans="1:17" x14ac:dyDescent="0.25">
      <c r="A14" s="15" t="s">
        <v>54</v>
      </c>
      <c r="B14" s="16" t="s">
        <v>28</v>
      </c>
      <c r="C14" s="17">
        <v>44845</v>
      </c>
      <c r="D14" s="18" t="s">
        <v>55</v>
      </c>
      <c r="E14" s="19">
        <v>199.001</v>
      </c>
      <c r="F14" s="19">
        <v>199</v>
      </c>
      <c r="G14" s="19">
        <v>200</v>
      </c>
      <c r="H14" s="19"/>
      <c r="I14" s="19"/>
      <c r="J14" s="19"/>
      <c r="K14" s="23">
        <v>3</v>
      </c>
      <c r="L14" s="23">
        <v>598.00099999999998</v>
      </c>
      <c r="M14" s="24">
        <v>199.33366666666666</v>
      </c>
      <c r="N14" s="25">
        <v>11</v>
      </c>
      <c r="O14" s="26">
        <v>210.33366666666666</v>
      </c>
    </row>
    <row r="15" spans="1:17" x14ac:dyDescent="0.25">
      <c r="A15" s="32"/>
      <c r="B15" s="33"/>
      <c r="C15" s="34"/>
      <c r="D15" s="35"/>
      <c r="E15" s="36"/>
      <c r="F15" s="36"/>
      <c r="G15" s="36"/>
      <c r="H15" s="36"/>
      <c r="I15" s="36"/>
      <c r="J15" s="36"/>
      <c r="K15" s="37"/>
      <c r="L15" s="37"/>
      <c r="M15" s="38"/>
      <c r="N15" s="39"/>
      <c r="O15" s="40"/>
    </row>
    <row r="16" spans="1:17" x14ac:dyDescent="0.25">
      <c r="K16" s="8">
        <f>SUM(K2:K15)</f>
        <v>46</v>
      </c>
      <c r="L16" s="8">
        <f>SUM(L2:L15)</f>
        <v>9151.0339999999997</v>
      </c>
      <c r="M16" s="7">
        <f>SUM(L16/K16)</f>
        <v>198.93552173913042</v>
      </c>
      <c r="N16" s="8">
        <f>SUM(N2:N15)</f>
        <v>119</v>
      </c>
      <c r="O16" s="13">
        <f>SUM(M16+N16)</f>
        <v>317.93552173913042</v>
      </c>
    </row>
    <row r="20" spans="1:15" ht="30" x14ac:dyDescent="0.25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25">
      <c r="A21" s="15" t="s">
        <v>56</v>
      </c>
      <c r="B21" s="16" t="s">
        <v>28</v>
      </c>
      <c r="C21" s="17">
        <v>44901</v>
      </c>
      <c r="D21" s="31" t="s">
        <v>55</v>
      </c>
      <c r="E21" s="19">
        <v>192</v>
      </c>
      <c r="F21" s="19">
        <v>199</v>
      </c>
      <c r="G21" s="19">
        <v>197</v>
      </c>
      <c r="H21" s="19"/>
      <c r="I21" s="19"/>
      <c r="J21" s="19"/>
      <c r="K21" s="23">
        <v>3</v>
      </c>
      <c r="L21" s="23">
        <v>588</v>
      </c>
      <c r="M21" s="24">
        <v>196</v>
      </c>
      <c r="N21" s="25">
        <v>9</v>
      </c>
      <c r="O21" s="26">
        <v>205</v>
      </c>
    </row>
    <row r="22" spans="1:15" x14ac:dyDescent="0.25">
      <c r="A22" s="15" t="s">
        <v>56</v>
      </c>
      <c r="B22" s="16" t="s">
        <v>28</v>
      </c>
      <c r="C22" s="17">
        <v>44901</v>
      </c>
      <c r="D22" s="31" t="s">
        <v>55</v>
      </c>
      <c r="E22" s="19">
        <v>198</v>
      </c>
      <c r="F22" s="19">
        <v>199</v>
      </c>
      <c r="G22" s="19">
        <v>197</v>
      </c>
      <c r="H22" s="19">
        <v>198</v>
      </c>
      <c r="I22" s="19">
        <v>196</v>
      </c>
      <c r="J22" s="19">
        <v>198</v>
      </c>
      <c r="K22" s="23">
        <v>6</v>
      </c>
      <c r="L22" s="23">
        <v>1186</v>
      </c>
      <c r="M22" s="24">
        <v>197.66666666666666</v>
      </c>
      <c r="N22" s="25">
        <v>30</v>
      </c>
      <c r="O22" s="26">
        <v>227.66666666666666</v>
      </c>
    </row>
    <row r="23" spans="1:15" x14ac:dyDescent="0.25">
      <c r="A23" s="32"/>
      <c r="B23" s="33"/>
      <c r="C23" s="34"/>
      <c r="D23" s="35"/>
      <c r="E23" s="36"/>
      <c r="F23" s="36"/>
      <c r="G23" s="36"/>
      <c r="H23" s="36"/>
      <c r="I23" s="36"/>
      <c r="J23" s="36"/>
      <c r="K23" s="37"/>
      <c r="L23" s="37"/>
      <c r="M23" s="38"/>
      <c r="N23" s="39"/>
      <c r="O23" s="40"/>
    </row>
    <row r="24" spans="1:15" x14ac:dyDescent="0.25">
      <c r="K24" s="8">
        <f>SUM(K21:K21)</f>
        <v>3</v>
      </c>
      <c r="L24" s="8">
        <f>SUM(L21:L21)</f>
        <v>588</v>
      </c>
      <c r="M24" s="7">
        <f>SUM(L24/K24)</f>
        <v>196</v>
      </c>
      <c r="N24" s="8">
        <f>SUM(N21:N21)</f>
        <v>9</v>
      </c>
      <c r="O24" s="13">
        <f>SUM(M24+N24)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 B20" name="Range1_2"/>
    <protectedRange algorithmName="SHA-512" hashValue="ON39YdpmFHfN9f47KpiRvqrKx0V9+erV1CNkpWzYhW/Qyc6aT8rEyCrvauWSYGZK2ia3o7vd3akF07acHAFpOA==" saltValue="yVW9XmDwTqEnmpSGai0KYg==" spinCount="100000" sqref="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J5" name="Range1_3"/>
    <protectedRange algorithmName="SHA-512" hashValue="ON39YdpmFHfN9f47KpiRvqrKx0V9+erV1CNkpWzYhW/Qyc6aT8rEyCrvauWSYGZK2ia3o7vd3akF07acHAFpOA==" saltValue="yVW9XmDwTqEnmpSGai0KYg==" spinCount="100000" sqref="B6:C6" name="Range1_5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J6" name="Range1_3_2"/>
    <protectedRange algorithmName="SHA-512" hashValue="ON39YdpmFHfN9f47KpiRvqrKx0V9+erV1CNkpWzYhW/Qyc6aT8rEyCrvauWSYGZK2ia3o7vd3akF07acHAFpOA==" saltValue="yVW9XmDwTqEnmpSGai0KYg==" spinCount="100000" sqref="B7:C7" name="Range1_6"/>
    <protectedRange algorithmName="SHA-512" hashValue="ON39YdpmFHfN9f47KpiRvqrKx0V9+erV1CNkpWzYhW/Qyc6aT8rEyCrvauWSYGZK2ia3o7vd3akF07acHAFpOA==" saltValue="yVW9XmDwTqEnmpSGai0KYg==" spinCount="100000" sqref="D7" name="Range1_1_6"/>
    <protectedRange algorithmName="SHA-512" hashValue="ON39YdpmFHfN9f47KpiRvqrKx0V9+erV1CNkpWzYhW/Qyc6aT8rEyCrvauWSYGZK2ia3o7vd3akF07acHAFpOA==" saltValue="yVW9XmDwTqEnmpSGai0KYg==" spinCount="100000" sqref="E7:J7" name="Range1_3_3"/>
    <protectedRange algorithmName="SHA-512" hashValue="ON39YdpmFHfN9f47KpiRvqrKx0V9+erV1CNkpWzYhW/Qyc6aT8rEyCrvauWSYGZK2ia3o7vd3akF07acHAFpOA==" saltValue="yVW9XmDwTqEnmpSGai0KYg==" spinCount="100000" sqref="B8:C8" name="Range1_2_1"/>
    <protectedRange algorithmName="SHA-512" hashValue="ON39YdpmFHfN9f47KpiRvqrKx0V9+erV1CNkpWzYhW/Qyc6aT8rEyCrvauWSYGZK2ia3o7vd3akF07acHAFpOA==" saltValue="yVW9XmDwTqEnmpSGai0KYg==" spinCount="100000" sqref="D8" name="Range1_1_1_1"/>
    <protectedRange algorithmName="SHA-512" hashValue="ON39YdpmFHfN9f47KpiRvqrKx0V9+erV1CNkpWzYhW/Qyc6aT8rEyCrvauWSYGZK2ia3o7vd3akF07acHAFpOA==" saltValue="yVW9XmDwTqEnmpSGai0KYg==" spinCount="100000" sqref="E8:J8" name="Range1_3_1_1"/>
    <protectedRange algorithmName="SHA-512" hashValue="ON39YdpmFHfN9f47KpiRvqrKx0V9+erV1CNkpWzYhW/Qyc6aT8rEyCrvauWSYGZK2ia3o7vd3akF07acHAFpOA==" saltValue="yVW9XmDwTqEnmpSGai0KYg==" spinCount="100000" sqref="B9:C9" name="Range1_2_2"/>
    <protectedRange algorithmName="SHA-512" hashValue="ON39YdpmFHfN9f47KpiRvqrKx0V9+erV1CNkpWzYhW/Qyc6aT8rEyCrvauWSYGZK2ia3o7vd3akF07acHAFpOA==" saltValue="yVW9XmDwTqEnmpSGai0KYg==" spinCount="100000" sqref="D9" name="Range1_1_1_2"/>
    <protectedRange algorithmName="SHA-512" hashValue="ON39YdpmFHfN9f47KpiRvqrKx0V9+erV1CNkpWzYhW/Qyc6aT8rEyCrvauWSYGZK2ia3o7vd3akF07acHAFpOA==" saltValue="yVW9XmDwTqEnmpSGai0KYg==" spinCount="100000" sqref="E9:J9" name="Range1_3_1_2"/>
    <protectedRange algorithmName="SHA-512" hashValue="ON39YdpmFHfN9f47KpiRvqrKx0V9+erV1CNkpWzYhW/Qyc6aT8rEyCrvauWSYGZK2ia3o7vd3akF07acHAFpOA==" saltValue="yVW9XmDwTqEnmpSGai0KYg==" spinCount="100000" sqref="B10:C10" name="Range1_20"/>
    <protectedRange algorithmName="SHA-512" hashValue="ON39YdpmFHfN9f47KpiRvqrKx0V9+erV1CNkpWzYhW/Qyc6aT8rEyCrvauWSYGZK2ia3o7vd3akF07acHAFpOA==" saltValue="yVW9XmDwTqEnmpSGai0KYg==" spinCount="100000" sqref="D10" name="Range1_1_8"/>
    <protectedRange algorithmName="SHA-512" hashValue="ON39YdpmFHfN9f47KpiRvqrKx0V9+erV1CNkpWzYhW/Qyc6aT8rEyCrvauWSYGZK2ia3o7vd3akF07acHAFpOA==" saltValue="yVW9XmDwTqEnmpSGai0KYg==" spinCount="100000" sqref="E10:J10" name="Range1_3_3_1"/>
    <protectedRange algorithmName="SHA-512" hashValue="ON39YdpmFHfN9f47KpiRvqrKx0V9+erV1CNkpWzYhW/Qyc6aT8rEyCrvauWSYGZK2ia3o7vd3akF07acHAFpOA==" saltValue="yVW9XmDwTqEnmpSGai0KYg==" spinCount="100000" sqref="B11:C11" name="Range1_2_4"/>
    <protectedRange algorithmName="SHA-512" hashValue="ON39YdpmFHfN9f47KpiRvqrKx0V9+erV1CNkpWzYhW/Qyc6aT8rEyCrvauWSYGZK2ia3o7vd3akF07acHAFpOA==" saltValue="yVW9XmDwTqEnmpSGai0KYg==" spinCount="100000" sqref="D11" name="Range1_1_1_4"/>
    <protectedRange algorithmName="SHA-512" hashValue="ON39YdpmFHfN9f47KpiRvqrKx0V9+erV1CNkpWzYhW/Qyc6aT8rEyCrvauWSYGZK2ia3o7vd3akF07acHAFpOA==" saltValue="yVW9XmDwTqEnmpSGai0KYg==" spinCount="100000" sqref="E11:J11" name="Range1_3_1_4"/>
    <protectedRange algorithmName="SHA-512" hashValue="ON39YdpmFHfN9f47KpiRvqrKx0V9+erV1CNkpWzYhW/Qyc6aT8rEyCrvauWSYGZK2ia3o7vd3akF07acHAFpOA==" saltValue="yVW9XmDwTqEnmpSGai0KYg==" spinCount="100000" sqref="B12:C12" name="Range1_12"/>
    <protectedRange algorithmName="SHA-512" hashValue="ON39YdpmFHfN9f47KpiRvqrKx0V9+erV1CNkpWzYhW/Qyc6aT8rEyCrvauWSYGZK2ia3o7vd3akF07acHAFpOA==" saltValue="yVW9XmDwTqEnmpSGai0KYg==" spinCount="100000" sqref="D12" name="Range1_1_3_3"/>
    <protectedRange algorithmName="SHA-512" hashValue="ON39YdpmFHfN9f47KpiRvqrKx0V9+erV1CNkpWzYhW/Qyc6aT8rEyCrvauWSYGZK2ia3o7vd3akF07acHAFpOA==" saltValue="yVW9XmDwTqEnmpSGai0KYg==" spinCount="100000" sqref="E12:J12" name="Range1_3_2_1"/>
    <protectedRange algorithmName="SHA-512" hashValue="ON39YdpmFHfN9f47KpiRvqrKx0V9+erV1CNkpWzYhW/Qyc6aT8rEyCrvauWSYGZK2ia3o7vd3akF07acHAFpOA==" saltValue="yVW9XmDwTqEnmpSGai0KYg==" spinCount="100000" sqref="B13:C13" name="Range1_2_3"/>
    <protectedRange algorithmName="SHA-512" hashValue="ON39YdpmFHfN9f47KpiRvqrKx0V9+erV1CNkpWzYhW/Qyc6aT8rEyCrvauWSYGZK2ia3o7vd3akF07acHAFpOA==" saltValue="yVW9XmDwTqEnmpSGai0KYg==" spinCount="100000" sqref="D13" name="Range1_1_1_3"/>
    <protectedRange algorithmName="SHA-512" hashValue="ON39YdpmFHfN9f47KpiRvqrKx0V9+erV1CNkpWzYhW/Qyc6aT8rEyCrvauWSYGZK2ia3o7vd3akF07acHAFpOA==" saltValue="yVW9XmDwTqEnmpSGai0KYg==" spinCount="100000" sqref="E13:J13" name="Range1_3_1_3"/>
    <protectedRange algorithmName="SHA-512" hashValue="ON39YdpmFHfN9f47KpiRvqrKx0V9+erV1CNkpWzYhW/Qyc6aT8rEyCrvauWSYGZK2ia3o7vd3akF07acHAFpOA==" saltValue="yVW9XmDwTqEnmpSGai0KYg==" spinCount="100000" sqref="B14:C15" name="Range1_12_1"/>
    <protectedRange algorithmName="SHA-512" hashValue="ON39YdpmFHfN9f47KpiRvqrKx0V9+erV1CNkpWzYhW/Qyc6aT8rEyCrvauWSYGZK2ia3o7vd3akF07acHAFpOA==" saltValue="yVW9XmDwTqEnmpSGai0KYg==" spinCount="100000" sqref="D14:D15" name="Range1_1_3"/>
    <protectedRange algorithmName="SHA-512" hashValue="ON39YdpmFHfN9f47KpiRvqrKx0V9+erV1CNkpWzYhW/Qyc6aT8rEyCrvauWSYGZK2ia3o7vd3akF07acHAFpOA==" saltValue="yVW9XmDwTqEnmpSGai0KYg==" spinCount="100000" sqref="E14:J15" name="Range1_3_2_2"/>
    <protectedRange algorithmName="SHA-512" hashValue="ON39YdpmFHfN9f47KpiRvqrKx0V9+erV1CNkpWzYhW/Qyc6aT8rEyCrvauWSYGZK2ia3o7vd3akF07acHAFpOA==" saltValue="yVW9XmDwTqEnmpSGai0KYg==" spinCount="100000" sqref="E21:J21 B21:C21" name="Range1_4_1"/>
    <protectedRange algorithmName="SHA-512" hashValue="ON39YdpmFHfN9f47KpiRvqrKx0V9+erV1CNkpWzYhW/Qyc6aT8rEyCrvauWSYGZK2ia3o7vd3akF07acHAFpOA==" saltValue="yVW9XmDwTqEnmpSGai0KYg==" spinCount="100000" sqref="D21" name="Range1_1_2_2"/>
    <protectedRange algorithmName="SHA-512" hashValue="ON39YdpmFHfN9f47KpiRvqrKx0V9+erV1CNkpWzYhW/Qyc6aT8rEyCrvauWSYGZK2ia3o7vd3akF07acHAFpOA==" saltValue="yVW9XmDwTqEnmpSGai0KYg==" spinCount="100000" sqref="E22:J22 B22:C22" name="Range1_20_1"/>
    <protectedRange algorithmName="SHA-512" hashValue="ON39YdpmFHfN9f47KpiRvqrKx0V9+erV1CNkpWzYhW/Qyc6aT8rEyCrvauWSYGZK2ia3o7vd3akF07acHAFpOA==" saltValue="yVW9XmDwTqEnmpSGai0KYg==" spinCount="100000" sqref="D22" name="Range1_1_9_1"/>
  </protectedRanges>
  <conditionalFormatting sqref="E2">
    <cfRule type="top10" dxfId="293" priority="190" rank="1"/>
  </conditionalFormatting>
  <conditionalFormatting sqref="F2">
    <cfRule type="top10" dxfId="292" priority="189" rank="1"/>
  </conditionalFormatting>
  <conditionalFormatting sqref="G2">
    <cfRule type="top10" dxfId="291" priority="188" rank="1"/>
  </conditionalFormatting>
  <conditionalFormatting sqref="H2">
    <cfRule type="top10" dxfId="290" priority="187" rank="1"/>
  </conditionalFormatting>
  <conditionalFormatting sqref="I2">
    <cfRule type="top10" dxfId="289" priority="186" rank="1"/>
  </conditionalFormatting>
  <conditionalFormatting sqref="J2">
    <cfRule type="top10" dxfId="288" priority="185" rank="1"/>
  </conditionalFormatting>
  <conditionalFormatting sqref="E3">
    <cfRule type="top10" dxfId="287" priority="184" rank="1"/>
  </conditionalFormatting>
  <conditionalFormatting sqref="F3">
    <cfRule type="top10" dxfId="286" priority="183" rank="1"/>
  </conditionalFormatting>
  <conditionalFormatting sqref="G3">
    <cfRule type="top10" dxfId="285" priority="182" rank="1"/>
  </conditionalFormatting>
  <conditionalFormatting sqref="H3">
    <cfRule type="top10" dxfId="284" priority="181" rank="1"/>
  </conditionalFormatting>
  <conditionalFormatting sqref="I3">
    <cfRule type="top10" dxfId="283" priority="180" rank="1"/>
  </conditionalFormatting>
  <conditionalFormatting sqref="J3">
    <cfRule type="top10" dxfId="282" priority="179" rank="1"/>
  </conditionalFormatting>
  <conditionalFormatting sqref="E4">
    <cfRule type="top10" dxfId="281" priority="178" rank="1"/>
  </conditionalFormatting>
  <conditionalFormatting sqref="F4">
    <cfRule type="top10" dxfId="280" priority="177" rank="1"/>
  </conditionalFormatting>
  <conditionalFormatting sqref="G4">
    <cfRule type="top10" dxfId="279" priority="176" rank="1"/>
  </conditionalFormatting>
  <conditionalFormatting sqref="H4">
    <cfRule type="top10" dxfId="278" priority="175" rank="1"/>
  </conditionalFormatting>
  <conditionalFormatting sqref="I4">
    <cfRule type="top10" dxfId="277" priority="174" rank="1"/>
  </conditionalFormatting>
  <conditionalFormatting sqref="J4">
    <cfRule type="top10" dxfId="276" priority="173" rank="1"/>
  </conditionalFormatting>
  <conditionalFormatting sqref="E5">
    <cfRule type="top10" dxfId="275" priority="172" rank="1"/>
  </conditionalFormatting>
  <conditionalFormatting sqref="G5">
    <cfRule type="top10" dxfId="274" priority="171" rank="1"/>
  </conditionalFormatting>
  <conditionalFormatting sqref="H5">
    <cfRule type="top10" dxfId="273" priority="170" rank="1"/>
  </conditionalFormatting>
  <conditionalFormatting sqref="J5">
    <cfRule type="top10" dxfId="272" priority="168" rank="1"/>
  </conditionalFormatting>
  <conditionalFormatting sqref="E5:J5">
    <cfRule type="cellIs" dxfId="271" priority="167" operator="greaterThanOrEqual">
      <formula>200</formula>
    </cfRule>
  </conditionalFormatting>
  <conditionalFormatting sqref="F5">
    <cfRule type="top10" dxfId="270" priority="166" rank="1"/>
  </conditionalFormatting>
  <conditionalFormatting sqref="I5">
    <cfRule type="top10" dxfId="269" priority="169" rank="1"/>
  </conditionalFormatting>
  <conditionalFormatting sqref="E6">
    <cfRule type="top10" dxfId="268" priority="165" rank="1"/>
  </conditionalFormatting>
  <conditionalFormatting sqref="G6">
    <cfRule type="top10" dxfId="267" priority="164" rank="1"/>
  </conditionalFormatting>
  <conditionalFormatting sqref="H6">
    <cfRule type="top10" dxfId="266" priority="163" rank="1"/>
  </conditionalFormatting>
  <conditionalFormatting sqref="J6">
    <cfRule type="top10" dxfId="265" priority="161" rank="1"/>
  </conditionalFormatting>
  <conditionalFormatting sqref="E6:J6">
    <cfRule type="cellIs" dxfId="264" priority="160" operator="greaterThanOrEqual">
      <formula>200</formula>
    </cfRule>
  </conditionalFormatting>
  <conditionalFormatting sqref="F6">
    <cfRule type="top10" dxfId="263" priority="159" rank="1"/>
  </conditionalFormatting>
  <conditionalFormatting sqref="I6">
    <cfRule type="top10" dxfId="262" priority="162" rank="1"/>
  </conditionalFormatting>
  <conditionalFormatting sqref="E7">
    <cfRule type="top10" dxfId="261" priority="158" rank="1"/>
  </conditionalFormatting>
  <conditionalFormatting sqref="G7">
    <cfRule type="top10" dxfId="260" priority="157" rank="1"/>
  </conditionalFormatting>
  <conditionalFormatting sqref="H7">
    <cfRule type="top10" dxfId="259" priority="156" rank="1"/>
  </conditionalFormatting>
  <conditionalFormatting sqref="J7">
    <cfRule type="top10" dxfId="258" priority="154" rank="1"/>
  </conditionalFormatting>
  <conditionalFormatting sqref="E7:J7">
    <cfRule type="cellIs" dxfId="257" priority="153" operator="greaterThanOrEqual">
      <formula>200</formula>
    </cfRule>
  </conditionalFormatting>
  <conditionalFormatting sqref="F7">
    <cfRule type="top10" dxfId="256" priority="152" rank="1"/>
  </conditionalFormatting>
  <conditionalFormatting sqref="I7">
    <cfRule type="top10" dxfId="255" priority="155" rank="1"/>
  </conditionalFormatting>
  <conditionalFormatting sqref="E8">
    <cfRule type="top10" dxfId="254" priority="151" rank="1"/>
  </conditionalFormatting>
  <conditionalFormatting sqref="G8">
    <cfRule type="top10" dxfId="253" priority="150" rank="1"/>
  </conditionalFormatting>
  <conditionalFormatting sqref="H8">
    <cfRule type="top10" dxfId="252" priority="149" rank="1"/>
  </conditionalFormatting>
  <conditionalFormatting sqref="J8">
    <cfRule type="top10" dxfId="251" priority="147" rank="1"/>
  </conditionalFormatting>
  <conditionalFormatting sqref="E8:J8">
    <cfRule type="cellIs" dxfId="250" priority="146" operator="greaterThanOrEqual">
      <formula>200</formula>
    </cfRule>
  </conditionalFormatting>
  <conditionalFormatting sqref="F8">
    <cfRule type="top10" dxfId="249" priority="145" rank="1"/>
  </conditionalFormatting>
  <conditionalFormatting sqref="I8">
    <cfRule type="top10" dxfId="248" priority="148" rank="1"/>
  </conditionalFormatting>
  <conditionalFormatting sqref="E9">
    <cfRule type="top10" dxfId="247" priority="144" rank="1"/>
  </conditionalFormatting>
  <conditionalFormatting sqref="G9">
    <cfRule type="top10" dxfId="246" priority="143" rank="1"/>
  </conditionalFormatting>
  <conditionalFormatting sqref="H9">
    <cfRule type="top10" dxfId="245" priority="142" rank="1"/>
  </conditionalFormatting>
  <conditionalFormatting sqref="J9">
    <cfRule type="top10" dxfId="244" priority="140" rank="1"/>
  </conditionalFormatting>
  <conditionalFormatting sqref="E9:J9">
    <cfRule type="cellIs" dxfId="243" priority="139" operator="greaterThanOrEqual">
      <formula>200</formula>
    </cfRule>
  </conditionalFormatting>
  <conditionalFormatting sqref="F9">
    <cfRule type="top10" dxfId="242" priority="138" rank="1"/>
  </conditionalFormatting>
  <conditionalFormatting sqref="I9">
    <cfRule type="top10" dxfId="241" priority="141" rank="1"/>
  </conditionalFormatting>
  <conditionalFormatting sqref="E10">
    <cfRule type="top10" dxfId="240" priority="137" rank="1"/>
  </conditionalFormatting>
  <conditionalFormatting sqref="G10">
    <cfRule type="top10" dxfId="239" priority="136" rank="1"/>
  </conditionalFormatting>
  <conditionalFormatting sqref="H10">
    <cfRule type="top10" dxfId="238" priority="135" rank="1"/>
  </conditionalFormatting>
  <conditionalFormatting sqref="J10">
    <cfRule type="top10" dxfId="237" priority="133" rank="1"/>
  </conditionalFormatting>
  <conditionalFormatting sqref="E10:J10">
    <cfRule type="cellIs" dxfId="236" priority="132" operator="greaterThanOrEqual">
      <formula>200</formula>
    </cfRule>
  </conditionalFormatting>
  <conditionalFormatting sqref="F10">
    <cfRule type="top10" dxfId="235" priority="131" rank="1"/>
  </conditionalFormatting>
  <conditionalFormatting sqref="I10">
    <cfRule type="top10" dxfId="234" priority="134" rank="1"/>
  </conditionalFormatting>
  <conditionalFormatting sqref="E11">
    <cfRule type="top10" dxfId="233" priority="130" rank="1"/>
  </conditionalFormatting>
  <conditionalFormatting sqref="G11">
    <cfRule type="top10" dxfId="232" priority="129" rank="1"/>
  </conditionalFormatting>
  <conditionalFormatting sqref="H11">
    <cfRule type="top10" dxfId="231" priority="128" rank="1"/>
  </conditionalFormatting>
  <conditionalFormatting sqref="J11">
    <cfRule type="top10" dxfId="230" priority="126" rank="1"/>
  </conditionalFormatting>
  <conditionalFormatting sqref="E11:J11">
    <cfRule type="cellIs" dxfId="229" priority="125" operator="greaterThanOrEqual">
      <formula>200</formula>
    </cfRule>
  </conditionalFormatting>
  <conditionalFormatting sqref="F11">
    <cfRule type="top10" dxfId="228" priority="124" rank="1"/>
  </conditionalFormatting>
  <conditionalFormatting sqref="I11">
    <cfRule type="top10" dxfId="227" priority="127" rank="1"/>
  </conditionalFormatting>
  <conditionalFormatting sqref="E12">
    <cfRule type="top10" dxfId="226" priority="123" rank="1"/>
  </conditionalFormatting>
  <conditionalFormatting sqref="G12">
    <cfRule type="top10" dxfId="225" priority="122" rank="1"/>
  </conditionalFormatting>
  <conditionalFormatting sqref="H12">
    <cfRule type="top10" dxfId="224" priority="121" rank="1"/>
  </conditionalFormatting>
  <conditionalFormatting sqref="J12">
    <cfRule type="top10" dxfId="223" priority="119" rank="1"/>
  </conditionalFormatting>
  <conditionalFormatting sqref="E12:J12">
    <cfRule type="cellIs" dxfId="222" priority="118" operator="greaterThanOrEqual">
      <formula>200</formula>
    </cfRule>
  </conditionalFormatting>
  <conditionalFormatting sqref="F12">
    <cfRule type="top10" dxfId="221" priority="117" rank="1"/>
  </conditionalFormatting>
  <conditionalFormatting sqref="I12">
    <cfRule type="top10" dxfId="220" priority="120" rank="1"/>
  </conditionalFormatting>
  <conditionalFormatting sqref="E13">
    <cfRule type="top10" dxfId="219" priority="116" rank="1"/>
  </conditionalFormatting>
  <conditionalFormatting sqref="G13">
    <cfRule type="top10" dxfId="218" priority="115" rank="1"/>
  </conditionalFormatting>
  <conditionalFormatting sqref="H13">
    <cfRule type="top10" dxfId="217" priority="114" rank="1"/>
  </conditionalFormatting>
  <conditionalFormatting sqref="J13">
    <cfRule type="top10" dxfId="216" priority="112" rank="1"/>
  </conditionalFormatting>
  <conditionalFormatting sqref="E13:J13">
    <cfRule type="cellIs" dxfId="215" priority="111" operator="greaterThanOrEqual">
      <formula>200</formula>
    </cfRule>
  </conditionalFormatting>
  <conditionalFormatting sqref="F13">
    <cfRule type="top10" dxfId="214" priority="110" rank="1"/>
  </conditionalFormatting>
  <conditionalFormatting sqref="I13">
    <cfRule type="top10" dxfId="213" priority="113" rank="1"/>
  </conditionalFormatting>
  <conditionalFormatting sqref="E14:E15">
    <cfRule type="top10" dxfId="212" priority="109" rank="1"/>
  </conditionalFormatting>
  <conditionalFormatting sqref="G14:G15">
    <cfRule type="top10" dxfId="211" priority="108" rank="1"/>
  </conditionalFormatting>
  <conditionalFormatting sqref="H14:H15">
    <cfRule type="top10" dxfId="210" priority="107" rank="1"/>
  </conditionalFormatting>
  <conditionalFormatting sqref="J14:J15">
    <cfRule type="top10" dxfId="209" priority="105" rank="1"/>
  </conditionalFormatting>
  <conditionalFormatting sqref="E14:J15">
    <cfRule type="cellIs" dxfId="208" priority="104" operator="greaterThanOrEqual">
      <formula>200</formula>
    </cfRule>
  </conditionalFormatting>
  <conditionalFormatting sqref="F14:F15">
    <cfRule type="top10" dxfId="207" priority="103" rank="1"/>
  </conditionalFormatting>
  <conditionalFormatting sqref="I14:I15">
    <cfRule type="top10" dxfId="206" priority="106" rank="1"/>
  </conditionalFormatting>
  <conditionalFormatting sqref="E23">
    <cfRule type="top10" dxfId="205" priority="102" rank="1"/>
  </conditionalFormatting>
  <conditionalFormatting sqref="F23">
    <cfRule type="top10" dxfId="204" priority="101" rank="1"/>
  </conditionalFormatting>
  <conditionalFormatting sqref="G23">
    <cfRule type="top10" dxfId="203" priority="100" rank="1"/>
  </conditionalFormatting>
  <conditionalFormatting sqref="H23">
    <cfRule type="top10" dxfId="202" priority="99" rank="1"/>
  </conditionalFormatting>
  <conditionalFormatting sqref="I23">
    <cfRule type="top10" dxfId="201" priority="98" rank="1"/>
  </conditionalFormatting>
  <conditionalFormatting sqref="J23">
    <cfRule type="top10" dxfId="200" priority="97" rank="1"/>
  </conditionalFormatting>
  <conditionalFormatting sqref="F21">
    <cfRule type="top10" dxfId="199" priority="10" rank="1"/>
  </conditionalFormatting>
  <conditionalFormatting sqref="G21">
    <cfRule type="top10" dxfId="198" priority="11" rank="1"/>
  </conditionalFormatting>
  <conditionalFormatting sqref="H21">
    <cfRule type="top10" dxfId="197" priority="12" rank="1"/>
  </conditionalFormatting>
  <conditionalFormatting sqref="I21">
    <cfRule type="top10" dxfId="196" priority="13" rank="1"/>
  </conditionalFormatting>
  <conditionalFormatting sqref="J21">
    <cfRule type="top10" dxfId="195" priority="14" rank="1"/>
  </conditionalFormatting>
  <conditionalFormatting sqref="E21">
    <cfRule type="top10" dxfId="194" priority="9" rank="1"/>
  </conditionalFormatting>
  <conditionalFormatting sqref="E21:J21">
    <cfRule type="cellIs" dxfId="193" priority="8" operator="greaterThanOrEqual">
      <formula>200</formula>
    </cfRule>
  </conditionalFormatting>
  <conditionalFormatting sqref="F22">
    <cfRule type="top10" dxfId="192" priority="3" rank="1"/>
  </conditionalFormatting>
  <conditionalFormatting sqref="G22">
    <cfRule type="top10" dxfId="191" priority="4" rank="1"/>
  </conditionalFormatting>
  <conditionalFormatting sqref="H22">
    <cfRule type="top10" dxfId="190" priority="5" rank="1"/>
  </conditionalFormatting>
  <conditionalFormatting sqref="I22">
    <cfRule type="top10" dxfId="189" priority="6" rank="1"/>
  </conditionalFormatting>
  <conditionalFormatting sqref="J22">
    <cfRule type="top10" dxfId="188" priority="7" rank="1"/>
  </conditionalFormatting>
  <conditionalFormatting sqref="E22">
    <cfRule type="top10" dxfId="187" priority="2" rank="1"/>
  </conditionalFormatting>
  <conditionalFormatting sqref="E22:J22">
    <cfRule type="cellIs" dxfId="186" priority="1" operator="greaterThanOrEqual">
      <formula>200</formula>
    </cfRule>
  </conditionalFormatting>
  <hyperlinks>
    <hyperlink ref="Q1" location="'Virginia ID 2022'!A1" display="Back to Ranking" xr:uid="{02AF8BD7-A3EC-4397-945B-A3C05A14F8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E06910-A082-48C2-BFA9-A83C3AE01DA5}">
          <x14:formula1>
            <xm:f>'C:\Users\abra2\Desktop\ABRA Files and More\AUTO BENCH REST ASSOCIATION FILE\ABRA 2019\Georgia\[Georgia Results 01 19 20.xlsm]DATA SHEET'!#REF!</xm:f>
          </x14:formula1>
          <xm:sqref>B1 B20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9B0A8-5E48-4124-B4AD-76A95D88FD9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58</v>
      </c>
      <c r="B2" s="16" t="s">
        <v>59</v>
      </c>
      <c r="C2" s="17">
        <v>44663</v>
      </c>
      <c r="D2" s="18" t="s">
        <v>55</v>
      </c>
      <c r="E2" s="19">
        <v>187</v>
      </c>
      <c r="F2" s="19">
        <v>194</v>
      </c>
      <c r="G2" s="19">
        <v>187</v>
      </c>
      <c r="H2" s="19"/>
      <c r="I2" s="19"/>
      <c r="J2" s="19"/>
      <c r="K2" s="23">
        <v>3</v>
      </c>
      <c r="L2" s="23">
        <v>568</v>
      </c>
      <c r="M2" s="24">
        <v>189.33333333333334</v>
      </c>
      <c r="N2" s="25">
        <v>5</v>
      </c>
      <c r="O2" s="26">
        <v>194.33333333333334</v>
      </c>
    </row>
    <row r="4" spans="1:17" x14ac:dyDescent="0.25">
      <c r="K4" s="8">
        <f>SUM(K2:K3)</f>
        <v>3</v>
      </c>
      <c r="L4" s="8">
        <f>SUM(L2:L3)</f>
        <v>568</v>
      </c>
      <c r="M4" s="7">
        <f>SUM(L4/K4)</f>
        <v>189.33333333333334</v>
      </c>
      <c r="N4" s="8">
        <f>SUM(N2:N3)</f>
        <v>5</v>
      </c>
      <c r="O4" s="13">
        <f>SUM(M4+N4)</f>
        <v>194.33333333333334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1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G2">
    <cfRule type="top10" dxfId="813" priority="4" rank="1"/>
  </conditionalFormatting>
  <conditionalFormatting sqref="H2">
    <cfRule type="top10" dxfId="812" priority="5" rank="1"/>
  </conditionalFormatting>
  <conditionalFormatting sqref="I2">
    <cfRule type="top10" dxfId="811" priority="6" rank="1"/>
  </conditionalFormatting>
  <conditionalFormatting sqref="J2">
    <cfRule type="top10" dxfId="810" priority="7" rank="1"/>
  </conditionalFormatting>
  <conditionalFormatting sqref="E2">
    <cfRule type="top10" dxfId="809" priority="3" rank="1"/>
  </conditionalFormatting>
  <conditionalFormatting sqref="F2">
    <cfRule type="top10" dxfId="808" priority="2" rank="1"/>
  </conditionalFormatting>
  <conditionalFormatting sqref="E2:J2">
    <cfRule type="cellIs" dxfId="807" priority="1" operator="greaterThanOrEqual">
      <formula>193</formula>
    </cfRule>
  </conditionalFormatting>
  <hyperlinks>
    <hyperlink ref="Q1" location="'Virginia ID 2022'!A1" display="Back to Ranking" xr:uid="{8F96B21B-AB51-4B0C-9CE4-E1A89AB3ED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5D1C56-43CD-4509-9C46-47C057DFE92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CE990-0302-4BB4-950D-B37492FAB7A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60</v>
      </c>
      <c r="B2" s="16" t="s">
        <v>70</v>
      </c>
      <c r="C2" s="17">
        <v>44894</v>
      </c>
      <c r="D2" s="18" t="s">
        <v>55</v>
      </c>
      <c r="E2" s="19">
        <v>197</v>
      </c>
      <c r="F2" s="19">
        <v>197</v>
      </c>
      <c r="G2" s="19">
        <v>198</v>
      </c>
      <c r="H2" s="19"/>
      <c r="I2" s="19"/>
      <c r="J2" s="19"/>
      <c r="K2" s="23">
        <v>3</v>
      </c>
      <c r="L2" s="23">
        <v>592</v>
      </c>
      <c r="M2" s="24">
        <v>197.33333333333334</v>
      </c>
      <c r="N2" s="25">
        <v>11</v>
      </c>
      <c r="O2" s="26">
        <v>208.33333333333334</v>
      </c>
    </row>
    <row r="3" spans="1:17" x14ac:dyDescent="0.25">
      <c r="A3" s="15" t="s">
        <v>60</v>
      </c>
      <c r="B3" s="16" t="s">
        <v>70</v>
      </c>
      <c r="C3" s="17">
        <v>44901</v>
      </c>
      <c r="D3" s="18" t="s">
        <v>55</v>
      </c>
      <c r="E3" s="19">
        <v>193</v>
      </c>
      <c r="F3" s="19">
        <v>199</v>
      </c>
      <c r="G3" s="19">
        <v>198.001</v>
      </c>
      <c r="H3" s="19">
        <v>197</v>
      </c>
      <c r="I3" s="19">
        <v>195.001</v>
      </c>
      <c r="J3" s="19">
        <v>193</v>
      </c>
      <c r="K3" s="23">
        <v>6</v>
      </c>
      <c r="L3" s="23">
        <v>1175.002</v>
      </c>
      <c r="M3" s="24">
        <v>195.83366666666666</v>
      </c>
      <c r="N3" s="25">
        <v>20</v>
      </c>
      <c r="O3" s="26">
        <v>215.83366666666666</v>
      </c>
    </row>
    <row r="5" spans="1:17" x14ac:dyDescent="0.25">
      <c r="K5" s="8">
        <f>SUM(K2:K4)</f>
        <v>9</v>
      </c>
      <c r="L5" s="8">
        <f>SUM(L2:L4)</f>
        <v>1767.002</v>
      </c>
      <c r="M5" s="7">
        <f>SUM(L5/K5)</f>
        <v>196.33355555555556</v>
      </c>
      <c r="N5" s="8">
        <f>SUM(N2:N4)</f>
        <v>31</v>
      </c>
      <c r="O5" s="13">
        <f>SUM(M5+N5)</f>
        <v>227.33355555555556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9_3"/>
    <protectedRange algorithmName="SHA-512" hashValue="ON39YdpmFHfN9f47KpiRvqrKx0V9+erV1CNkpWzYhW/Qyc6aT8rEyCrvauWSYGZK2ia3o7vd3akF07acHAFpOA==" saltValue="yVW9XmDwTqEnmpSGai0KYg==" spinCount="100000" sqref="D2" name="Range1_1_3_6"/>
    <protectedRange algorithmName="SHA-512" hashValue="ON39YdpmFHfN9f47KpiRvqrKx0V9+erV1CNkpWzYhW/Qyc6aT8rEyCrvauWSYGZK2ia3o7vd3akF07acHAFpOA==" saltValue="yVW9XmDwTqEnmpSGai0KYg==" spinCount="100000" sqref="B3:C3 E3:J3" name="Range1_19"/>
    <protectedRange algorithmName="SHA-512" hashValue="ON39YdpmFHfN9f47KpiRvqrKx0V9+erV1CNkpWzYhW/Qyc6aT8rEyCrvauWSYGZK2ia3o7vd3akF07acHAFpOA==" saltValue="yVW9XmDwTqEnmpSGai0KYg==" spinCount="100000" sqref="D3" name="Range1_1_8_1"/>
  </protectedRanges>
  <conditionalFormatting sqref="I2">
    <cfRule type="top10" dxfId="185" priority="10" rank="1"/>
  </conditionalFormatting>
  <conditionalFormatting sqref="H2">
    <cfRule type="top10" dxfId="184" priority="11" rank="1"/>
  </conditionalFormatting>
  <conditionalFormatting sqref="G2">
    <cfRule type="top10" dxfId="183" priority="12" rank="1"/>
  </conditionalFormatting>
  <conditionalFormatting sqref="E2">
    <cfRule type="top10" dxfId="182" priority="13" rank="1"/>
  </conditionalFormatting>
  <conditionalFormatting sqref="J2">
    <cfRule type="top10" dxfId="181" priority="14" rank="1"/>
  </conditionalFormatting>
  <conditionalFormatting sqref="E2:J2">
    <cfRule type="cellIs" dxfId="180" priority="9" operator="greaterThanOrEqual">
      <formula>200</formula>
    </cfRule>
  </conditionalFormatting>
  <conditionalFormatting sqref="F2">
    <cfRule type="top10" dxfId="179" priority="8" rank="1"/>
  </conditionalFormatting>
  <conditionalFormatting sqref="I3">
    <cfRule type="top10" dxfId="178" priority="3" rank="1"/>
  </conditionalFormatting>
  <conditionalFormatting sqref="H3">
    <cfRule type="top10" dxfId="177" priority="4" rank="1"/>
  </conditionalFormatting>
  <conditionalFormatting sqref="G3">
    <cfRule type="top10" dxfId="176" priority="5" rank="1"/>
  </conditionalFormatting>
  <conditionalFormatting sqref="E3">
    <cfRule type="top10" dxfId="175" priority="6" rank="1"/>
  </conditionalFormatting>
  <conditionalFormatting sqref="J3">
    <cfRule type="top10" dxfId="174" priority="7" rank="1"/>
  </conditionalFormatting>
  <conditionalFormatting sqref="E3:J3">
    <cfRule type="cellIs" dxfId="173" priority="2" operator="greaterThanOrEqual">
      <formula>200</formula>
    </cfRule>
  </conditionalFormatting>
  <conditionalFormatting sqref="F3">
    <cfRule type="top10" dxfId="172" priority="1" rank="1"/>
  </conditionalFormatting>
  <hyperlinks>
    <hyperlink ref="Q1" location="'Virginia ID 2022'!A1" display="Back to Ranking" xr:uid="{F0930442-9817-44B4-AFAE-34EAADDD21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E5E8E9-64A7-4AC1-880A-CEA8340980C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43ED-4BA7-41C0-83BA-C3DD3A823C4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67</v>
      </c>
      <c r="C2" s="17">
        <v>44838</v>
      </c>
      <c r="D2" s="18" t="s">
        <v>55</v>
      </c>
      <c r="E2" s="19">
        <v>194</v>
      </c>
      <c r="F2" s="19">
        <v>196</v>
      </c>
      <c r="G2" s="19">
        <v>193</v>
      </c>
      <c r="H2" s="19"/>
      <c r="I2" s="19"/>
      <c r="J2" s="19"/>
      <c r="K2" s="23">
        <v>3</v>
      </c>
      <c r="L2" s="23">
        <v>583</v>
      </c>
      <c r="M2" s="24">
        <v>194.33333333333334</v>
      </c>
      <c r="N2" s="25">
        <v>2</v>
      </c>
      <c r="O2" s="26">
        <v>196.33333333333334</v>
      </c>
    </row>
    <row r="4" spans="1:17" x14ac:dyDescent="0.25">
      <c r="K4" s="8">
        <f>SUM(K2:K3)</f>
        <v>3</v>
      </c>
      <c r="L4" s="8">
        <f>SUM(L2:L3)</f>
        <v>583</v>
      </c>
      <c r="M4" s="7">
        <f>SUM(L4/K4)</f>
        <v>194.33333333333334</v>
      </c>
      <c r="N4" s="8">
        <f>SUM(N2:N3)</f>
        <v>2</v>
      </c>
      <c r="O4" s="13">
        <f>SUM(M4+N4)</f>
        <v>196.33333333333334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3_1"/>
    <protectedRange algorithmName="SHA-512" hashValue="ON39YdpmFHfN9f47KpiRvqrKx0V9+erV1CNkpWzYhW/Qyc6aT8rEyCrvauWSYGZK2ia3o7vd3akF07acHAFpOA==" saltValue="yVW9XmDwTqEnmpSGai0KYg==" spinCount="100000" sqref="D2" name="Range1_1_1_3_1"/>
    <protectedRange algorithmName="SHA-512" hashValue="ON39YdpmFHfN9f47KpiRvqrKx0V9+erV1CNkpWzYhW/Qyc6aT8rEyCrvauWSYGZK2ia3o7vd3akF07acHAFpOA==" saltValue="yVW9XmDwTqEnmpSGai0KYg==" spinCount="100000" sqref="E2:J2" name="Range1_3_1_3_1"/>
  </protectedRanges>
  <conditionalFormatting sqref="E2">
    <cfRule type="top10" dxfId="171" priority="7" rank="1"/>
  </conditionalFormatting>
  <conditionalFormatting sqref="G2">
    <cfRule type="top10" dxfId="170" priority="6" rank="1"/>
  </conditionalFormatting>
  <conditionalFormatting sqref="H2">
    <cfRule type="top10" dxfId="169" priority="5" rank="1"/>
  </conditionalFormatting>
  <conditionalFormatting sqref="J2">
    <cfRule type="top10" dxfId="168" priority="3" rank="1"/>
  </conditionalFormatting>
  <conditionalFormatting sqref="E2:J2">
    <cfRule type="cellIs" dxfId="167" priority="2" operator="greaterThanOrEqual">
      <formula>200</formula>
    </cfRule>
  </conditionalFormatting>
  <conditionalFormatting sqref="F2">
    <cfRule type="top10" dxfId="166" priority="1" rank="1"/>
  </conditionalFormatting>
  <conditionalFormatting sqref="I2">
    <cfRule type="top10" dxfId="165" priority="4" rank="1"/>
  </conditionalFormatting>
  <hyperlinks>
    <hyperlink ref="Q1" location="'Virginia ID 2022'!A1" display="Back to Ranking" xr:uid="{09EAF5B7-0552-46DA-AFA4-9FCFE04645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F64235-CB70-446A-BF33-E4377A052D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88575-7914-4A56-89A2-7E0F013ECB53}">
  <dimension ref="A1:Q9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50</v>
      </c>
      <c r="B2" s="16" t="s">
        <v>46</v>
      </c>
      <c r="C2" s="17">
        <v>44583</v>
      </c>
      <c r="D2" s="18" t="s">
        <v>48</v>
      </c>
      <c r="E2" s="19">
        <v>194</v>
      </c>
      <c r="F2" s="19">
        <v>193</v>
      </c>
      <c r="G2" s="19">
        <v>195</v>
      </c>
      <c r="H2" s="19">
        <v>192</v>
      </c>
      <c r="I2" s="19">
        <v>189</v>
      </c>
      <c r="J2" s="19">
        <v>199</v>
      </c>
      <c r="K2" s="23">
        <v>6</v>
      </c>
      <c r="L2" s="23">
        <v>1162</v>
      </c>
      <c r="M2" s="24">
        <v>193.66666666666666</v>
      </c>
      <c r="N2" s="25">
        <v>22</v>
      </c>
      <c r="O2" s="26">
        <v>215.66666666666666</v>
      </c>
    </row>
    <row r="3" spans="1:17" x14ac:dyDescent="0.25">
      <c r="A3" s="15" t="s">
        <v>50</v>
      </c>
      <c r="B3" s="16" t="s">
        <v>46</v>
      </c>
      <c r="C3" s="17">
        <v>44604</v>
      </c>
      <c r="D3" s="18" t="s">
        <v>48</v>
      </c>
      <c r="E3" s="19">
        <v>189</v>
      </c>
      <c r="F3" s="19">
        <v>190</v>
      </c>
      <c r="G3" s="19">
        <v>186</v>
      </c>
      <c r="H3" s="19">
        <v>186</v>
      </c>
      <c r="I3" s="19">
        <v>189</v>
      </c>
      <c r="J3" s="19"/>
      <c r="K3" s="23">
        <v>5</v>
      </c>
      <c r="L3" s="23">
        <v>940</v>
      </c>
      <c r="M3" s="24">
        <v>188</v>
      </c>
      <c r="N3" s="25">
        <v>5</v>
      </c>
      <c r="O3" s="26">
        <v>193</v>
      </c>
    </row>
    <row r="4" spans="1:17" x14ac:dyDescent="0.25">
      <c r="A4" s="15" t="s">
        <v>56</v>
      </c>
      <c r="B4" s="16" t="s">
        <v>46</v>
      </c>
      <c r="C4" s="17">
        <v>44646</v>
      </c>
      <c r="D4" s="31" t="s">
        <v>55</v>
      </c>
      <c r="E4" s="19">
        <v>197</v>
      </c>
      <c r="F4" s="19">
        <v>197</v>
      </c>
      <c r="G4" s="19">
        <v>197</v>
      </c>
      <c r="H4" s="19">
        <v>198</v>
      </c>
      <c r="I4" s="19">
        <v>196</v>
      </c>
      <c r="J4" s="19"/>
      <c r="K4" s="23">
        <v>5</v>
      </c>
      <c r="L4" s="23">
        <v>985</v>
      </c>
      <c r="M4" s="24">
        <v>197</v>
      </c>
      <c r="N4" s="25">
        <v>5</v>
      </c>
      <c r="O4" s="26">
        <v>202</v>
      </c>
    </row>
    <row r="5" spans="1:17" x14ac:dyDescent="0.25">
      <c r="A5" s="15" t="s">
        <v>56</v>
      </c>
      <c r="B5" s="16" t="s">
        <v>46</v>
      </c>
      <c r="C5" s="17">
        <v>44859</v>
      </c>
      <c r="D5" s="31" t="s">
        <v>55</v>
      </c>
      <c r="E5" s="19">
        <v>193.001</v>
      </c>
      <c r="F5" s="19">
        <v>194</v>
      </c>
      <c r="G5" s="19">
        <v>195</v>
      </c>
      <c r="H5" s="19"/>
      <c r="I5" s="19"/>
      <c r="J5" s="19"/>
      <c r="K5" s="23">
        <v>3</v>
      </c>
      <c r="L5" s="23">
        <v>582.00099999999998</v>
      </c>
      <c r="M5" s="24">
        <v>194.00033333333332</v>
      </c>
      <c r="N5" s="25">
        <v>11</v>
      </c>
      <c r="O5" s="26">
        <v>205.00033333333332</v>
      </c>
    </row>
    <row r="6" spans="1:17" x14ac:dyDescent="0.25">
      <c r="A6" s="15" t="s">
        <v>56</v>
      </c>
      <c r="B6" s="16" t="s">
        <v>46</v>
      </c>
      <c r="C6" s="17">
        <v>44901</v>
      </c>
      <c r="D6" s="31" t="s">
        <v>55</v>
      </c>
      <c r="E6" s="19">
        <v>193</v>
      </c>
      <c r="F6" s="19">
        <v>188</v>
      </c>
      <c r="G6" s="19">
        <v>196</v>
      </c>
      <c r="H6" s="19"/>
      <c r="I6" s="19"/>
      <c r="J6" s="19"/>
      <c r="K6" s="23">
        <v>3</v>
      </c>
      <c r="L6" s="23">
        <v>577</v>
      </c>
      <c r="M6" s="24">
        <v>192.33333333333334</v>
      </c>
      <c r="N6" s="25">
        <v>6</v>
      </c>
      <c r="O6" s="26">
        <v>198.33333333333334</v>
      </c>
    </row>
    <row r="7" spans="1:17" x14ac:dyDescent="0.25">
      <c r="A7" s="15" t="s">
        <v>56</v>
      </c>
      <c r="B7" s="16" t="s">
        <v>46</v>
      </c>
      <c r="C7" s="17">
        <v>44901</v>
      </c>
      <c r="D7" s="31" t="s">
        <v>55</v>
      </c>
      <c r="E7" s="19">
        <v>193</v>
      </c>
      <c r="F7" s="19">
        <v>193</v>
      </c>
      <c r="G7" s="19">
        <v>195</v>
      </c>
      <c r="H7" s="19">
        <v>194</v>
      </c>
      <c r="I7" s="19">
        <v>195</v>
      </c>
      <c r="J7" s="19">
        <v>196</v>
      </c>
      <c r="K7" s="23">
        <v>6</v>
      </c>
      <c r="L7" s="23">
        <v>1166</v>
      </c>
      <c r="M7" s="24">
        <v>194.33333333333334</v>
      </c>
      <c r="N7" s="25">
        <v>6</v>
      </c>
      <c r="O7" s="26">
        <v>200.33333333333334</v>
      </c>
    </row>
    <row r="9" spans="1:17" x14ac:dyDescent="0.25">
      <c r="K9" s="8">
        <f>SUM(K2:K8)</f>
        <v>28</v>
      </c>
      <c r="L9" s="8">
        <f>SUM(L2:L8)</f>
        <v>5412.0010000000002</v>
      </c>
      <c r="M9" s="7">
        <f>SUM(L9/K9)</f>
        <v>193.28575000000001</v>
      </c>
      <c r="N9" s="8">
        <f>SUM(N2:N8)</f>
        <v>55</v>
      </c>
      <c r="O9" s="13">
        <f>SUM(M9+N9)</f>
        <v>248.28575000000001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E2:J2" name="Range1_4_1_1_1"/>
    <protectedRange algorithmName="SHA-512" hashValue="ON39YdpmFHfN9f47KpiRvqrKx0V9+erV1CNkpWzYhW/Qyc6aT8rEyCrvauWSYGZK2ia3o7vd3akF07acHAFpOA==" saltValue="yVW9XmDwTqEnmpSGai0KYg==" spinCount="100000" sqref="D2" name="Range1_1_4_1_1"/>
    <protectedRange algorithmName="SHA-512" hashValue="ON39YdpmFHfN9f47KpiRvqrKx0V9+erV1CNkpWzYhW/Qyc6aT8rEyCrvauWSYGZK2ia3o7vd3akF07acHAFpOA==" saltValue="yVW9XmDwTqEnmpSGai0KYg==" spinCount="100000" sqref="B3:C3 E3:J3" name="Range1_4_1_1_1_1_2"/>
    <protectedRange algorithmName="SHA-512" hashValue="ON39YdpmFHfN9f47KpiRvqrKx0V9+erV1CNkpWzYhW/Qyc6aT8rEyCrvauWSYGZK2ia3o7vd3akF07acHAFpOA==" saltValue="yVW9XmDwTqEnmpSGai0KYg==" spinCount="100000" sqref="D3" name="Range1_1_4_1_1_1_2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5:J5 B5:C5" name="Range1_6_1"/>
    <protectedRange algorithmName="SHA-512" hashValue="ON39YdpmFHfN9f47KpiRvqrKx0V9+erV1CNkpWzYhW/Qyc6aT8rEyCrvauWSYGZK2ia3o7vd3akF07acHAFpOA==" saltValue="yVW9XmDwTqEnmpSGai0KYg==" spinCount="100000" sqref="D5" name="Range1_1_1_5"/>
    <protectedRange algorithmName="SHA-512" hashValue="ON39YdpmFHfN9f47KpiRvqrKx0V9+erV1CNkpWzYhW/Qyc6aT8rEyCrvauWSYGZK2ia3o7vd3akF07acHAFpOA==" saltValue="yVW9XmDwTqEnmpSGai0KYg==" spinCount="100000" sqref="E6:J6 B6:C6" name="Range1_4_1"/>
    <protectedRange algorithmName="SHA-512" hashValue="ON39YdpmFHfN9f47KpiRvqrKx0V9+erV1CNkpWzYhW/Qyc6aT8rEyCrvauWSYGZK2ia3o7vd3akF07acHAFpOA==" saltValue="yVW9XmDwTqEnmpSGai0KYg==" spinCount="100000" sqref="D6" name="Range1_1_2_2"/>
    <protectedRange algorithmName="SHA-512" hashValue="ON39YdpmFHfN9f47KpiRvqrKx0V9+erV1CNkpWzYhW/Qyc6aT8rEyCrvauWSYGZK2ia3o7vd3akF07acHAFpOA==" saltValue="yVW9XmDwTqEnmpSGai0KYg==" spinCount="100000" sqref="E7:J7 B7:C7" name="Range1_20_1"/>
    <protectedRange algorithmName="SHA-512" hashValue="ON39YdpmFHfN9f47KpiRvqrKx0V9+erV1CNkpWzYhW/Qyc6aT8rEyCrvauWSYGZK2ia3o7vd3akF07acHAFpOA==" saltValue="yVW9XmDwTqEnmpSGai0KYg==" spinCount="100000" sqref="D7" name="Range1_1_9_1"/>
  </protectedRanges>
  <conditionalFormatting sqref="E2">
    <cfRule type="top10" dxfId="164" priority="40" rank="1"/>
  </conditionalFormatting>
  <conditionalFormatting sqref="F2">
    <cfRule type="top10" dxfId="163" priority="39" rank="1"/>
  </conditionalFormatting>
  <conditionalFormatting sqref="G2">
    <cfRule type="top10" dxfId="162" priority="38" rank="1"/>
  </conditionalFormatting>
  <conditionalFormatting sqref="H2">
    <cfRule type="top10" dxfId="161" priority="37" rank="1"/>
  </conditionalFormatting>
  <conditionalFormatting sqref="I2">
    <cfRule type="top10" dxfId="160" priority="36" rank="1"/>
  </conditionalFormatting>
  <conditionalFormatting sqref="J2">
    <cfRule type="top10" dxfId="159" priority="35" rank="1"/>
  </conditionalFormatting>
  <conditionalFormatting sqref="E3">
    <cfRule type="top10" dxfId="158" priority="34" rank="1"/>
  </conditionalFormatting>
  <conditionalFormatting sqref="F3">
    <cfRule type="top10" dxfId="157" priority="33" rank="1"/>
  </conditionalFormatting>
  <conditionalFormatting sqref="G3">
    <cfRule type="top10" dxfId="156" priority="32" rank="1"/>
  </conditionalFormatting>
  <conditionalFormatting sqref="H3">
    <cfRule type="top10" dxfId="155" priority="31" rank="1"/>
  </conditionalFormatting>
  <conditionalFormatting sqref="I3">
    <cfRule type="top10" dxfId="154" priority="30" rank="1"/>
  </conditionalFormatting>
  <conditionalFormatting sqref="J3">
    <cfRule type="top10" dxfId="153" priority="29" rank="1"/>
  </conditionalFormatting>
  <conditionalFormatting sqref="F4">
    <cfRule type="top10" dxfId="152" priority="24" rank="1"/>
  </conditionalFormatting>
  <conditionalFormatting sqref="G4">
    <cfRule type="top10" dxfId="151" priority="25" rank="1"/>
  </conditionalFormatting>
  <conditionalFormatting sqref="H4">
    <cfRule type="top10" dxfId="150" priority="26" rank="1"/>
  </conditionalFormatting>
  <conditionalFormatting sqref="I4">
    <cfRule type="top10" dxfId="149" priority="27" rank="1"/>
  </conditionalFormatting>
  <conditionalFormatting sqref="J4">
    <cfRule type="top10" dxfId="148" priority="28" rank="1"/>
  </conditionalFormatting>
  <conditionalFormatting sqref="E4">
    <cfRule type="top10" dxfId="147" priority="23" rank="1"/>
  </conditionalFormatting>
  <conditionalFormatting sqref="E4:J4">
    <cfRule type="cellIs" dxfId="146" priority="22" operator="greaterThanOrEqual">
      <formula>200</formula>
    </cfRule>
  </conditionalFormatting>
  <conditionalFormatting sqref="F5">
    <cfRule type="top10" dxfId="145" priority="17" rank="1"/>
  </conditionalFormatting>
  <conditionalFormatting sqref="G5">
    <cfRule type="top10" dxfId="144" priority="18" rank="1"/>
  </conditionalFormatting>
  <conditionalFormatting sqref="H5">
    <cfRule type="top10" dxfId="143" priority="19" rank="1"/>
  </conditionalFormatting>
  <conditionalFormatting sqref="I5">
    <cfRule type="top10" dxfId="142" priority="20" rank="1"/>
  </conditionalFormatting>
  <conditionalFormatting sqref="J5">
    <cfRule type="top10" dxfId="141" priority="21" rank="1"/>
  </conditionalFormatting>
  <conditionalFormatting sqref="E5">
    <cfRule type="top10" dxfId="140" priority="16" rank="1"/>
  </conditionalFormatting>
  <conditionalFormatting sqref="E5:J5">
    <cfRule type="cellIs" dxfId="139" priority="15" operator="greaterThanOrEqual">
      <formula>200</formula>
    </cfRule>
  </conditionalFormatting>
  <conditionalFormatting sqref="F6">
    <cfRule type="top10" dxfId="138" priority="10" rank="1"/>
  </conditionalFormatting>
  <conditionalFormatting sqref="G6">
    <cfRule type="top10" dxfId="137" priority="11" rank="1"/>
  </conditionalFormatting>
  <conditionalFormatting sqref="H6">
    <cfRule type="top10" dxfId="136" priority="12" rank="1"/>
  </conditionalFormatting>
  <conditionalFormatting sqref="I6">
    <cfRule type="top10" dxfId="135" priority="13" rank="1"/>
  </conditionalFormatting>
  <conditionalFormatting sqref="J6">
    <cfRule type="top10" dxfId="134" priority="14" rank="1"/>
  </conditionalFormatting>
  <conditionalFormatting sqref="E6">
    <cfRule type="top10" dxfId="133" priority="9" rank="1"/>
  </conditionalFormatting>
  <conditionalFormatting sqref="E6:J6">
    <cfRule type="cellIs" dxfId="132" priority="8" operator="greaterThanOrEqual">
      <formula>200</formula>
    </cfRule>
  </conditionalFormatting>
  <conditionalFormatting sqref="F7">
    <cfRule type="top10" dxfId="131" priority="3" rank="1"/>
  </conditionalFormatting>
  <conditionalFormatting sqref="G7">
    <cfRule type="top10" dxfId="130" priority="4" rank="1"/>
  </conditionalFormatting>
  <conditionalFormatting sqref="H7">
    <cfRule type="top10" dxfId="129" priority="5" rank="1"/>
  </conditionalFormatting>
  <conditionalFormatting sqref="I7">
    <cfRule type="top10" dxfId="128" priority="6" rank="1"/>
  </conditionalFormatting>
  <conditionalFormatting sqref="J7">
    <cfRule type="top10" dxfId="127" priority="7" rank="1"/>
  </conditionalFormatting>
  <conditionalFormatting sqref="E7">
    <cfRule type="top10" dxfId="126" priority="2" rank="1"/>
  </conditionalFormatting>
  <conditionalFormatting sqref="E7:J7">
    <cfRule type="cellIs" dxfId="125" priority="1" operator="greaterThanOrEqual">
      <formula>200</formula>
    </cfRule>
  </conditionalFormatting>
  <hyperlinks>
    <hyperlink ref="Q1" location="'Virginia ID 2022'!A1" display="Back to Ranking" xr:uid="{1233892E-55D0-4F49-B15C-EF31FC5573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402E33-E235-4A24-9BAE-F5B7BE987E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1F502-17D8-4B96-871C-BFC8998D3F8A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49</v>
      </c>
      <c r="B2" s="16" t="s">
        <v>42</v>
      </c>
      <c r="C2" s="17">
        <v>44583</v>
      </c>
      <c r="D2" s="18" t="s">
        <v>48</v>
      </c>
      <c r="E2" s="19">
        <v>197</v>
      </c>
      <c r="F2" s="19">
        <v>195</v>
      </c>
      <c r="G2" s="19">
        <v>198</v>
      </c>
      <c r="H2" s="19">
        <v>191</v>
      </c>
      <c r="I2" s="19">
        <v>194</v>
      </c>
      <c r="J2" s="19">
        <v>198</v>
      </c>
      <c r="K2" s="23">
        <v>6</v>
      </c>
      <c r="L2" s="23">
        <v>1173</v>
      </c>
      <c r="M2" s="24">
        <v>195.5</v>
      </c>
      <c r="N2" s="25">
        <v>4</v>
      </c>
      <c r="O2" s="26">
        <v>199.5</v>
      </c>
    </row>
    <row r="4" spans="1:17" x14ac:dyDescent="0.25">
      <c r="K4" s="8">
        <f>SUM(K2:K3)</f>
        <v>6</v>
      </c>
      <c r="L4" s="8">
        <f>SUM(L2:L3)</f>
        <v>1173</v>
      </c>
      <c r="M4" s="7">
        <f>SUM(L4/K4)</f>
        <v>195.5</v>
      </c>
      <c r="N4" s="8">
        <f>SUM(N2:N3)</f>
        <v>4</v>
      </c>
      <c r="O4" s="13">
        <f>SUM(M4+N4)</f>
        <v>199.5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124" priority="6" rank="1"/>
  </conditionalFormatting>
  <conditionalFormatting sqref="F2">
    <cfRule type="top10" dxfId="123" priority="5" rank="1"/>
  </conditionalFormatting>
  <conditionalFormatting sqref="G2">
    <cfRule type="top10" dxfId="122" priority="4" rank="1"/>
  </conditionalFormatting>
  <conditionalFormatting sqref="H2">
    <cfRule type="top10" dxfId="121" priority="3" rank="1"/>
  </conditionalFormatting>
  <conditionalFormatting sqref="I2">
    <cfRule type="top10" dxfId="120" priority="2" rank="1"/>
  </conditionalFormatting>
  <conditionalFormatting sqref="J2">
    <cfRule type="top10" dxfId="119" priority="1" rank="1"/>
  </conditionalFormatting>
  <hyperlinks>
    <hyperlink ref="Q1" location="'Virginia ID 2022'!A1" display="Back to Ranking" xr:uid="{E690B0D9-4AE4-46AF-B9DC-AB2A5CCC8C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9B9B3A-EE4D-4F34-800E-328169D0796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9AFC1-AAFA-40FB-9D71-568F159D5534}">
  <dimension ref="A1:Q4"/>
  <sheetViews>
    <sheetView workbookViewId="0">
      <selection activeCell="B2" sqref="B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86</v>
      </c>
      <c r="C2" s="17">
        <v>44901</v>
      </c>
      <c r="D2" s="18" t="s">
        <v>55</v>
      </c>
      <c r="E2" s="19">
        <v>199</v>
      </c>
      <c r="F2" s="19">
        <v>197</v>
      </c>
      <c r="G2" s="19">
        <v>197</v>
      </c>
      <c r="H2" s="19">
        <v>199</v>
      </c>
      <c r="I2" s="19">
        <v>199</v>
      </c>
      <c r="J2" s="19">
        <v>200</v>
      </c>
      <c r="K2" s="23">
        <v>6</v>
      </c>
      <c r="L2" s="23">
        <v>1191</v>
      </c>
      <c r="M2" s="24">
        <v>198.5</v>
      </c>
      <c r="N2" s="25">
        <v>4</v>
      </c>
      <c r="O2" s="26">
        <v>202.5</v>
      </c>
    </row>
    <row r="4" spans="1:17" x14ac:dyDescent="0.25">
      <c r="K4" s="8">
        <f>SUM(K2:K3)</f>
        <v>6</v>
      </c>
      <c r="L4" s="8">
        <f>SUM(L2:L3)</f>
        <v>1191</v>
      </c>
      <c r="M4" s="7">
        <f>SUM(L4/K4)</f>
        <v>198.5</v>
      </c>
      <c r="N4" s="8">
        <f>SUM(N2:N3)</f>
        <v>4</v>
      </c>
      <c r="O4" s="13">
        <f>SUM(M4+N4)</f>
        <v>202.5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_1"/>
    <protectedRange algorithmName="SHA-512" hashValue="ON39YdpmFHfN9f47KpiRvqrKx0V9+erV1CNkpWzYhW/Qyc6aT8rEyCrvauWSYGZK2ia3o7vd3akF07acHAFpOA==" saltValue="yVW9XmDwTqEnmpSGai0KYg==" spinCount="100000" sqref="D2" name="Range1_1_7_1_1"/>
    <protectedRange algorithmName="SHA-512" hashValue="ON39YdpmFHfN9f47KpiRvqrKx0V9+erV1CNkpWzYhW/Qyc6aT8rEyCrvauWSYGZK2ia3o7vd3akF07acHAFpOA==" saltValue="yVW9XmDwTqEnmpSGai0KYg==" spinCount="100000" sqref="E2:J2" name="Range1_3_1_5_1"/>
  </protectedRanges>
  <conditionalFormatting sqref="E2">
    <cfRule type="top10" dxfId="118" priority="7" rank="1"/>
  </conditionalFormatting>
  <conditionalFormatting sqref="G2">
    <cfRule type="top10" dxfId="117" priority="6" rank="1"/>
  </conditionalFormatting>
  <conditionalFormatting sqref="H2">
    <cfRule type="top10" dxfId="116" priority="5" rank="1"/>
  </conditionalFormatting>
  <conditionalFormatting sqref="J2">
    <cfRule type="top10" dxfId="115" priority="3" rank="1"/>
  </conditionalFormatting>
  <conditionalFormatting sqref="E2:J2">
    <cfRule type="cellIs" dxfId="114" priority="2" operator="greaterThanOrEqual">
      <formula>200</formula>
    </cfRule>
  </conditionalFormatting>
  <conditionalFormatting sqref="F2">
    <cfRule type="top10" dxfId="113" priority="1" rank="1"/>
  </conditionalFormatting>
  <conditionalFormatting sqref="I2">
    <cfRule type="top10" dxfId="112" priority="4" rank="1"/>
  </conditionalFormatting>
  <hyperlinks>
    <hyperlink ref="Q1" location="'Virginia ID 2022'!A1" display="Back to Ranking" xr:uid="{02004DE7-A9BC-4829-9DAF-92A09F89BB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D3A5E9-E3B5-483E-8E68-D277AA1B12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55EB2-6545-424E-BFA6-C15CD780599F}">
  <dimension ref="A1:Q4"/>
  <sheetViews>
    <sheetView workbookViewId="0">
      <selection activeCell="B2" sqref="B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92</v>
      </c>
      <c r="C2" s="17">
        <v>44901</v>
      </c>
      <c r="D2" s="18" t="s">
        <v>55</v>
      </c>
      <c r="E2" s="19">
        <v>195</v>
      </c>
      <c r="F2" s="19">
        <v>198</v>
      </c>
      <c r="G2" s="19">
        <v>194</v>
      </c>
      <c r="H2" s="19">
        <v>198</v>
      </c>
      <c r="I2" s="19">
        <v>198</v>
      </c>
      <c r="J2" s="19">
        <v>195</v>
      </c>
      <c r="K2" s="23">
        <v>6</v>
      </c>
      <c r="L2" s="23">
        <v>1178</v>
      </c>
      <c r="M2" s="24">
        <v>196.33333333333334</v>
      </c>
      <c r="N2" s="25">
        <v>4</v>
      </c>
      <c r="O2" s="26">
        <v>200.33333333333334</v>
      </c>
    </row>
    <row r="4" spans="1:17" x14ac:dyDescent="0.25">
      <c r="K4" s="8">
        <f>SUM(K2:K3)</f>
        <v>6</v>
      </c>
      <c r="L4" s="8">
        <f>SUM(L2:L3)</f>
        <v>1178</v>
      </c>
      <c r="M4" s="7">
        <f>SUM(L4/K4)</f>
        <v>196.33333333333334</v>
      </c>
      <c r="N4" s="8">
        <f>SUM(N2:N3)</f>
        <v>4</v>
      </c>
      <c r="O4" s="13">
        <f>SUM(M4+N4)</f>
        <v>200.33333333333334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_2"/>
    <protectedRange algorithmName="SHA-512" hashValue="ON39YdpmFHfN9f47KpiRvqrKx0V9+erV1CNkpWzYhW/Qyc6aT8rEyCrvauWSYGZK2ia3o7vd3akF07acHAFpOA==" saltValue="yVW9XmDwTqEnmpSGai0KYg==" spinCount="100000" sqref="D2" name="Range1_1_7_1_2"/>
    <protectedRange algorithmName="SHA-512" hashValue="ON39YdpmFHfN9f47KpiRvqrKx0V9+erV1CNkpWzYhW/Qyc6aT8rEyCrvauWSYGZK2ia3o7vd3akF07acHAFpOA==" saltValue="yVW9XmDwTqEnmpSGai0KYg==" spinCount="100000" sqref="E2:J2" name="Range1_3_1_5_2"/>
  </protectedRanges>
  <conditionalFormatting sqref="E2">
    <cfRule type="top10" dxfId="111" priority="7" rank="1"/>
  </conditionalFormatting>
  <conditionalFormatting sqref="G2">
    <cfRule type="top10" dxfId="110" priority="6" rank="1"/>
  </conditionalFormatting>
  <conditionalFormatting sqref="H2">
    <cfRule type="top10" dxfId="109" priority="5" rank="1"/>
  </conditionalFormatting>
  <conditionalFormatting sqref="J2">
    <cfRule type="top10" dxfId="108" priority="3" rank="1"/>
  </conditionalFormatting>
  <conditionalFormatting sqref="E2:J2">
    <cfRule type="cellIs" dxfId="107" priority="2" operator="greaterThanOrEqual">
      <formula>200</formula>
    </cfRule>
  </conditionalFormatting>
  <conditionalFormatting sqref="F2">
    <cfRule type="top10" dxfId="106" priority="1" rank="1"/>
  </conditionalFormatting>
  <conditionalFormatting sqref="I2">
    <cfRule type="top10" dxfId="105" priority="4" rank="1"/>
  </conditionalFormatting>
  <hyperlinks>
    <hyperlink ref="Q1" location="'Virginia ID 2022'!A1" display="Back to Ranking" xr:uid="{DCFA6B71-D026-48CE-BEC8-425EACD71E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413DB4-1A11-42F7-8D01-C67830D89C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ED7E3-CAA7-422F-83C4-FDC7E5F89A0D}">
  <dimension ref="A1:Q4"/>
  <sheetViews>
    <sheetView workbookViewId="0">
      <selection activeCell="C27" sqref="C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96</v>
      </c>
      <c r="C2" s="17">
        <v>44901</v>
      </c>
      <c r="D2" s="18" t="s">
        <v>55</v>
      </c>
      <c r="E2" s="19">
        <v>198</v>
      </c>
      <c r="F2" s="19">
        <v>197</v>
      </c>
      <c r="G2" s="19">
        <v>195</v>
      </c>
      <c r="H2" s="19">
        <v>194</v>
      </c>
      <c r="I2" s="19">
        <v>193</v>
      </c>
      <c r="J2" s="19">
        <v>195</v>
      </c>
      <c r="K2" s="23">
        <v>6</v>
      </c>
      <c r="L2" s="23">
        <v>1172</v>
      </c>
      <c r="M2" s="24">
        <v>195.33333333333334</v>
      </c>
      <c r="N2" s="25">
        <v>4</v>
      </c>
      <c r="O2" s="26">
        <v>199.33333333333334</v>
      </c>
    </row>
    <row r="4" spans="1:17" x14ac:dyDescent="0.25">
      <c r="K4" s="8">
        <f>SUM(K2:K3)</f>
        <v>6</v>
      </c>
      <c r="L4" s="8">
        <f>SUM(L2:L3)</f>
        <v>1172</v>
      </c>
      <c r="M4" s="7">
        <f>SUM(L4/K4)</f>
        <v>195.33333333333334</v>
      </c>
      <c r="N4" s="8">
        <f>SUM(N2:N3)</f>
        <v>4</v>
      </c>
      <c r="O4" s="13">
        <f>SUM(M4+N4)</f>
        <v>199.33333333333334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J2" name="Range1_3_1_5"/>
  </protectedRanges>
  <conditionalFormatting sqref="E2">
    <cfRule type="top10" dxfId="104" priority="7" rank="1"/>
  </conditionalFormatting>
  <conditionalFormatting sqref="G2">
    <cfRule type="top10" dxfId="103" priority="6" rank="1"/>
  </conditionalFormatting>
  <conditionalFormatting sqref="H2">
    <cfRule type="top10" dxfId="102" priority="5" rank="1"/>
  </conditionalFormatting>
  <conditionalFormatting sqref="J2">
    <cfRule type="top10" dxfId="101" priority="3" rank="1"/>
  </conditionalFormatting>
  <conditionalFormatting sqref="E2:J2">
    <cfRule type="cellIs" dxfId="100" priority="2" operator="greaterThanOrEqual">
      <formula>200</formula>
    </cfRule>
  </conditionalFormatting>
  <conditionalFormatting sqref="F2">
    <cfRule type="top10" dxfId="99" priority="1" rank="1"/>
  </conditionalFormatting>
  <conditionalFormatting sqref="I2">
    <cfRule type="top10" dxfId="98" priority="4" rank="1"/>
  </conditionalFormatting>
  <hyperlinks>
    <hyperlink ref="Q1" location="'Virginia ID 2022'!A1" display="Back to Ranking" xr:uid="{75182FAD-1A5B-4F90-996A-BD6290F9C6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B5CE61-CAA6-4A31-926F-013113D2CA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190DB-A8BF-4594-9F33-5A0E84E3FBAF}">
  <dimension ref="A1:Q4"/>
  <sheetViews>
    <sheetView workbookViewId="0">
      <selection activeCell="C27" sqref="C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95</v>
      </c>
      <c r="C2" s="17">
        <v>44901</v>
      </c>
      <c r="D2" s="18" t="s">
        <v>55</v>
      </c>
      <c r="E2" s="19">
        <v>196</v>
      </c>
      <c r="F2" s="19">
        <v>192</v>
      </c>
      <c r="G2" s="19">
        <v>190</v>
      </c>
      <c r="H2" s="19">
        <v>198</v>
      </c>
      <c r="I2" s="19">
        <v>199</v>
      </c>
      <c r="J2" s="19">
        <v>197</v>
      </c>
      <c r="K2" s="23">
        <v>6</v>
      </c>
      <c r="L2" s="23">
        <v>1172</v>
      </c>
      <c r="M2" s="24">
        <v>195.33333333333334</v>
      </c>
      <c r="N2" s="25">
        <v>4</v>
      </c>
      <c r="O2" s="26">
        <v>199.33333333333334</v>
      </c>
    </row>
    <row r="4" spans="1:17" x14ac:dyDescent="0.25">
      <c r="K4" s="8">
        <f>SUM(K2:K3)</f>
        <v>6</v>
      </c>
      <c r="L4" s="8">
        <f>SUM(L2:L3)</f>
        <v>1172</v>
      </c>
      <c r="M4" s="7">
        <f>SUM(L4/K4)</f>
        <v>195.33333333333334</v>
      </c>
      <c r="N4" s="8">
        <f>SUM(N2:N3)</f>
        <v>4</v>
      </c>
      <c r="O4" s="13">
        <f>SUM(M4+N4)</f>
        <v>199.33333333333334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_1"/>
    <protectedRange algorithmName="SHA-512" hashValue="ON39YdpmFHfN9f47KpiRvqrKx0V9+erV1CNkpWzYhW/Qyc6aT8rEyCrvauWSYGZK2ia3o7vd3akF07acHAFpOA==" saltValue="yVW9XmDwTqEnmpSGai0KYg==" spinCount="100000" sqref="D2" name="Range1_1_7_1_1"/>
    <protectedRange algorithmName="SHA-512" hashValue="ON39YdpmFHfN9f47KpiRvqrKx0V9+erV1CNkpWzYhW/Qyc6aT8rEyCrvauWSYGZK2ia3o7vd3akF07acHAFpOA==" saltValue="yVW9XmDwTqEnmpSGai0KYg==" spinCount="100000" sqref="E2:J2" name="Range1_3_1_5_1"/>
  </protectedRanges>
  <conditionalFormatting sqref="E2">
    <cfRule type="top10" dxfId="97" priority="7" rank="1"/>
  </conditionalFormatting>
  <conditionalFormatting sqref="G2">
    <cfRule type="top10" dxfId="96" priority="6" rank="1"/>
  </conditionalFormatting>
  <conditionalFormatting sqref="H2">
    <cfRule type="top10" dxfId="95" priority="5" rank="1"/>
  </conditionalFormatting>
  <conditionalFormatting sqref="J2">
    <cfRule type="top10" dxfId="94" priority="3" rank="1"/>
  </conditionalFormatting>
  <conditionalFormatting sqref="E2:J2">
    <cfRule type="cellIs" dxfId="93" priority="2" operator="greaterThanOrEqual">
      <formula>200</formula>
    </cfRule>
  </conditionalFormatting>
  <conditionalFormatting sqref="F2">
    <cfRule type="top10" dxfId="92" priority="1" rank="1"/>
  </conditionalFormatting>
  <conditionalFormatting sqref="I2">
    <cfRule type="top10" dxfId="91" priority="4" rank="1"/>
  </conditionalFormatting>
  <hyperlinks>
    <hyperlink ref="Q1" location="'Virginia ID 2022'!A1" display="Back to Ranking" xr:uid="{575A1F03-D42A-4915-901D-5585AE07FA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C1CAE2-905A-420E-8F34-0AA0646EAE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CF819-D244-4686-8C53-AA8B646E1127}">
  <dimension ref="A1:Q4"/>
  <sheetViews>
    <sheetView workbookViewId="0">
      <selection activeCell="C27" sqref="C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94</v>
      </c>
      <c r="C2" s="17">
        <v>44901</v>
      </c>
      <c r="D2" s="18" t="s">
        <v>55</v>
      </c>
      <c r="E2" s="19">
        <v>197</v>
      </c>
      <c r="F2" s="19">
        <v>196</v>
      </c>
      <c r="G2" s="19">
        <v>196</v>
      </c>
      <c r="H2" s="19">
        <v>194</v>
      </c>
      <c r="I2" s="19">
        <v>198</v>
      </c>
      <c r="J2" s="19">
        <v>196</v>
      </c>
      <c r="K2" s="23">
        <v>6</v>
      </c>
      <c r="L2" s="23">
        <v>1177</v>
      </c>
      <c r="M2" s="24">
        <v>196.16666666666666</v>
      </c>
      <c r="N2" s="25">
        <v>4</v>
      </c>
      <c r="O2" s="26">
        <v>200.16666666666666</v>
      </c>
    </row>
    <row r="4" spans="1:17" x14ac:dyDescent="0.25">
      <c r="K4" s="8">
        <f>SUM(K2:K3)</f>
        <v>6</v>
      </c>
      <c r="L4" s="8">
        <f>SUM(L2:L3)</f>
        <v>1177</v>
      </c>
      <c r="M4" s="7">
        <f>SUM(L4/K4)</f>
        <v>196.16666666666666</v>
      </c>
      <c r="N4" s="8">
        <f>SUM(N2:N3)</f>
        <v>4</v>
      </c>
      <c r="O4" s="13">
        <f>SUM(M4+N4)</f>
        <v>200.16666666666666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J2" name="Range1_3_1_5"/>
  </protectedRanges>
  <conditionalFormatting sqref="E2">
    <cfRule type="top10" dxfId="90" priority="7" rank="1"/>
  </conditionalFormatting>
  <conditionalFormatting sqref="G2">
    <cfRule type="top10" dxfId="89" priority="6" rank="1"/>
  </conditionalFormatting>
  <conditionalFormatting sqref="H2">
    <cfRule type="top10" dxfId="88" priority="5" rank="1"/>
  </conditionalFormatting>
  <conditionalFormatting sqref="J2">
    <cfRule type="top10" dxfId="87" priority="3" rank="1"/>
  </conditionalFormatting>
  <conditionalFormatting sqref="E2:J2">
    <cfRule type="cellIs" dxfId="86" priority="2" operator="greaterThanOrEqual">
      <formula>200</formula>
    </cfRule>
  </conditionalFormatting>
  <conditionalFormatting sqref="F2">
    <cfRule type="top10" dxfId="85" priority="1" rank="1"/>
  </conditionalFormatting>
  <conditionalFormatting sqref="I2">
    <cfRule type="top10" dxfId="84" priority="4" rank="1"/>
  </conditionalFormatting>
  <hyperlinks>
    <hyperlink ref="Q1" location="'Virginia ID 2022'!A1" display="Back to Ranking" xr:uid="{063F66D4-B200-4B20-9EDB-C9339F0C25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F05CF3-37B6-406B-BA9B-8481535CC28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B8D0D-9155-4BAC-AB68-2A295B47B855}">
  <dimension ref="A1:Q4"/>
  <sheetViews>
    <sheetView workbookViewId="0">
      <selection activeCell="C27" sqref="C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93</v>
      </c>
      <c r="C2" s="17">
        <v>44901</v>
      </c>
      <c r="D2" s="18" t="s">
        <v>55</v>
      </c>
      <c r="E2" s="19">
        <v>198</v>
      </c>
      <c r="F2" s="19">
        <v>197</v>
      </c>
      <c r="G2" s="19">
        <v>194</v>
      </c>
      <c r="H2" s="19">
        <v>197</v>
      </c>
      <c r="I2" s="19">
        <v>196</v>
      </c>
      <c r="J2" s="19">
        <v>195</v>
      </c>
      <c r="K2" s="23">
        <v>6</v>
      </c>
      <c r="L2" s="23">
        <v>1177</v>
      </c>
      <c r="M2" s="24">
        <v>196.16666666666666</v>
      </c>
      <c r="N2" s="25">
        <v>4</v>
      </c>
      <c r="O2" s="26">
        <v>200.16666666666666</v>
      </c>
    </row>
    <row r="4" spans="1:17" x14ac:dyDescent="0.25">
      <c r="K4" s="8">
        <f>SUM(K2:K3)</f>
        <v>6</v>
      </c>
      <c r="L4" s="8">
        <f>SUM(L2:L3)</f>
        <v>1177</v>
      </c>
      <c r="M4" s="7">
        <f>SUM(L4/K4)</f>
        <v>196.16666666666666</v>
      </c>
      <c r="N4" s="8">
        <f>SUM(N2:N3)</f>
        <v>4</v>
      </c>
      <c r="O4" s="13">
        <f>SUM(M4+N4)</f>
        <v>200.16666666666666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_1"/>
    <protectedRange algorithmName="SHA-512" hashValue="ON39YdpmFHfN9f47KpiRvqrKx0V9+erV1CNkpWzYhW/Qyc6aT8rEyCrvauWSYGZK2ia3o7vd3akF07acHAFpOA==" saltValue="yVW9XmDwTqEnmpSGai0KYg==" spinCount="100000" sqref="D2" name="Range1_1_7_1_1"/>
    <protectedRange algorithmName="SHA-512" hashValue="ON39YdpmFHfN9f47KpiRvqrKx0V9+erV1CNkpWzYhW/Qyc6aT8rEyCrvauWSYGZK2ia3o7vd3akF07acHAFpOA==" saltValue="yVW9XmDwTqEnmpSGai0KYg==" spinCount="100000" sqref="E2:J2" name="Range1_3_1_5_1"/>
  </protectedRanges>
  <conditionalFormatting sqref="E2">
    <cfRule type="top10" dxfId="83" priority="7" rank="1"/>
  </conditionalFormatting>
  <conditionalFormatting sqref="G2">
    <cfRule type="top10" dxfId="82" priority="6" rank="1"/>
  </conditionalFormatting>
  <conditionalFormatting sqref="H2">
    <cfRule type="top10" dxfId="81" priority="5" rank="1"/>
  </conditionalFormatting>
  <conditionalFormatting sqref="J2">
    <cfRule type="top10" dxfId="80" priority="3" rank="1"/>
  </conditionalFormatting>
  <conditionalFormatting sqref="E2:J2">
    <cfRule type="cellIs" dxfId="79" priority="2" operator="greaterThanOrEqual">
      <formula>200</formula>
    </cfRule>
  </conditionalFormatting>
  <conditionalFormatting sqref="F2">
    <cfRule type="top10" dxfId="78" priority="1" rank="1"/>
  </conditionalFormatting>
  <conditionalFormatting sqref="I2">
    <cfRule type="top10" dxfId="77" priority="4" rank="1"/>
  </conditionalFormatting>
  <hyperlinks>
    <hyperlink ref="Q1" location="'Virginia ID 2022'!A1" display="Back to Ranking" xr:uid="{FD981785-A5BB-408B-883E-EE671283C4C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BF6901-846D-4EDB-B3E9-E9D3C733AE8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2AF5A-201E-47CD-B6E1-C0F7F481DA5B}"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27</v>
      </c>
      <c r="B2" s="16" t="s">
        <v>29</v>
      </c>
      <c r="C2" s="17">
        <v>44565</v>
      </c>
      <c r="D2" s="18" t="s">
        <v>48</v>
      </c>
      <c r="E2" s="19">
        <v>200</v>
      </c>
      <c r="F2" s="19">
        <v>199</v>
      </c>
      <c r="G2" s="19">
        <v>199</v>
      </c>
      <c r="H2" s="19"/>
      <c r="I2" s="19"/>
      <c r="J2" s="19"/>
      <c r="K2" s="23">
        <v>3</v>
      </c>
      <c r="L2" s="23">
        <v>598</v>
      </c>
      <c r="M2" s="24">
        <v>199.33333333333334</v>
      </c>
      <c r="N2" s="25">
        <v>4</v>
      </c>
      <c r="O2" s="26">
        <v>203.33333333333334</v>
      </c>
    </row>
    <row r="3" spans="1:17" x14ac:dyDescent="0.25">
      <c r="A3" s="15" t="s">
        <v>49</v>
      </c>
      <c r="B3" s="16" t="s">
        <v>29</v>
      </c>
      <c r="C3" s="17">
        <v>44583</v>
      </c>
      <c r="D3" s="18" t="s">
        <v>48</v>
      </c>
      <c r="E3" s="19">
        <v>199</v>
      </c>
      <c r="F3" s="19">
        <v>200</v>
      </c>
      <c r="G3" s="19">
        <v>198</v>
      </c>
      <c r="H3" s="19">
        <v>199</v>
      </c>
      <c r="I3" s="19">
        <v>199</v>
      </c>
      <c r="J3" s="19">
        <v>198</v>
      </c>
      <c r="K3" s="23">
        <v>6</v>
      </c>
      <c r="L3" s="23">
        <v>1193</v>
      </c>
      <c r="M3" s="24">
        <v>198.83333333333334</v>
      </c>
      <c r="N3" s="25">
        <v>4</v>
      </c>
      <c r="O3" s="26">
        <v>202.83333333333334</v>
      </c>
    </row>
    <row r="5" spans="1:17" x14ac:dyDescent="0.25">
      <c r="K5" s="8">
        <f>SUM(K2:K4)</f>
        <v>9</v>
      </c>
      <c r="L5" s="8">
        <f>SUM(L2:L4)</f>
        <v>1791</v>
      </c>
      <c r="M5" s="7">
        <f>SUM(L5/K5)</f>
        <v>199</v>
      </c>
      <c r="N5" s="8">
        <f>SUM(N2:N4)</f>
        <v>8</v>
      </c>
      <c r="O5" s="13">
        <f>SUM(M5+N5)</f>
        <v>207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806" priority="12" rank="1"/>
  </conditionalFormatting>
  <conditionalFormatting sqref="F2">
    <cfRule type="top10" dxfId="805" priority="11" rank="1"/>
  </conditionalFormatting>
  <conditionalFormatting sqref="G2">
    <cfRule type="top10" dxfId="804" priority="10" rank="1"/>
  </conditionalFormatting>
  <conditionalFormatting sqref="H2">
    <cfRule type="top10" dxfId="803" priority="9" rank="1"/>
  </conditionalFormatting>
  <conditionalFormatting sqref="I2">
    <cfRule type="top10" dxfId="802" priority="8" rank="1"/>
  </conditionalFormatting>
  <conditionalFormatting sqref="J2">
    <cfRule type="top10" dxfId="801" priority="7" rank="1"/>
  </conditionalFormatting>
  <conditionalFormatting sqref="E3">
    <cfRule type="top10" dxfId="800" priority="6" rank="1"/>
  </conditionalFormatting>
  <conditionalFormatting sqref="F3">
    <cfRule type="top10" dxfId="799" priority="5" rank="1"/>
  </conditionalFormatting>
  <conditionalFormatting sqref="G3">
    <cfRule type="top10" dxfId="798" priority="4" rank="1"/>
  </conditionalFormatting>
  <conditionalFormatting sqref="H3">
    <cfRule type="top10" dxfId="797" priority="3" rank="1"/>
  </conditionalFormatting>
  <conditionalFormatting sqref="I3">
    <cfRule type="top10" dxfId="796" priority="2" rank="1"/>
  </conditionalFormatting>
  <conditionalFormatting sqref="J3">
    <cfRule type="top10" dxfId="795" priority="1" rank="1"/>
  </conditionalFormatting>
  <hyperlinks>
    <hyperlink ref="Q1" location="'Virginia ID 2022'!A1" display="Back to Ranking" xr:uid="{CA38EBFA-5A78-4F53-897E-A34047927B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4CFDE8-2F28-45D9-B480-CD608BF4F1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7FAE7-32AC-4F22-94EE-87A1EBC0569A}">
  <dimension ref="A1:Q4"/>
  <sheetViews>
    <sheetView workbookViewId="0">
      <selection activeCell="C27" sqref="C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91</v>
      </c>
      <c r="C2" s="17">
        <v>44901</v>
      </c>
      <c r="D2" s="18" t="s">
        <v>55</v>
      </c>
      <c r="E2" s="19">
        <v>195</v>
      </c>
      <c r="F2" s="19">
        <v>195</v>
      </c>
      <c r="G2" s="19">
        <v>199</v>
      </c>
      <c r="H2" s="19">
        <v>198</v>
      </c>
      <c r="I2" s="19">
        <v>196</v>
      </c>
      <c r="J2" s="19">
        <v>197</v>
      </c>
      <c r="K2" s="23">
        <v>6</v>
      </c>
      <c r="L2" s="23">
        <v>1180</v>
      </c>
      <c r="M2" s="24">
        <v>196.66666666666666</v>
      </c>
      <c r="N2" s="25">
        <v>4</v>
      </c>
      <c r="O2" s="26">
        <v>200.66666666666666</v>
      </c>
    </row>
    <row r="4" spans="1:17" x14ac:dyDescent="0.25">
      <c r="K4" s="8">
        <f>SUM(K2:K3)</f>
        <v>6</v>
      </c>
      <c r="L4" s="8">
        <f>SUM(L2:L3)</f>
        <v>1180</v>
      </c>
      <c r="M4" s="7">
        <f>SUM(L4/K4)</f>
        <v>196.66666666666666</v>
      </c>
      <c r="N4" s="8">
        <f>SUM(N2:N3)</f>
        <v>4</v>
      </c>
      <c r="O4" s="13">
        <f>SUM(M4+N4)</f>
        <v>200.66666666666666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J2" name="Range1_3_1_5"/>
  </protectedRanges>
  <conditionalFormatting sqref="E2">
    <cfRule type="top10" dxfId="76" priority="7" rank="1"/>
  </conditionalFormatting>
  <conditionalFormatting sqref="G2">
    <cfRule type="top10" dxfId="75" priority="6" rank="1"/>
  </conditionalFormatting>
  <conditionalFormatting sqref="H2">
    <cfRule type="top10" dxfId="74" priority="5" rank="1"/>
  </conditionalFormatting>
  <conditionalFormatting sqref="J2">
    <cfRule type="top10" dxfId="73" priority="3" rank="1"/>
  </conditionalFormatting>
  <conditionalFormatting sqref="E2:J2">
    <cfRule type="cellIs" dxfId="72" priority="2" operator="greaterThanOrEqual">
      <formula>200</formula>
    </cfRule>
  </conditionalFormatting>
  <conditionalFormatting sqref="F2">
    <cfRule type="top10" dxfId="71" priority="1" rank="1"/>
  </conditionalFormatting>
  <conditionalFormatting sqref="I2">
    <cfRule type="top10" dxfId="70" priority="4" rank="1"/>
  </conditionalFormatting>
  <hyperlinks>
    <hyperlink ref="Q1" location="'Virginia ID 2022'!A1" display="Back to Ranking" xr:uid="{13D9BC8E-FCC7-4953-88DB-61D9D8A0A4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5E33BA-D6F7-4837-836A-E63878A480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0C35E-D202-4682-9E72-7B8613941E42}">
  <dimension ref="A1:Q4"/>
  <sheetViews>
    <sheetView workbookViewId="0">
      <selection activeCell="C27" sqref="C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90</v>
      </c>
      <c r="C2" s="17">
        <v>44901</v>
      </c>
      <c r="D2" s="18" t="s">
        <v>55</v>
      </c>
      <c r="E2" s="19">
        <v>196</v>
      </c>
      <c r="F2" s="19">
        <v>198</v>
      </c>
      <c r="G2" s="19">
        <v>199</v>
      </c>
      <c r="H2" s="19">
        <v>195</v>
      </c>
      <c r="I2" s="19">
        <v>199</v>
      </c>
      <c r="J2" s="19">
        <v>197</v>
      </c>
      <c r="K2" s="23">
        <v>6</v>
      </c>
      <c r="L2" s="23">
        <v>1184</v>
      </c>
      <c r="M2" s="24">
        <v>197.33333333333334</v>
      </c>
      <c r="N2" s="25">
        <v>4</v>
      </c>
      <c r="O2" s="26">
        <v>201.33333333333334</v>
      </c>
    </row>
    <row r="4" spans="1:17" x14ac:dyDescent="0.25">
      <c r="K4" s="8">
        <f>SUM(K2:K3)</f>
        <v>6</v>
      </c>
      <c r="L4" s="8">
        <f>SUM(L2:L3)</f>
        <v>1184</v>
      </c>
      <c r="M4" s="7">
        <f>SUM(L4/K4)</f>
        <v>197.33333333333334</v>
      </c>
      <c r="N4" s="8">
        <f>SUM(N2:N3)</f>
        <v>4</v>
      </c>
      <c r="O4" s="13">
        <f>SUM(M4+N4)</f>
        <v>201.33333333333334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_1"/>
    <protectedRange algorithmName="SHA-512" hashValue="ON39YdpmFHfN9f47KpiRvqrKx0V9+erV1CNkpWzYhW/Qyc6aT8rEyCrvauWSYGZK2ia3o7vd3akF07acHAFpOA==" saltValue="yVW9XmDwTqEnmpSGai0KYg==" spinCount="100000" sqref="D2" name="Range1_1_7_1_1"/>
    <protectedRange algorithmName="SHA-512" hashValue="ON39YdpmFHfN9f47KpiRvqrKx0V9+erV1CNkpWzYhW/Qyc6aT8rEyCrvauWSYGZK2ia3o7vd3akF07acHAFpOA==" saltValue="yVW9XmDwTqEnmpSGai0KYg==" spinCount="100000" sqref="E2:J2" name="Range1_3_1_5_1"/>
  </protectedRanges>
  <conditionalFormatting sqref="E2">
    <cfRule type="top10" dxfId="69" priority="7" rank="1"/>
  </conditionalFormatting>
  <conditionalFormatting sqref="G2">
    <cfRule type="top10" dxfId="68" priority="6" rank="1"/>
  </conditionalFormatting>
  <conditionalFormatting sqref="H2">
    <cfRule type="top10" dxfId="67" priority="5" rank="1"/>
  </conditionalFormatting>
  <conditionalFormatting sqref="J2">
    <cfRule type="top10" dxfId="66" priority="3" rank="1"/>
  </conditionalFormatting>
  <conditionalFormatting sqref="E2:J2">
    <cfRule type="cellIs" dxfId="65" priority="2" operator="greaterThanOrEqual">
      <formula>200</formula>
    </cfRule>
  </conditionalFormatting>
  <conditionalFormatting sqref="F2">
    <cfRule type="top10" dxfId="64" priority="1" rank="1"/>
  </conditionalFormatting>
  <conditionalFormatting sqref="I2">
    <cfRule type="top10" dxfId="63" priority="4" rank="1"/>
  </conditionalFormatting>
  <hyperlinks>
    <hyperlink ref="Q1" location="'Virginia ID 2022'!A1" display="Back to Ranking" xr:uid="{F9C688D1-D708-4925-A833-665B4F4DBD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E2F1D0-FC96-408F-8F15-4EC3F3D8AD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6B780-E7F6-4EF1-A00E-1EAC8E196F43}">
  <dimension ref="A1:Q4"/>
  <sheetViews>
    <sheetView workbookViewId="0">
      <selection activeCell="C27" sqref="C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88</v>
      </c>
      <c r="C2" s="17">
        <v>44901</v>
      </c>
      <c r="D2" s="18" t="s">
        <v>55</v>
      </c>
      <c r="E2" s="19">
        <v>199</v>
      </c>
      <c r="F2" s="19">
        <v>200</v>
      </c>
      <c r="G2" s="19">
        <v>200</v>
      </c>
      <c r="H2" s="19">
        <v>198</v>
      </c>
      <c r="I2" s="19">
        <v>195</v>
      </c>
      <c r="J2" s="19">
        <v>197</v>
      </c>
      <c r="K2" s="23">
        <v>6</v>
      </c>
      <c r="L2" s="23">
        <v>1189</v>
      </c>
      <c r="M2" s="24">
        <v>198.16666666666666</v>
      </c>
      <c r="N2" s="25">
        <v>4</v>
      </c>
      <c r="O2" s="26">
        <v>202.16666666666666</v>
      </c>
    </row>
    <row r="4" spans="1:17" x14ac:dyDescent="0.25">
      <c r="K4" s="8">
        <f>SUM(K2:K3)</f>
        <v>6</v>
      </c>
      <c r="L4" s="8">
        <f>SUM(L2:L3)</f>
        <v>1189</v>
      </c>
      <c r="M4" s="7">
        <f>SUM(L4/K4)</f>
        <v>198.16666666666666</v>
      </c>
      <c r="N4" s="8">
        <f>SUM(N2:N3)</f>
        <v>4</v>
      </c>
      <c r="O4" s="13">
        <f>SUM(M4+N4)</f>
        <v>202.16666666666666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_1"/>
    <protectedRange algorithmName="SHA-512" hashValue="ON39YdpmFHfN9f47KpiRvqrKx0V9+erV1CNkpWzYhW/Qyc6aT8rEyCrvauWSYGZK2ia3o7vd3akF07acHAFpOA==" saltValue="yVW9XmDwTqEnmpSGai0KYg==" spinCount="100000" sqref="D2" name="Range1_1_7_1_1"/>
    <protectedRange algorithmName="SHA-512" hashValue="ON39YdpmFHfN9f47KpiRvqrKx0V9+erV1CNkpWzYhW/Qyc6aT8rEyCrvauWSYGZK2ia3o7vd3akF07acHAFpOA==" saltValue="yVW9XmDwTqEnmpSGai0KYg==" spinCount="100000" sqref="E2:J2" name="Range1_3_1_5_1"/>
  </protectedRanges>
  <conditionalFormatting sqref="E2">
    <cfRule type="top10" dxfId="62" priority="7" rank="1"/>
  </conditionalFormatting>
  <conditionalFormatting sqref="G2">
    <cfRule type="top10" dxfId="61" priority="6" rank="1"/>
  </conditionalFormatting>
  <conditionalFormatting sqref="H2">
    <cfRule type="top10" dxfId="60" priority="5" rank="1"/>
  </conditionalFormatting>
  <conditionalFormatting sqref="J2">
    <cfRule type="top10" dxfId="59" priority="3" rank="1"/>
  </conditionalFormatting>
  <conditionalFormatting sqref="E2:J2">
    <cfRule type="cellIs" dxfId="58" priority="2" operator="greaterThanOrEqual">
      <formula>200</formula>
    </cfRule>
  </conditionalFormatting>
  <conditionalFormatting sqref="F2">
    <cfRule type="top10" dxfId="57" priority="1" rank="1"/>
  </conditionalFormatting>
  <conditionalFormatting sqref="I2">
    <cfRule type="top10" dxfId="56" priority="4" rank="1"/>
  </conditionalFormatting>
  <hyperlinks>
    <hyperlink ref="Q1" location="'Virginia ID 2022'!A1" display="Back to Ranking" xr:uid="{94F1C5C3-04EC-4731-A5A3-E8ABEC33184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38DC8D-AD11-4A9F-B772-EBF824FECA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9EE48-D76A-402C-9156-38C6FE2289D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87</v>
      </c>
      <c r="C2" s="17">
        <v>44901</v>
      </c>
      <c r="D2" s="18" t="s">
        <v>55</v>
      </c>
      <c r="E2" s="19">
        <v>199</v>
      </c>
      <c r="F2" s="19">
        <v>198</v>
      </c>
      <c r="G2" s="19">
        <v>196</v>
      </c>
      <c r="H2" s="19">
        <v>199</v>
      </c>
      <c r="I2" s="19">
        <v>200</v>
      </c>
      <c r="J2" s="19">
        <v>199</v>
      </c>
      <c r="K2" s="23">
        <v>6</v>
      </c>
      <c r="L2" s="23">
        <v>1191</v>
      </c>
      <c r="M2" s="24">
        <v>198.5</v>
      </c>
      <c r="N2" s="25">
        <v>4</v>
      </c>
      <c r="O2" s="26">
        <v>202.5</v>
      </c>
    </row>
    <row r="4" spans="1:17" x14ac:dyDescent="0.25">
      <c r="K4" s="8">
        <f>SUM(K2:K3)</f>
        <v>6</v>
      </c>
      <c r="L4" s="8">
        <f>SUM(L2:L3)</f>
        <v>1191</v>
      </c>
      <c r="M4" s="7">
        <f>SUM(L4/K4)</f>
        <v>198.5</v>
      </c>
      <c r="N4" s="8">
        <f>SUM(N2:N3)</f>
        <v>4</v>
      </c>
      <c r="O4" s="13">
        <f>SUM(M4+N4)</f>
        <v>202.5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J2" name="Range1_3_1_5"/>
  </protectedRanges>
  <conditionalFormatting sqref="E2">
    <cfRule type="top10" dxfId="55" priority="7" rank="1"/>
  </conditionalFormatting>
  <conditionalFormatting sqref="G2">
    <cfRule type="top10" dxfId="54" priority="6" rank="1"/>
  </conditionalFormatting>
  <conditionalFormatting sqref="H2">
    <cfRule type="top10" dxfId="53" priority="5" rank="1"/>
  </conditionalFormatting>
  <conditionalFormatting sqref="J2">
    <cfRule type="top10" dxfId="52" priority="3" rank="1"/>
  </conditionalFormatting>
  <conditionalFormatting sqref="E2:J2">
    <cfRule type="cellIs" dxfId="51" priority="2" operator="greaterThanOrEqual">
      <formula>200</formula>
    </cfRule>
  </conditionalFormatting>
  <conditionalFormatting sqref="F2">
    <cfRule type="top10" dxfId="50" priority="1" rank="1"/>
  </conditionalFormatting>
  <conditionalFormatting sqref="I2">
    <cfRule type="top10" dxfId="49" priority="4" rank="1"/>
  </conditionalFormatting>
  <hyperlinks>
    <hyperlink ref="Q1" location="'Virginia ID 2022'!A1" display="Back to Ranking" xr:uid="{F0257352-05E4-4743-90C7-E787BEFE52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2F9DCC-4626-4D44-8F4C-6148BB9234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608FD-2AF7-415D-BBA3-E459161A875C}">
  <dimension ref="A1:Q4"/>
  <sheetViews>
    <sheetView workbookViewId="0">
      <selection activeCell="B27" sqref="B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85</v>
      </c>
      <c r="C2" s="17">
        <v>44901</v>
      </c>
      <c r="D2" s="18" t="s">
        <v>55</v>
      </c>
      <c r="E2" s="19">
        <v>197</v>
      </c>
      <c r="F2" s="19">
        <v>198</v>
      </c>
      <c r="G2" s="19">
        <v>200</v>
      </c>
      <c r="H2" s="19">
        <v>199</v>
      </c>
      <c r="I2" s="19">
        <v>198</v>
      </c>
      <c r="J2" s="19">
        <v>199</v>
      </c>
      <c r="K2" s="23">
        <v>6</v>
      </c>
      <c r="L2" s="23">
        <v>1191</v>
      </c>
      <c r="M2" s="24">
        <v>198.5</v>
      </c>
      <c r="N2" s="25">
        <v>4</v>
      </c>
      <c r="O2" s="26">
        <v>202.5</v>
      </c>
    </row>
    <row r="4" spans="1:17" x14ac:dyDescent="0.25">
      <c r="K4" s="8">
        <f>SUM(K2:K3)</f>
        <v>6</v>
      </c>
      <c r="L4" s="8">
        <f>SUM(L2:L3)</f>
        <v>1191</v>
      </c>
      <c r="M4" s="7">
        <f>SUM(L4/K4)</f>
        <v>198.5</v>
      </c>
      <c r="N4" s="8">
        <f>SUM(N2:N3)</f>
        <v>4</v>
      </c>
      <c r="O4" s="13">
        <f>SUM(M4+N4)</f>
        <v>202.5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_2"/>
    <protectedRange algorithmName="SHA-512" hashValue="ON39YdpmFHfN9f47KpiRvqrKx0V9+erV1CNkpWzYhW/Qyc6aT8rEyCrvauWSYGZK2ia3o7vd3akF07acHAFpOA==" saltValue="yVW9XmDwTqEnmpSGai0KYg==" spinCount="100000" sqref="D2" name="Range1_1_7_1_2"/>
    <protectedRange algorithmName="SHA-512" hashValue="ON39YdpmFHfN9f47KpiRvqrKx0V9+erV1CNkpWzYhW/Qyc6aT8rEyCrvauWSYGZK2ia3o7vd3akF07acHAFpOA==" saltValue="yVW9XmDwTqEnmpSGai0KYg==" spinCount="100000" sqref="E2:J2" name="Range1_3_1_5_2"/>
  </protectedRanges>
  <conditionalFormatting sqref="E2">
    <cfRule type="top10" dxfId="48" priority="7" rank="1"/>
  </conditionalFormatting>
  <conditionalFormatting sqref="G2">
    <cfRule type="top10" dxfId="47" priority="6" rank="1"/>
  </conditionalFormatting>
  <conditionalFormatting sqref="H2">
    <cfRule type="top10" dxfId="46" priority="5" rank="1"/>
  </conditionalFormatting>
  <conditionalFormatting sqref="J2">
    <cfRule type="top10" dxfId="45" priority="3" rank="1"/>
  </conditionalFormatting>
  <conditionalFormatting sqref="E2:J2">
    <cfRule type="cellIs" dxfId="44" priority="2" operator="greaterThanOrEqual">
      <formula>200</formula>
    </cfRule>
  </conditionalFormatting>
  <conditionalFormatting sqref="F2">
    <cfRule type="top10" dxfId="43" priority="1" rank="1"/>
  </conditionalFormatting>
  <conditionalFormatting sqref="I2">
    <cfRule type="top10" dxfId="42" priority="4" rank="1"/>
  </conditionalFormatting>
  <hyperlinks>
    <hyperlink ref="Q1" location="'Virginia ID 2022'!A1" display="Back to Ranking" xr:uid="{52596427-64FF-4C33-A59D-E5ACDB13BE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0C6BE6-0A37-4D2D-BFDE-E1B90CF7ED0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E17C6-D9B2-4FE6-B531-6E32C76C2A3E}">
  <dimension ref="A1:Q4"/>
  <sheetViews>
    <sheetView workbookViewId="0">
      <selection activeCell="B27" sqref="B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84</v>
      </c>
      <c r="C2" s="17">
        <v>44901</v>
      </c>
      <c r="D2" s="18" t="s">
        <v>55</v>
      </c>
      <c r="E2" s="19">
        <v>200</v>
      </c>
      <c r="F2" s="19">
        <v>199</v>
      </c>
      <c r="G2" s="19">
        <v>199</v>
      </c>
      <c r="H2" s="19">
        <v>197</v>
      </c>
      <c r="I2" s="19">
        <v>199</v>
      </c>
      <c r="J2" s="19">
        <v>198</v>
      </c>
      <c r="K2" s="23">
        <v>6</v>
      </c>
      <c r="L2" s="23">
        <v>1192</v>
      </c>
      <c r="M2" s="24">
        <v>198.66666666666666</v>
      </c>
      <c r="N2" s="25">
        <v>4</v>
      </c>
      <c r="O2" s="26">
        <v>202.66666666666666</v>
      </c>
    </row>
    <row r="4" spans="1:17" x14ac:dyDescent="0.25">
      <c r="K4" s="8">
        <f>SUM(K2:K3)</f>
        <v>6</v>
      </c>
      <c r="L4" s="8">
        <f>SUM(L2:L3)</f>
        <v>1192</v>
      </c>
      <c r="M4" s="7">
        <f>SUM(L4/K4)</f>
        <v>198.66666666666666</v>
      </c>
      <c r="N4" s="8">
        <f>SUM(N2:N3)</f>
        <v>4</v>
      </c>
      <c r="O4" s="13">
        <f>SUM(M4+N4)</f>
        <v>202.66666666666666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J2" name="Range1_3_1_5"/>
  </protectedRanges>
  <conditionalFormatting sqref="E2">
    <cfRule type="top10" dxfId="41" priority="7" rank="1"/>
  </conditionalFormatting>
  <conditionalFormatting sqref="G2">
    <cfRule type="top10" dxfId="40" priority="6" rank="1"/>
  </conditionalFormatting>
  <conditionalFormatting sqref="H2">
    <cfRule type="top10" dxfId="39" priority="5" rank="1"/>
  </conditionalFormatting>
  <conditionalFormatting sqref="J2">
    <cfRule type="top10" dxfId="38" priority="3" rank="1"/>
  </conditionalFormatting>
  <conditionalFormatting sqref="E2:J2">
    <cfRule type="cellIs" dxfId="37" priority="2" operator="greaterThanOrEqual">
      <formula>200</formula>
    </cfRule>
  </conditionalFormatting>
  <conditionalFormatting sqref="F2">
    <cfRule type="top10" dxfId="36" priority="1" rank="1"/>
  </conditionalFormatting>
  <conditionalFormatting sqref="I2">
    <cfRule type="top10" dxfId="35" priority="4" rank="1"/>
  </conditionalFormatting>
  <hyperlinks>
    <hyperlink ref="Q1" location="'Virginia ID 2022'!A1" display="Back to Ranking" xr:uid="{59BA17B2-8665-4800-9AB8-63810EF72B7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4293FF-D468-458B-B280-662CAD16E1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20163-B4FA-488C-AE69-223A9E823A75}">
  <dimension ref="A1:Q4"/>
  <sheetViews>
    <sheetView workbookViewId="0">
      <selection activeCell="B27" sqref="B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83</v>
      </c>
      <c r="C2" s="17">
        <v>44901</v>
      </c>
      <c r="D2" s="18" t="s">
        <v>55</v>
      </c>
      <c r="E2" s="19">
        <v>199</v>
      </c>
      <c r="F2" s="19">
        <v>199</v>
      </c>
      <c r="G2" s="19">
        <v>196</v>
      </c>
      <c r="H2" s="19">
        <v>198</v>
      </c>
      <c r="I2" s="19">
        <v>200</v>
      </c>
      <c r="J2" s="19">
        <v>200</v>
      </c>
      <c r="K2" s="23">
        <v>6</v>
      </c>
      <c r="L2" s="23">
        <v>1192</v>
      </c>
      <c r="M2" s="24">
        <v>198.66666666666666</v>
      </c>
      <c r="N2" s="25">
        <v>4</v>
      </c>
      <c r="O2" s="26">
        <v>202.66666666666666</v>
      </c>
    </row>
    <row r="4" spans="1:17" x14ac:dyDescent="0.25">
      <c r="K4" s="8">
        <f>SUM(K2:K3)</f>
        <v>6</v>
      </c>
      <c r="L4" s="8">
        <f>SUM(L2:L3)</f>
        <v>1192</v>
      </c>
      <c r="M4" s="7">
        <f>SUM(L4/K4)</f>
        <v>198.66666666666666</v>
      </c>
      <c r="N4" s="8">
        <f>SUM(N2:N3)</f>
        <v>4</v>
      </c>
      <c r="O4" s="13">
        <f>SUM(M4+N4)</f>
        <v>202.66666666666666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_1"/>
    <protectedRange algorithmName="SHA-512" hashValue="ON39YdpmFHfN9f47KpiRvqrKx0V9+erV1CNkpWzYhW/Qyc6aT8rEyCrvauWSYGZK2ia3o7vd3akF07acHAFpOA==" saltValue="yVW9XmDwTqEnmpSGai0KYg==" spinCount="100000" sqref="D2" name="Range1_1_7_1_1"/>
    <protectedRange algorithmName="SHA-512" hashValue="ON39YdpmFHfN9f47KpiRvqrKx0V9+erV1CNkpWzYhW/Qyc6aT8rEyCrvauWSYGZK2ia3o7vd3akF07acHAFpOA==" saltValue="yVW9XmDwTqEnmpSGai0KYg==" spinCount="100000" sqref="E2:J2" name="Range1_3_1_5_1"/>
  </protectedRanges>
  <conditionalFormatting sqref="E2">
    <cfRule type="top10" dxfId="34" priority="7" rank="1"/>
  </conditionalFormatting>
  <conditionalFormatting sqref="G2">
    <cfRule type="top10" dxfId="33" priority="6" rank="1"/>
  </conditionalFormatting>
  <conditionalFormatting sqref="H2">
    <cfRule type="top10" dxfId="32" priority="5" rank="1"/>
  </conditionalFormatting>
  <conditionalFormatting sqref="J2">
    <cfRule type="top10" dxfId="31" priority="3" rank="1"/>
  </conditionalFormatting>
  <conditionalFormatting sqref="E2:J2">
    <cfRule type="cellIs" dxfId="30" priority="2" operator="greaterThanOrEqual">
      <formula>200</formula>
    </cfRule>
  </conditionalFormatting>
  <conditionalFormatting sqref="F2">
    <cfRule type="top10" dxfId="29" priority="1" rank="1"/>
  </conditionalFormatting>
  <conditionalFormatting sqref="I2">
    <cfRule type="top10" dxfId="28" priority="4" rank="1"/>
  </conditionalFormatting>
  <hyperlinks>
    <hyperlink ref="Q1" location="'Virginia ID 2022'!A1" display="Back to Ranking" xr:uid="{9863878B-18EA-4488-AB4F-E2D37AD354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559C7C-FC64-4789-9C56-5351A902C6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F1819-7089-47C7-995F-FD75967F9820}">
  <dimension ref="A1:Q4"/>
  <sheetViews>
    <sheetView workbookViewId="0">
      <selection activeCell="B27" sqref="B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82</v>
      </c>
      <c r="C2" s="17">
        <v>44901</v>
      </c>
      <c r="D2" s="18" t="s">
        <v>55</v>
      </c>
      <c r="E2" s="19">
        <v>197</v>
      </c>
      <c r="F2" s="19">
        <v>200</v>
      </c>
      <c r="G2" s="19">
        <v>199</v>
      </c>
      <c r="H2" s="19">
        <v>199</v>
      </c>
      <c r="I2" s="19">
        <v>199</v>
      </c>
      <c r="J2" s="19">
        <v>199</v>
      </c>
      <c r="K2" s="23">
        <v>6</v>
      </c>
      <c r="L2" s="23">
        <v>1193</v>
      </c>
      <c r="M2" s="24">
        <v>198.83333333333334</v>
      </c>
      <c r="N2" s="25">
        <v>4</v>
      </c>
      <c r="O2" s="26">
        <v>202.83333333333334</v>
      </c>
    </row>
    <row r="4" spans="1:17" x14ac:dyDescent="0.25">
      <c r="K4" s="8">
        <f>SUM(K2:K3)</f>
        <v>6</v>
      </c>
      <c r="L4" s="8">
        <f>SUM(L2:L3)</f>
        <v>1193</v>
      </c>
      <c r="M4" s="7">
        <f>SUM(L4/K4)</f>
        <v>198.83333333333334</v>
      </c>
      <c r="N4" s="8">
        <f>SUM(N2:N3)</f>
        <v>4</v>
      </c>
      <c r="O4" s="13">
        <f>SUM(M4+N4)</f>
        <v>202.83333333333334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J2" name="Range1_3_1_5"/>
  </protectedRanges>
  <conditionalFormatting sqref="E2">
    <cfRule type="top10" dxfId="27" priority="7" rank="1"/>
  </conditionalFormatting>
  <conditionalFormatting sqref="G2">
    <cfRule type="top10" dxfId="26" priority="6" rank="1"/>
  </conditionalFormatting>
  <conditionalFormatting sqref="H2">
    <cfRule type="top10" dxfId="25" priority="5" rank="1"/>
  </conditionalFormatting>
  <conditionalFormatting sqref="J2">
    <cfRule type="top10" dxfId="24" priority="3" rank="1"/>
  </conditionalFormatting>
  <conditionalFormatting sqref="E2:J2">
    <cfRule type="cellIs" dxfId="23" priority="2" operator="greaterThanOrEqual">
      <formula>200</formula>
    </cfRule>
  </conditionalFormatting>
  <conditionalFormatting sqref="F2">
    <cfRule type="top10" dxfId="22" priority="1" rank="1"/>
  </conditionalFormatting>
  <conditionalFormatting sqref="I2">
    <cfRule type="top10" dxfId="21" priority="4" rank="1"/>
  </conditionalFormatting>
  <hyperlinks>
    <hyperlink ref="Q1" location="'Virginia ID 2022'!A1" display="Back to Ranking" xr:uid="{ED57EFB7-BE35-41D4-ADD4-908A6372452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407BAB-DC3F-4844-93A3-52EC495A2E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1B66E-6220-4699-B4C0-99FE85623BC0}">
  <dimension ref="A1:Q4"/>
  <sheetViews>
    <sheetView workbookViewId="0">
      <selection activeCell="B27" sqref="B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81</v>
      </c>
      <c r="C2" s="17">
        <v>44901</v>
      </c>
      <c r="D2" s="18" t="s">
        <v>55</v>
      </c>
      <c r="E2" s="19">
        <v>198</v>
      </c>
      <c r="F2" s="19">
        <v>199</v>
      </c>
      <c r="G2" s="19">
        <v>199</v>
      </c>
      <c r="H2" s="19">
        <v>200</v>
      </c>
      <c r="I2" s="19">
        <v>200</v>
      </c>
      <c r="J2" s="19">
        <v>197</v>
      </c>
      <c r="K2" s="23">
        <v>6</v>
      </c>
      <c r="L2" s="23">
        <v>1193</v>
      </c>
      <c r="M2" s="24">
        <v>198.83333333333334</v>
      </c>
      <c r="N2" s="25">
        <v>4</v>
      </c>
      <c r="O2" s="26">
        <v>202.83333333333334</v>
      </c>
    </row>
    <row r="4" spans="1:17" x14ac:dyDescent="0.25">
      <c r="K4" s="8">
        <f>SUM(K2:K3)</f>
        <v>6</v>
      </c>
      <c r="L4" s="8">
        <f>SUM(L2:L3)</f>
        <v>1193</v>
      </c>
      <c r="M4" s="7">
        <f>SUM(L4/K4)</f>
        <v>198.83333333333334</v>
      </c>
      <c r="N4" s="8">
        <f>SUM(N2:N3)</f>
        <v>4</v>
      </c>
      <c r="O4" s="13">
        <f>SUM(M4+N4)</f>
        <v>202.83333333333334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_1"/>
    <protectedRange algorithmName="SHA-512" hashValue="ON39YdpmFHfN9f47KpiRvqrKx0V9+erV1CNkpWzYhW/Qyc6aT8rEyCrvauWSYGZK2ia3o7vd3akF07acHAFpOA==" saltValue="yVW9XmDwTqEnmpSGai0KYg==" spinCount="100000" sqref="D2" name="Range1_1_7_1_1"/>
    <protectedRange algorithmName="SHA-512" hashValue="ON39YdpmFHfN9f47KpiRvqrKx0V9+erV1CNkpWzYhW/Qyc6aT8rEyCrvauWSYGZK2ia3o7vd3akF07acHAFpOA==" saltValue="yVW9XmDwTqEnmpSGai0KYg==" spinCount="100000" sqref="E2:J2" name="Range1_3_1_5_1"/>
  </protectedRanges>
  <conditionalFormatting sqref="E2">
    <cfRule type="top10" dxfId="20" priority="7" rank="1"/>
  </conditionalFormatting>
  <conditionalFormatting sqref="G2">
    <cfRule type="top10" dxfId="19" priority="6" rank="1"/>
  </conditionalFormatting>
  <conditionalFormatting sqref="H2">
    <cfRule type="top10" dxfId="18" priority="5" rank="1"/>
  </conditionalFormatting>
  <conditionalFormatting sqref="J2">
    <cfRule type="top10" dxfId="17" priority="3" rank="1"/>
  </conditionalFormatting>
  <conditionalFormatting sqref="E2:J2">
    <cfRule type="cellIs" dxfId="16" priority="2" operator="greaterThanOrEqual">
      <formula>200</formula>
    </cfRule>
  </conditionalFormatting>
  <conditionalFormatting sqref="F2">
    <cfRule type="top10" dxfId="15" priority="1" rank="1"/>
  </conditionalFormatting>
  <conditionalFormatting sqref="I2">
    <cfRule type="top10" dxfId="14" priority="4" rank="1"/>
  </conditionalFormatting>
  <hyperlinks>
    <hyperlink ref="Q1" location="'Virginia ID 2022'!A1" display="Back to Ranking" xr:uid="{3ACB8C5D-B0AA-4E2C-9173-BFB0AAE06F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6D1CE7-23CD-4DF3-91FF-B33B0F0F190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E5E5F-1782-474C-B5EA-C6B7ED694CA9}">
  <dimension ref="A1:Q4"/>
  <sheetViews>
    <sheetView workbookViewId="0">
      <selection activeCell="B27" sqref="B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80</v>
      </c>
      <c r="C2" s="17">
        <v>44901</v>
      </c>
      <c r="D2" s="18" t="s">
        <v>55</v>
      </c>
      <c r="E2" s="19">
        <v>197</v>
      </c>
      <c r="F2" s="19">
        <v>198</v>
      </c>
      <c r="G2" s="19">
        <v>199</v>
      </c>
      <c r="H2" s="19">
        <v>200.001</v>
      </c>
      <c r="I2" s="19">
        <v>200</v>
      </c>
      <c r="J2" s="19">
        <v>199</v>
      </c>
      <c r="K2" s="23">
        <v>6</v>
      </c>
      <c r="L2" s="23">
        <v>1193.001</v>
      </c>
      <c r="M2" s="24">
        <v>198.83349999999999</v>
      </c>
      <c r="N2" s="25">
        <v>8</v>
      </c>
      <c r="O2" s="26">
        <v>206.83349999999999</v>
      </c>
    </row>
    <row r="4" spans="1:17" x14ac:dyDescent="0.25">
      <c r="K4" s="8">
        <f>SUM(K2:K3)</f>
        <v>6</v>
      </c>
      <c r="L4" s="8">
        <f>SUM(L2:L3)</f>
        <v>1193.001</v>
      </c>
      <c r="M4" s="7">
        <f>SUM(L4/K4)</f>
        <v>198.83349999999999</v>
      </c>
      <c r="N4" s="8">
        <f>SUM(N2:N3)</f>
        <v>8</v>
      </c>
      <c r="O4" s="13">
        <f>SUM(M4+N4)</f>
        <v>206.83349999999999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J2" name="Range1_3_1_5"/>
  </protectedRanges>
  <conditionalFormatting sqref="E2">
    <cfRule type="top10" dxfId="13" priority="7" rank="1"/>
  </conditionalFormatting>
  <conditionalFormatting sqref="G2">
    <cfRule type="top10" dxfId="12" priority="6" rank="1"/>
  </conditionalFormatting>
  <conditionalFormatting sqref="H2">
    <cfRule type="top10" dxfId="11" priority="5" rank="1"/>
  </conditionalFormatting>
  <conditionalFormatting sqref="J2">
    <cfRule type="top10" dxfId="10" priority="3" rank="1"/>
  </conditionalFormatting>
  <conditionalFormatting sqref="E2:J2">
    <cfRule type="cellIs" dxfId="9" priority="2" operator="greaterThanOrEqual">
      <formula>200</formula>
    </cfRule>
  </conditionalFormatting>
  <conditionalFormatting sqref="F2">
    <cfRule type="top10" dxfId="8" priority="1" rank="1"/>
  </conditionalFormatting>
  <conditionalFormatting sqref="I2">
    <cfRule type="top10" dxfId="7" priority="4" rank="1"/>
  </conditionalFormatting>
  <hyperlinks>
    <hyperlink ref="Q1" location="'Virginia ID 2022'!A1" display="Back to Ranking" xr:uid="{F04D189B-5C4B-4687-8A00-891BDC1487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CE520D-5982-43AF-ABC6-1692DA16FB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5D44-273E-4207-B47B-42418581EFAC}">
  <dimension ref="A1:Q9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51</v>
      </c>
      <c r="B2" s="16" t="s">
        <v>52</v>
      </c>
      <c r="C2" s="17">
        <v>44628</v>
      </c>
      <c r="D2" s="18" t="s">
        <v>48</v>
      </c>
      <c r="E2" s="19">
        <v>187</v>
      </c>
      <c r="F2" s="19">
        <v>192</v>
      </c>
      <c r="G2" s="19">
        <v>186</v>
      </c>
      <c r="H2" s="19"/>
      <c r="I2" s="19"/>
      <c r="J2" s="19"/>
      <c r="K2" s="23">
        <v>3</v>
      </c>
      <c r="L2" s="23">
        <v>565</v>
      </c>
      <c r="M2" s="24">
        <v>183.33</v>
      </c>
      <c r="N2" s="25">
        <v>9</v>
      </c>
      <c r="O2" s="26">
        <f>SUM(M2+N2)</f>
        <v>192.33</v>
      </c>
    </row>
    <row r="3" spans="1:17" x14ac:dyDescent="0.25">
      <c r="A3" s="15" t="s">
        <v>58</v>
      </c>
      <c r="B3" s="16" t="s">
        <v>52</v>
      </c>
      <c r="C3" s="17">
        <v>44646</v>
      </c>
      <c r="D3" s="18" t="s">
        <v>55</v>
      </c>
      <c r="E3" s="19">
        <v>185</v>
      </c>
      <c r="F3" s="19">
        <v>191</v>
      </c>
      <c r="G3" s="19">
        <v>192</v>
      </c>
      <c r="H3" s="19"/>
      <c r="I3" s="19"/>
      <c r="J3" s="19"/>
      <c r="K3" s="23">
        <v>3</v>
      </c>
      <c r="L3" s="23">
        <v>568</v>
      </c>
      <c r="M3" s="24">
        <v>189.33333333333334</v>
      </c>
      <c r="N3" s="25">
        <v>5</v>
      </c>
      <c r="O3" s="26">
        <v>194.33333333333334</v>
      </c>
    </row>
    <row r="4" spans="1:17" x14ac:dyDescent="0.25">
      <c r="A4" s="15" t="s">
        <v>58</v>
      </c>
      <c r="B4" s="16" t="s">
        <v>52</v>
      </c>
      <c r="C4" s="17">
        <v>44656</v>
      </c>
      <c r="D4" s="18" t="s">
        <v>55</v>
      </c>
      <c r="E4" s="19">
        <v>189</v>
      </c>
      <c r="F4" s="19">
        <v>189</v>
      </c>
      <c r="G4" s="19">
        <v>192</v>
      </c>
      <c r="H4" s="19"/>
      <c r="I4" s="19"/>
      <c r="J4" s="19"/>
      <c r="K4" s="23">
        <v>3</v>
      </c>
      <c r="L4" s="23">
        <v>570</v>
      </c>
      <c r="M4" s="24">
        <v>190</v>
      </c>
      <c r="N4" s="25">
        <v>11</v>
      </c>
      <c r="O4" s="26">
        <v>201</v>
      </c>
    </row>
    <row r="5" spans="1:17" x14ac:dyDescent="0.25">
      <c r="A5" s="15" t="s">
        <v>58</v>
      </c>
      <c r="B5" s="16" t="s">
        <v>52</v>
      </c>
      <c r="C5" s="17">
        <v>44667</v>
      </c>
      <c r="D5" s="18" t="s">
        <v>55</v>
      </c>
      <c r="E5" s="19">
        <v>187</v>
      </c>
      <c r="F5" s="19">
        <v>190</v>
      </c>
      <c r="G5" s="19">
        <v>190</v>
      </c>
      <c r="H5" s="19">
        <v>193</v>
      </c>
      <c r="I5" s="19">
        <v>191</v>
      </c>
      <c r="J5" s="19"/>
      <c r="K5" s="23">
        <v>5</v>
      </c>
      <c r="L5" s="23">
        <v>951</v>
      </c>
      <c r="M5" s="24">
        <v>190.2</v>
      </c>
      <c r="N5" s="25">
        <v>5</v>
      </c>
      <c r="O5" s="26">
        <v>195.2</v>
      </c>
    </row>
    <row r="6" spans="1:17" x14ac:dyDescent="0.25">
      <c r="A6" s="15" t="s">
        <v>58</v>
      </c>
      <c r="B6" s="16" t="s">
        <v>52</v>
      </c>
      <c r="C6" s="17">
        <v>44880</v>
      </c>
      <c r="D6" s="18" t="s">
        <v>55</v>
      </c>
      <c r="E6" s="19">
        <v>194</v>
      </c>
      <c r="F6" s="19">
        <v>189</v>
      </c>
      <c r="G6" s="19">
        <v>195</v>
      </c>
      <c r="H6" s="19"/>
      <c r="I6" s="19"/>
      <c r="J6" s="19"/>
      <c r="K6" s="23">
        <v>3</v>
      </c>
      <c r="L6" s="23">
        <v>578</v>
      </c>
      <c r="M6" s="24">
        <v>192.66666666666666</v>
      </c>
      <c r="N6" s="25">
        <v>9</v>
      </c>
      <c r="O6" s="26">
        <v>201.66666666666666</v>
      </c>
    </row>
    <row r="7" spans="1:17" x14ac:dyDescent="0.25">
      <c r="A7" s="15" t="s">
        <v>58</v>
      </c>
      <c r="B7" s="16" t="s">
        <v>52</v>
      </c>
      <c r="C7" s="17">
        <v>44901</v>
      </c>
      <c r="D7" s="18" t="s">
        <v>55</v>
      </c>
      <c r="E7" s="19">
        <v>183</v>
      </c>
      <c r="F7" s="19">
        <v>193</v>
      </c>
      <c r="G7" s="19">
        <v>195</v>
      </c>
      <c r="H7" s="19">
        <v>187</v>
      </c>
      <c r="I7" s="19">
        <v>194</v>
      </c>
      <c r="J7" s="19">
        <v>190</v>
      </c>
      <c r="K7" s="23">
        <v>6</v>
      </c>
      <c r="L7" s="23">
        <v>1142</v>
      </c>
      <c r="M7" s="24">
        <v>190.33333333333334</v>
      </c>
      <c r="N7" s="25">
        <v>26</v>
      </c>
      <c r="O7" s="26">
        <v>216.33333333333334</v>
      </c>
    </row>
    <row r="9" spans="1:17" x14ac:dyDescent="0.25">
      <c r="K9" s="8">
        <f>SUM(K2:K8)</f>
        <v>23</v>
      </c>
      <c r="L9" s="8">
        <f>SUM(L2:L8)</f>
        <v>4374</v>
      </c>
      <c r="M9" s="7">
        <f>SUM(L9/K9)</f>
        <v>190.17391304347825</v>
      </c>
      <c r="N9" s="8">
        <f>SUM(N2:N8)</f>
        <v>65</v>
      </c>
      <c r="O9" s="13">
        <f>SUM(M9+N9)</f>
        <v>255.17391304347825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7_1"/>
    <protectedRange algorithmName="SHA-512" hashValue="ON39YdpmFHfN9f47KpiRvqrKx0V9+erV1CNkpWzYhW/Qyc6aT8rEyCrvauWSYGZK2ia3o7vd3akF07acHAFpOA==" saltValue="yVW9XmDwTqEnmpSGai0KYg==" spinCount="100000" sqref="D3" name="Range1_1_3_1"/>
    <protectedRange algorithmName="SHA-512" hashValue="ON39YdpmFHfN9f47KpiRvqrKx0V9+erV1CNkpWzYhW/Qyc6aT8rEyCrvauWSYGZK2ia3o7vd3akF07acHAFpOA==" saltValue="yVW9XmDwTqEnmpSGai0KYg==" spinCount="100000" sqref="B4:C4 E4:J4" name="Range1_9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B5:C5 E5:J5" name="Range1_7_1_1"/>
    <protectedRange algorithmName="SHA-512" hashValue="ON39YdpmFHfN9f47KpiRvqrKx0V9+erV1CNkpWzYhW/Qyc6aT8rEyCrvauWSYGZK2ia3o7vd3akF07acHAFpOA==" saltValue="yVW9XmDwTqEnmpSGai0KYg==" spinCount="100000" sqref="D5" name="Range1_1_3_1_1"/>
    <protectedRange algorithmName="SHA-512" hashValue="ON39YdpmFHfN9f47KpiRvqrKx0V9+erV1CNkpWzYhW/Qyc6aT8rEyCrvauWSYGZK2ia3o7vd3akF07acHAFpOA==" saltValue="yVW9XmDwTqEnmpSGai0KYg==" spinCount="100000" sqref="B6:C6 E6:J6" name="Range1_21_1"/>
    <protectedRange algorithmName="SHA-512" hashValue="ON39YdpmFHfN9f47KpiRvqrKx0V9+erV1CNkpWzYhW/Qyc6aT8rEyCrvauWSYGZK2ia3o7vd3akF07acHAFpOA==" saltValue="yVW9XmDwTqEnmpSGai0KYg==" spinCount="100000" sqref="D6" name="Range1_1_6_2"/>
    <protectedRange algorithmName="SHA-512" hashValue="ON39YdpmFHfN9f47KpiRvqrKx0V9+erV1CNkpWzYhW/Qyc6aT8rEyCrvauWSYGZK2ia3o7vd3akF07acHAFpOA==" saltValue="yVW9XmDwTqEnmpSGai0KYg==" spinCount="100000" sqref="B7:C7 E7:J7" name="Range1_22"/>
    <protectedRange algorithmName="SHA-512" hashValue="ON39YdpmFHfN9f47KpiRvqrKx0V9+erV1CNkpWzYhW/Qyc6aT8rEyCrvauWSYGZK2ia3o7vd3akF07acHAFpOA==" saltValue="yVW9XmDwTqEnmpSGai0KYg==" spinCount="100000" sqref="D7" name="Range1_1_10"/>
  </protectedRanges>
  <conditionalFormatting sqref="E2">
    <cfRule type="top10" dxfId="794" priority="41" rank="1"/>
  </conditionalFormatting>
  <conditionalFormatting sqref="F2">
    <cfRule type="top10" dxfId="793" priority="40" rank="1"/>
  </conditionalFormatting>
  <conditionalFormatting sqref="G2">
    <cfRule type="top10" dxfId="792" priority="39" rank="1"/>
  </conditionalFormatting>
  <conditionalFormatting sqref="H2">
    <cfRule type="top10" dxfId="791" priority="38" rank="1"/>
  </conditionalFormatting>
  <conditionalFormatting sqref="I2">
    <cfRule type="top10" dxfId="790" priority="37" rank="1"/>
  </conditionalFormatting>
  <conditionalFormatting sqref="J2">
    <cfRule type="top10" dxfId="789" priority="36" rank="1"/>
  </conditionalFormatting>
  <conditionalFormatting sqref="G3">
    <cfRule type="top10" dxfId="788" priority="32" rank="1"/>
  </conditionalFormatting>
  <conditionalFormatting sqref="H3">
    <cfRule type="top10" dxfId="787" priority="33" rank="1"/>
  </conditionalFormatting>
  <conditionalFormatting sqref="I3">
    <cfRule type="top10" dxfId="786" priority="34" rank="1"/>
  </conditionalFormatting>
  <conditionalFormatting sqref="J3">
    <cfRule type="top10" dxfId="785" priority="35" rank="1"/>
  </conditionalFormatting>
  <conditionalFormatting sqref="E3">
    <cfRule type="top10" dxfId="784" priority="31" rank="1"/>
  </conditionalFormatting>
  <conditionalFormatting sqref="F3">
    <cfRule type="top10" dxfId="783" priority="30" rank="1"/>
  </conditionalFormatting>
  <conditionalFormatting sqref="E3:J3">
    <cfRule type="cellIs" dxfId="782" priority="29" operator="greaterThanOrEqual">
      <formula>193</formula>
    </cfRule>
  </conditionalFormatting>
  <conditionalFormatting sqref="G4">
    <cfRule type="top10" dxfId="781" priority="25" rank="1"/>
  </conditionalFormatting>
  <conditionalFormatting sqref="H4">
    <cfRule type="top10" dxfId="780" priority="26" rank="1"/>
  </conditionalFormatting>
  <conditionalFormatting sqref="I4">
    <cfRule type="top10" dxfId="779" priority="27" rank="1"/>
  </conditionalFormatting>
  <conditionalFormatting sqref="J4">
    <cfRule type="top10" dxfId="778" priority="28" rank="1"/>
  </conditionalFormatting>
  <conditionalFormatting sqref="E4">
    <cfRule type="top10" dxfId="777" priority="24" rank="1"/>
  </conditionalFormatting>
  <conditionalFormatting sqref="F4">
    <cfRule type="top10" dxfId="776" priority="23" rank="1"/>
  </conditionalFormatting>
  <conditionalFormatting sqref="E4:J4">
    <cfRule type="cellIs" dxfId="775" priority="22" operator="greaterThanOrEqual">
      <formula>193</formula>
    </cfRule>
  </conditionalFormatting>
  <conditionalFormatting sqref="G5">
    <cfRule type="top10" dxfId="774" priority="18" rank="1"/>
  </conditionalFormatting>
  <conditionalFormatting sqref="H5">
    <cfRule type="top10" dxfId="773" priority="19" rank="1"/>
  </conditionalFormatting>
  <conditionalFormatting sqref="I5">
    <cfRule type="top10" dxfId="772" priority="20" rank="1"/>
  </conditionalFormatting>
  <conditionalFormatting sqref="J5">
    <cfRule type="top10" dxfId="771" priority="21" rank="1"/>
  </conditionalFormatting>
  <conditionalFormatting sqref="E5">
    <cfRule type="top10" dxfId="770" priority="17" rank="1"/>
  </conditionalFormatting>
  <conditionalFormatting sqref="F5">
    <cfRule type="top10" dxfId="769" priority="16" rank="1"/>
  </conditionalFormatting>
  <conditionalFormatting sqref="E5:J5">
    <cfRule type="cellIs" dxfId="768" priority="15" operator="greaterThanOrEqual">
      <formula>193</formula>
    </cfRule>
  </conditionalFormatting>
  <conditionalFormatting sqref="G6">
    <cfRule type="top10" dxfId="767" priority="11" rank="1"/>
  </conditionalFormatting>
  <conditionalFormatting sqref="H6">
    <cfRule type="top10" dxfId="766" priority="12" rank="1"/>
  </conditionalFormatting>
  <conditionalFormatting sqref="I6">
    <cfRule type="top10" dxfId="765" priority="13" rank="1"/>
  </conditionalFormatting>
  <conditionalFormatting sqref="J6">
    <cfRule type="top10" dxfId="764" priority="14" rank="1"/>
  </conditionalFormatting>
  <conditionalFormatting sqref="E6">
    <cfRule type="top10" dxfId="763" priority="10" rank="1"/>
  </conditionalFormatting>
  <conditionalFormatting sqref="F6">
    <cfRule type="top10" dxfId="762" priority="9" rank="1"/>
  </conditionalFormatting>
  <conditionalFormatting sqref="E6:J6">
    <cfRule type="cellIs" dxfId="761" priority="8" operator="greaterThanOrEqual">
      <formula>193</formula>
    </cfRule>
  </conditionalFormatting>
  <conditionalFormatting sqref="G7">
    <cfRule type="top10" dxfId="760" priority="4" rank="1"/>
  </conditionalFormatting>
  <conditionalFormatting sqref="H7">
    <cfRule type="top10" dxfId="759" priority="5" rank="1"/>
  </conditionalFormatting>
  <conditionalFormatting sqref="I7">
    <cfRule type="top10" dxfId="758" priority="6" rank="1"/>
  </conditionalFormatting>
  <conditionalFormatting sqref="J7">
    <cfRule type="top10" dxfId="757" priority="7" rank="1"/>
  </conditionalFormatting>
  <conditionalFormatting sqref="E7">
    <cfRule type="top10" dxfId="756" priority="3" rank="1"/>
  </conditionalFormatting>
  <conditionalFormatting sqref="F7">
    <cfRule type="top10" dxfId="755" priority="2" rank="1"/>
  </conditionalFormatting>
  <conditionalFormatting sqref="E7:J7">
    <cfRule type="cellIs" dxfId="754" priority="1" operator="greaterThanOrEqual">
      <formula>193</formula>
    </cfRule>
  </conditionalFormatting>
  <hyperlinks>
    <hyperlink ref="Q1" location="'Virginia ID 2022'!A1" display="Back to Ranking" xr:uid="{48A767A9-0BE8-4B8E-B7B4-B203965181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89E5C8-C05E-46CA-A66F-17A4B31A4A7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5967-93EE-44C3-BE15-133F5099EB0E}">
  <dimension ref="A1:Q4"/>
  <sheetViews>
    <sheetView workbookViewId="0">
      <selection activeCell="B27" sqref="B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54</v>
      </c>
      <c r="B2" s="16" t="s">
        <v>79</v>
      </c>
      <c r="C2" s="17">
        <v>44901</v>
      </c>
      <c r="D2" s="18" t="s">
        <v>55</v>
      </c>
      <c r="E2" s="19">
        <v>200</v>
      </c>
      <c r="F2" s="19">
        <v>199</v>
      </c>
      <c r="G2" s="19">
        <v>199</v>
      </c>
      <c r="H2" s="19">
        <v>198</v>
      </c>
      <c r="I2" s="19">
        <v>200</v>
      </c>
      <c r="J2" s="19">
        <v>198</v>
      </c>
      <c r="K2" s="23">
        <v>6</v>
      </c>
      <c r="L2" s="23">
        <v>1194</v>
      </c>
      <c r="M2" s="24">
        <v>199</v>
      </c>
      <c r="N2" s="25">
        <v>4</v>
      </c>
      <c r="O2" s="26">
        <v>203</v>
      </c>
    </row>
    <row r="4" spans="1:17" x14ac:dyDescent="0.25">
      <c r="K4" s="8">
        <f>SUM(K2:K3)</f>
        <v>6</v>
      </c>
      <c r="L4" s="8">
        <f>SUM(L2:L3)</f>
        <v>1194</v>
      </c>
      <c r="M4" s="7">
        <f>SUM(L4/K4)</f>
        <v>199</v>
      </c>
      <c r="N4" s="8">
        <f>SUM(N2:N3)</f>
        <v>4</v>
      </c>
      <c r="O4" s="13">
        <f>SUM(M4+N4)</f>
        <v>203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_2"/>
    <protectedRange algorithmName="SHA-512" hashValue="ON39YdpmFHfN9f47KpiRvqrKx0V9+erV1CNkpWzYhW/Qyc6aT8rEyCrvauWSYGZK2ia3o7vd3akF07acHAFpOA==" saltValue="yVW9XmDwTqEnmpSGai0KYg==" spinCount="100000" sqref="D2" name="Range1_1_7_1_2"/>
    <protectedRange algorithmName="SHA-512" hashValue="ON39YdpmFHfN9f47KpiRvqrKx0V9+erV1CNkpWzYhW/Qyc6aT8rEyCrvauWSYGZK2ia3o7vd3akF07acHAFpOA==" saltValue="yVW9XmDwTqEnmpSGai0KYg==" spinCount="100000" sqref="E2:J2" name="Range1_3_1_5_2"/>
  </protectedRanges>
  <conditionalFormatting sqref="E2">
    <cfRule type="top10" dxfId="6" priority="7" rank="1"/>
  </conditionalFormatting>
  <conditionalFormatting sqref="G2">
    <cfRule type="top10" dxfId="5" priority="6" rank="1"/>
  </conditionalFormatting>
  <conditionalFormatting sqref="H2">
    <cfRule type="top10" dxfId="4" priority="5" rank="1"/>
  </conditionalFormatting>
  <conditionalFormatting sqref="J2">
    <cfRule type="top10" dxfId="3" priority="3" rank="1"/>
  </conditionalFormatting>
  <conditionalFormatting sqref="E2:J2">
    <cfRule type="cellIs" dxfId="2" priority="2" operator="greaterThanOrEqual">
      <formula>200</formula>
    </cfRule>
  </conditionalFormatting>
  <conditionalFormatting sqref="F2">
    <cfRule type="top10" dxfId="1" priority="1" rank="1"/>
  </conditionalFormatting>
  <conditionalFormatting sqref="I2">
    <cfRule type="top10" dxfId="0" priority="4" rank="1"/>
  </conditionalFormatting>
  <hyperlinks>
    <hyperlink ref="Q1" location="'Virginia ID 2022'!A1" display="Back to Ranking" xr:uid="{8830809D-67D0-477C-91D7-C566762E14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0A995F-D510-4154-B60E-0639F6F3C6D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9A392-B78A-4C66-A87F-920FAC23D875}"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58</v>
      </c>
      <c r="B2" s="16" t="s">
        <v>69</v>
      </c>
      <c r="C2" s="17">
        <v>44880</v>
      </c>
      <c r="D2" s="18" t="s">
        <v>55</v>
      </c>
      <c r="E2" s="19">
        <v>190</v>
      </c>
      <c r="F2" s="19">
        <v>192</v>
      </c>
      <c r="G2" s="19">
        <v>187</v>
      </c>
      <c r="H2" s="19"/>
      <c r="I2" s="19"/>
      <c r="J2" s="19"/>
      <c r="K2" s="23">
        <v>3</v>
      </c>
      <c r="L2" s="23">
        <v>569</v>
      </c>
      <c r="M2" s="24">
        <v>189.66666666666666</v>
      </c>
      <c r="N2" s="25">
        <v>6</v>
      </c>
      <c r="O2" s="26">
        <v>195.66666666666666</v>
      </c>
    </row>
    <row r="3" spans="1:17" x14ac:dyDescent="0.25">
      <c r="A3" s="15" t="s">
        <v>58</v>
      </c>
      <c r="B3" s="16" t="s">
        <v>69</v>
      </c>
      <c r="C3" s="17">
        <v>44901</v>
      </c>
      <c r="D3" s="18" t="s">
        <v>55</v>
      </c>
      <c r="E3" s="19">
        <v>181</v>
      </c>
      <c r="F3" s="19">
        <v>188</v>
      </c>
      <c r="G3" s="19">
        <v>190</v>
      </c>
      <c r="H3" s="19">
        <v>190</v>
      </c>
      <c r="I3" s="19">
        <v>184</v>
      </c>
      <c r="J3" s="19">
        <v>188</v>
      </c>
      <c r="K3" s="23">
        <v>6</v>
      </c>
      <c r="L3" s="23">
        <v>1121</v>
      </c>
      <c r="M3" s="24">
        <v>186.83333333333334</v>
      </c>
      <c r="N3" s="25">
        <v>12</v>
      </c>
      <c r="O3" s="26">
        <v>198.83333333333334</v>
      </c>
    </row>
    <row r="5" spans="1:17" x14ac:dyDescent="0.25">
      <c r="K5" s="8">
        <f>SUM(K2:K4)</f>
        <v>9</v>
      </c>
      <c r="L5" s="8">
        <f>SUM(L2:L4)</f>
        <v>1690</v>
      </c>
      <c r="M5" s="7">
        <f>SUM(L5/K5)</f>
        <v>187.77777777777777</v>
      </c>
      <c r="N5" s="8">
        <f>SUM(N2:N4)</f>
        <v>18</v>
      </c>
      <c r="O5" s="13">
        <f>SUM(M5+N5)</f>
        <v>205.77777777777777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1_1"/>
    <protectedRange algorithmName="SHA-512" hashValue="ON39YdpmFHfN9f47KpiRvqrKx0V9+erV1CNkpWzYhW/Qyc6aT8rEyCrvauWSYGZK2ia3o7vd3akF07acHAFpOA==" saltValue="yVW9XmDwTqEnmpSGai0KYg==" spinCount="100000" sqref="D2" name="Range1_1_6_2"/>
    <protectedRange algorithmName="SHA-512" hashValue="ON39YdpmFHfN9f47KpiRvqrKx0V9+erV1CNkpWzYhW/Qyc6aT8rEyCrvauWSYGZK2ia3o7vd3akF07acHAFpOA==" saltValue="yVW9XmDwTqEnmpSGai0KYg==" spinCount="100000" sqref="B3:C3 E3:J3" name="Range1_22"/>
    <protectedRange algorithmName="SHA-512" hashValue="ON39YdpmFHfN9f47KpiRvqrKx0V9+erV1CNkpWzYhW/Qyc6aT8rEyCrvauWSYGZK2ia3o7vd3akF07acHAFpOA==" saltValue="yVW9XmDwTqEnmpSGai0KYg==" spinCount="100000" sqref="D3" name="Range1_1_10"/>
  </protectedRanges>
  <conditionalFormatting sqref="G2">
    <cfRule type="top10" dxfId="753" priority="11" rank="1"/>
  </conditionalFormatting>
  <conditionalFormatting sqref="H2">
    <cfRule type="top10" dxfId="752" priority="12" rank="1"/>
  </conditionalFormatting>
  <conditionalFormatting sqref="I2">
    <cfRule type="top10" dxfId="751" priority="13" rank="1"/>
  </conditionalFormatting>
  <conditionalFormatting sqref="J2">
    <cfRule type="top10" dxfId="750" priority="14" rank="1"/>
  </conditionalFormatting>
  <conditionalFormatting sqref="E2">
    <cfRule type="top10" dxfId="749" priority="10" rank="1"/>
  </conditionalFormatting>
  <conditionalFormatting sqref="F2">
    <cfRule type="top10" dxfId="748" priority="9" rank="1"/>
  </conditionalFormatting>
  <conditionalFormatting sqref="E2:J2">
    <cfRule type="cellIs" dxfId="747" priority="8" operator="greaterThanOrEqual">
      <formula>193</formula>
    </cfRule>
  </conditionalFormatting>
  <conditionalFormatting sqref="G3">
    <cfRule type="top10" dxfId="746" priority="4" rank="1"/>
  </conditionalFormatting>
  <conditionalFormatting sqref="H3">
    <cfRule type="top10" dxfId="745" priority="5" rank="1"/>
  </conditionalFormatting>
  <conditionalFormatting sqref="I3">
    <cfRule type="top10" dxfId="744" priority="6" rank="1"/>
  </conditionalFormatting>
  <conditionalFormatting sqref="J3">
    <cfRule type="top10" dxfId="743" priority="7" rank="1"/>
  </conditionalFormatting>
  <conditionalFormatting sqref="E3">
    <cfRule type="top10" dxfId="742" priority="3" rank="1"/>
  </conditionalFormatting>
  <conditionalFormatting sqref="F3">
    <cfRule type="top10" dxfId="741" priority="2" rank="1"/>
  </conditionalFormatting>
  <conditionalFormatting sqref="E3:J3">
    <cfRule type="cellIs" dxfId="740" priority="1" operator="greaterThanOrEqual">
      <formula>193</formula>
    </cfRule>
  </conditionalFormatting>
  <hyperlinks>
    <hyperlink ref="Q1" location="'Virginia ID 2022'!A1" display="Back to Ranking" xr:uid="{F6A8B4FF-3940-4D1C-B77A-C965C40063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CDC0A6-D15E-4DB3-A437-EE952C3E35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006EF-20E9-4ECB-A72A-2BC010995A76}">
  <dimension ref="A1:Q7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49</v>
      </c>
      <c r="B2" s="16" t="s">
        <v>34</v>
      </c>
      <c r="C2" s="17">
        <v>44583</v>
      </c>
      <c r="D2" s="18" t="s">
        <v>48</v>
      </c>
      <c r="E2" s="19">
        <v>197</v>
      </c>
      <c r="F2" s="19">
        <v>200.001</v>
      </c>
      <c r="G2" s="19">
        <v>200.001</v>
      </c>
      <c r="H2" s="19">
        <v>199</v>
      </c>
      <c r="I2" s="19">
        <v>199</v>
      </c>
      <c r="J2" s="19">
        <v>200</v>
      </c>
      <c r="K2" s="23">
        <v>6</v>
      </c>
      <c r="L2" s="23">
        <v>1195.002</v>
      </c>
      <c r="M2" s="24">
        <v>199.167</v>
      </c>
      <c r="N2" s="25">
        <v>14</v>
      </c>
      <c r="O2" s="26">
        <v>213.167</v>
      </c>
    </row>
    <row r="3" spans="1:17" x14ac:dyDescent="0.25">
      <c r="A3" s="15" t="s">
        <v>54</v>
      </c>
      <c r="B3" s="16" t="s">
        <v>34</v>
      </c>
      <c r="C3" s="17">
        <v>44784</v>
      </c>
      <c r="D3" s="18" t="s">
        <v>55</v>
      </c>
      <c r="E3" s="19">
        <v>199.001</v>
      </c>
      <c r="F3" s="19">
        <v>198</v>
      </c>
      <c r="G3" s="19">
        <v>198</v>
      </c>
      <c r="H3" s="19"/>
      <c r="I3" s="19"/>
      <c r="J3" s="19"/>
      <c r="K3" s="23">
        <v>3</v>
      </c>
      <c r="L3" s="23">
        <v>595.00099999999998</v>
      </c>
      <c r="M3" s="24">
        <v>198.33366666666666</v>
      </c>
      <c r="N3" s="25">
        <v>6</v>
      </c>
      <c r="O3" s="26">
        <v>204.33366666666666</v>
      </c>
    </row>
    <row r="4" spans="1:17" x14ac:dyDescent="0.25">
      <c r="A4" s="15" t="s">
        <v>54</v>
      </c>
      <c r="B4" s="16" t="s">
        <v>34</v>
      </c>
      <c r="C4" s="17">
        <v>44812</v>
      </c>
      <c r="D4" s="18" t="s">
        <v>55</v>
      </c>
      <c r="E4" s="19">
        <v>198</v>
      </c>
      <c r="F4" s="19">
        <v>198</v>
      </c>
      <c r="G4" s="19">
        <v>199</v>
      </c>
      <c r="H4" s="19"/>
      <c r="I4" s="19"/>
      <c r="J4" s="19"/>
      <c r="K4" s="23">
        <v>3</v>
      </c>
      <c r="L4" s="23">
        <v>595</v>
      </c>
      <c r="M4" s="24">
        <v>198.33333333333334</v>
      </c>
      <c r="N4" s="25">
        <v>3</v>
      </c>
      <c r="O4" s="26">
        <v>201.33333333333334</v>
      </c>
    </row>
    <row r="5" spans="1:17" x14ac:dyDescent="0.25">
      <c r="A5" s="15" t="s">
        <v>54</v>
      </c>
      <c r="B5" s="16" t="s">
        <v>34</v>
      </c>
      <c r="C5" s="17">
        <v>44901</v>
      </c>
      <c r="D5" s="18" t="s">
        <v>55</v>
      </c>
      <c r="E5" s="19">
        <v>199</v>
      </c>
      <c r="F5" s="19">
        <v>199</v>
      </c>
      <c r="G5" s="19">
        <v>198</v>
      </c>
      <c r="H5" s="19">
        <v>198</v>
      </c>
      <c r="I5" s="19">
        <v>198</v>
      </c>
      <c r="J5" s="19">
        <v>200</v>
      </c>
      <c r="K5" s="23">
        <v>6</v>
      </c>
      <c r="L5" s="23">
        <v>1192</v>
      </c>
      <c r="M5" s="24">
        <v>198.66666666666666</v>
      </c>
      <c r="N5" s="25">
        <v>4</v>
      </c>
      <c r="O5" s="26">
        <v>202.66666666666666</v>
      </c>
    </row>
    <row r="7" spans="1:17" x14ac:dyDescent="0.25">
      <c r="K7" s="8">
        <f>SUM(K2:K6)</f>
        <v>18</v>
      </c>
      <c r="L7" s="8">
        <f>SUM(L2:L6)</f>
        <v>3577.0029999999997</v>
      </c>
      <c r="M7" s="7">
        <f>SUM(L7/K7)</f>
        <v>198.72238888888887</v>
      </c>
      <c r="N7" s="8">
        <f>SUM(N2:N6)</f>
        <v>27</v>
      </c>
      <c r="O7" s="13">
        <f>SUM(M7+N7)</f>
        <v>225.72238888888887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" name="Range1_2_4"/>
    <protectedRange algorithmName="SHA-512" hashValue="ON39YdpmFHfN9f47KpiRvqrKx0V9+erV1CNkpWzYhW/Qyc6aT8rEyCrvauWSYGZK2ia3o7vd3akF07acHAFpOA==" saltValue="yVW9XmDwTqEnmpSGai0KYg==" spinCount="100000" sqref="D3" name="Range1_1_1_4"/>
    <protectedRange algorithmName="SHA-512" hashValue="ON39YdpmFHfN9f47KpiRvqrKx0V9+erV1CNkpWzYhW/Qyc6aT8rEyCrvauWSYGZK2ia3o7vd3akF07acHAFpOA==" saltValue="yVW9XmDwTqEnmpSGai0KYg==" spinCount="100000" sqref="E3:J3" name="Range1_3_1_4"/>
    <protectedRange algorithmName="SHA-512" hashValue="ON39YdpmFHfN9f47KpiRvqrKx0V9+erV1CNkpWzYhW/Qyc6aT8rEyCrvauWSYGZK2ia3o7vd3akF07acHAFpOA==" saltValue="yVW9XmDwTqEnmpSGai0KYg==" spinCount="100000" sqref="B4:C4" name="Range1_12"/>
    <protectedRange algorithmName="SHA-512" hashValue="ON39YdpmFHfN9f47KpiRvqrKx0V9+erV1CNkpWzYhW/Qyc6aT8rEyCrvauWSYGZK2ia3o7vd3akF07acHAFpOA==" saltValue="yVW9XmDwTqEnmpSGai0KYg==" spinCount="100000" sqref="D4" name="Range1_1_3_3"/>
    <protectedRange algorithmName="SHA-512" hashValue="ON39YdpmFHfN9f47KpiRvqrKx0V9+erV1CNkpWzYhW/Qyc6aT8rEyCrvauWSYGZK2ia3o7vd3akF07acHAFpOA==" saltValue="yVW9XmDwTqEnmpSGai0KYg==" spinCount="100000" sqref="E4:J4" name="Range1_3_2_1"/>
    <protectedRange algorithmName="SHA-512" hashValue="ON39YdpmFHfN9f47KpiRvqrKx0V9+erV1CNkpWzYhW/Qyc6aT8rEyCrvauWSYGZK2ia3o7vd3akF07acHAFpOA==" saltValue="yVW9XmDwTqEnmpSGai0KYg==" spinCount="100000" sqref="B5:C5" name="Range1_18"/>
    <protectedRange algorithmName="SHA-512" hashValue="ON39YdpmFHfN9f47KpiRvqrKx0V9+erV1CNkpWzYhW/Qyc6aT8rEyCrvauWSYGZK2ia3o7vd3akF07acHAFpOA==" saltValue="yVW9XmDwTqEnmpSGai0KYg==" spinCount="100000" sqref="D5" name="Range1_1_7_1"/>
    <protectedRange algorithmName="SHA-512" hashValue="ON39YdpmFHfN9f47KpiRvqrKx0V9+erV1CNkpWzYhW/Qyc6aT8rEyCrvauWSYGZK2ia3o7vd3akF07acHAFpOA==" saltValue="yVW9XmDwTqEnmpSGai0KYg==" spinCount="100000" sqref="E5:J5" name="Range1_3_1_5"/>
  </protectedRanges>
  <conditionalFormatting sqref="E2">
    <cfRule type="top10" dxfId="739" priority="27" rank="1"/>
  </conditionalFormatting>
  <conditionalFormatting sqref="F2">
    <cfRule type="top10" dxfId="738" priority="26" rank="1"/>
  </conditionalFormatting>
  <conditionalFormatting sqref="G2">
    <cfRule type="top10" dxfId="737" priority="25" rank="1"/>
  </conditionalFormatting>
  <conditionalFormatting sqref="H2">
    <cfRule type="top10" dxfId="736" priority="24" rank="1"/>
  </conditionalFormatting>
  <conditionalFormatting sqref="I2">
    <cfRule type="top10" dxfId="735" priority="23" rank="1"/>
  </conditionalFormatting>
  <conditionalFormatting sqref="J2">
    <cfRule type="top10" dxfId="734" priority="22" rank="1"/>
  </conditionalFormatting>
  <conditionalFormatting sqref="E3">
    <cfRule type="top10" dxfId="733" priority="21" rank="1"/>
  </conditionalFormatting>
  <conditionalFormatting sqref="G3">
    <cfRule type="top10" dxfId="732" priority="20" rank="1"/>
  </conditionalFormatting>
  <conditionalFormatting sqref="H3">
    <cfRule type="top10" dxfId="731" priority="19" rank="1"/>
  </conditionalFormatting>
  <conditionalFormatting sqref="J3">
    <cfRule type="top10" dxfId="730" priority="17" rank="1"/>
  </conditionalFormatting>
  <conditionalFormatting sqref="E3:J3">
    <cfRule type="cellIs" dxfId="729" priority="16" operator="greaterThanOrEqual">
      <formula>200</formula>
    </cfRule>
  </conditionalFormatting>
  <conditionalFormatting sqref="F3">
    <cfRule type="top10" dxfId="728" priority="15" rank="1"/>
  </conditionalFormatting>
  <conditionalFormatting sqref="I3">
    <cfRule type="top10" dxfId="727" priority="18" rank="1"/>
  </conditionalFormatting>
  <conditionalFormatting sqref="E4">
    <cfRule type="top10" dxfId="726" priority="14" rank="1"/>
  </conditionalFormatting>
  <conditionalFormatting sqref="G4">
    <cfRule type="top10" dxfId="725" priority="13" rank="1"/>
  </conditionalFormatting>
  <conditionalFormatting sqref="H4">
    <cfRule type="top10" dxfId="724" priority="12" rank="1"/>
  </conditionalFormatting>
  <conditionalFormatting sqref="J4">
    <cfRule type="top10" dxfId="723" priority="10" rank="1"/>
  </conditionalFormatting>
  <conditionalFormatting sqref="E4:J4">
    <cfRule type="cellIs" dxfId="722" priority="9" operator="greaterThanOrEqual">
      <formula>200</formula>
    </cfRule>
  </conditionalFormatting>
  <conditionalFormatting sqref="F4">
    <cfRule type="top10" dxfId="721" priority="8" rank="1"/>
  </conditionalFormatting>
  <conditionalFormatting sqref="I4">
    <cfRule type="top10" dxfId="720" priority="11" rank="1"/>
  </conditionalFormatting>
  <conditionalFormatting sqref="E5">
    <cfRule type="top10" dxfId="719" priority="7" rank="1"/>
  </conditionalFormatting>
  <conditionalFormatting sqref="G5">
    <cfRule type="top10" dxfId="718" priority="6" rank="1"/>
  </conditionalFormatting>
  <conditionalFormatting sqref="H5">
    <cfRule type="top10" dxfId="717" priority="5" rank="1"/>
  </conditionalFormatting>
  <conditionalFormatting sqref="J5">
    <cfRule type="top10" dxfId="716" priority="3" rank="1"/>
  </conditionalFormatting>
  <conditionalFormatting sqref="E5:J5">
    <cfRule type="cellIs" dxfId="715" priority="2" operator="greaterThanOrEqual">
      <formula>200</formula>
    </cfRule>
  </conditionalFormatting>
  <conditionalFormatting sqref="F5">
    <cfRule type="top10" dxfId="714" priority="1" rank="1"/>
  </conditionalFormatting>
  <conditionalFormatting sqref="I5">
    <cfRule type="top10" dxfId="713" priority="4" rank="1"/>
  </conditionalFormatting>
  <hyperlinks>
    <hyperlink ref="Q1" location="'Virginia ID 2022'!A1" display="Back to Ranking" xr:uid="{ECB243CD-8D2C-4CEF-8B47-6EC4B6A240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4F1D88-408E-4A8F-8D91-1117118B23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BC058-1E1C-42C2-8DD5-899AA7F69599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58</v>
      </c>
      <c r="B2" s="16" t="s">
        <v>72</v>
      </c>
      <c r="C2" s="17">
        <v>44901</v>
      </c>
      <c r="D2" s="18" t="s">
        <v>55</v>
      </c>
      <c r="E2" s="19">
        <v>190</v>
      </c>
      <c r="F2" s="19">
        <v>181</v>
      </c>
      <c r="G2" s="19">
        <v>180</v>
      </c>
      <c r="H2" s="19">
        <v>182</v>
      </c>
      <c r="I2" s="19">
        <v>190</v>
      </c>
      <c r="J2" s="19">
        <v>190</v>
      </c>
      <c r="K2" s="23">
        <v>6</v>
      </c>
      <c r="L2" s="23">
        <v>1113</v>
      </c>
      <c r="M2" s="24">
        <v>185.5</v>
      </c>
      <c r="N2" s="25">
        <v>14</v>
      </c>
      <c r="O2" s="26">
        <v>199.5</v>
      </c>
    </row>
    <row r="4" spans="1:17" x14ac:dyDescent="0.25">
      <c r="K4" s="8">
        <f>SUM(K2:K3)</f>
        <v>6</v>
      </c>
      <c r="L4" s="8">
        <f>SUM(L2:L3)</f>
        <v>1113</v>
      </c>
      <c r="M4" s="7">
        <f>SUM(L4/K4)</f>
        <v>185.5</v>
      </c>
      <c r="N4" s="8">
        <f>SUM(N2:N3)</f>
        <v>14</v>
      </c>
      <c r="O4" s="13">
        <f>SUM(M4+N4)</f>
        <v>199.5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2_1"/>
    <protectedRange algorithmName="SHA-512" hashValue="ON39YdpmFHfN9f47KpiRvqrKx0V9+erV1CNkpWzYhW/Qyc6aT8rEyCrvauWSYGZK2ia3o7vd3akF07acHAFpOA==" saltValue="yVW9XmDwTqEnmpSGai0KYg==" spinCount="100000" sqref="D2" name="Range1_1_10_1"/>
  </protectedRanges>
  <conditionalFormatting sqref="G2">
    <cfRule type="top10" dxfId="712" priority="4" rank="1"/>
  </conditionalFormatting>
  <conditionalFormatting sqref="H2">
    <cfRule type="top10" dxfId="711" priority="5" rank="1"/>
  </conditionalFormatting>
  <conditionalFormatting sqref="I2">
    <cfRule type="top10" dxfId="710" priority="6" rank="1"/>
  </conditionalFormatting>
  <conditionalFormatting sqref="J2">
    <cfRule type="top10" dxfId="709" priority="7" rank="1"/>
  </conditionalFormatting>
  <conditionalFormatting sqref="E2">
    <cfRule type="top10" dxfId="708" priority="3" rank="1"/>
  </conditionalFormatting>
  <conditionalFormatting sqref="F2">
    <cfRule type="top10" dxfId="707" priority="2" rank="1"/>
  </conditionalFormatting>
  <conditionalFormatting sqref="E2:J2">
    <cfRule type="cellIs" dxfId="706" priority="1" operator="greaterThanOrEqual">
      <formula>193</formula>
    </cfRule>
  </conditionalFormatting>
  <hyperlinks>
    <hyperlink ref="Q1" location="'Virginia ID 2022'!A1" display="Back to Ranking" xr:uid="{A8005F5D-024D-4C2E-8BC7-14FAEE7CDD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764882-03B1-42E7-94E8-C7EB2EF9D30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60</vt:i4>
      </vt:variant>
    </vt:vector>
  </HeadingPairs>
  <TitlesOfParts>
    <vt:vector size="60" baseType="lpstr">
      <vt:lpstr>Virginia ID 2022</vt:lpstr>
      <vt:lpstr>Bill Cordle</vt:lpstr>
      <vt:lpstr>Billy Dooley</vt:lpstr>
      <vt:lpstr>Bob Laauser</vt:lpstr>
      <vt:lpstr>Cecil Combs</vt:lpstr>
      <vt:lpstr>Charles Miller</vt:lpstr>
      <vt:lpstr>Chuck  Miller</vt:lpstr>
      <vt:lpstr>Chuck Morrell</vt:lpstr>
      <vt:lpstr>Chris Bradley</vt:lpstr>
      <vt:lpstr>Claude Pennington</vt:lpstr>
      <vt:lpstr>Cody Dockery</vt:lpstr>
      <vt:lpstr>Dale Cauthen</vt:lpstr>
      <vt:lpstr>David Gilliam</vt:lpstr>
      <vt:lpstr>David Jennings</vt:lpstr>
      <vt:lpstr>Don Kowalsky</vt:lpstr>
      <vt:lpstr>Eric Nester</vt:lpstr>
      <vt:lpstr>Gary Widener</vt:lpstr>
      <vt:lpstr>James Parker</vt:lpstr>
      <vt:lpstr>Jay Boyd</vt:lpstr>
      <vt:lpstr>Jeff Kite</vt:lpstr>
      <vt:lpstr>Jeff Lewis</vt:lpstr>
      <vt:lpstr>Jimmy Niece</vt:lpstr>
      <vt:lpstr>Joe Craig</vt:lpstr>
      <vt:lpstr>Jody Campbell</vt:lpstr>
      <vt:lpstr>Johnny Montgomery</vt:lpstr>
      <vt:lpstr>Josh Kite</vt:lpstr>
      <vt:lpstr>Jud Denniston</vt:lpstr>
      <vt:lpstr>Judy Gallion</vt:lpstr>
      <vt:lpstr>Kenny  Huth</vt:lpstr>
      <vt:lpstr>Kim Duff</vt:lpstr>
      <vt:lpstr>Mark Burns</vt:lpstr>
      <vt:lpstr>Marvin Batliner</vt:lpstr>
      <vt:lpstr>Mary Webb</vt:lpstr>
      <vt:lpstr>Matthew Tignor</vt:lpstr>
      <vt:lpstr>Mike Gross</vt:lpstr>
      <vt:lpstr>Myles Cope</vt:lpstr>
      <vt:lpstr>Ralph Frazier</vt:lpstr>
      <vt:lpstr>Russ Peters</vt:lpstr>
      <vt:lpstr>Stanley Canter</vt:lpstr>
      <vt:lpstr>Steve Pennington</vt:lpstr>
      <vt:lpstr>Steven Taylor</vt:lpstr>
      <vt:lpstr>Tom Tignor</vt:lpstr>
      <vt:lpstr>Willie Castle</vt:lpstr>
      <vt:lpstr>Tom Wilkinson</vt:lpstr>
      <vt:lpstr>Tom Woebkenber</vt:lpstr>
      <vt:lpstr>Bruce Postlehwait</vt:lpstr>
      <vt:lpstr>Matthew Newhouse</vt:lpstr>
      <vt:lpstr>Tim Rowlands</vt:lpstr>
      <vt:lpstr>Terry George</vt:lpstr>
      <vt:lpstr>Tia Craig</vt:lpstr>
      <vt:lpstr>Tyson Gross</vt:lpstr>
      <vt:lpstr>Donald Kolalsky</vt:lpstr>
      <vt:lpstr>Lacey Allman</vt:lpstr>
      <vt:lpstr>Brian Gilliand</vt:lpstr>
      <vt:lpstr>Nick Palmer</vt:lpstr>
      <vt:lpstr>Greg George</vt:lpstr>
      <vt:lpstr>Jeromy Viands</vt:lpstr>
      <vt:lpstr>Steve DuVall</vt:lpstr>
      <vt:lpstr>Jason Frymier</vt:lpstr>
      <vt:lpstr>Gary Gallion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2022-02-19T19:27:22Z</cp:lastPrinted>
  <dcterms:created xsi:type="dcterms:W3CDTF">2020-01-30T01:18:37Z</dcterms:created>
  <dcterms:modified xsi:type="dcterms:W3CDTF">2023-01-31T02:47:28Z</dcterms:modified>
</cp:coreProperties>
</file>