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2FCBA1C8-4150-4AC8-B55F-5927AB4F92B4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Stigall" sheetId="84" r:id="rId4"/>
    <sheet name="Anthony Wright" sheetId="105" r:id="rId5"/>
    <sheet name="Art Shaffer" sheetId="149" r:id="rId6"/>
    <sheet name="Auther Smith" sheetId="311" r:id="rId7"/>
    <sheet name="A.W. Bailey" sheetId="254" r:id="rId8"/>
    <sheet name="Bert Farias" sheetId="20" r:id="rId9"/>
    <sheet name="Bill Kelly" sheetId="208" r:id="rId10"/>
    <sheet name="Bill Middlebrook" sheetId="52" r:id="rId11"/>
    <sheet name="Bill Wade" sheetId="310" r:id="rId12"/>
    <sheet name="Bob Bass" sheetId="162" r:id="rId13"/>
    <sheet name="Bob Cvammen" sheetId="47" r:id="rId14"/>
    <sheet name="Bobby Starr" sheetId="339" r:id="rId15"/>
    <sheet name="Bonnie Fogg" sheetId="40" r:id="rId16"/>
    <sheet name="Boyd Radel" sheetId="298" r:id="rId17"/>
    <sheet name="Bill Meyer" sheetId="178" r:id="rId18"/>
    <sheet name="Brad Mueller" sheetId="335" r:id="rId19"/>
    <sheet name="Bill Smith" sheetId="240" r:id="rId20"/>
    <sheet name="Billy Hudson" sheetId="5" r:id="rId21"/>
    <sheet name="Bob Leier" sheetId="179" r:id="rId22"/>
    <sheet name="Bobby Williams" sheetId="258" r:id="rId23"/>
    <sheet name="Brad Patton" sheetId="241" r:id="rId24"/>
    <sheet name="Bradley Harp" sheetId="72" r:id="rId25"/>
    <sheet name="Brandon Eversole" sheetId="248" r:id="rId26"/>
    <sheet name="Brian Collins" sheetId="65" r:id="rId27"/>
    <sheet name="Brian Ellenburg" sheetId="263" r:id="rId28"/>
    <sheet name="Bruce Doster" sheetId="69" r:id="rId29"/>
    <sheet name="Carl HIll" sheetId="309" r:id="rId30"/>
    <sheet name="Carlos Rodriguez-Feo" sheetId="260" r:id="rId31"/>
    <sheet name="Cecil Combs" sheetId="243" r:id="rId32"/>
    <sheet name="Charlie Hiller" sheetId="319" r:id="rId33"/>
    <sheet name="Charles Knight" sheetId="157" r:id="rId34"/>
    <sheet name="Chase Robinson" sheetId="175" r:id="rId35"/>
    <sheet name="Chris Bradley" sheetId="242" r:id="rId36"/>
    <sheet name="Chris Helton" sheetId="332" r:id="rId37"/>
    <sheet name="Chris Ruoff" sheetId="296" r:id="rId38"/>
    <sheet name="Chuck Morrell" sheetId="125" r:id="rId39"/>
    <sheet name="Claudia Escoto" sheetId="56" r:id="rId40"/>
    <sheet name="Clint Rudolph" sheetId="75" r:id="rId41"/>
    <sheet name="Cody Dunegan" sheetId="74" r:id="rId42"/>
    <sheet name="Cody King" sheetId="14" r:id="rId43"/>
    <sheet name="Claude Pennington" sheetId="174" r:id="rId44"/>
    <sheet name="Craig Bowlby" sheetId="104" r:id="rId45"/>
    <sheet name="Dale Lofton" sheetId="114" r:id="rId46"/>
    <sheet name="Dan Persful" sheetId="183" r:id="rId47"/>
    <sheet name="Daniel Dumitru" sheetId="230" r:id="rId48"/>
    <sheet name="Daniel Henry" sheetId="282" r:id="rId49"/>
    <sheet name="Daniel Smith" sheetId="278" r:id="rId50"/>
    <sheet name="Danny Payne" sheetId="155" r:id="rId51"/>
    <sheet name="Danny Sissom" sheetId="126" r:id="rId52"/>
    <sheet name="Dave Eisenschmied" sheetId="11" r:id="rId53"/>
    <sheet name="Dave Jennings" sheetId="88" r:id="rId54"/>
    <sheet name="Dave Tomlinson" sheetId="189" r:id="rId55"/>
    <sheet name="David Buckley" sheetId="119" r:id="rId56"/>
    <sheet name="David Huff" sheetId="90" r:id="rId57"/>
    <sheet name="David McGeorge" sheetId="246" r:id="rId58"/>
    <sheet name="David Lewis" sheetId="297" r:id="rId59"/>
    <sheet name="David Strother" sheetId="29" r:id="rId60"/>
    <sheet name="Del Dillon" sheetId="70" r:id="rId61"/>
    <sheet name="Devon Tomlinson" sheetId="131" r:id="rId62"/>
    <sheet name="Dina Tunberg" sheetId="21" r:id="rId63"/>
    <sheet name="Doc Gilliam" sheetId="89" r:id="rId64"/>
    <sheet name="Don Christensen" sheetId="286" r:id="rId65"/>
    <sheet name="Don Wilson" sheetId="117" r:id="rId66"/>
    <sheet name="Doug Gabbard" sheetId="200" r:id="rId67"/>
    <sheet name="Doug Lingle" sheetId="160" r:id="rId68"/>
    <sheet name="Dustin Wilson" sheetId="213" r:id="rId69"/>
    <sheet name="Dwayne Lewis" sheetId="338" r:id="rId70"/>
    <sheet name="Eddie Robertson" sheetId="113" r:id="rId71"/>
    <sheet name="Eric Petzoldt" sheetId="39" r:id="rId72"/>
    <sheet name="Evelio McDonald" sheetId="81" r:id="rId73"/>
    <sheet name="Foster Arvin" sheetId="147" r:id="rId74"/>
    <sheet name="Frank Baird" sheetId="102" r:id="rId75"/>
    <sheet name="Fred Jamison" sheetId="63" r:id="rId76"/>
    <sheet name="Fred Sears" sheetId="71" r:id="rId77"/>
    <sheet name="Freddy Geiselbreth" sheetId="312" r:id="rId78"/>
    <sheet name="Gary Hicks" sheetId="285" r:id="rId79"/>
    <sheet name="Gerry Rodriguez" sheetId="19" r:id="rId80"/>
    <sheet name="Gil Valdez" sheetId="324" r:id="rId81"/>
    <sheet name="Hal Tate" sheetId="276" r:id="rId82"/>
    <sheet name="Harold Reynolds" sheetId="50" r:id="rId83"/>
    <sheet name="Holden Perez" sheetId="227" r:id="rId84"/>
    <sheet name="Hubert Kelsheimer" sheetId="231" r:id="rId85"/>
    <sheet name="Jack Baker" sheetId="218" r:id="rId86"/>
    <sheet name="James Braddy" sheetId="57" r:id="rId87"/>
    <sheet name="James Carroll" sheetId="152" r:id="rId88"/>
    <sheet name="James Helmuth" sheetId="193" r:id="rId89"/>
    <sheet name="James Roach" sheetId="317" r:id="rId90"/>
    <sheet name="Jamie Compton" sheetId="197" r:id="rId91"/>
    <sheet name="Janice Engleman" sheetId="224" r:id="rId92"/>
    <sheet name="Jason Chegwidden" sheetId="256" r:id="rId93"/>
    <sheet name="Jason Gosnell" sheetId="262" r:id="rId94"/>
    <sheet name="Jay Boyd" sheetId="85" r:id="rId95"/>
    <sheet name="Jeff Riester" sheetId="164" r:id="rId96"/>
    <sheet name="Jerry Hensler" sheetId="80" r:id="rId97"/>
    <sheet name="Jerry Thompson" sheetId="8" r:id="rId98"/>
    <sheet name="Jim Davis" sheetId="41" r:id="rId99"/>
    <sheet name="Jim Fortmon" sheetId="220" r:id="rId100"/>
    <sheet name="Jim Haley" sheetId="4" r:id="rId101"/>
    <sheet name="Jim Parnell" sheetId="154" r:id="rId102"/>
    <sheet name="Jim Peek" sheetId="194" r:id="rId103"/>
    <sheet name="Jim Pierce" sheetId="198" r:id="rId104"/>
    <sheet name="Jim Peightal" sheetId="132" r:id="rId105"/>
    <sheet name="Jim Starr" sheetId="177" r:id="rId106"/>
    <sheet name="Jim Stewart" sheetId="122" r:id="rId107"/>
    <sheet name="Jim Sullivan" sheetId="66" r:id="rId108"/>
    <sheet name="Jim Swaringin" sheetId="25" r:id="rId109"/>
    <sheet name="Jimmy Tate" sheetId="281" r:id="rId110"/>
    <sheet name="JJ Griffin" sheetId="28" r:id="rId111"/>
    <sheet name="Jody Campbell" sheetId="333" r:id="rId112"/>
    <sheet name="Joe David" sheetId="18" r:id="rId113"/>
    <sheet name="Joe Chacon" sheetId="55" r:id="rId114"/>
    <sheet name="Joe Jarrell" sheetId="166" r:id="rId115"/>
    <sheet name="Joe Shahan" sheetId="181" r:id="rId116"/>
    <sheet name="Joe Yanez" sheetId="229" r:id="rId117"/>
    <sheet name="John Attaway" sheetId="215" r:id="rId118"/>
    <sheet name="John Gardner" sheetId="165" r:id="rId119"/>
    <sheet name="John Krenik" sheetId="340" r:id="rId120"/>
    <sheet name="John Laseter" sheetId="161" r:id="rId121"/>
    <sheet name="John Pormann" sheetId="180" r:id="rId122"/>
    <sheet name="John Vinblad" sheetId="289" r:id="rId123"/>
    <sheet name="Johnny Mathews" sheetId="201" r:id="rId124"/>
    <sheet name="Jon McGeorge" sheetId="249" r:id="rId125"/>
    <sheet name="Josie Hensler" sheetId="54" r:id="rId126"/>
    <sheet name="Jud Denniston" sheetId="247" r:id="rId127"/>
    <sheet name="Julian Morrison" sheetId="209" r:id="rId128"/>
    <sheet name="Justin Fortson" sheetId="12" r:id="rId129"/>
    <sheet name="Ken Osmond" sheetId="284" r:id="rId130"/>
    <sheet name="Ken Patton" sheetId="318" r:id="rId131"/>
    <sheet name="Ken Mix" sheetId="290" r:id="rId132"/>
    <sheet name="Kenneth Sledge" sheetId="32" r:id="rId133"/>
    <sheet name="Kevin Sullivan" sheetId="7" r:id="rId134"/>
    <sheet name="Kirby Dahl" sheetId="212" r:id="rId135"/>
    <sheet name="K.  J.Bailey" sheetId="252" r:id="rId136"/>
    <sheet name="Kris Cadena" sheetId="226" r:id="rId137"/>
    <sheet name="Larry McGill" sheetId="158" r:id="rId138"/>
    <sheet name="Larry Smith" sheetId="316" r:id="rId139"/>
    <sheet name="Larry Taylor" sheetId="237" r:id="rId140"/>
    <sheet name="Larry Watson" sheetId="299" r:id="rId141"/>
    <sheet name="Leo Beatty" sheetId="314" r:id="rId142"/>
    <sheet name="Les Williams" sheetId="82" r:id="rId143"/>
    <sheet name="Lloyd Breedlove" sheetId="279" r:id="rId144"/>
    <sheet name="Logon Howell" sheetId="79" r:id="rId145"/>
    <sheet name="Lukas Brooks" sheetId="111" r:id="rId146"/>
    <sheet name="Luke Carroll" sheetId="148" r:id="rId147"/>
    <sheet name="Mackenzie Johns" sheetId="78" r:id="rId148"/>
    <sheet name="Manny Cerda" sheetId="320" r:id="rId149"/>
    <sheet name="Marc Young" sheetId="44" r:id="rId150"/>
    <sheet name="Mark Adams" sheetId="307" r:id="rId151"/>
    <sheet name="Mark Burns" sheetId="330" r:id="rId152"/>
    <sheet name="Mark Caldwell" sheetId="236" r:id="rId153"/>
    <sheet name="Mark Self" sheetId="15" r:id="rId154"/>
    <sheet name="Mason Whitaker" sheetId="251" r:id="rId155"/>
    <sheet name="Matt Bennett" sheetId="337" r:id="rId156"/>
    <sheet name="Mathew Strong" sheetId="244" r:id="rId157"/>
    <sheet name="Matthew Tignor" sheetId="86" r:id="rId158"/>
    <sheet name="Max Dixon" sheetId="207" r:id="rId159"/>
    <sheet name="Melvin Ferguson" sheetId="261" r:id="rId160"/>
    <sheet name="Michael Howell" sheetId="76" r:id="rId161"/>
    <sheet name="Michael Jordon" sheetId="257" r:id="rId162"/>
    <sheet name="Michael Wilson" sheetId="192" r:id="rId163"/>
    <sheet name="Mike Engbert" sheetId="270" r:id="rId164"/>
    <sheet name="Mike Gross" sheetId="245" r:id="rId165"/>
    <sheet name="Noah Johns" sheetId="68" r:id="rId166"/>
    <sheet name="Norman Presson" sheetId="315" r:id="rId167"/>
    <sheet name="Op Stogsdale" sheetId="253" r:id="rId168"/>
    <sheet name="Otis Riffey" sheetId="334" r:id="rId169"/>
    <sheet name="Pam Gates" sheetId="142" r:id="rId170"/>
    <sheet name="Pat Gill" sheetId="331" r:id="rId171"/>
    <sheet name="Patrick Kennedy" sheetId="300" r:id="rId172"/>
    <sheet name="Paul Dyer" sheetId="27" r:id="rId173"/>
    <sheet name="Paul East" sheetId="73" r:id="rId174"/>
    <sheet name="Pedon Pelphrey" sheetId="250" r:id="rId175"/>
    <sheet name="Randy Herrmann" sheetId="127" r:id="rId176"/>
    <sheet name="Randy Lantrip" sheetId="43" r:id="rId177"/>
    <sheet name="Rebecca Carroll" sheetId="153" r:id="rId178"/>
    <sheet name="Rene Melendez" sheetId="60" r:id="rId179"/>
    <sheet name="Rex Thompson" sheetId="232" r:id="rId180"/>
    <sheet name="Rick Gray" sheetId="185" r:id="rId181"/>
    <sheet name="Rick Hahn" sheetId="130" r:id="rId182"/>
    <sheet name="Ricky Haley" sheetId="2" r:id="rId183"/>
    <sheet name="Ricky Kyker" sheetId="283" r:id="rId184"/>
    <sheet name="Rick Powers" sheetId="265" r:id="rId185"/>
    <sheet name="Robert Koot" sheetId="133" r:id="rId186"/>
    <sheet name="Robby King" sheetId="9" r:id="rId187"/>
    <sheet name="Rocky Robinson" sheetId="306" r:id="rId188"/>
    <sheet name="Ronald Blasko" sheetId="135" r:id="rId189"/>
    <sheet name="Ron Kunath" sheetId="195" r:id="rId190"/>
    <sheet name="Ronald McCollum" sheetId="182" r:id="rId191"/>
    <sheet name="Ron Herring" sheetId="23" r:id="rId192"/>
    <sheet name="Russ Peters" sheetId="274" r:id="rId193"/>
    <sheet name="Ryan Gray" sheetId="184" r:id="rId194"/>
    <sheet name="Samantha Holland" sheetId="228" r:id="rId195"/>
    <sheet name="Shawn Carroll" sheetId="239" r:id="rId196"/>
    <sheet name="John Petteruti" sheetId="269" r:id="rId197"/>
    <sheet name="Scott McClure" sheetId="272" r:id="rId198"/>
    <sheet name="Scott Worthington" sheetId="233" r:id="rId199"/>
    <sheet name="Steve Fletcher" sheetId="273" r:id="rId200"/>
    <sheet name="Steve Kiemele" sheetId="214" r:id="rId201"/>
    <sheet name="Stephen Rorer" sheetId="291" r:id="rId202"/>
    <sheet name="Stump Eaton" sheetId="336" r:id="rId203"/>
    <sheet name="Tim Brown" sheetId="51" r:id="rId204"/>
    <sheet name="Tony Brazil" sheetId="67" r:id="rId205"/>
    <sheet name="Tommy Moss" sheetId="313" r:id="rId206"/>
    <sheet name="Simon Milov" sheetId="17" r:id="rId207"/>
    <sheet name="Stanley Canter" sheetId="173" r:id="rId208"/>
    <sheet name="Steve DuVall" sheetId="118" r:id="rId209"/>
    <sheet name="Steve Nicholas" sheetId="170" r:id="rId210"/>
    <sheet name="Steve Pennington" sheetId="87" r:id="rId211"/>
    <sheet name="Steven Shimotsu" sheetId="22" r:id="rId212"/>
    <sheet name="Theodore Farkas" sheetId="134" r:id="rId213"/>
    <sheet name="Thomas Murrell" sheetId="167" r:id="rId214"/>
    <sheet name="Terry Clothier" sheetId="322" r:id="rId215"/>
    <sheet name="Tim Grimme" sheetId="216" r:id="rId216"/>
    <sheet name="Tim Riddell" sheetId="77" r:id="rId217"/>
    <sheet name="Tim Thomas" sheetId="109" r:id="rId218"/>
    <sheet name="Timmy Roland" sheetId="288" r:id="rId219"/>
    <sheet name="Tom Cunningham" sheetId="24" r:id="rId220"/>
    <sheet name="Tom Tignor" sheetId="91" r:id="rId221"/>
    <sheet name="Tommy Cole" sheetId="159" r:id="rId222"/>
    <sheet name="Tommy Mills" sheetId="106" r:id="rId223"/>
    <sheet name="Todd Wilson" sheetId="146" r:id="rId224"/>
    <sheet name="Tracy Self" sheetId="16" r:id="rId225"/>
    <sheet name="Van Presson" sheetId="255" r:id="rId226"/>
    <sheet name="Vanessa Brown" sheetId="268" r:id="rId227"/>
    <sheet name="Wade Haley" sheetId="38" r:id="rId228"/>
    <sheet name="Walley Smallwood" sheetId="199" r:id="rId229"/>
    <sheet name="Walter Smith" sheetId="48" r:id="rId230"/>
    <sheet name="Wayne Yates" sheetId="171" r:id="rId231"/>
    <sheet name="Wayne Wills" sheetId="124" r:id="rId232"/>
    <sheet name="Woody Smith" sheetId="6" r:id="rId233"/>
    <sheet name="Zach Scurlock" sheetId="42" r:id="rId234"/>
    <sheet name="Zachary Turner" sheetId="26" r:id="rId235"/>
  </sheets>
  <externalReferences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</externalReferences>
  <definedNames>
    <definedName name="_xlnm._FilterDatabase" localSheetId="1" hidden="1">'National Adult Rankings'!$L$185:$O$194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40" l="1"/>
  <c r="G153" i="1" s="1"/>
  <c r="L5" i="340"/>
  <c r="N151" i="1" s="1"/>
  <c r="K5" i="340"/>
  <c r="M151" i="1" s="1"/>
  <c r="N5" i="339"/>
  <c r="G71" i="1" s="1"/>
  <c r="L5" i="339"/>
  <c r="K5" i="339"/>
  <c r="M113" i="1" s="1"/>
  <c r="D71" i="1" l="1"/>
  <c r="D153" i="1"/>
  <c r="E153" i="1"/>
  <c r="M5" i="339"/>
  <c r="O5" i="339" s="1"/>
  <c r="H71" i="1" s="1"/>
  <c r="M5" i="340"/>
  <c r="E71" i="1"/>
  <c r="N113" i="1"/>
  <c r="K2" i="91"/>
  <c r="K5" i="91" s="1"/>
  <c r="L2" i="91"/>
  <c r="N5" i="91"/>
  <c r="F71" i="1" l="1"/>
  <c r="O113" i="1"/>
  <c r="O5" i="340"/>
  <c r="H153" i="1" s="1"/>
  <c r="O151" i="1"/>
  <c r="F153" i="1"/>
  <c r="M2" i="91"/>
  <c r="O2" i="91" s="1"/>
  <c r="L5" i="91"/>
  <c r="M5" i="91" s="1"/>
  <c r="O5" i="91" s="1"/>
  <c r="L4" i="269"/>
  <c r="K4" i="269"/>
  <c r="L3" i="272"/>
  <c r="K3" i="272"/>
  <c r="L12" i="178"/>
  <c r="K12" i="178"/>
  <c r="L6" i="102"/>
  <c r="K6" i="102"/>
  <c r="L13" i="299"/>
  <c r="K13" i="299"/>
  <c r="L6" i="218"/>
  <c r="K6" i="218"/>
  <c r="L3" i="300"/>
  <c r="K3" i="300"/>
  <c r="L28" i="118"/>
  <c r="K28" i="118"/>
  <c r="M3" i="272" l="1"/>
  <c r="O3" i="272" s="1"/>
  <c r="M12" i="178"/>
  <c r="O12" i="178" s="1"/>
  <c r="M3" i="300"/>
  <c r="O3" i="300" s="1"/>
  <c r="M13" i="299"/>
  <c r="O13" i="299" s="1"/>
  <c r="M28" i="118"/>
  <c r="O28" i="118" s="1"/>
  <c r="M6" i="102"/>
  <c r="O6" i="102" s="1"/>
  <c r="M6" i="218"/>
  <c r="O6" i="218" s="1"/>
  <c r="M4" i="269"/>
  <c r="O4" i="269" s="1"/>
  <c r="N4" i="338"/>
  <c r="G176" i="1" s="1"/>
  <c r="L4" i="338"/>
  <c r="N176" i="1" s="1"/>
  <c r="K4" i="338"/>
  <c r="M176" i="1" s="1"/>
  <c r="D176" i="1" l="1"/>
  <c r="E176" i="1"/>
  <c r="M4" i="338"/>
  <c r="N5" i="337"/>
  <c r="G237" i="1" s="1"/>
  <c r="L5" i="337"/>
  <c r="N230" i="1" s="1"/>
  <c r="K5" i="337"/>
  <c r="M230" i="1" s="1"/>
  <c r="O4" i="338" l="1"/>
  <c r="H176" i="1" s="1"/>
  <c r="F176" i="1"/>
  <c r="O176" i="1"/>
  <c r="D237" i="1"/>
  <c r="E237" i="1"/>
  <c r="M5" i="337"/>
  <c r="O5" i="337" l="1"/>
  <c r="H237" i="1" s="1"/>
  <c r="F237" i="1"/>
  <c r="O230" i="1"/>
  <c r="N5" i="336"/>
  <c r="G170" i="1" s="1"/>
  <c r="L5" i="336"/>
  <c r="N172" i="1" s="1"/>
  <c r="K5" i="336"/>
  <c r="M172" i="1" s="1"/>
  <c r="D170" i="1" l="1"/>
  <c r="E170" i="1"/>
  <c r="M5" i="336"/>
  <c r="N19" i="122"/>
  <c r="G144" i="1" s="1"/>
  <c r="L19" i="122"/>
  <c r="N139" i="1" s="1"/>
  <c r="K19" i="122"/>
  <c r="M139" i="1" s="1"/>
  <c r="O5" i="336" l="1"/>
  <c r="H170" i="1" s="1"/>
  <c r="O172" i="1"/>
  <c r="F170" i="1"/>
  <c r="E144" i="1"/>
  <c r="D144" i="1"/>
  <c r="M19" i="122"/>
  <c r="O19" i="122" l="1"/>
  <c r="H144" i="1" s="1"/>
  <c r="O139" i="1"/>
  <c r="F144" i="1"/>
  <c r="N18" i="297" l="1"/>
  <c r="G175" i="1" s="1"/>
  <c r="L18" i="297"/>
  <c r="K18" i="297"/>
  <c r="N5" i="335"/>
  <c r="G252" i="1" s="1"/>
  <c r="L5" i="335"/>
  <c r="K5" i="335"/>
  <c r="N6" i="334"/>
  <c r="G88" i="1" s="1"/>
  <c r="L6" i="334"/>
  <c r="N116" i="1" s="1"/>
  <c r="K6" i="334"/>
  <c r="D88" i="1" s="1"/>
  <c r="M250" i="1" l="1"/>
  <c r="D252" i="1"/>
  <c r="N250" i="1"/>
  <c r="E252" i="1"/>
  <c r="M175" i="1"/>
  <c r="D175" i="1"/>
  <c r="M18" i="297"/>
  <c r="N175" i="1"/>
  <c r="E175" i="1"/>
  <c r="M5" i="335"/>
  <c r="E88" i="1"/>
  <c r="M116" i="1"/>
  <c r="M6" i="334"/>
  <c r="O5" i="335" l="1"/>
  <c r="H252" i="1" s="1"/>
  <c r="F252" i="1"/>
  <c r="O250" i="1"/>
  <c r="O18" i="297"/>
  <c r="H175" i="1" s="1"/>
  <c r="O175" i="1"/>
  <c r="F175" i="1"/>
  <c r="O6" i="334"/>
  <c r="H88" i="1" s="1"/>
  <c r="O116" i="1"/>
  <c r="F88" i="1"/>
  <c r="N5" i="333" l="1"/>
  <c r="G117" i="1" s="1"/>
  <c r="L5" i="333"/>
  <c r="K5" i="333"/>
  <c r="M107" i="1" s="1"/>
  <c r="N5" i="332"/>
  <c r="G112" i="1" s="1"/>
  <c r="L5" i="332"/>
  <c r="N97" i="1" s="1"/>
  <c r="K5" i="332"/>
  <c r="M97" i="1" s="1"/>
  <c r="N5" i="331"/>
  <c r="G100" i="1" s="1"/>
  <c r="L5" i="331"/>
  <c r="K5" i="331"/>
  <c r="M79" i="1" s="1"/>
  <c r="N5" i="330"/>
  <c r="G81" i="1" s="1"/>
  <c r="L5" i="330"/>
  <c r="K5" i="330"/>
  <c r="M73" i="1" s="1"/>
  <c r="M5" i="333" l="1"/>
  <c r="O5" i="333" s="1"/>
  <c r="H117" i="1" s="1"/>
  <c r="D117" i="1"/>
  <c r="E117" i="1"/>
  <c r="N107" i="1"/>
  <c r="D112" i="1"/>
  <c r="E112" i="1"/>
  <c r="M5" i="332"/>
  <c r="M5" i="331"/>
  <c r="O5" i="331" s="1"/>
  <c r="H100" i="1" s="1"/>
  <c r="D100" i="1"/>
  <c r="N79" i="1"/>
  <c r="E100" i="1"/>
  <c r="M5" i="330"/>
  <c r="O5" i="330" s="1"/>
  <c r="H81" i="1" s="1"/>
  <c r="D81" i="1"/>
  <c r="E81" i="1"/>
  <c r="N73" i="1"/>
  <c r="O107" i="1" l="1"/>
  <c r="F117" i="1"/>
  <c r="O73" i="1"/>
  <c r="O5" i="332"/>
  <c r="H112" i="1" s="1"/>
  <c r="O97" i="1"/>
  <c r="F112" i="1"/>
  <c r="F100" i="1"/>
  <c r="O79" i="1"/>
  <c r="F81" i="1"/>
  <c r="N6" i="272"/>
  <c r="G259" i="1" s="1"/>
  <c r="L6" i="272"/>
  <c r="N258" i="1" s="1"/>
  <c r="K6" i="272"/>
  <c r="M258" i="1" s="1"/>
  <c r="N5" i="324"/>
  <c r="G247" i="1" s="1"/>
  <c r="L5" i="324"/>
  <c r="N241" i="1" s="1"/>
  <c r="K5" i="324"/>
  <c r="M241" i="1" s="1"/>
  <c r="N16" i="299"/>
  <c r="G156" i="1" s="1"/>
  <c r="K16" i="299"/>
  <c r="M163" i="1" s="1"/>
  <c r="N6" i="300"/>
  <c r="G103" i="1" s="1"/>
  <c r="K6" i="300"/>
  <c r="D103" i="1" s="1"/>
  <c r="E247" i="1" l="1"/>
  <c r="D259" i="1"/>
  <c r="M126" i="1"/>
  <c r="D156" i="1"/>
  <c r="D247" i="1"/>
  <c r="E259" i="1"/>
  <c r="M6" i="272"/>
  <c r="M5" i="324"/>
  <c r="L16" i="299"/>
  <c r="L6" i="300"/>
  <c r="O6" i="272" l="1"/>
  <c r="H259" i="1" s="1"/>
  <c r="O258" i="1"/>
  <c r="F259" i="1"/>
  <c r="O5" i="324"/>
  <c r="H247" i="1" s="1"/>
  <c r="F247" i="1"/>
  <c r="O241" i="1"/>
  <c r="M6" i="300"/>
  <c r="N126" i="1"/>
  <c r="E103" i="1"/>
  <c r="M16" i="299"/>
  <c r="N163" i="1"/>
  <c r="E156" i="1"/>
  <c r="N5" i="180"/>
  <c r="G257" i="1" s="1"/>
  <c r="L5" i="180"/>
  <c r="K5" i="180"/>
  <c r="M255" i="1" s="1"/>
  <c r="M5" i="180" l="1"/>
  <c r="O255" i="1" s="1"/>
  <c r="D257" i="1"/>
  <c r="O6" i="300"/>
  <c r="H103" i="1" s="1"/>
  <c r="F103" i="1"/>
  <c r="O126" i="1"/>
  <c r="O16" i="299"/>
  <c r="H156" i="1" s="1"/>
  <c r="O163" i="1"/>
  <c r="F156" i="1"/>
  <c r="E257" i="1"/>
  <c r="N255" i="1"/>
  <c r="N5" i="322"/>
  <c r="G178" i="1" s="1"/>
  <c r="L5" i="322"/>
  <c r="N178" i="1" s="1"/>
  <c r="K5" i="322"/>
  <c r="M178" i="1" s="1"/>
  <c r="F257" i="1" l="1"/>
  <c r="O5" i="180"/>
  <c r="H257" i="1" s="1"/>
  <c r="D178" i="1"/>
  <c r="E178" i="1"/>
  <c r="M5" i="322"/>
  <c r="O5" i="322" l="1"/>
  <c r="H178" i="1" s="1"/>
  <c r="O178" i="1"/>
  <c r="F178" i="1"/>
  <c r="N5" i="320" l="1"/>
  <c r="G251" i="1" s="1"/>
  <c r="L5" i="320"/>
  <c r="E251" i="1" s="1"/>
  <c r="K5" i="320"/>
  <c r="M251" i="1" s="1"/>
  <c r="N5" i="319"/>
  <c r="G166" i="1" s="1"/>
  <c r="L5" i="319"/>
  <c r="E166" i="1" s="1"/>
  <c r="K5" i="319"/>
  <c r="M167" i="1" s="1"/>
  <c r="D251" i="1" l="1"/>
  <c r="M5" i="320"/>
  <c r="N251" i="1"/>
  <c r="D166" i="1"/>
  <c r="M5" i="319"/>
  <c r="N167" i="1"/>
  <c r="O5" i="320" l="1"/>
  <c r="H251" i="1" s="1"/>
  <c r="O251" i="1"/>
  <c r="F251" i="1"/>
  <c r="O5" i="319"/>
  <c r="H166" i="1" s="1"/>
  <c r="O167" i="1"/>
  <c r="F166" i="1"/>
  <c r="N4" i="318"/>
  <c r="G174" i="1" s="1"/>
  <c r="L4" i="318"/>
  <c r="K4" i="318"/>
  <c r="N5" i="317"/>
  <c r="G167" i="1" s="1"/>
  <c r="K5" i="317"/>
  <c r="M169" i="1" s="1"/>
  <c r="D174" i="1" l="1"/>
  <c r="M174" i="1"/>
  <c r="N174" i="1"/>
  <c r="E174" i="1"/>
  <c r="M4" i="318"/>
  <c r="D167" i="1"/>
  <c r="L5" i="317"/>
  <c r="N169" i="1" s="1"/>
  <c r="N16" i="313"/>
  <c r="G241" i="1" s="1"/>
  <c r="L16" i="313"/>
  <c r="E241" i="1" s="1"/>
  <c r="K16" i="313"/>
  <c r="D241" i="1" s="1"/>
  <c r="N5" i="316"/>
  <c r="G238" i="1" s="1"/>
  <c r="L5" i="316"/>
  <c r="K5" i="316"/>
  <c r="M229" i="1" s="1"/>
  <c r="N6" i="315"/>
  <c r="G219" i="1" s="1"/>
  <c r="L6" i="315"/>
  <c r="N220" i="1" s="1"/>
  <c r="K6" i="315"/>
  <c r="M220" i="1" s="1"/>
  <c r="N5" i="314"/>
  <c r="G227" i="1" s="1"/>
  <c r="L5" i="314"/>
  <c r="N222" i="1" s="1"/>
  <c r="K5" i="314"/>
  <c r="M222" i="1" s="1"/>
  <c r="N5" i="313"/>
  <c r="G147" i="1" s="1"/>
  <c r="L5" i="313"/>
  <c r="N147" i="1" s="1"/>
  <c r="K5" i="313"/>
  <c r="M147" i="1" s="1"/>
  <c r="N6" i="312"/>
  <c r="G121" i="1" s="1"/>
  <c r="L6" i="312"/>
  <c r="N138" i="1" s="1"/>
  <c r="K6" i="312"/>
  <c r="M138" i="1" s="1"/>
  <c r="N5" i="311"/>
  <c r="G120" i="1" s="1"/>
  <c r="L5" i="311"/>
  <c r="N115" i="1" s="1"/>
  <c r="K5" i="311"/>
  <c r="M115" i="1" s="1"/>
  <c r="N6" i="310"/>
  <c r="G96" i="1" s="1"/>
  <c r="L6" i="310"/>
  <c r="N111" i="1" s="1"/>
  <c r="K6" i="310"/>
  <c r="M111" i="1" s="1"/>
  <c r="N6" i="309"/>
  <c r="G57" i="1" s="1"/>
  <c r="L6" i="309"/>
  <c r="N84" i="1" s="1"/>
  <c r="K6" i="309"/>
  <c r="M84" i="1" s="1"/>
  <c r="O4" i="318" l="1"/>
  <c r="H174" i="1" s="1"/>
  <c r="F174" i="1"/>
  <c r="O174" i="1"/>
  <c r="M5" i="317"/>
  <c r="O169" i="1" s="1"/>
  <c r="E167" i="1"/>
  <c r="D227" i="1"/>
  <c r="D219" i="1"/>
  <c r="D238" i="1"/>
  <c r="M5" i="316"/>
  <c r="O5" i="316" s="1"/>
  <c r="H238" i="1" s="1"/>
  <c r="E238" i="1"/>
  <c r="M16" i="313"/>
  <c r="N233" i="1"/>
  <c r="M233" i="1"/>
  <c r="N229" i="1"/>
  <c r="E147" i="1"/>
  <c r="E219" i="1"/>
  <c r="M6" i="315"/>
  <c r="E227" i="1"/>
  <c r="M5" i="314"/>
  <c r="O5" i="314" s="1"/>
  <c r="H227" i="1" s="1"/>
  <c r="E96" i="1"/>
  <c r="D120" i="1"/>
  <c r="D121" i="1"/>
  <c r="D147" i="1"/>
  <c r="M5" i="313"/>
  <c r="E121" i="1"/>
  <c r="M6" i="312"/>
  <c r="E120" i="1"/>
  <c r="D57" i="1"/>
  <c r="D96" i="1"/>
  <c r="M5" i="311"/>
  <c r="M6" i="310"/>
  <c r="E57" i="1"/>
  <c r="M6" i="309"/>
  <c r="N5" i="224"/>
  <c r="G164" i="1" s="1"/>
  <c r="L5" i="224"/>
  <c r="E164" i="1" s="1"/>
  <c r="K5" i="224"/>
  <c r="M161" i="1" s="1"/>
  <c r="F238" i="1" l="1"/>
  <c r="O5" i="317"/>
  <c r="H167" i="1" s="1"/>
  <c r="F167" i="1"/>
  <c r="O229" i="1"/>
  <c r="O16" i="313"/>
  <c r="H241" i="1" s="1"/>
  <c r="O233" i="1"/>
  <c r="F241" i="1"/>
  <c r="O6" i="315"/>
  <c r="H219" i="1" s="1"/>
  <c r="O220" i="1"/>
  <c r="F219" i="1"/>
  <c r="O222" i="1"/>
  <c r="F227" i="1"/>
  <c r="O5" i="313"/>
  <c r="H147" i="1" s="1"/>
  <c r="O147" i="1"/>
  <c r="F147" i="1"/>
  <c r="O6" i="312"/>
  <c r="H121" i="1" s="1"/>
  <c r="O138" i="1"/>
  <c r="F121" i="1"/>
  <c r="O5" i="311"/>
  <c r="H120" i="1" s="1"/>
  <c r="O115" i="1"/>
  <c r="F120" i="1"/>
  <c r="O6" i="310"/>
  <c r="H96" i="1" s="1"/>
  <c r="O111" i="1"/>
  <c r="F96" i="1"/>
  <c r="O6" i="309"/>
  <c r="H57" i="1" s="1"/>
  <c r="O84" i="1"/>
  <c r="F57" i="1"/>
  <c r="D164" i="1"/>
  <c r="M5" i="224"/>
  <c r="N161" i="1"/>
  <c r="N6" i="307"/>
  <c r="G226" i="1" s="1"/>
  <c r="K6" i="307"/>
  <c r="M224" i="1" s="1"/>
  <c r="N20" i="39"/>
  <c r="G97" i="1" s="1"/>
  <c r="L20" i="39"/>
  <c r="N122" i="1" s="1"/>
  <c r="K20" i="39"/>
  <c r="M122" i="1" s="1"/>
  <c r="D226" i="1" l="1"/>
  <c r="O5" i="224"/>
  <c r="H164" i="1" s="1"/>
  <c r="O161" i="1"/>
  <c r="F164" i="1"/>
  <c r="L6" i="307"/>
  <c r="D97" i="1"/>
  <c r="E97" i="1"/>
  <c r="M20" i="39"/>
  <c r="N5" i="306"/>
  <c r="G258" i="1" s="1"/>
  <c r="L5" i="306"/>
  <c r="N259" i="1" s="1"/>
  <c r="K5" i="306"/>
  <c r="M259" i="1" s="1"/>
  <c r="E258" i="1" l="1"/>
  <c r="M6" i="307"/>
  <c r="E226" i="1"/>
  <c r="N224" i="1"/>
  <c r="D258" i="1"/>
  <c r="O20" i="39"/>
  <c r="H97" i="1" s="1"/>
  <c r="F97" i="1"/>
  <c r="O122" i="1"/>
  <c r="M5" i="306"/>
  <c r="N5" i="236"/>
  <c r="G250" i="1" s="1"/>
  <c r="L2" i="236"/>
  <c r="K2" i="236"/>
  <c r="K5" i="236" s="1"/>
  <c r="M249" i="1" s="1"/>
  <c r="L10" i="178"/>
  <c r="K10" i="178"/>
  <c r="L5" i="179"/>
  <c r="K5" i="179"/>
  <c r="L11" i="177"/>
  <c r="K11" i="177"/>
  <c r="O6" i="307" l="1"/>
  <c r="H226" i="1" s="1"/>
  <c r="O224" i="1"/>
  <c r="F226" i="1"/>
  <c r="O5" i="306"/>
  <c r="H258" i="1" s="1"/>
  <c r="O259" i="1"/>
  <c r="F258" i="1"/>
  <c r="M5" i="179"/>
  <c r="O5" i="179" s="1"/>
  <c r="D250" i="1"/>
  <c r="M11" i="177"/>
  <c r="O11" i="177" s="1"/>
  <c r="M10" i="178"/>
  <c r="O10" i="178" s="1"/>
  <c r="M2" i="236"/>
  <c r="O2" i="236" s="1"/>
  <c r="L5" i="236"/>
  <c r="M5" i="236" l="1"/>
  <c r="N249" i="1"/>
  <c r="E250" i="1"/>
  <c r="O5" i="236" l="1"/>
  <c r="H250" i="1" s="1"/>
  <c r="O249" i="1"/>
  <c r="F250" i="1"/>
  <c r="L2" i="299"/>
  <c r="K2" i="299"/>
  <c r="K5" i="299" s="1"/>
  <c r="M262" i="1" s="1"/>
  <c r="N5" i="299"/>
  <c r="G262" i="1" s="1"/>
  <c r="L9" i="178"/>
  <c r="K9" i="178"/>
  <c r="L4" i="102"/>
  <c r="K4" i="102"/>
  <c r="L2" i="298"/>
  <c r="L5" i="298" s="1"/>
  <c r="N173" i="1" s="1"/>
  <c r="K2" i="298"/>
  <c r="K5" i="298" s="1"/>
  <c r="M173" i="1" s="1"/>
  <c r="N5" i="298"/>
  <c r="G172" i="1" s="1"/>
  <c r="L3" i="270"/>
  <c r="K3" i="270"/>
  <c r="L4" i="218"/>
  <c r="K4" i="218"/>
  <c r="L10" i="177"/>
  <c r="K10" i="177"/>
  <c r="M4" i="218" l="1"/>
  <c r="O4" i="218" s="1"/>
  <c r="M10" i="177"/>
  <c r="O10" i="177" s="1"/>
  <c r="D262" i="1"/>
  <c r="M3" i="270"/>
  <c r="O3" i="270" s="1"/>
  <c r="D172" i="1"/>
  <c r="E172" i="1"/>
  <c r="M2" i="299"/>
  <c r="O2" i="299" s="1"/>
  <c r="L5" i="299"/>
  <c r="M4" i="102"/>
  <c r="O4" i="102" s="1"/>
  <c r="M9" i="178"/>
  <c r="O9" i="178" s="1"/>
  <c r="M5" i="298"/>
  <c r="M2" i="298"/>
  <c r="O2" i="298" s="1"/>
  <c r="N7" i="297"/>
  <c r="G236" i="1" s="1"/>
  <c r="L7" i="297"/>
  <c r="N246" i="1" s="1"/>
  <c r="K7" i="297"/>
  <c r="M246" i="1" s="1"/>
  <c r="N5" i="296"/>
  <c r="G132" i="1" s="1"/>
  <c r="L5" i="296"/>
  <c r="N120" i="1" s="1"/>
  <c r="K5" i="296"/>
  <c r="M120" i="1" s="1"/>
  <c r="N24" i="231"/>
  <c r="G218" i="1" s="1"/>
  <c r="L24" i="231"/>
  <c r="E218" i="1" s="1"/>
  <c r="K24" i="231"/>
  <c r="M231" i="1" s="1"/>
  <c r="D236" i="1" l="1"/>
  <c r="E236" i="1"/>
  <c r="M5" i="299"/>
  <c r="N262" i="1"/>
  <c r="E262" i="1"/>
  <c r="O5" i="298"/>
  <c r="H172" i="1" s="1"/>
  <c r="O173" i="1"/>
  <c r="F172" i="1"/>
  <c r="D132" i="1"/>
  <c r="M7" i="297"/>
  <c r="E132" i="1"/>
  <c r="M5" i="296"/>
  <c r="D218" i="1"/>
  <c r="M24" i="231"/>
  <c r="N231" i="1"/>
  <c r="O5" i="299" l="1"/>
  <c r="H262" i="1" s="1"/>
  <c r="O262" i="1"/>
  <c r="F262" i="1"/>
  <c r="O7" i="297"/>
  <c r="H236" i="1" s="1"/>
  <c r="O246" i="1"/>
  <c r="F236" i="1"/>
  <c r="O5" i="296"/>
  <c r="H132" i="1" s="1"/>
  <c r="O120" i="1"/>
  <c r="F132" i="1"/>
  <c r="O24" i="231"/>
  <c r="H218" i="1" s="1"/>
  <c r="F218" i="1"/>
  <c r="O231" i="1"/>
  <c r="N5" i="291"/>
  <c r="G179" i="1" s="1"/>
  <c r="L5" i="291"/>
  <c r="K5" i="291"/>
  <c r="M179" i="1" s="1"/>
  <c r="N5" i="290"/>
  <c r="G177" i="1" s="1"/>
  <c r="L5" i="290"/>
  <c r="K5" i="290"/>
  <c r="M177" i="1" s="1"/>
  <c r="N32" i="162"/>
  <c r="G142" i="1" s="1"/>
  <c r="L32" i="162"/>
  <c r="N155" i="1" s="1"/>
  <c r="K32" i="162"/>
  <c r="M155" i="1" s="1"/>
  <c r="N5" i="289"/>
  <c r="G115" i="1" s="1"/>
  <c r="L5" i="289"/>
  <c r="K5" i="289"/>
  <c r="M106" i="1" s="1"/>
  <c r="N5" i="288"/>
  <c r="G99" i="1" s="1"/>
  <c r="L5" i="288"/>
  <c r="N77" i="1" s="1"/>
  <c r="K5" i="288"/>
  <c r="M77" i="1" s="1"/>
  <c r="D177" i="1" l="1"/>
  <c r="D179" i="1"/>
  <c r="M5" i="290"/>
  <c r="O5" i="290" s="1"/>
  <c r="H177" i="1" s="1"/>
  <c r="M5" i="291"/>
  <c r="O5" i="291" s="1"/>
  <c r="H179" i="1" s="1"/>
  <c r="N179" i="1"/>
  <c r="E179" i="1"/>
  <c r="D142" i="1"/>
  <c r="N177" i="1"/>
  <c r="E177" i="1"/>
  <c r="M5" i="289"/>
  <c r="D99" i="1"/>
  <c r="D115" i="1"/>
  <c r="E142" i="1"/>
  <c r="E115" i="1"/>
  <c r="N106" i="1"/>
  <c r="M32" i="162"/>
  <c r="E99" i="1"/>
  <c r="M5" i="288"/>
  <c r="O177" i="1" l="1"/>
  <c r="O179" i="1"/>
  <c r="F177" i="1"/>
  <c r="F179" i="1"/>
  <c r="O32" i="162"/>
  <c r="H142" i="1" s="1"/>
  <c r="O155" i="1"/>
  <c r="F142" i="1"/>
  <c r="O5" i="289"/>
  <c r="H115" i="1" s="1"/>
  <c r="F115" i="1"/>
  <c r="O106" i="1"/>
  <c r="O5" i="288"/>
  <c r="H99" i="1" s="1"/>
  <c r="O77" i="1"/>
  <c r="F99" i="1"/>
  <c r="N5" i="286" l="1"/>
  <c r="G255" i="1" s="1"/>
  <c r="L5" i="286"/>
  <c r="E255" i="1" s="1"/>
  <c r="K5" i="286"/>
  <c r="M254" i="1" s="1"/>
  <c r="N8" i="285"/>
  <c r="G212" i="1" s="1"/>
  <c r="L8" i="285"/>
  <c r="N210" i="1" s="1"/>
  <c r="K8" i="285"/>
  <c r="M210" i="1" s="1"/>
  <c r="N9" i="284"/>
  <c r="G207" i="1" s="1"/>
  <c r="L9" i="284"/>
  <c r="K9" i="284"/>
  <c r="M206" i="1" s="1"/>
  <c r="N7" i="283"/>
  <c r="G161" i="1" s="1"/>
  <c r="L7" i="283"/>
  <c r="E161" i="1" s="1"/>
  <c r="K7" i="283"/>
  <c r="M170" i="1" s="1"/>
  <c r="N7" i="282"/>
  <c r="G148" i="1" s="1"/>
  <c r="L7" i="282"/>
  <c r="E148" i="1" s="1"/>
  <c r="K7" i="282"/>
  <c r="M164" i="1" s="1"/>
  <c r="D207" i="1" l="1"/>
  <c r="D212" i="1"/>
  <c r="D255" i="1"/>
  <c r="M9" i="284"/>
  <c r="O9" i="284" s="1"/>
  <c r="H207" i="1" s="1"/>
  <c r="M5" i="286"/>
  <c r="N254" i="1"/>
  <c r="E212" i="1"/>
  <c r="D148" i="1"/>
  <c r="D161" i="1"/>
  <c r="M8" i="285"/>
  <c r="N206" i="1"/>
  <c r="E207" i="1"/>
  <c r="M7" i="283"/>
  <c r="N170" i="1"/>
  <c r="N164" i="1"/>
  <c r="M7" i="282"/>
  <c r="O206" i="1" l="1"/>
  <c r="F207" i="1"/>
  <c r="O5" i="286"/>
  <c r="H255" i="1" s="1"/>
  <c r="O254" i="1"/>
  <c r="F255" i="1"/>
  <c r="O8" i="285"/>
  <c r="H212" i="1" s="1"/>
  <c r="O210" i="1"/>
  <c r="F212" i="1"/>
  <c r="O7" i="283"/>
  <c r="H161" i="1" s="1"/>
  <c r="F161" i="1"/>
  <c r="O170" i="1"/>
  <c r="O7" i="282"/>
  <c r="H148" i="1" s="1"/>
  <c r="O164" i="1"/>
  <c r="F148" i="1"/>
  <c r="N5" i="111" l="1"/>
  <c r="G113" i="1" s="1"/>
  <c r="L5" i="111"/>
  <c r="E113" i="1" s="1"/>
  <c r="K5" i="111"/>
  <c r="M85" i="1" s="1"/>
  <c r="D113" i="1" l="1"/>
  <c r="M5" i="111"/>
  <c r="N85" i="1"/>
  <c r="O5" i="111" l="1"/>
  <c r="H113" i="1" s="1"/>
  <c r="O85" i="1"/>
  <c r="F113" i="1"/>
  <c r="O7" i="88"/>
  <c r="L7" i="88"/>
  <c r="O9" i="87"/>
  <c r="L9" i="87"/>
  <c r="O5" i="90"/>
  <c r="L5" i="90"/>
  <c r="M5" i="84"/>
  <c r="O5" i="84" s="1"/>
  <c r="L5" i="84"/>
  <c r="O10" i="85"/>
  <c r="L10" i="85"/>
  <c r="O4" i="173"/>
  <c r="L4" i="173"/>
  <c r="O7" i="125"/>
  <c r="L7" i="125"/>
  <c r="K3" i="244" l="1"/>
  <c r="L3" i="244"/>
  <c r="M3" i="244" l="1"/>
  <c r="O3" i="244" s="1"/>
  <c r="L8" i="87"/>
  <c r="K8" i="87"/>
  <c r="L3" i="281"/>
  <c r="K3" i="281"/>
  <c r="K6" i="281" s="1"/>
  <c r="D116" i="1" s="1"/>
  <c r="N6" i="281"/>
  <c r="G116" i="1" s="1"/>
  <c r="L3" i="247"/>
  <c r="K3" i="247"/>
  <c r="L6" i="174"/>
  <c r="K6" i="174"/>
  <c r="L4" i="90"/>
  <c r="K4" i="90"/>
  <c r="L3" i="279"/>
  <c r="K3" i="279"/>
  <c r="K6" i="279" s="1"/>
  <c r="D102" i="1" s="1"/>
  <c r="N6" i="279"/>
  <c r="G102" i="1" s="1"/>
  <c r="L3" i="245"/>
  <c r="K3" i="245"/>
  <c r="L3" i="241"/>
  <c r="K3" i="241"/>
  <c r="L4" i="243"/>
  <c r="K4" i="243"/>
  <c r="L4" i="84"/>
  <c r="K4" i="84"/>
  <c r="L3" i="278"/>
  <c r="K3" i="278"/>
  <c r="K6" i="278" s="1"/>
  <c r="D90" i="1" s="1"/>
  <c r="N6" i="278"/>
  <c r="G90" i="1" s="1"/>
  <c r="L9" i="85"/>
  <c r="K9" i="85"/>
  <c r="L3" i="276"/>
  <c r="K3" i="276"/>
  <c r="K6" i="276" s="1"/>
  <c r="D77" i="1" s="1"/>
  <c r="N6" i="276"/>
  <c r="G77" i="1" s="1"/>
  <c r="M8" i="87" l="1"/>
  <c r="O8" i="87" s="1"/>
  <c r="M89" i="1"/>
  <c r="M3" i="281"/>
  <c r="O3" i="281" s="1"/>
  <c r="L6" i="281"/>
  <c r="N89" i="1" s="1"/>
  <c r="M3" i="247"/>
  <c r="O3" i="247" s="1"/>
  <c r="M6" i="174"/>
  <c r="O6" i="174" s="1"/>
  <c r="M4" i="90"/>
  <c r="O4" i="90" s="1"/>
  <c r="M62" i="1"/>
  <c r="M3" i="279"/>
  <c r="O3" i="279" s="1"/>
  <c r="L6" i="279"/>
  <c r="N62" i="1" s="1"/>
  <c r="M3" i="245"/>
  <c r="O3" i="245" s="1"/>
  <c r="M3" i="241"/>
  <c r="O3" i="241" s="1"/>
  <c r="M4" i="243"/>
  <c r="O4" i="243" s="1"/>
  <c r="M4" i="84"/>
  <c r="O4" i="84" s="1"/>
  <c r="M58" i="1"/>
  <c r="M3" i="278"/>
  <c r="O3" i="278" s="1"/>
  <c r="L6" i="278"/>
  <c r="M9" i="85"/>
  <c r="O9" i="85" s="1"/>
  <c r="M55" i="1"/>
  <c r="M3" i="276"/>
  <c r="O3" i="276" s="1"/>
  <c r="L6" i="276"/>
  <c r="N55" i="1" s="1"/>
  <c r="N5" i="142"/>
  <c r="G127" i="1" s="1"/>
  <c r="L5" i="142"/>
  <c r="K5" i="142"/>
  <c r="M114" i="1" s="1"/>
  <c r="M6" i="281" l="1"/>
  <c r="O89" i="1" s="1"/>
  <c r="E116" i="1"/>
  <c r="M6" i="279"/>
  <c r="O62" i="1" s="1"/>
  <c r="E102" i="1"/>
  <c r="E90" i="1"/>
  <c r="N58" i="1"/>
  <c r="M6" i="278"/>
  <c r="F90" i="1" s="1"/>
  <c r="M6" i="276"/>
  <c r="O55" i="1" s="1"/>
  <c r="E77" i="1"/>
  <c r="M5" i="142"/>
  <c r="O5" i="142" s="1"/>
  <c r="H127" i="1" s="1"/>
  <c r="D127" i="1"/>
  <c r="E127" i="1"/>
  <c r="N114" i="1"/>
  <c r="L8" i="178"/>
  <c r="M8" i="178" s="1"/>
  <c r="O6" i="281" l="1"/>
  <c r="H116" i="1" s="1"/>
  <c r="F116" i="1"/>
  <c r="O6" i="279"/>
  <c r="H102" i="1" s="1"/>
  <c r="F102" i="1"/>
  <c r="O6" i="278"/>
  <c r="H90" i="1" s="1"/>
  <c r="O58" i="1"/>
  <c r="O6" i="276"/>
  <c r="H77" i="1" s="1"/>
  <c r="F77" i="1"/>
  <c r="O114" i="1"/>
  <c r="F127" i="1"/>
  <c r="L2" i="274"/>
  <c r="K2" i="274"/>
  <c r="K5" i="274" s="1"/>
  <c r="M74" i="1" s="1"/>
  <c r="N5" i="274"/>
  <c r="G110" i="1" s="1"/>
  <c r="D101" i="1"/>
  <c r="G101" i="1"/>
  <c r="N6" i="186"/>
  <c r="G162" i="1" s="1"/>
  <c r="L6" i="186"/>
  <c r="N156" i="1" s="1"/>
  <c r="K6" i="186"/>
  <c r="M156" i="1" s="1"/>
  <c r="L2" i="273"/>
  <c r="L5" i="273" s="1"/>
  <c r="N60" i="1" s="1"/>
  <c r="K2" i="273"/>
  <c r="K5" i="273" s="1"/>
  <c r="M60" i="1" s="1"/>
  <c r="N5" i="273"/>
  <c r="G95" i="1" s="1"/>
  <c r="L18" i="88"/>
  <c r="K18" i="88"/>
  <c r="K20" i="88" s="1"/>
  <c r="D86" i="1" s="1"/>
  <c r="N20" i="88"/>
  <c r="G86" i="1" s="1"/>
  <c r="L19" i="87"/>
  <c r="K19" i="87"/>
  <c r="N24" i="87"/>
  <c r="G65" i="1" s="1"/>
  <c r="L5" i="174"/>
  <c r="K5" i="174"/>
  <c r="L3" i="90"/>
  <c r="K3" i="90"/>
  <c r="L8" i="85"/>
  <c r="K8" i="85"/>
  <c r="L3" i="243"/>
  <c r="K3" i="243"/>
  <c r="L6" i="125"/>
  <c r="K6" i="125"/>
  <c r="L7" i="124"/>
  <c r="K7" i="124"/>
  <c r="E162" i="1" l="1"/>
  <c r="M3" i="243"/>
  <c r="O3" i="243" s="1"/>
  <c r="D162" i="1"/>
  <c r="M2" i="274"/>
  <c r="O2" i="274" s="1"/>
  <c r="D110" i="1"/>
  <c r="M56" i="1"/>
  <c r="M2" i="273"/>
  <c r="O2" i="273" s="1"/>
  <c r="D95" i="1"/>
  <c r="L5" i="274"/>
  <c r="M3" i="90"/>
  <c r="O3" i="90" s="1"/>
  <c r="M18" i="88"/>
  <c r="O18" i="88" s="1"/>
  <c r="M61" i="1"/>
  <c r="M6" i="125"/>
  <c r="O6" i="125" s="1"/>
  <c r="E95" i="1"/>
  <c r="M6" i="186"/>
  <c r="M5" i="273"/>
  <c r="M5" i="174"/>
  <c r="O5" i="174" s="1"/>
  <c r="M7" i="124"/>
  <c r="O7" i="124" s="1"/>
  <c r="M8" i="85"/>
  <c r="O8" i="85" s="1"/>
  <c r="M19" i="87"/>
  <c r="O19" i="87" s="1"/>
  <c r="L20" i="88"/>
  <c r="K24" i="87"/>
  <c r="L24" i="87"/>
  <c r="M5" i="274" l="1"/>
  <c r="N74" i="1"/>
  <c r="E110" i="1"/>
  <c r="O5" i="273"/>
  <c r="H95" i="1" s="1"/>
  <c r="O60" i="1"/>
  <c r="F95" i="1"/>
  <c r="O6" i="186"/>
  <c r="H162" i="1" s="1"/>
  <c r="O156" i="1"/>
  <c r="F162" i="1"/>
  <c r="N61" i="1"/>
  <c r="E101" i="1"/>
  <c r="M24" i="87"/>
  <c r="N80" i="1"/>
  <c r="E65" i="1"/>
  <c r="D65" i="1"/>
  <c r="M80" i="1"/>
  <c r="M20" i="88"/>
  <c r="N56" i="1"/>
  <c r="E86" i="1"/>
  <c r="O5" i="274" l="1"/>
  <c r="H110" i="1" s="1"/>
  <c r="O74" i="1"/>
  <c r="F110" i="1"/>
  <c r="H101" i="1"/>
  <c r="O61" i="1"/>
  <c r="F101" i="1"/>
  <c r="O20" i="88"/>
  <c r="H86" i="1" s="1"/>
  <c r="O56" i="1"/>
  <c r="F86" i="1"/>
  <c r="O24" i="87"/>
  <c r="H65" i="1" s="1"/>
  <c r="F65" i="1"/>
  <c r="O80" i="1"/>
  <c r="N6" i="270" l="1"/>
  <c r="G108" i="1" s="1"/>
  <c r="L6" i="270"/>
  <c r="E108" i="1" s="1"/>
  <c r="K6" i="270"/>
  <c r="D108" i="1" s="1"/>
  <c r="N7" i="269"/>
  <c r="G216" i="1" s="1"/>
  <c r="K7" i="269"/>
  <c r="M221" i="1" s="1"/>
  <c r="D216" i="1" l="1"/>
  <c r="M146" i="1"/>
  <c r="M6" i="270"/>
  <c r="N146" i="1"/>
  <c r="L7" i="269"/>
  <c r="N7" i="268"/>
  <c r="G215" i="1" s="1"/>
  <c r="L7" i="268"/>
  <c r="N232" i="1" s="1"/>
  <c r="K7" i="268"/>
  <c r="M232" i="1" s="1"/>
  <c r="N13" i="12"/>
  <c r="G191" i="1" s="1"/>
  <c r="K13" i="12"/>
  <c r="M193" i="1" s="1"/>
  <c r="N23" i="8"/>
  <c r="G150" i="1" s="1"/>
  <c r="L23" i="8"/>
  <c r="N137" i="1" s="1"/>
  <c r="K23" i="8"/>
  <c r="M137" i="1" s="1"/>
  <c r="M7" i="269" l="1"/>
  <c r="E216" i="1"/>
  <c r="N221" i="1"/>
  <c r="O6" i="270"/>
  <c r="H108" i="1" s="1"/>
  <c r="O146" i="1"/>
  <c r="F108" i="1"/>
  <c r="E215" i="1"/>
  <c r="D215" i="1"/>
  <c r="D150" i="1"/>
  <c r="D191" i="1"/>
  <c r="M7" i="268"/>
  <c r="L13" i="12"/>
  <c r="E150" i="1"/>
  <c r="M23" i="8"/>
  <c r="O7" i="269" l="1"/>
  <c r="H216" i="1" s="1"/>
  <c r="F216" i="1"/>
  <c r="O221" i="1"/>
  <c r="O7" i="268"/>
  <c r="H215" i="1" s="1"/>
  <c r="O232" i="1"/>
  <c r="F215" i="1"/>
  <c r="M13" i="12"/>
  <c r="N193" i="1"/>
  <c r="E191" i="1"/>
  <c r="O23" i="8"/>
  <c r="H150" i="1" s="1"/>
  <c r="O137" i="1"/>
  <c r="F150" i="1"/>
  <c r="O13" i="12" l="1"/>
  <c r="H191" i="1" s="1"/>
  <c r="O193" i="1"/>
  <c r="F191" i="1"/>
  <c r="N5" i="265" l="1"/>
  <c r="G154" i="1" s="1"/>
  <c r="L5" i="265"/>
  <c r="E154" i="1" s="1"/>
  <c r="K5" i="265"/>
  <c r="M148" i="1" s="1"/>
  <c r="D154" i="1" l="1"/>
  <c r="N148" i="1"/>
  <c r="M5" i="265"/>
  <c r="O5" i="265" l="1"/>
  <c r="H154" i="1" s="1"/>
  <c r="O148" i="1"/>
  <c r="F154" i="1"/>
  <c r="N24" i="214" l="1"/>
  <c r="G197" i="1" s="1"/>
  <c r="L24" i="214"/>
  <c r="N194" i="1" s="1"/>
  <c r="K24" i="214"/>
  <c r="M194" i="1" s="1"/>
  <c r="N8" i="263"/>
  <c r="L8" i="263"/>
  <c r="E223" i="1" s="1"/>
  <c r="K8" i="263"/>
  <c r="D223" i="1" s="1"/>
  <c r="N8" i="262"/>
  <c r="G229" i="1" s="1"/>
  <c r="L8" i="262"/>
  <c r="N236" i="1" s="1"/>
  <c r="K8" i="262"/>
  <c r="M236" i="1" s="1"/>
  <c r="N12" i="261"/>
  <c r="G21" i="1" s="1"/>
  <c r="L12" i="261"/>
  <c r="N20" i="1" s="1"/>
  <c r="K12" i="261"/>
  <c r="M20" i="1" s="1"/>
  <c r="N6" i="260"/>
  <c r="G72" i="1" s="1"/>
  <c r="L6" i="260"/>
  <c r="N68" i="1" s="1"/>
  <c r="K6" i="260"/>
  <c r="M68" i="1" s="1"/>
  <c r="M242" i="1" l="1"/>
  <c r="D197" i="1"/>
  <c r="E197" i="1"/>
  <c r="M24" i="214"/>
  <c r="D229" i="1"/>
  <c r="N242" i="1"/>
  <c r="M8" i="263"/>
  <c r="E229" i="1"/>
  <c r="M8" i="262"/>
  <c r="D21" i="1"/>
  <c r="E21" i="1"/>
  <c r="M12" i="261"/>
  <c r="D72" i="1"/>
  <c r="E72" i="1"/>
  <c r="M6" i="260"/>
  <c r="O24" i="214" l="1"/>
  <c r="H197" i="1" s="1"/>
  <c r="O194" i="1"/>
  <c r="F197" i="1"/>
  <c r="O8" i="263"/>
  <c r="H223" i="1" s="1"/>
  <c r="F223" i="1"/>
  <c r="O242" i="1"/>
  <c r="O8" i="262"/>
  <c r="H229" i="1" s="1"/>
  <c r="O236" i="1"/>
  <c r="F229" i="1"/>
  <c r="O12" i="261"/>
  <c r="H21" i="1" s="1"/>
  <c r="O20" i="1"/>
  <c r="F21" i="1"/>
  <c r="O6" i="260"/>
  <c r="H72" i="1" s="1"/>
  <c r="O68" i="1"/>
  <c r="F72" i="1"/>
  <c r="N17" i="166" l="1"/>
  <c r="G76" i="1" s="1"/>
  <c r="L17" i="166"/>
  <c r="N57" i="1" s="1"/>
  <c r="K17" i="166"/>
  <c r="M57" i="1" s="1"/>
  <c r="D76" i="1" l="1"/>
  <c r="E76" i="1"/>
  <c r="M17" i="166"/>
  <c r="O17" i="166" l="1"/>
  <c r="H76" i="1" s="1"/>
  <c r="O57" i="1"/>
  <c r="F76" i="1"/>
  <c r="N11" i="258"/>
  <c r="G42" i="1" s="1"/>
  <c r="L11" i="258"/>
  <c r="E42" i="1" s="1"/>
  <c r="K11" i="258"/>
  <c r="M49" i="1" s="1"/>
  <c r="N6" i="257"/>
  <c r="G253" i="1" s="1"/>
  <c r="L6" i="257"/>
  <c r="E253" i="1" s="1"/>
  <c r="K6" i="257"/>
  <c r="M253" i="1" s="1"/>
  <c r="N5" i="256"/>
  <c r="G245" i="1" s="1"/>
  <c r="L5" i="256"/>
  <c r="K5" i="256"/>
  <c r="D245" i="1" s="1"/>
  <c r="O9" i="54"/>
  <c r="O3" i="63"/>
  <c r="L5" i="81"/>
  <c r="M5" i="81" s="1"/>
  <c r="O5" i="81" s="1"/>
  <c r="N7" i="82"/>
  <c r="G55" i="1" s="1"/>
  <c r="L7" i="82"/>
  <c r="K7" i="82"/>
  <c r="M59" i="1" s="1"/>
  <c r="N253" i="1" l="1"/>
  <c r="D42" i="1"/>
  <c r="N49" i="1"/>
  <c r="M11" i="258"/>
  <c r="D253" i="1"/>
  <c r="M5" i="256"/>
  <c r="F245" i="1" s="1"/>
  <c r="M6" i="257"/>
  <c r="M239" i="1"/>
  <c r="E245" i="1"/>
  <c r="N239" i="1"/>
  <c r="M7" i="82"/>
  <c r="O59" i="1" s="1"/>
  <c r="D55" i="1"/>
  <c r="E55" i="1"/>
  <c r="N59" i="1"/>
  <c r="O11" i="258" l="1"/>
  <c r="H42" i="1" s="1"/>
  <c r="O49" i="1"/>
  <c r="F42" i="1"/>
  <c r="O5" i="256"/>
  <c r="H245" i="1" s="1"/>
  <c r="O239" i="1"/>
  <c r="O6" i="257"/>
  <c r="H253" i="1" s="1"/>
  <c r="O253" i="1"/>
  <c r="F253" i="1"/>
  <c r="F55" i="1"/>
  <c r="O7" i="82"/>
  <c r="H55" i="1" s="1"/>
  <c r="N21" i="162" l="1"/>
  <c r="G232" i="1" s="1"/>
  <c r="K21" i="162"/>
  <c r="M228" i="1" s="1"/>
  <c r="N5" i="255"/>
  <c r="G249" i="1" s="1"/>
  <c r="L5" i="255"/>
  <c r="E249" i="1" s="1"/>
  <c r="K5" i="255"/>
  <c r="D249" i="1" s="1"/>
  <c r="D232" i="1" l="1"/>
  <c r="M5" i="255"/>
  <c r="N247" i="1"/>
  <c r="M247" i="1"/>
  <c r="L21" i="162"/>
  <c r="M21" i="162" l="1"/>
  <c r="N228" i="1"/>
  <c r="E232" i="1"/>
  <c r="O5" i="255"/>
  <c r="H249" i="1" s="1"/>
  <c r="O247" i="1"/>
  <c r="F249" i="1"/>
  <c r="N5" i="195"/>
  <c r="G152" i="1" s="1"/>
  <c r="L5" i="195"/>
  <c r="N144" i="1" s="1"/>
  <c r="K5" i="195"/>
  <c r="D152" i="1" s="1"/>
  <c r="N7" i="254"/>
  <c r="G123" i="1" s="1"/>
  <c r="L7" i="254"/>
  <c r="N143" i="1" s="1"/>
  <c r="K7" i="254"/>
  <c r="M143" i="1" s="1"/>
  <c r="N5" i="253"/>
  <c r="G140" i="1" s="1"/>
  <c r="L5" i="253"/>
  <c r="N129" i="1" s="1"/>
  <c r="K5" i="253"/>
  <c r="M129" i="1" s="1"/>
  <c r="N8" i="252"/>
  <c r="G80" i="1" s="1"/>
  <c r="L8" i="252"/>
  <c r="E80" i="1" s="1"/>
  <c r="K8" i="252"/>
  <c r="M94" i="1" s="1"/>
  <c r="D123" i="1" l="1"/>
  <c r="E152" i="1"/>
  <c r="O21" i="162"/>
  <c r="H232" i="1" s="1"/>
  <c r="F232" i="1"/>
  <c r="O228" i="1"/>
  <c r="M5" i="253"/>
  <c r="O5" i="253" s="1"/>
  <c r="H140" i="1" s="1"/>
  <c r="E123" i="1"/>
  <c r="M144" i="1"/>
  <c r="D80" i="1"/>
  <c r="D140" i="1"/>
  <c r="M5" i="195"/>
  <c r="M7" i="254"/>
  <c r="E140" i="1"/>
  <c r="M8" i="252"/>
  <c r="N94" i="1"/>
  <c r="N5" i="251"/>
  <c r="G224" i="1" s="1"/>
  <c r="L5" i="251"/>
  <c r="E224" i="1" s="1"/>
  <c r="K5" i="251"/>
  <c r="M216" i="1" s="1"/>
  <c r="N5" i="250"/>
  <c r="G248" i="1" s="1"/>
  <c r="L5" i="250"/>
  <c r="K5" i="250"/>
  <c r="M244" i="1" s="1"/>
  <c r="N21" i="249"/>
  <c r="G239" i="1" s="1"/>
  <c r="L21" i="249"/>
  <c r="N227" i="1" s="1"/>
  <c r="K21" i="249"/>
  <c r="M227" i="1" s="1"/>
  <c r="N19" i="239"/>
  <c r="G221" i="1" s="1"/>
  <c r="L19" i="239"/>
  <c r="N215" i="1" s="1"/>
  <c r="K19" i="239"/>
  <c r="M215" i="1" s="1"/>
  <c r="N5" i="249"/>
  <c r="G146" i="1" s="1"/>
  <c r="L5" i="249"/>
  <c r="E146" i="1" s="1"/>
  <c r="K5" i="249"/>
  <c r="M134" i="1" s="1"/>
  <c r="N5" i="248"/>
  <c r="G130" i="1" s="1"/>
  <c r="L5" i="248"/>
  <c r="N109" i="1" s="1"/>
  <c r="K5" i="248"/>
  <c r="M109" i="1" s="1"/>
  <c r="N8" i="247"/>
  <c r="G79" i="1" s="1"/>
  <c r="L8" i="247"/>
  <c r="N88" i="1" s="1"/>
  <c r="K8" i="247"/>
  <c r="M88" i="1" s="1"/>
  <c r="N5" i="246"/>
  <c r="G119" i="1" s="1"/>
  <c r="L5" i="246"/>
  <c r="N93" i="1" s="1"/>
  <c r="K5" i="246"/>
  <c r="D119" i="1" s="1"/>
  <c r="N10" i="245"/>
  <c r="G35" i="1" s="1"/>
  <c r="L10" i="245"/>
  <c r="N25" i="1" s="1"/>
  <c r="K10" i="245"/>
  <c r="M25" i="1" s="1"/>
  <c r="N6" i="244"/>
  <c r="G85" i="1" s="1"/>
  <c r="L6" i="244"/>
  <c r="N63" i="1" s="1"/>
  <c r="K6" i="244"/>
  <c r="M63" i="1" s="1"/>
  <c r="N14" i="243"/>
  <c r="G19" i="1" s="1"/>
  <c r="L14" i="243"/>
  <c r="N15" i="1" s="1"/>
  <c r="K14" i="243"/>
  <c r="M15" i="1" s="1"/>
  <c r="N5" i="242"/>
  <c r="G104" i="1" s="1"/>
  <c r="L5" i="242"/>
  <c r="N65" i="1" s="1"/>
  <c r="K5" i="242"/>
  <c r="M65" i="1" s="1"/>
  <c r="N8" i="241"/>
  <c r="G74" i="1" s="1"/>
  <c r="L8" i="241"/>
  <c r="N69" i="1" s="1"/>
  <c r="K8" i="241"/>
  <c r="M69" i="1" s="1"/>
  <c r="N9" i="240"/>
  <c r="G37" i="1" s="1"/>
  <c r="L9" i="240"/>
  <c r="N23" i="1" s="1"/>
  <c r="K9" i="240"/>
  <c r="M23" i="1" s="1"/>
  <c r="N5" i="239"/>
  <c r="G70" i="1" s="1"/>
  <c r="L5" i="239"/>
  <c r="K5" i="239"/>
  <c r="M54" i="1" s="1"/>
  <c r="O129" i="1" l="1"/>
  <c r="F140" i="1"/>
  <c r="O7" i="254"/>
  <c r="H123" i="1" s="1"/>
  <c r="O143" i="1"/>
  <c r="F123" i="1"/>
  <c r="O5" i="195"/>
  <c r="H152" i="1" s="1"/>
  <c r="O144" i="1"/>
  <c r="F152" i="1"/>
  <c r="O8" i="252"/>
  <c r="H80" i="1" s="1"/>
  <c r="O94" i="1"/>
  <c r="F80" i="1"/>
  <c r="D224" i="1"/>
  <c r="M5" i="250"/>
  <c r="O5" i="250" s="1"/>
  <c r="H248" i="1" s="1"/>
  <c r="M5" i="251"/>
  <c r="N216" i="1"/>
  <c r="D239" i="1"/>
  <c r="D248" i="1"/>
  <c r="E248" i="1"/>
  <c r="N244" i="1"/>
  <c r="N134" i="1"/>
  <c r="D79" i="1"/>
  <c r="D221" i="1"/>
  <c r="E239" i="1"/>
  <c r="M93" i="1"/>
  <c r="D130" i="1"/>
  <c r="D146" i="1"/>
  <c r="E221" i="1"/>
  <c r="M21" i="249"/>
  <c r="M19" i="239"/>
  <c r="M5" i="249"/>
  <c r="E79" i="1"/>
  <c r="E130" i="1"/>
  <c r="E119" i="1"/>
  <c r="M5" i="248"/>
  <c r="M8" i="247"/>
  <c r="M5" i="246"/>
  <c r="D35" i="1"/>
  <c r="E35" i="1"/>
  <c r="E74" i="1"/>
  <c r="D104" i="1"/>
  <c r="D19" i="1"/>
  <c r="D85" i="1"/>
  <c r="M10" i="245"/>
  <c r="E85" i="1"/>
  <c r="M6" i="244"/>
  <c r="E19" i="1"/>
  <c r="M14" i="243"/>
  <c r="E104" i="1"/>
  <c r="D70" i="1"/>
  <c r="D37" i="1"/>
  <c r="D74" i="1"/>
  <c r="M5" i="242"/>
  <c r="M5" i="239"/>
  <c r="O5" i="239" s="1"/>
  <c r="H70" i="1" s="1"/>
  <c r="M8" i="241"/>
  <c r="E37" i="1"/>
  <c r="M9" i="240"/>
  <c r="E70" i="1"/>
  <c r="N54" i="1"/>
  <c r="N5" i="237"/>
  <c r="G135" i="1" s="1"/>
  <c r="L5" i="237"/>
  <c r="N135" i="1" s="1"/>
  <c r="K5" i="237"/>
  <c r="M135" i="1" s="1"/>
  <c r="O244" i="1" l="1"/>
  <c r="F248" i="1"/>
  <c r="O5" i="251"/>
  <c r="H224" i="1" s="1"/>
  <c r="O216" i="1"/>
  <c r="F224" i="1"/>
  <c r="O5" i="249"/>
  <c r="H146" i="1" s="1"/>
  <c r="F146" i="1"/>
  <c r="O134" i="1"/>
  <c r="O19" i="239"/>
  <c r="H221" i="1" s="1"/>
  <c r="F221" i="1"/>
  <c r="O215" i="1"/>
  <c r="O21" i="249"/>
  <c r="H239" i="1" s="1"/>
  <c r="O227" i="1"/>
  <c r="F239" i="1"/>
  <c r="O5" i="248"/>
  <c r="H130" i="1" s="1"/>
  <c r="O109" i="1"/>
  <c r="F130" i="1"/>
  <c r="O5" i="246"/>
  <c r="H119" i="1" s="1"/>
  <c r="O93" i="1"/>
  <c r="F119" i="1"/>
  <c r="O8" i="247"/>
  <c r="H79" i="1" s="1"/>
  <c r="O88" i="1"/>
  <c r="F79" i="1"/>
  <c r="O10" i="245"/>
  <c r="H35" i="1" s="1"/>
  <c r="O25" i="1"/>
  <c r="F35" i="1"/>
  <c r="O6" i="244"/>
  <c r="H85" i="1" s="1"/>
  <c r="O63" i="1"/>
  <c r="F85" i="1"/>
  <c r="O14" i="243"/>
  <c r="H19" i="1" s="1"/>
  <c r="O15" i="1"/>
  <c r="F19" i="1"/>
  <c r="F70" i="1"/>
  <c r="O5" i="242"/>
  <c r="H104" i="1" s="1"/>
  <c r="O65" i="1"/>
  <c r="F104" i="1"/>
  <c r="O8" i="241"/>
  <c r="H74" i="1" s="1"/>
  <c r="O69" i="1"/>
  <c r="F74" i="1"/>
  <c r="O54" i="1"/>
  <c r="O9" i="240"/>
  <c r="H37" i="1" s="1"/>
  <c r="O23" i="1"/>
  <c r="F37" i="1"/>
  <c r="D135" i="1"/>
  <c r="E135" i="1"/>
  <c r="M5" i="237"/>
  <c r="N5" i="233"/>
  <c r="G151" i="1" s="1"/>
  <c r="L5" i="233"/>
  <c r="N145" i="1" s="1"/>
  <c r="K5" i="233"/>
  <c r="M145" i="1" s="1"/>
  <c r="N6" i="232"/>
  <c r="G91" i="1" s="1"/>
  <c r="L6" i="232"/>
  <c r="N123" i="1" s="1"/>
  <c r="K6" i="232"/>
  <c r="M123" i="1" s="1"/>
  <c r="O5" i="237" l="1"/>
  <c r="H135" i="1" s="1"/>
  <c r="O135" i="1"/>
  <c r="F135" i="1"/>
  <c r="D91" i="1"/>
  <c r="D151" i="1"/>
  <c r="E151" i="1"/>
  <c r="M5" i="233"/>
  <c r="E91" i="1"/>
  <c r="M6" i="232"/>
  <c r="N8" i="231"/>
  <c r="G52" i="1" s="1"/>
  <c r="L8" i="231"/>
  <c r="N46" i="1" s="1"/>
  <c r="K8" i="231"/>
  <c r="M46" i="1" s="1"/>
  <c r="N5" i="230"/>
  <c r="G169" i="1" s="1"/>
  <c r="L5" i="230"/>
  <c r="E169" i="1" s="1"/>
  <c r="K5" i="230"/>
  <c r="M166" i="1" s="1"/>
  <c r="N6" i="63"/>
  <c r="G98" i="1" s="1"/>
  <c r="L6" i="63"/>
  <c r="N96" i="1" s="1"/>
  <c r="K6" i="63"/>
  <c r="M96" i="1" s="1"/>
  <c r="N9" i="229"/>
  <c r="G209" i="1" s="1"/>
  <c r="L9" i="229"/>
  <c r="K9" i="229"/>
  <c r="M200" i="1" s="1"/>
  <c r="N5" i="228"/>
  <c r="G242" i="1" s="1"/>
  <c r="L5" i="228"/>
  <c r="N238" i="1" s="1"/>
  <c r="K5" i="228"/>
  <c r="D242" i="1" s="1"/>
  <c r="N5" i="227"/>
  <c r="G243" i="1" s="1"/>
  <c r="L5" i="227"/>
  <c r="K5" i="227"/>
  <c r="M240" i="1" s="1"/>
  <c r="N6" i="226"/>
  <c r="G222" i="1" s="1"/>
  <c r="L6" i="226"/>
  <c r="K6" i="226"/>
  <c r="M237" i="1" s="1"/>
  <c r="O5" i="233" l="1"/>
  <c r="H151" i="1" s="1"/>
  <c r="O145" i="1"/>
  <c r="F151" i="1"/>
  <c r="D52" i="1"/>
  <c r="O6" i="232"/>
  <c r="H91" i="1" s="1"/>
  <c r="O123" i="1"/>
  <c r="F91" i="1"/>
  <c r="N166" i="1"/>
  <c r="D169" i="1"/>
  <c r="E52" i="1"/>
  <c r="M5" i="230"/>
  <c r="E98" i="1"/>
  <c r="M8" i="231"/>
  <c r="D209" i="1"/>
  <c r="D98" i="1"/>
  <c r="M9" i="229"/>
  <c r="O9" i="229" s="1"/>
  <c r="H209" i="1" s="1"/>
  <c r="M6" i="63"/>
  <c r="E209" i="1"/>
  <c r="N200" i="1"/>
  <c r="M238" i="1"/>
  <c r="E242" i="1"/>
  <c r="M5" i="228"/>
  <c r="M5" i="227"/>
  <c r="O5" i="227" s="1"/>
  <c r="H243" i="1" s="1"/>
  <c r="D222" i="1"/>
  <c r="D243" i="1"/>
  <c r="E243" i="1"/>
  <c r="N240" i="1"/>
  <c r="M6" i="226"/>
  <c r="O6" i="226" s="1"/>
  <c r="H222" i="1" s="1"/>
  <c r="E222" i="1"/>
  <c r="N237" i="1"/>
  <c r="O5" i="230" l="1"/>
  <c r="H169" i="1" s="1"/>
  <c r="O166" i="1"/>
  <c r="F169" i="1"/>
  <c r="O200" i="1"/>
  <c r="O8" i="231"/>
  <c r="H52" i="1" s="1"/>
  <c r="F52" i="1"/>
  <c r="O46" i="1"/>
  <c r="F209" i="1"/>
  <c r="O6" i="63"/>
  <c r="H98" i="1" s="1"/>
  <c r="O96" i="1"/>
  <c r="F98" i="1"/>
  <c r="O5" i="228"/>
  <c r="H242" i="1" s="1"/>
  <c r="O238" i="1"/>
  <c r="F242" i="1"/>
  <c r="F243" i="1"/>
  <c r="O240" i="1"/>
  <c r="O237" i="1"/>
  <c r="F222" i="1"/>
  <c r="K5" i="220" l="1"/>
  <c r="N5" i="220"/>
  <c r="L5" i="178"/>
  <c r="K5" i="178"/>
  <c r="L2" i="218"/>
  <c r="K2" i="218"/>
  <c r="K9" i="218" s="1"/>
  <c r="M43" i="1" s="1"/>
  <c r="N9" i="218"/>
  <c r="G39" i="1" s="1"/>
  <c r="L7" i="177"/>
  <c r="K7" i="177"/>
  <c r="L4" i="178"/>
  <c r="K4" i="178"/>
  <c r="L6" i="177"/>
  <c r="K6" i="177"/>
  <c r="L5" i="220" l="1"/>
  <c r="D39" i="1"/>
  <c r="M5" i="178"/>
  <c r="O5" i="178" s="1"/>
  <c r="M2" i="218"/>
  <c r="O2" i="218" s="1"/>
  <c r="L9" i="218"/>
  <c r="M7" i="177"/>
  <c r="O7" i="177" s="1"/>
  <c r="M4" i="178"/>
  <c r="O4" i="178" s="1"/>
  <c r="M6" i="177"/>
  <c r="O6" i="177" s="1"/>
  <c r="M5" i="220" l="1"/>
  <c r="M9" i="218"/>
  <c r="N43" i="1"/>
  <c r="E39" i="1"/>
  <c r="O5" i="220" l="1"/>
  <c r="O9" i="218"/>
  <c r="H39" i="1" s="1"/>
  <c r="O43" i="1"/>
  <c r="F39" i="1"/>
  <c r="N5" i="216" l="1"/>
  <c r="G94" i="1" s="1"/>
  <c r="L5" i="216"/>
  <c r="K5" i="216"/>
  <c r="M110" i="1" s="1"/>
  <c r="N7" i="215"/>
  <c r="G254" i="1" s="1"/>
  <c r="L7" i="215"/>
  <c r="N257" i="1" s="1"/>
  <c r="K7" i="215"/>
  <c r="M257" i="1" s="1"/>
  <c r="N8" i="214"/>
  <c r="G131" i="1" s="1"/>
  <c r="L8" i="214"/>
  <c r="N153" i="1" s="1"/>
  <c r="K8" i="214"/>
  <c r="M153" i="1" s="1"/>
  <c r="M5" i="216" l="1"/>
  <c r="F94" i="1" s="1"/>
  <c r="D254" i="1"/>
  <c r="D94" i="1"/>
  <c r="E94" i="1"/>
  <c r="N110" i="1"/>
  <c r="E254" i="1"/>
  <c r="M7" i="215"/>
  <c r="D131" i="1"/>
  <c r="E131" i="1"/>
  <c r="M8" i="214"/>
  <c r="O110" i="1" l="1"/>
  <c r="O5" i="216"/>
  <c r="H94" i="1" s="1"/>
  <c r="O7" i="215"/>
  <c r="H254" i="1" s="1"/>
  <c r="O257" i="1"/>
  <c r="F254" i="1"/>
  <c r="O8" i="214"/>
  <c r="H131" i="1" s="1"/>
  <c r="O153" i="1"/>
  <c r="F131" i="1"/>
  <c r="N5" i="213"/>
  <c r="G261" i="1" s="1"/>
  <c r="L5" i="213"/>
  <c r="E261" i="1" s="1"/>
  <c r="K5" i="213"/>
  <c r="D261" i="1" s="1"/>
  <c r="N261" i="1" l="1"/>
  <c r="M261" i="1"/>
  <c r="M5" i="213"/>
  <c r="N7" i="212"/>
  <c r="G158" i="1" s="1"/>
  <c r="L7" i="212"/>
  <c r="E158" i="1" s="1"/>
  <c r="K7" i="212"/>
  <c r="D158" i="1" s="1"/>
  <c r="N6" i="209"/>
  <c r="G128" i="1" s="1"/>
  <c r="L6" i="209"/>
  <c r="E128" i="1" s="1"/>
  <c r="K6" i="209"/>
  <c r="M119" i="1" s="1"/>
  <c r="N5" i="208"/>
  <c r="G84" i="1" s="1"/>
  <c r="L5" i="208"/>
  <c r="K5" i="208"/>
  <c r="M82" i="1" s="1"/>
  <c r="O5" i="213" l="1"/>
  <c r="H261" i="1" s="1"/>
  <c r="O261" i="1"/>
  <c r="F261" i="1"/>
  <c r="M162" i="1"/>
  <c r="N162" i="1"/>
  <c r="M7" i="212"/>
  <c r="D128" i="1"/>
  <c r="M5" i="208"/>
  <c r="O5" i="208" s="1"/>
  <c r="H84" i="1" s="1"/>
  <c r="M6" i="209"/>
  <c r="N119" i="1"/>
  <c r="D84" i="1"/>
  <c r="N82" i="1"/>
  <c r="E84" i="1"/>
  <c r="N9" i="207"/>
  <c r="G208" i="1" s="1"/>
  <c r="L9" i="207"/>
  <c r="K9" i="207"/>
  <c r="M197" i="1" s="1"/>
  <c r="F84" i="1" l="1"/>
  <c r="O7" i="212"/>
  <c r="H158" i="1" s="1"/>
  <c r="O162" i="1"/>
  <c r="F158" i="1"/>
  <c r="O82" i="1"/>
  <c r="O6" i="209"/>
  <c r="H128" i="1" s="1"/>
  <c r="O119" i="1"/>
  <c r="F128" i="1"/>
  <c r="D208" i="1"/>
  <c r="M9" i="207"/>
  <c r="O9" i="207" s="1"/>
  <c r="H208" i="1" s="1"/>
  <c r="E208" i="1"/>
  <c r="N197" i="1"/>
  <c r="N5" i="201"/>
  <c r="G256" i="1" s="1"/>
  <c r="L5" i="201"/>
  <c r="K5" i="201"/>
  <c r="M256" i="1" s="1"/>
  <c r="N6" i="200"/>
  <c r="G234" i="1" s="1"/>
  <c r="L6" i="200"/>
  <c r="E234" i="1" s="1"/>
  <c r="K6" i="200"/>
  <c r="D234" i="1" s="1"/>
  <c r="N8" i="199"/>
  <c r="G75" i="1" s="1"/>
  <c r="L8" i="199"/>
  <c r="N95" i="1" s="1"/>
  <c r="K8" i="199"/>
  <c r="M95" i="1" s="1"/>
  <c r="O197" i="1" l="1"/>
  <c r="F208" i="1"/>
  <c r="M5" i="201"/>
  <c r="O5" i="201" s="1"/>
  <c r="H256" i="1" s="1"/>
  <c r="D75" i="1"/>
  <c r="E75" i="1"/>
  <c r="N256" i="1"/>
  <c r="M6" i="200"/>
  <c r="N243" i="1"/>
  <c r="D256" i="1"/>
  <c r="M243" i="1"/>
  <c r="E256" i="1"/>
  <c r="M8" i="199"/>
  <c r="N6" i="198"/>
  <c r="G126" i="1" s="1"/>
  <c r="L6" i="198"/>
  <c r="K6" i="198"/>
  <c r="N7" i="197"/>
  <c r="G89" i="1" s="1"/>
  <c r="L7" i="197"/>
  <c r="E89" i="1" s="1"/>
  <c r="K7" i="197"/>
  <c r="M86" i="1" s="1"/>
  <c r="N5" i="196"/>
  <c r="L5" i="196"/>
  <c r="K5" i="196"/>
  <c r="F256" i="1" l="1"/>
  <c r="O256" i="1"/>
  <c r="D89" i="1"/>
  <c r="M6" i="198"/>
  <c r="N118" i="1"/>
  <c r="E126" i="1"/>
  <c r="M118" i="1"/>
  <c r="D126" i="1"/>
  <c r="M7" i="197"/>
  <c r="N86" i="1"/>
  <c r="O6" i="200"/>
  <c r="H234" i="1" s="1"/>
  <c r="O243" i="1"/>
  <c r="F234" i="1"/>
  <c r="M5" i="196"/>
  <c r="O5" i="196" s="1"/>
  <c r="O8" i="199"/>
  <c r="H75" i="1" s="1"/>
  <c r="O95" i="1"/>
  <c r="F75" i="1"/>
  <c r="O7" i="197" l="1"/>
  <c r="H89" i="1" s="1"/>
  <c r="O86" i="1"/>
  <c r="F89" i="1"/>
  <c r="O6" i="198"/>
  <c r="H126" i="1" s="1"/>
  <c r="F126" i="1"/>
  <c r="O118" i="1"/>
  <c r="N5" i="60" l="1"/>
  <c r="G114" i="1" s="1"/>
  <c r="L5" i="60"/>
  <c r="E114" i="1" s="1"/>
  <c r="K5" i="60"/>
  <c r="M105" i="1" s="1"/>
  <c r="D114" i="1" l="1"/>
  <c r="N105" i="1"/>
  <c r="M5" i="60"/>
  <c r="O5" i="60" l="1"/>
  <c r="H114" i="1" s="1"/>
  <c r="O105" i="1"/>
  <c r="F114" i="1"/>
  <c r="N6" i="194" l="1"/>
  <c r="G92" i="1" s="1"/>
  <c r="L6" i="194"/>
  <c r="K6" i="194"/>
  <c r="M67" i="1" s="1"/>
  <c r="E4" i="75"/>
  <c r="D92" i="1" l="1"/>
  <c r="M6" i="194"/>
  <c r="O6" i="194" s="1"/>
  <c r="H92" i="1" s="1"/>
  <c r="N67" i="1"/>
  <c r="E92" i="1"/>
  <c r="N11" i="193"/>
  <c r="G50" i="1" s="1"/>
  <c r="L11" i="193"/>
  <c r="E50" i="1" s="1"/>
  <c r="K11" i="193"/>
  <c r="M51" i="1" s="1"/>
  <c r="N14" i="192"/>
  <c r="G31" i="1" s="1"/>
  <c r="L14" i="192"/>
  <c r="E31" i="1" s="1"/>
  <c r="K14" i="192"/>
  <c r="M35" i="1" s="1"/>
  <c r="F92" i="1" l="1"/>
  <c r="D50" i="1"/>
  <c r="O67" i="1"/>
  <c r="N35" i="1"/>
  <c r="D31" i="1"/>
  <c r="M11" i="193"/>
  <c r="N51" i="1"/>
  <c r="M14" i="192"/>
  <c r="L5" i="189"/>
  <c r="E61" i="1" s="1"/>
  <c r="K5" i="189"/>
  <c r="N5" i="189"/>
  <c r="G61" i="1" s="1"/>
  <c r="L3" i="178"/>
  <c r="L15" i="178" s="1"/>
  <c r="N208" i="1" s="1"/>
  <c r="K3" i="178"/>
  <c r="K15" i="178" s="1"/>
  <c r="M208" i="1" s="1"/>
  <c r="L2" i="102"/>
  <c r="L9" i="102" s="1"/>
  <c r="E193" i="1" s="1"/>
  <c r="K2" i="102"/>
  <c r="K9" i="102" s="1"/>
  <c r="N9" i="102"/>
  <c r="G193" i="1" s="1"/>
  <c r="L3" i="177"/>
  <c r="K3" i="177"/>
  <c r="K14" i="177" s="1"/>
  <c r="D10" i="1" s="1"/>
  <c r="L6" i="185"/>
  <c r="N226" i="1" s="1"/>
  <c r="K6" i="185"/>
  <c r="M226" i="1" s="1"/>
  <c r="N6" i="185"/>
  <c r="G230" i="1" s="1"/>
  <c r="L7" i="184"/>
  <c r="N219" i="1" s="1"/>
  <c r="K7" i="184"/>
  <c r="M219" i="1" s="1"/>
  <c r="N7" i="184"/>
  <c r="G217" i="1" s="1"/>
  <c r="L6" i="183"/>
  <c r="N142" i="1" s="1"/>
  <c r="K6" i="183"/>
  <c r="N6" i="183"/>
  <c r="G122" i="1" s="1"/>
  <c r="L2" i="182"/>
  <c r="K2" i="182"/>
  <c r="K5" i="182" s="1"/>
  <c r="M131" i="1" s="1"/>
  <c r="N5" i="182"/>
  <c r="G143" i="1" s="1"/>
  <c r="L13" i="161"/>
  <c r="L16" i="161" s="1"/>
  <c r="N98" i="1" s="1"/>
  <c r="K13" i="161"/>
  <c r="K16" i="161" s="1"/>
  <c r="M98" i="1" s="1"/>
  <c r="N16" i="161"/>
  <c r="G106" i="1" s="1"/>
  <c r="L3" i="162"/>
  <c r="L7" i="162" s="1"/>
  <c r="K3" i="162"/>
  <c r="K7" i="162" s="1"/>
  <c r="L3" i="159"/>
  <c r="L8" i="159" s="1"/>
  <c r="N99" i="1" s="1"/>
  <c r="K3" i="159"/>
  <c r="K8" i="159" s="1"/>
  <c r="L3" i="160"/>
  <c r="K3" i="160"/>
  <c r="K9" i="160" s="1"/>
  <c r="M101" i="1" s="1"/>
  <c r="L3" i="157"/>
  <c r="K3" i="157"/>
  <c r="K8" i="157" s="1"/>
  <c r="L3" i="158"/>
  <c r="L7" i="158" s="1"/>
  <c r="K3" i="158"/>
  <c r="K7" i="158" s="1"/>
  <c r="L7" i="181"/>
  <c r="N149" i="1" s="1"/>
  <c r="K7" i="181"/>
  <c r="D107" i="1" s="1"/>
  <c r="N7" i="181"/>
  <c r="G107" i="1" s="1"/>
  <c r="L8" i="179"/>
  <c r="N202" i="1" s="1"/>
  <c r="K8" i="179"/>
  <c r="M202" i="1" s="1"/>
  <c r="N8" i="179"/>
  <c r="G195" i="1" s="1"/>
  <c r="N15" i="178"/>
  <c r="G198" i="1" s="1"/>
  <c r="N14" i="177"/>
  <c r="G10" i="1" s="1"/>
  <c r="L5" i="175"/>
  <c r="N104" i="1" s="1"/>
  <c r="K5" i="175"/>
  <c r="M104" i="1" s="1"/>
  <c r="N5" i="175"/>
  <c r="G125" i="1" s="1"/>
  <c r="L11" i="174"/>
  <c r="N31" i="1" s="1"/>
  <c r="K11" i="174"/>
  <c r="D46" i="1" s="1"/>
  <c r="N11" i="174"/>
  <c r="G46" i="1" s="1"/>
  <c r="L7" i="173"/>
  <c r="N64" i="1" s="1"/>
  <c r="K7" i="173"/>
  <c r="N7" i="173"/>
  <c r="G73" i="1" s="1"/>
  <c r="L10" i="171"/>
  <c r="N212" i="1" s="1"/>
  <c r="K10" i="171"/>
  <c r="M212" i="1" s="1"/>
  <c r="N10" i="171"/>
  <c r="G211" i="1" s="1"/>
  <c r="L5" i="170"/>
  <c r="K5" i="170"/>
  <c r="D124" i="1" s="1"/>
  <c r="N5" i="170"/>
  <c r="G124" i="1" s="1"/>
  <c r="L6" i="167"/>
  <c r="K6" i="167"/>
  <c r="M248" i="1" s="1"/>
  <c r="N6" i="167"/>
  <c r="G246" i="1" s="1"/>
  <c r="L8" i="166"/>
  <c r="N214" i="1" s="1"/>
  <c r="K8" i="166"/>
  <c r="M214" i="1" s="1"/>
  <c r="N8" i="166"/>
  <c r="G214" i="1" s="1"/>
  <c r="L5" i="165"/>
  <c r="N128" i="1" s="1"/>
  <c r="K5" i="165"/>
  <c r="D139" i="1" s="1"/>
  <c r="N5" i="165"/>
  <c r="G139" i="1" s="1"/>
  <c r="L12" i="164"/>
  <c r="E17" i="1" s="1"/>
  <c r="K12" i="164"/>
  <c r="N12" i="164"/>
  <c r="G17" i="1" s="1"/>
  <c r="N7" i="162"/>
  <c r="N9" i="161"/>
  <c r="L9" i="161"/>
  <c r="N189" i="1" s="1"/>
  <c r="K9" i="161"/>
  <c r="M189" i="1" s="1"/>
  <c r="N9" i="160"/>
  <c r="G60" i="1" s="1"/>
  <c r="N8" i="159"/>
  <c r="G67" i="1" s="1"/>
  <c r="N7" i="158"/>
  <c r="G59" i="1" s="1"/>
  <c r="N8" i="157"/>
  <c r="G54" i="1" s="1"/>
  <c r="N6" i="155"/>
  <c r="G83" i="1" s="1"/>
  <c r="L6" i="155"/>
  <c r="N108" i="1" s="1"/>
  <c r="K6" i="155"/>
  <c r="N19" i="154"/>
  <c r="G33" i="1" s="1"/>
  <c r="L19" i="154"/>
  <c r="K19" i="154"/>
  <c r="M41" i="1" s="1"/>
  <c r="L13" i="153"/>
  <c r="K13" i="153"/>
  <c r="M34" i="1" s="1"/>
  <c r="N13" i="153"/>
  <c r="G34" i="1" s="1"/>
  <c r="L15" i="152"/>
  <c r="N24" i="1" s="1"/>
  <c r="K15" i="152"/>
  <c r="M24" i="1" s="1"/>
  <c r="N15" i="152"/>
  <c r="G18" i="1" s="1"/>
  <c r="N5" i="149"/>
  <c r="G225" i="1" s="1"/>
  <c r="L5" i="149"/>
  <c r="N217" i="1" s="1"/>
  <c r="K5" i="149"/>
  <c r="M217" i="1" s="1"/>
  <c r="N11" i="148"/>
  <c r="G188" i="1" s="1"/>
  <c r="L11" i="148"/>
  <c r="N186" i="1" s="1"/>
  <c r="K11" i="148"/>
  <c r="D188" i="1" s="1"/>
  <c r="N15" i="147"/>
  <c r="G38" i="1" s="1"/>
  <c r="L15" i="147"/>
  <c r="N28" i="1" s="1"/>
  <c r="K15" i="147"/>
  <c r="M28" i="1" s="1"/>
  <c r="L7" i="146"/>
  <c r="K7" i="146"/>
  <c r="D64" i="1" s="1"/>
  <c r="N7" i="146"/>
  <c r="G64" i="1" s="1"/>
  <c r="N7" i="135"/>
  <c r="G58" i="1" s="1"/>
  <c r="L7" i="135"/>
  <c r="N91" i="1" s="1"/>
  <c r="K7" i="135"/>
  <c r="N6" i="134"/>
  <c r="G69" i="1" s="1"/>
  <c r="L6" i="134"/>
  <c r="N90" i="1" s="1"/>
  <c r="K6" i="134"/>
  <c r="D69" i="1" s="1"/>
  <c r="N7" i="133"/>
  <c r="G129" i="1" s="1"/>
  <c r="L7" i="133"/>
  <c r="N140" i="1" s="1"/>
  <c r="K7" i="133"/>
  <c r="D129" i="1" s="1"/>
  <c r="N8" i="132"/>
  <c r="L8" i="132"/>
  <c r="E56" i="1" s="1"/>
  <c r="K8" i="132"/>
  <c r="M70" i="1" s="1"/>
  <c r="N6" i="131"/>
  <c r="G66" i="1" s="1"/>
  <c r="L6" i="131"/>
  <c r="K6" i="131"/>
  <c r="D66" i="1" s="1"/>
  <c r="M2" i="130"/>
  <c r="O2" i="130" s="1"/>
  <c r="N16" i="130"/>
  <c r="G199" i="1" s="1"/>
  <c r="L16" i="130"/>
  <c r="K16" i="130"/>
  <c r="D199" i="1" s="1"/>
  <c r="N5" i="127"/>
  <c r="G109" i="1" s="1"/>
  <c r="L5" i="127"/>
  <c r="E109" i="1" s="1"/>
  <c r="K5" i="127"/>
  <c r="N24" i="126"/>
  <c r="G14" i="1" s="1"/>
  <c r="L24" i="126"/>
  <c r="E14" i="1" s="1"/>
  <c r="K24" i="126"/>
  <c r="M33" i="1" s="1"/>
  <c r="N10" i="90"/>
  <c r="G47" i="1" s="1"/>
  <c r="L10" i="90"/>
  <c r="K10" i="90"/>
  <c r="D47" i="1" s="1"/>
  <c r="N12" i="125"/>
  <c r="G15" i="1" s="1"/>
  <c r="L12" i="125"/>
  <c r="N6" i="1" s="1"/>
  <c r="K12" i="125"/>
  <c r="D15" i="1" s="1"/>
  <c r="N11" i="124"/>
  <c r="G20" i="1" s="1"/>
  <c r="L11" i="124"/>
  <c r="N7" i="1" s="1"/>
  <c r="K11" i="124"/>
  <c r="O5" i="56"/>
  <c r="O2" i="122"/>
  <c r="N11" i="122"/>
  <c r="G202" i="1" s="1"/>
  <c r="L11" i="122"/>
  <c r="K11" i="122"/>
  <c r="D202" i="1" s="1"/>
  <c r="O14" i="57"/>
  <c r="O5" i="54"/>
  <c r="O4" i="80"/>
  <c r="O5" i="55"/>
  <c r="L2" i="117"/>
  <c r="L12" i="117" s="1"/>
  <c r="E45" i="1" s="1"/>
  <c r="K2" i="117"/>
  <c r="K2" i="118"/>
  <c r="K32" i="118" s="1"/>
  <c r="D6" i="1" s="1"/>
  <c r="L2" i="118"/>
  <c r="L32" i="118" s="1"/>
  <c r="N14" i="119"/>
  <c r="L2" i="119"/>
  <c r="L14" i="119" s="1"/>
  <c r="K2" i="119"/>
  <c r="K14" i="119" s="1"/>
  <c r="M18" i="1" s="1"/>
  <c r="N32" i="118"/>
  <c r="G6" i="1" s="1"/>
  <c r="N12" i="117"/>
  <c r="G45" i="1" s="1"/>
  <c r="N5" i="114"/>
  <c r="G155" i="1" s="1"/>
  <c r="L5" i="114"/>
  <c r="K5" i="114"/>
  <c r="D155" i="1" s="1"/>
  <c r="N7" i="113"/>
  <c r="G62" i="1" s="1"/>
  <c r="L7" i="113"/>
  <c r="E62" i="1" s="1"/>
  <c r="K7" i="113"/>
  <c r="D62" i="1" s="1"/>
  <c r="N5" i="109"/>
  <c r="G228" i="1" s="1"/>
  <c r="L5" i="109"/>
  <c r="E228" i="1" s="1"/>
  <c r="K5" i="109"/>
  <c r="M225" i="1" s="1"/>
  <c r="N16" i="76"/>
  <c r="G240" i="1" s="1"/>
  <c r="K16" i="76"/>
  <c r="M234" i="1" s="1"/>
  <c r="N5" i="106"/>
  <c r="G137" i="1" s="1"/>
  <c r="L5" i="106"/>
  <c r="K5" i="106"/>
  <c r="D137" i="1" s="1"/>
  <c r="N9" i="105"/>
  <c r="G44" i="1" s="1"/>
  <c r="L9" i="105"/>
  <c r="N29" i="1" s="1"/>
  <c r="K9" i="105"/>
  <c r="D44" i="1" s="1"/>
  <c r="N5" i="104"/>
  <c r="G78" i="1" s="1"/>
  <c r="L5" i="104"/>
  <c r="E78" i="1" s="1"/>
  <c r="K5" i="104"/>
  <c r="M72" i="1" s="1"/>
  <c r="L16" i="76"/>
  <c r="E240" i="1" s="1"/>
  <c r="L2" i="89"/>
  <c r="L10" i="89" s="1"/>
  <c r="K2" i="89"/>
  <c r="L2" i="88"/>
  <c r="K2" i="88"/>
  <c r="K11" i="88" s="1"/>
  <c r="L2" i="87"/>
  <c r="K2" i="87"/>
  <c r="K13" i="87" s="1"/>
  <c r="M187" i="1" s="1"/>
  <c r="N10" i="89"/>
  <c r="G200" i="1" s="1"/>
  <c r="N11" i="88"/>
  <c r="G194" i="1" s="1"/>
  <c r="N13" i="87"/>
  <c r="G187" i="1" s="1"/>
  <c r="L2" i="86"/>
  <c r="L10" i="86" s="1"/>
  <c r="K2" i="86"/>
  <c r="K10" i="86" s="1"/>
  <c r="D43" i="1" s="1"/>
  <c r="N10" i="86"/>
  <c r="G43" i="1" s="1"/>
  <c r="L2" i="85"/>
  <c r="L16" i="85" s="1"/>
  <c r="E11" i="1" s="1"/>
  <c r="K2" i="85"/>
  <c r="N16" i="85"/>
  <c r="G11" i="1" s="1"/>
  <c r="L2" i="84"/>
  <c r="L11" i="84" s="1"/>
  <c r="E25" i="1" s="1"/>
  <c r="K2" i="84"/>
  <c r="K11" i="84" s="1"/>
  <c r="N11" i="84"/>
  <c r="G25" i="1" s="1"/>
  <c r="L3" i="56"/>
  <c r="L18" i="56" s="1"/>
  <c r="K3" i="56"/>
  <c r="L13" i="57"/>
  <c r="L18" i="57" s="1"/>
  <c r="K13" i="57"/>
  <c r="K18" i="57" s="1"/>
  <c r="N18" i="57"/>
  <c r="G68" i="1" s="1"/>
  <c r="L3" i="55"/>
  <c r="L11" i="55" s="1"/>
  <c r="E41" i="1" s="1"/>
  <c r="K3" i="55"/>
  <c r="K11" i="55" s="1"/>
  <c r="L2" i="81"/>
  <c r="K2" i="81"/>
  <c r="K9" i="81" s="1"/>
  <c r="M19" i="1" s="1"/>
  <c r="N9" i="81"/>
  <c r="G30" i="1" s="1"/>
  <c r="L3" i="54"/>
  <c r="L20" i="54" s="1"/>
  <c r="K3" i="54"/>
  <c r="L2" i="80"/>
  <c r="L11" i="80" s="1"/>
  <c r="E13" i="1" s="1"/>
  <c r="K2" i="80"/>
  <c r="N11" i="80"/>
  <c r="G13" i="1" s="1"/>
  <c r="N5" i="79"/>
  <c r="G173" i="1" s="1"/>
  <c r="L2" i="79"/>
  <c r="K2" i="79"/>
  <c r="K5" i="79" s="1"/>
  <c r="N5" i="78"/>
  <c r="G165" i="1" s="1"/>
  <c r="L2" i="78"/>
  <c r="L5" i="78" s="1"/>
  <c r="K2" i="78"/>
  <c r="K5" i="78" s="1"/>
  <c r="N5" i="77"/>
  <c r="G163" i="1" s="1"/>
  <c r="L2" i="77"/>
  <c r="K2" i="77"/>
  <c r="K5" i="77" s="1"/>
  <c r="D163" i="1" s="1"/>
  <c r="N6" i="76"/>
  <c r="G160" i="1" s="1"/>
  <c r="L3" i="76"/>
  <c r="K3" i="76"/>
  <c r="L2" i="76"/>
  <c r="K2" i="76"/>
  <c r="N7" i="75"/>
  <c r="G105" i="1" s="1"/>
  <c r="L2" i="75"/>
  <c r="L7" i="75" s="1"/>
  <c r="K2" i="75"/>
  <c r="K7" i="75" s="1"/>
  <c r="N6" i="74"/>
  <c r="G138" i="1" s="1"/>
  <c r="L3" i="74"/>
  <c r="K3" i="74"/>
  <c r="L2" i="74"/>
  <c r="K2" i="74"/>
  <c r="N5" i="73"/>
  <c r="G136" i="1" s="1"/>
  <c r="L2" i="73"/>
  <c r="L5" i="73" s="1"/>
  <c r="K2" i="73"/>
  <c r="K5" i="73" s="1"/>
  <c r="N6" i="72"/>
  <c r="G134" i="1" s="1"/>
  <c r="L3" i="72"/>
  <c r="K3" i="72"/>
  <c r="L2" i="72"/>
  <c r="K2" i="72"/>
  <c r="N12" i="71"/>
  <c r="G16" i="1" s="1"/>
  <c r="L2" i="71"/>
  <c r="K2" i="71"/>
  <c r="K12" i="71" s="1"/>
  <c r="N5" i="70"/>
  <c r="G118" i="1" s="1"/>
  <c r="L2" i="70"/>
  <c r="L5" i="70" s="1"/>
  <c r="N100" i="1" s="1"/>
  <c r="K2" i="70"/>
  <c r="N12" i="69"/>
  <c r="G24" i="1" s="1"/>
  <c r="L3" i="69"/>
  <c r="K3" i="69"/>
  <c r="L2" i="69"/>
  <c r="K2" i="69"/>
  <c r="N5" i="68"/>
  <c r="G87" i="1" s="1"/>
  <c r="L2" i="68"/>
  <c r="L5" i="68" s="1"/>
  <c r="N83" i="1" s="1"/>
  <c r="K2" i="68"/>
  <c r="N12" i="67"/>
  <c r="G22" i="1" s="1"/>
  <c r="L2" i="67"/>
  <c r="L12" i="67" s="1"/>
  <c r="K2" i="67"/>
  <c r="K12" i="67" s="1"/>
  <c r="N6" i="66"/>
  <c r="G63" i="1" s="1"/>
  <c r="L3" i="66"/>
  <c r="K3" i="66"/>
  <c r="L2" i="66"/>
  <c r="K2" i="66"/>
  <c r="N9" i="65"/>
  <c r="G49" i="1" s="1"/>
  <c r="L2" i="65"/>
  <c r="L9" i="65" s="1"/>
  <c r="N39" i="1" s="1"/>
  <c r="K2" i="65"/>
  <c r="K9" i="65" s="1"/>
  <c r="N5" i="57"/>
  <c r="G220" i="1" s="1"/>
  <c r="L5" i="57"/>
  <c r="E220" i="1" s="1"/>
  <c r="K5" i="57"/>
  <c r="N18" i="56"/>
  <c r="G192" i="1" s="1"/>
  <c r="N11" i="55"/>
  <c r="G41" i="1" s="1"/>
  <c r="N20" i="54"/>
  <c r="G8" i="1" s="1"/>
  <c r="N17" i="32"/>
  <c r="L17" i="32"/>
  <c r="N209" i="1" s="1"/>
  <c r="K17" i="32"/>
  <c r="M209" i="1" s="1"/>
  <c r="N15" i="52"/>
  <c r="G27" i="1" s="1"/>
  <c r="L15" i="52"/>
  <c r="N45" i="1" s="1"/>
  <c r="K15" i="52"/>
  <c r="N5" i="51"/>
  <c r="L5" i="51"/>
  <c r="N152" i="1" s="1"/>
  <c r="K5" i="51"/>
  <c r="M152" i="1" s="1"/>
  <c r="N16" i="50"/>
  <c r="G36" i="1" s="1"/>
  <c r="L16" i="50"/>
  <c r="N36" i="1" s="1"/>
  <c r="K16" i="50"/>
  <c r="M36" i="1" s="1"/>
  <c r="L2" i="11"/>
  <c r="L15" i="11" s="1"/>
  <c r="K2" i="11"/>
  <c r="K15" i="11" s="1"/>
  <c r="N15" i="11"/>
  <c r="G190" i="1" s="1"/>
  <c r="L2" i="48"/>
  <c r="L10" i="48" s="1"/>
  <c r="N199" i="1" s="1"/>
  <c r="K2" i="48"/>
  <c r="N10" i="48"/>
  <c r="G204" i="1" s="1"/>
  <c r="L2" i="47"/>
  <c r="L5" i="47" s="1"/>
  <c r="E168" i="1" s="1"/>
  <c r="K2" i="47"/>
  <c r="K5" i="47" s="1"/>
  <c r="N5" i="47"/>
  <c r="G168" i="1" s="1"/>
  <c r="L3" i="7"/>
  <c r="K3" i="7"/>
  <c r="K7" i="7" s="1"/>
  <c r="M127" i="1" s="1"/>
  <c r="L3" i="6"/>
  <c r="L15" i="6" s="1"/>
  <c r="K3" i="6"/>
  <c r="L4" i="5"/>
  <c r="K4" i="5"/>
  <c r="K33" i="5" s="1"/>
  <c r="D2" i="44"/>
  <c r="C2" i="44" s="1"/>
  <c r="N5" i="44"/>
  <c r="G157" i="1" s="1"/>
  <c r="L5" i="44"/>
  <c r="N150" i="1" s="1"/>
  <c r="K5" i="44"/>
  <c r="M150" i="1" s="1"/>
  <c r="D2" i="43"/>
  <c r="C2" i="43" s="1"/>
  <c r="N5" i="43"/>
  <c r="G149" i="1" s="1"/>
  <c r="L5" i="43"/>
  <c r="N136" i="1" s="1"/>
  <c r="K5" i="43"/>
  <c r="M136" i="1" s="1"/>
  <c r="D2" i="42"/>
  <c r="C2" i="42" s="1"/>
  <c r="N5" i="42"/>
  <c r="G145" i="1" s="1"/>
  <c r="L5" i="42"/>
  <c r="N133" i="1" s="1"/>
  <c r="K5" i="42"/>
  <c r="D145" i="1" s="1"/>
  <c r="D3" i="16"/>
  <c r="C3" i="16"/>
  <c r="D3" i="18"/>
  <c r="C3" i="18"/>
  <c r="D2" i="41"/>
  <c r="C2" i="41" s="1"/>
  <c r="N5" i="41"/>
  <c r="G111" i="1" s="1"/>
  <c r="L5" i="41"/>
  <c r="N103" i="1" s="1"/>
  <c r="K5" i="41"/>
  <c r="D111" i="1" s="1"/>
  <c r="D2" i="40"/>
  <c r="C2" i="40" s="1"/>
  <c r="D3" i="15"/>
  <c r="C3" i="15"/>
  <c r="N10" i="40"/>
  <c r="G40" i="1" s="1"/>
  <c r="L10" i="40"/>
  <c r="N42" i="1" s="1"/>
  <c r="K10" i="40"/>
  <c r="M42" i="1" s="1"/>
  <c r="E157" i="1"/>
  <c r="N6" i="39"/>
  <c r="G244" i="1" s="1"/>
  <c r="L6" i="39"/>
  <c r="N252" i="1" s="1"/>
  <c r="K6" i="39"/>
  <c r="M252" i="1" s="1"/>
  <c r="N5" i="14"/>
  <c r="G233" i="1" s="1"/>
  <c r="L5" i="14"/>
  <c r="N223" i="1" s="1"/>
  <c r="K5" i="14"/>
  <c r="N9" i="38"/>
  <c r="G189" i="1" s="1"/>
  <c r="L9" i="38"/>
  <c r="N192" i="1" s="1"/>
  <c r="K9" i="38"/>
  <c r="D189" i="1" s="1"/>
  <c r="N19" i="29"/>
  <c r="G201" i="1" s="1"/>
  <c r="L19" i="29"/>
  <c r="E201" i="1" s="1"/>
  <c r="K19" i="29"/>
  <c r="M207" i="1" s="1"/>
  <c r="N13" i="28"/>
  <c r="G206" i="1" s="1"/>
  <c r="L13" i="28"/>
  <c r="E206" i="1" s="1"/>
  <c r="K13" i="28"/>
  <c r="M205" i="1" s="1"/>
  <c r="N21" i="27"/>
  <c r="G186" i="1" s="1"/>
  <c r="L21" i="27"/>
  <c r="N190" i="1" s="1"/>
  <c r="K21" i="27"/>
  <c r="N5" i="26"/>
  <c r="G171" i="1" s="1"/>
  <c r="L5" i="26"/>
  <c r="N168" i="1" s="1"/>
  <c r="K5" i="26"/>
  <c r="D171" i="1" s="1"/>
  <c r="N14" i="25"/>
  <c r="G23" i="1" s="1"/>
  <c r="L14" i="25"/>
  <c r="E23" i="1" s="1"/>
  <c r="K14" i="25"/>
  <c r="D23" i="1" s="1"/>
  <c r="N11" i="24"/>
  <c r="G48" i="1" s="1"/>
  <c r="L11" i="24"/>
  <c r="E48" i="1" s="1"/>
  <c r="K11" i="24"/>
  <c r="M48" i="1" s="1"/>
  <c r="N11" i="23"/>
  <c r="G26" i="1" s="1"/>
  <c r="L11" i="23"/>
  <c r="N44" i="1" s="1"/>
  <c r="K11" i="23"/>
  <c r="D26" i="1" s="1"/>
  <c r="N5" i="22"/>
  <c r="G260" i="1" s="1"/>
  <c r="L5" i="22"/>
  <c r="N260" i="1" s="1"/>
  <c r="K5" i="22"/>
  <c r="D260" i="1" s="1"/>
  <c r="N6" i="21"/>
  <c r="G235" i="1" s="1"/>
  <c r="L6" i="21"/>
  <c r="N245" i="1" s="1"/>
  <c r="K6" i="21"/>
  <c r="M245" i="1" s="1"/>
  <c r="N8" i="20"/>
  <c r="G205" i="1" s="1"/>
  <c r="L8" i="20"/>
  <c r="N195" i="1" s="1"/>
  <c r="K8" i="20"/>
  <c r="D205" i="1" s="1"/>
  <c r="N7" i="19"/>
  <c r="G141" i="1" s="1"/>
  <c r="L7" i="19"/>
  <c r="N154" i="1" s="1"/>
  <c r="K7" i="19"/>
  <c r="D141" i="1" s="1"/>
  <c r="N8" i="18"/>
  <c r="G82" i="1" s="1"/>
  <c r="L8" i="18"/>
  <c r="K8" i="18"/>
  <c r="M130" i="1" s="1"/>
  <c r="N5" i="17"/>
  <c r="G133" i="1" s="1"/>
  <c r="L5" i="17"/>
  <c r="N124" i="1" s="1"/>
  <c r="K5" i="17"/>
  <c r="N10" i="16"/>
  <c r="G51" i="1" s="1"/>
  <c r="L10" i="16"/>
  <c r="E51" i="1" s="1"/>
  <c r="K10" i="16"/>
  <c r="M52" i="1" s="1"/>
  <c r="N12" i="15"/>
  <c r="G28" i="1" s="1"/>
  <c r="L12" i="15"/>
  <c r="N50" i="1" s="1"/>
  <c r="K12" i="15"/>
  <c r="D28" i="1" s="1"/>
  <c r="O2" i="8"/>
  <c r="O2" i="9"/>
  <c r="N5" i="9"/>
  <c r="G231" i="1" s="1"/>
  <c r="L5" i="9"/>
  <c r="N235" i="1" s="1"/>
  <c r="K5" i="9"/>
  <c r="M235" i="1" s="1"/>
  <c r="N10" i="8"/>
  <c r="G210" i="1" s="1"/>
  <c r="L10" i="8"/>
  <c r="N203" i="1" s="1"/>
  <c r="K10" i="8"/>
  <c r="D210" i="1" s="1"/>
  <c r="N7" i="7"/>
  <c r="G93" i="1" s="1"/>
  <c r="N15" i="6"/>
  <c r="G32" i="1" s="1"/>
  <c r="N19" i="4"/>
  <c r="G9" i="1" s="1"/>
  <c r="L19" i="4"/>
  <c r="N13" i="1" s="1"/>
  <c r="K19" i="4"/>
  <c r="M13" i="1" s="1"/>
  <c r="N33" i="5"/>
  <c r="G7" i="1" s="1"/>
  <c r="N15" i="2"/>
  <c r="G12" i="1" s="1"/>
  <c r="L15" i="2"/>
  <c r="N9" i="1" s="1"/>
  <c r="K15" i="2"/>
  <c r="M9" i="1" s="1"/>
  <c r="M159" i="1" l="1"/>
  <c r="M203" i="1"/>
  <c r="D48" i="1"/>
  <c r="M6" i="1"/>
  <c r="E69" i="1"/>
  <c r="E40" i="1"/>
  <c r="M2" i="77"/>
  <c r="O2" i="77" s="1"/>
  <c r="M260" i="1"/>
  <c r="D82" i="1"/>
  <c r="M133" i="1"/>
  <c r="D14" i="1"/>
  <c r="N52" i="1"/>
  <c r="M154" i="1"/>
  <c r="M3" i="69"/>
  <c r="O3" i="69" s="1"/>
  <c r="M125" i="1"/>
  <c r="D36" i="1"/>
  <c r="M14" i="25"/>
  <c r="F23" i="1" s="1"/>
  <c r="L5" i="77"/>
  <c r="N158" i="1" s="1"/>
  <c r="M50" i="1"/>
  <c r="N165" i="1"/>
  <c r="E27" i="1"/>
  <c r="M4" i="5"/>
  <c r="O4" i="5" s="1"/>
  <c r="M3" i="74"/>
  <c r="O3" i="74" s="1"/>
  <c r="E205" i="1"/>
  <c r="N205" i="1"/>
  <c r="D244" i="1"/>
  <c r="D203" i="1"/>
  <c r="N234" i="1"/>
  <c r="E44" i="1"/>
  <c r="M8" i="18"/>
  <c r="F82" i="1" s="1"/>
  <c r="E171" i="1"/>
  <c r="M2" i="70"/>
  <c r="O2" i="70" s="1"/>
  <c r="D159" i="1"/>
  <c r="M12" i="15"/>
  <c r="O12" i="15" s="1"/>
  <c r="H28" i="1" s="1"/>
  <c r="D18" i="1"/>
  <c r="E28" i="1"/>
  <c r="M5" i="42"/>
  <c r="O5" i="42" s="1"/>
  <c r="H145" i="1" s="1"/>
  <c r="M3" i="6"/>
  <c r="O3" i="6" s="1"/>
  <c r="M21" i="27"/>
  <c r="F186" i="1" s="1"/>
  <c r="M3" i="7"/>
  <c r="O3" i="7" s="1"/>
  <c r="L12" i="69"/>
  <c r="N21" i="1" s="1"/>
  <c r="N22" i="1"/>
  <c r="E22" i="1"/>
  <c r="D93" i="1"/>
  <c r="E133" i="1"/>
  <c r="D51" i="1"/>
  <c r="M44" i="1"/>
  <c r="M2" i="88"/>
  <c r="O2" i="88" s="1"/>
  <c r="M81" i="1"/>
  <c r="M10" i="1"/>
  <c r="E118" i="1"/>
  <c r="E210" i="1"/>
  <c r="L7" i="7"/>
  <c r="E93" i="1" s="1"/>
  <c r="N12" i="1"/>
  <c r="D56" i="1"/>
  <c r="M5" i="17"/>
  <c r="F133" i="1" s="1"/>
  <c r="E18" i="1"/>
  <c r="M3" i="162"/>
  <c r="O3" i="162" s="1"/>
  <c r="M2" i="69"/>
  <c r="O2" i="69" s="1"/>
  <c r="N81" i="1"/>
  <c r="L11" i="88"/>
  <c r="M11" i="88" s="1"/>
  <c r="E231" i="1"/>
  <c r="E235" i="1"/>
  <c r="M10" i="16"/>
  <c r="O10" i="16" s="1"/>
  <c r="H51" i="1" s="1"/>
  <c r="M124" i="1"/>
  <c r="E186" i="1"/>
  <c r="M168" i="1"/>
  <c r="M2" i="47"/>
  <c r="O2" i="47" s="1"/>
  <c r="M2" i="73"/>
  <c r="O2" i="73" s="1"/>
  <c r="L6" i="66"/>
  <c r="E63" i="1" s="1"/>
  <c r="M29" i="1"/>
  <c r="M8" i="132"/>
  <c r="O70" i="1" s="1"/>
  <c r="M71" i="1"/>
  <c r="N72" i="1"/>
  <c r="K15" i="6"/>
  <c r="M40" i="1" s="1"/>
  <c r="M195" i="1"/>
  <c r="N47" i="1"/>
  <c r="N48" i="1"/>
  <c r="K6" i="72"/>
  <c r="M132" i="1" s="1"/>
  <c r="M11" i="1"/>
  <c r="N70" i="1"/>
  <c r="E129" i="1"/>
  <c r="M198" i="1"/>
  <c r="E58" i="1"/>
  <c r="M90" i="1"/>
  <c r="M27" i="1"/>
  <c r="D33" i="1"/>
  <c r="M6" i="39"/>
  <c r="F244" i="1" s="1"/>
  <c r="K5" i="70"/>
  <c r="D118" i="1" s="1"/>
  <c r="K6" i="76"/>
  <c r="D160" i="1" s="1"/>
  <c r="N30" i="1"/>
  <c r="M140" i="1"/>
  <c r="E107" i="1"/>
  <c r="M3" i="157"/>
  <c r="O3" i="157" s="1"/>
  <c r="D228" i="1"/>
  <c r="M7" i="19"/>
  <c r="O154" i="1" s="1"/>
  <c r="M192" i="1"/>
  <c r="M99" i="1"/>
  <c r="D67" i="1"/>
  <c r="E43" i="1"/>
  <c r="N38" i="1"/>
  <c r="M5" i="9"/>
  <c r="O235" i="1" s="1"/>
  <c r="M5" i="22"/>
  <c r="D133" i="1"/>
  <c r="E145" i="1"/>
  <c r="E204" i="1"/>
  <c r="M2" i="72"/>
  <c r="O2" i="72" s="1"/>
  <c r="N18" i="1"/>
  <c r="E29" i="1"/>
  <c r="M7" i="1"/>
  <c r="D20" i="1"/>
  <c r="M92" i="1"/>
  <c r="D109" i="1"/>
  <c r="M3" i="159"/>
  <c r="O3" i="159" s="1"/>
  <c r="E137" i="1"/>
  <c r="N125" i="1"/>
  <c r="M76" i="1"/>
  <c r="D54" i="1"/>
  <c r="M5" i="44"/>
  <c r="F157" i="1" s="1"/>
  <c r="N218" i="1"/>
  <c r="M10" i="8"/>
  <c r="O203" i="1" s="1"/>
  <c r="E260" i="1"/>
  <c r="E141" i="1"/>
  <c r="N130" i="1"/>
  <c r="M47" i="1"/>
  <c r="M11" i="24"/>
  <c r="M5" i="26"/>
  <c r="N207" i="1"/>
  <c r="M19" i="29"/>
  <c r="E244" i="1"/>
  <c r="M9" i="38"/>
  <c r="O9" i="38" s="1"/>
  <c r="H189" i="1" s="1"/>
  <c r="D149" i="1"/>
  <c r="E111" i="1"/>
  <c r="E149" i="1"/>
  <c r="K10" i="48"/>
  <c r="D204" i="1" s="1"/>
  <c r="M2" i="48"/>
  <c r="E159" i="1"/>
  <c r="E87" i="1"/>
  <c r="M2" i="74"/>
  <c r="O2" i="74" s="1"/>
  <c r="D30" i="1"/>
  <c r="N17" i="1"/>
  <c r="N191" i="1"/>
  <c r="E200" i="1"/>
  <c r="M5" i="106"/>
  <c r="F137" i="1" s="1"/>
  <c r="G56" i="1"/>
  <c r="E33" i="1"/>
  <c r="N41" i="1"/>
  <c r="N87" i="1"/>
  <c r="E59" i="1"/>
  <c r="D231" i="1"/>
  <c r="E82" i="1"/>
  <c r="D201" i="1"/>
  <c r="D186" i="1"/>
  <c r="M190" i="1"/>
  <c r="E233" i="1"/>
  <c r="D233" i="1"/>
  <c r="M223" i="1"/>
  <c r="D157" i="1"/>
  <c r="M5" i="43"/>
  <c r="D27" i="1"/>
  <c r="M45" i="1"/>
  <c r="E203" i="1"/>
  <c r="M17" i="32"/>
  <c r="L6" i="74"/>
  <c r="M2" i="67"/>
  <c r="O2" i="67" s="1"/>
  <c r="D198" i="1"/>
  <c r="M3" i="158"/>
  <c r="O3" i="158" s="1"/>
  <c r="M3" i="160"/>
  <c r="O3" i="160" s="1"/>
  <c r="M2" i="182"/>
  <c r="O2" i="182" s="1"/>
  <c r="M11" i="23"/>
  <c r="F26" i="1" s="1"/>
  <c r="M3" i="66"/>
  <c r="O3" i="66" s="1"/>
  <c r="M3" i="76"/>
  <c r="O3" i="76" s="1"/>
  <c r="M2" i="84"/>
  <c r="O2" i="84" s="1"/>
  <c r="M9" i="105"/>
  <c r="M2" i="119"/>
  <c r="O2" i="119" s="1"/>
  <c r="M2" i="117"/>
  <c r="O2" i="117" s="1"/>
  <c r="E20" i="1"/>
  <c r="M6" i="134"/>
  <c r="O6" i="134" s="1"/>
  <c r="H69" i="1" s="1"/>
  <c r="D34" i="1"/>
  <c r="L9" i="160"/>
  <c r="M9" i="160" s="1"/>
  <c r="E136" i="1"/>
  <c r="N121" i="1"/>
  <c r="N37" i="1"/>
  <c r="M66" i="1"/>
  <c r="M128" i="1"/>
  <c r="D214" i="1"/>
  <c r="D211" i="1"/>
  <c r="M11" i="174"/>
  <c r="O11" i="174" s="1"/>
  <c r="H46" i="1" s="1"/>
  <c r="M7" i="181"/>
  <c r="O149" i="1" s="1"/>
  <c r="M13" i="161"/>
  <c r="O13" i="161" s="1"/>
  <c r="E189" i="1"/>
  <c r="M5" i="14"/>
  <c r="F233" i="1" s="1"/>
  <c r="M11" i="122"/>
  <c r="F202" i="1" s="1"/>
  <c r="M5" i="165"/>
  <c r="F139" i="1" s="1"/>
  <c r="M10" i="40"/>
  <c r="O42" i="1" s="1"/>
  <c r="M15" i="52"/>
  <c r="O45" i="1" s="1"/>
  <c r="M2" i="118"/>
  <c r="O2" i="118" s="1"/>
  <c r="M15" i="152"/>
  <c r="F18" i="1" s="1"/>
  <c r="M13" i="153"/>
  <c r="F34" i="1" s="1"/>
  <c r="K6" i="74"/>
  <c r="M16" i="130"/>
  <c r="F199" i="1" s="1"/>
  <c r="E46" i="1"/>
  <c r="E122" i="1"/>
  <c r="M2" i="81"/>
  <c r="O2" i="81" s="1"/>
  <c r="L9" i="81"/>
  <c r="M9" i="81" s="1"/>
  <c r="D59" i="1"/>
  <c r="M87" i="1"/>
  <c r="M7" i="158"/>
  <c r="M5" i="47"/>
  <c r="N32" i="1"/>
  <c r="K11" i="80"/>
  <c r="M12" i="1" s="1"/>
  <c r="M2" i="80"/>
  <c r="O2" i="80" s="1"/>
  <c r="K10" i="89"/>
  <c r="M191" i="1" s="1"/>
  <c r="M2" i="89"/>
  <c r="O2" i="89" s="1"/>
  <c r="M16" i="50"/>
  <c r="E165" i="1"/>
  <c r="N160" i="1"/>
  <c r="L13" i="87"/>
  <c r="M13" i="87" s="1"/>
  <c r="M2" i="87"/>
  <c r="O2" i="87" s="1"/>
  <c r="E36" i="1"/>
  <c r="M5" i="51"/>
  <c r="O5" i="51" s="1"/>
  <c r="H159" i="1" s="1"/>
  <c r="N112" i="1"/>
  <c r="E105" i="1"/>
  <c r="L6" i="76"/>
  <c r="E160" i="1" s="1"/>
  <c r="M2" i="76"/>
  <c r="O2" i="76" s="1"/>
  <c r="M2" i="78"/>
  <c r="O2" i="78" s="1"/>
  <c r="M3" i="55"/>
  <c r="O3" i="55" s="1"/>
  <c r="M13" i="57"/>
  <c r="O13" i="57" s="1"/>
  <c r="D240" i="1"/>
  <c r="M7" i="113"/>
  <c r="F62" i="1" s="1"/>
  <c r="M14" i="119"/>
  <c r="O14" i="119" s="1"/>
  <c r="H29" i="1" s="1"/>
  <c r="M19" i="154"/>
  <c r="E34" i="1"/>
  <c r="M117" i="1"/>
  <c r="E73" i="1"/>
  <c r="M31" i="1"/>
  <c r="D125" i="1"/>
  <c r="M8" i="179"/>
  <c r="F195" i="1" s="1"/>
  <c r="M149" i="1"/>
  <c r="D217" i="1"/>
  <c r="N196" i="1"/>
  <c r="N102" i="1"/>
  <c r="O11" i="193"/>
  <c r="H50" i="1" s="1"/>
  <c r="F50" i="1"/>
  <c r="O51" i="1"/>
  <c r="M5" i="104"/>
  <c r="F78" i="1" s="1"/>
  <c r="D78" i="1"/>
  <c r="N225" i="1"/>
  <c r="E188" i="1"/>
  <c r="N34" i="1"/>
  <c r="L8" i="157"/>
  <c r="D230" i="1"/>
  <c r="M16" i="76"/>
  <c r="F240" i="1" s="1"/>
  <c r="M5" i="109"/>
  <c r="F228" i="1" s="1"/>
  <c r="M5" i="114"/>
  <c r="O159" i="1" s="1"/>
  <c r="K12" i="117"/>
  <c r="M37" i="1" s="1"/>
  <c r="M7" i="133"/>
  <c r="M11" i="148"/>
  <c r="F188" i="1" s="1"/>
  <c r="M186" i="1"/>
  <c r="D225" i="1"/>
  <c r="M9" i="161"/>
  <c r="E139" i="1"/>
  <c r="D195" i="1"/>
  <c r="D106" i="1"/>
  <c r="M7" i="184"/>
  <c r="F217" i="1" s="1"/>
  <c r="O14" i="192"/>
  <c r="H31" i="1" s="1"/>
  <c r="O35" i="1"/>
  <c r="F31" i="1"/>
  <c r="D29" i="1"/>
  <c r="N11" i="1"/>
  <c r="E6" i="1"/>
  <c r="M32" i="118"/>
  <c r="F6" i="1" s="1"/>
  <c r="N8" i="1"/>
  <c r="M188" i="1"/>
  <c r="D194" i="1"/>
  <c r="M2" i="86"/>
  <c r="O2" i="86" s="1"/>
  <c r="E202" i="1"/>
  <c r="N211" i="1"/>
  <c r="M211" i="1"/>
  <c r="M2" i="65"/>
  <c r="O2" i="65" s="1"/>
  <c r="M22" i="1"/>
  <c r="D22" i="1"/>
  <c r="M12" i="67"/>
  <c r="M2" i="75"/>
  <c r="O2" i="75" s="1"/>
  <c r="K12" i="69"/>
  <c r="D24" i="1" s="1"/>
  <c r="D16" i="1"/>
  <c r="M14" i="1"/>
  <c r="D190" i="1"/>
  <c r="M204" i="1"/>
  <c r="M2" i="11"/>
  <c r="O2" i="11" s="1"/>
  <c r="N40" i="1"/>
  <c r="E32" i="1"/>
  <c r="M16" i="1"/>
  <c r="D7" i="1"/>
  <c r="L33" i="5"/>
  <c r="E9" i="1"/>
  <c r="D9" i="1"/>
  <c r="E12" i="1"/>
  <c r="E192" i="1"/>
  <c r="N201" i="1"/>
  <c r="M121" i="1"/>
  <c r="D136" i="1"/>
  <c r="D105" i="1"/>
  <c r="M7" i="75"/>
  <c r="M112" i="1"/>
  <c r="M91" i="1"/>
  <c r="D58" i="1"/>
  <c r="M7" i="135"/>
  <c r="M15" i="2"/>
  <c r="D206" i="1"/>
  <c r="D40" i="1"/>
  <c r="M5" i="41"/>
  <c r="M165" i="1"/>
  <c r="D168" i="1"/>
  <c r="D41" i="1"/>
  <c r="M11" i="55"/>
  <c r="M32" i="1"/>
  <c r="M2" i="71"/>
  <c r="O2" i="71" s="1"/>
  <c r="L12" i="71"/>
  <c r="M3" i="72"/>
  <c r="O3" i="72" s="1"/>
  <c r="L6" i="72"/>
  <c r="D165" i="1"/>
  <c r="M5" i="78"/>
  <c r="M160" i="1"/>
  <c r="M171" i="1"/>
  <c r="D173" i="1"/>
  <c r="M3" i="56"/>
  <c r="O3" i="56" s="1"/>
  <c r="K18" i="56"/>
  <c r="M18" i="56" s="1"/>
  <c r="M38" i="1"/>
  <c r="N204" i="1"/>
  <c r="M15" i="11"/>
  <c r="K16" i="85"/>
  <c r="M2" i="85"/>
  <c r="O2" i="85" s="1"/>
  <c r="D235" i="1"/>
  <c r="M6" i="21"/>
  <c r="M8" i="20"/>
  <c r="M13" i="28"/>
  <c r="N26" i="1"/>
  <c r="E8" i="1"/>
  <c r="M218" i="1"/>
  <c r="D220" i="1"/>
  <c r="M5" i="57"/>
  <c r="M5" i="73"/>
  <c r="M9" i="65"/>
  <c r="D49" i="1"/>
  <c r="M39" i="1"/>
  <c r="M158" i="1"/>
  <c r="M2" i="79"/>
  <c r="O2" i="79" s="1"/>
  <c r="L5" i="79"/>
  <c r="M18" i="57"/>
  <c r="N75" i="1"/>
  <c r="E68" i="1"/>
  <c r="D68" i="1"/>
  <c r="M75" i="1"/>
  <c r="M10" i="86"/>
  <c r="M11" i="84"/>
  <c r="D25" i="1"/>
  <c r="M30" i="1"/>
  <c r="D12" i="1"/>
  <c r="M19" i="4"/>
  <c r="E26" i="1"/>
  <c r="E190" i="1"/>
  <c r="G159" i="1"/>
  <c r="E49" i="1"/>
  <c r="K6" i="66"/>
  <c r="M2" i="66"/>
  <c r="O2" i="66" s="1"/>
  <c r="K5" i="68"/>
  <c r="M2" i="68"/>
  <c r="O2" i="68" s="1"/>
  <c r="M3" i="54"/>
  <c r="O3" i="54" s="1"/>
  <c r="K20" i="54"/>
  <c r="D187" i="1"/>
  <c r="E47" i="1"/>
  <c r="M10" i="90"/>
  <c r="N10" i="1"/>
  <c r="M103" i="1"/>
  <c r="E155" i="1"/>
  <c r="G29" i="1"/>
  <c r="E15" i="1"/>
  <c r="M12" i="125"/>
  <c r="N248" i="1"/>
  <c r="E246" i="1"/>
  <c r="M6" i="167"/>
  <c r="M5" i="127"/>
  <c r="N92" i="1"/>
  <c r="N198" i="1"/>
  <c r="E199" i="1"/>
  <c r="E66" i="1"/>
  <c r="N71" i="1"/>
  <c r="M6" i="131"/>
  <c r="N159" i="1"/>
  <c r="M11" i="124"/>
  <c r="N33" i="1"/>
  <c r="M24" i="126"/>
  <c r="M7" i="146"/>
  <c r="E64" i="1"/>
  <c r="D60" i="1"/>
  <c r="G196" i="1"/>
  <c r="M7" i="162"/>
  <c r="M8" i="1"/>
  <c r="D17" i="1"/>
  <c r="N117" i="1"/>
  <c r="E124" i="1"/>
  <c r="M5" i="170"/>
  <c r="N66" i="1"/>
  <c r="E38" i="1"/>
  <c r="M15" i="147"/>
  <c r="M108" i="1"/>
  <c r="D83" i="1"/>
  <c r="M8" i="159"/>
  <c r="E67" i="1"/>
  <c r="M196" i="1"/>
  <c r="M9" i="102"/>
  <c r="D193" i="1"/>
  <c r="M5" i="149"/>
  <c r="E225" i="1"/>
  <c r="D196" i="1"/>
  <c r="M8" i="166"/>
  <c r="E214" i="1"/>
  <c r="D246" i="1"/>
  <c r="M64" i="1"/>
  <c r="M7" i="173"/>
  <c r="D73" i="1"/>
  <c r="L5" i="182"/>
  <c r="M2" i="102"/>
  <c r="O2" i="102" s="1"/>
  <c r="M102" i="1"/>
  <c r="D61" i="1"/>
  <c r="D38" i="1"/>
  <c r="M6" i="155"/>
  <c r="E83" i="1"/>
  <c r="E196" i="1"/>
  <c r="M3" i="177"/>
  <c r="O3" i="177" s="1"/>
  <c r="L14" i="177"/>
  <c r="M12" i="164"/>
  <c r="M15" i="178"/>
  <c r="E198" i="1"/>
  <c r="M142" i="1"/>
  <c r="M6" i="183"/>
  <c r="D122" i="1"/>
  <c r="M3" i="178"/>
  <c r="O3" i="178" s="1"/>
  <c r="M10" i="171"/>
  <c r="E211" i="1"/>
  <c r="M5" i="175"/>
  <c r="E125" i="1"/>
  <c r="E195" i="1"/>
  <c r="M16" i="161"/>
  <c r="E106" i="1"/>
  <c r="D143" i="1"/>
  <c r="M6" i="185"/>
  <c r="E217" i="1"/>
  <c r="E230" i="1"/>
  <c r="M5" i="189"/>
  <c r="O14" i="25" l="1"/>
  <c r="H23" i="1" s="1"/>
  <c r="M100" i="1"/>
  <c r="M10" i="48"/>
  <c r="O10" i="48" s="1"/>
  <c r="H204" i="1" s="1"/>
  <c r="F69" i="1"/>
  <c r="F210" i="1"/>
  <c r="M5" i="70"/>
  <c r="F118" i="1" s="1"/>
  <c r="O31" i="1"/>
  <c r="M21" i="1"/>
  <c r="N78" i="1"/>
  <c r="N127" i="1"/>
  <c r="O5" i="9"/>
  <c r="H231" i="1" s="1"/>
  <c r="M5" i="77"/>
  <c r="O5" i="77" s="1"/>
  <c r="H163" i="1" s="1"/>
  <c r="O15" i="52"/>
  <c r="H27" i="1" s="1"/>
  <c r="M199" i="1"/>
  <c r="F155" i="1"/>
  <c r="F231" i="1"/>
  <c r="M157" i="1"/>
  <c r="M7" i="7"/>
  <c r="O127" i="1" s="1"/>
  <c r="O52" i="1"/>
  <c r="E163" i="1"/>
  <c r="O7" i="181"/>
  <c r="H107" i="1" s="1"/>
  <c r="O5" i="165"/>
  <c r="H139" i="1" s="1"/>
  <c r="F51" i="1"/>
  <c r="O190" i="1"/>
  <c r="O21" i="27"/>
  <c r="H186" i="1" s="1"/>
  <c r="D200" i="1"/>
  <c r="O202" i="1"/>
  <c r="E24" i="1"/>
  <c r="O219" i="1"/>
  <c r="O125" i="1"/>
  <c r="O81" i="1"/>
  <c r="O124" i="1"/>
  <c r="O5" i="106"/>
  <c r="H137" i="1" s="1"/>
  <c r="O5" i="17"/>
  <c r="H133" i="1" s="1"/>
  <c r="O15" i="152"/>
  <c r="H18" i="1" s="1"/>
  <c r="O128" i="1"/>
  <c r="O8" i="179"/>
  <c r="H195" i="1" s="1"/>
  <c r="O24" i="1"/>
  <c r="O11" i="23"/>
  <c r="H26" i="1" s="1"/>
  <c r="O5" i="14"/>
  <c r="H233" i="1" s="1"/>
  <c r="D32" i="1"/>
  <c r="F107" i="1"/>
  <c r="O7" i="184"/>
  <c r="H217" i="1" s="1"/>
  <c r="M6" i="76"/>
  <c r="F160" i="1" s="1"/>
  <c r="O198" i="1"/>
  <c r="O252" i="1"/>
  <c r="O130" i="1"/>
  <c r="O223" i="1"/>
  <c r="F27" i="1"/>
  <c r="O11" i="122"/>
  <c r="H202" i="1" s="1"/>
  <c r="O11" i="148"/>
  <c r="H188" i="1" s="1"/>
  <c r="D134" i="1"/>
  <c r="O8" i="18"/>
  <c r="H82" i="1" s="1"/>
  <c r="F46" i="1"/>
  <c r="O50" i="1"/>
  <c r="O225" i="1"/>
  <c r="O90" i="1"/>
  <c r="O5" i="109"/>
  <c r="H228" i="1" s="1"/>
  <c r="O186" i="1"/>
  <c r="M11" i="80"/>
  <c r="F13" i="1" s="1"/>
  <c r="O7" i="113"/>
  <c r="H62" i="1" s="1"/>
  <c r="O211" i="1"/>
  <c r="N187" i="1"/>
  <c r="E187" i="1"/>
  <c r="F28" i="1"/>
  <c r="F145" i="1"/>
  <c r="O133" i="1"/>
  <c r="O34" i="1"/>
  <c r="O32" i="118"/>
  <c r="H6" i="1" s="1"/>
  <c r="D13" i="1"/>
  <c r="F40" i="1"/>
  <c r="O44" i="1"/>
  <c r="M15" i="6"/>
  <c r="O40" i="1" s="1"/>
  <c r="O13" i="153"/>
  <c r="H34" i="1" s="1"/>
  <c r="O6" i="39"/>
  <c r="H244" i="1" s="1"/>
  <c r="O11" i="1"/>
  <c r="F56" i="1"/>
  <c r="O8" i="132"/>
  <c r="H56" i="1" s="1"/>
  <c r="F141" i="1"/>
  <c r="N188" i="1"/>
  <c r="E194" i="1"/>
  <c r="D45" i="1"/>
  <c r="O7" i="19"/>
  <c r="H141" i="1" s="1"/>
  <c r="E60" i="1"/>
  <c r="N101" i="1"/>
  <c r="O209" i="1"/>
  <c r="F203" i="1"/>
  <c r="O207" i="1"/>
  <c r="F201" i="1"/>
  <c r="O47" i="1"/>
  <c r="O48" i="1"/>
  <c r="O11" i="24"/>
  <c r="H48" i="1" s="1"/>
  <c r="F48" i="1"/>
  <c r="O5" i="114"/>
  <c r="H155" i="1" s="1"/>
  <c r="O10" i="40"/>
  <c r="H40" i="1" s="1"/>
  <c r="O16" i="130"/>
  <c r="H199" i="1" s="1"/>
  <c r="M10" i="89"/>
  <c r="F200" i="1" s="1"/>
  <c r="O10" i="8"/>
  <c r="H210" i="1" s="1"/>
  <c r="O5" i="43"/>
  <c r="H149" i="1" s="1"/>
  <c r="O136" i="1"/>
  <c r="F149" i="1"/>
  <c r="O260" i="1"/>
  <c r="F260" i="1"/>
  <c r="O5" i="22"/>
  <c r="H260" i="1" s="1"/>
  <c r="O17" i="32"/>
  <c r="H203" i="1" s="1"/>
  <c r="F189" i="1"/>
  <c r="O192" i="1"/>
  <c r="O168" i="1"/>
  <c r="F171" i="1"/>
  <c r="O5" i="26"/>
  <c r="H171" i="1" s="1"/>
  <c r="O150" i="1"/>
  <c r="O5" i="44"/>
  <c r="H157" i="1" s="1"/>
  <c r="N157" i="1"/>
  <c r="O19" i="29"/>
  <c r="H201" i="1" s="1"/>
  <c r="F44" i="1"/>
  <c r="O29" i="1"/>
  <c r="O9" i="105"/>
  <c r="H44" i="1" s="1"/>
  <c r="N141" i="1"/>
  <c r="E138" i="1"/>
  <c r="M12" i="117"/>
  <c r="F45" i="1" s="1"/>
  <c r="D138" i="1"/>
  <c r="M141" i="1"/>
  <c r="M6" i="74"/>
  <c r="O16" i="76"/>
  <c r="H240" i="1" s="1"/>
  <c r="O234" i="1"/>
  <c r="N76" i="1"/>
  <c r="E54" i="1"/>
  <c r="M8" i="157"/>
  <c r="O18" i="1"/>
  <c r="F29" i="1"/>
  <c r="F196" i="1"/>
  <c r="O189" i="1"/>
  <c r="F129" i="1"/>
  <c r="O140" i="1"/>
  <c r="O7" i="133"/>
  <c r="H129" i="1" s="1"/>
  <c r="O41" i="1"/>
  <c r="F33" i="1"/>
  <c r="O19" i="154"/>
  <c r="H33" i="1" s="1"/>
  <c r="O36" i="1"/>
  <c r="F36" i="1"/>
  <c r="O16" i="50"/>
  <c r="H36" i="1" s="1"/>
  <c r="O5" i="104"/>
  <c r="H78" i="1" s="1"/>
  <c r="O72" i="1"/>
  <c r="F168" i="1"/>
  <c r="O5" i="47"/>
  <c r="H168" i="1" s="1"/>
  <c r="O165" i="1"/>
  <c r="E30" i="1"/>
  <c r="N19" i="1"/>
  <c r="O9" i="161"/>
  <c r="H196" i="1" s="1"/>
  <c r="O152" i="1"/>
  <c r="F159" i="1"/>
  <c r="O87" i="1"/>
  <c r="O7" i="158"/>
  <c r="H59" i="1" s="1"/>
  <c r="F59" i="1"/>
  <c r="O11" i="88"/>
  <c r="H194" i="1" s="1"/>
  <c r="O188" i="1"/>
  <c r="F194" i="1"/>
  <c r="O22" i="1"/>
  <c r="O12" i="67"/>
  <c r="H22" i="1" s="1"/>
  <c r="F22" i="1"/>
  <c r="M12" i="69"/>
  <c r="F24" i="1" s="1"/>
  <c r="M33" i="5"/>
  <c r="E7" i="1"/>
  <c r="N16" i="1"/>
  <c r="O217" i="1"/>
  <c r="F225" i="1"/>
  <c r="O5" i="149"/>
  <c r="H225" i="1" s="1"/>
  <c r="O24" i="126"/>
  <c r="H14" i="1" s="1"/>
  <c r="F14" i="1"/>
  <c r="O33" i="1"/>
  <c r="F30" i="1"/>
  <c r="O9" i="81"/>
  <c r="H30" i="1" s="1"/>
  <c r="O19" i="1"/>
  <c r="O226" i="1"/>
  <c r="O6" i="185"/>
  <c r="H230" i="1" s="1"/>
  <c r="F230" i="1"/>
  <c r="O212" i="1"/>
  <c r="O10" i="171"/>
  <c r="H211" i="1" s="1"/>
  <c r="F211" i="1"/>
  <c r="O8" i="1"/>
  <c r="O12" i="164"/>
  <c r="H17" i="1" s="1"/>
  <c r="F17" i="1"/>
  <c r="O117" i="1"/>
  <c r="F124" i="1"/>
  <c r="O5" i="170"/>
  <c r="H124" i="1" s="1"/>
  <c r="O6" i="131"/>
  <c r="H66" i="1" s="1"/>
  <c r="O71" i="1"/>
  <c r="F66" i="1"/>
  <c r="O5" i="127"/>
  <c r="H109" i="1" s="1"/>
  <c r="F109" i="1"/>
  <c r="O92" i="1"/>
  <c r="F246" i="1"/>
  <c r="O248" i="1"/>
  <c r="O6" i="167"/>
  <c r="H246" i="1" s="1"/>
  <c r="O187" i="1"/>
  <c r="F187" i="1"/>
  <c r="O13" i="87"/>
  <c r="H187" i="1" s="1"/>
  <c r="O19" i="4"/>
  <c r="H9" i="1" s="1"/>
  <c r="O13" i="1"/>
  <c r="F9" i="1"/>
  <c r="O30" i="1"/>
  <c r="F25" i="1"/>
  <c r="O11" i="84"/>
  <c r="H25" i="1" s="1"/>
  <c r="F136" i="1"/>
  <c r="O5" i="73"/>
  <c r="H136" i="1" s="1"/>
  <c r="O121" i="1"/>
  <c r="O205" i="1"/>
  <c r="O13" i="28"/>
  <c r="H206" i="1" s="1"/>
  <c r="F206" i="1"/>
  <c r="F58" i="1"/>
  <c r="O7" i="135"/>
  <c r="H58" i="1" s="1"/>
  <c r="O91" i="1"/>
  <c r="O98" i="1"/>
  <c r="O16" i="161"/>
  <c r="H106" i="1" s="1"/>
  <c r="F106" i="1"/>
  <c r="O15" i="11"/>
  <c r="H190" i="1" s="1"/>
  <c r="O204" i="1"/>
  <c r="F190" i="1"/>
  <c r="M201" i="1"/>
  <c r="D192" i="1"/>
  <c r="E16" i="1"/>
  <c r="N14" i="1"/>
  <c r="M12" i="71"/>
  <c r="F198" i="1"/>
  <c r="O208" i="1"/>
  <c r="O15" i="178"/>
  <c r="H198" i="1" s="1"/>
  <c r="O104" i="1"/>
  <c r="O5" i="175"/>
  <c r="H125" i="1" s="1"/>
  <c r="F125" i="1"/>
  <c r="M14" i="177"/>
  <c r="E10" i="1"/>
  <c r="N27" i="1"/>
  <c r="N131" i="1"/>
  <c r="E143" i="1"/>
  <c r="M5" i="182"/>
  <c r="O64" i="1"/>
  <c r="O7" i="173"/>
  <c r="H73" i="1" s="1"/>
  <c r="F73" i="1"/>
  <c r="O196" i="1"/>
  <c r="O9" i="102"/>
  <c r="H193" i="1" s="1"/>
  <c r="F193" i="1"/>
  <c r="O15" i="147"/>
  <c r="H38" i="1" s="1"/>
  <c r="O28" i="1"/>
  <c r="F38" i="1"/>
  <c r="F64" i="1"/>
  <c r="O66" i="1"/>
  <c r="O7" i="146"/>
  <c r="H64" i="1" s="1"/>
  <c r="O11" i="124"/>
  <c r="H20" i="1" s="1"/>
  <c r="F20" i="1"/>
  <c r="O7" i="1"/>
  <c r="O10" i="90"/>
  <c r="H47" i="1" s="1"/>
  <c r="F47" i="1"/>
  <c r="O10" i="1"/>
  <c r="M5" i="68"/>
  <c r="D87" i="1"/>
  <c r="M83" i="1"/>
  <c r="O38" i="1"/>
  <c r="F43" i="1"/>
  <c r="O10" i="86"/>
  <c r="H43" i="1" s="1"/>
  <c r="N132" i="1"/>
  <c r="E134" i="1"/>
  <c r="M6" i="72"/>
  <c r="O32" i="1"/>
  <c r="O11" i="55"/>
  <c r="H41" i="1" s="1"/>
  <c r="F41" i="1"/>
  <c r="F111" i="1"/>
  <c r="O103" i="1"/>
  <c r="O5" i="41"/>
  <c r="H111" i="1" s="1"/>
  <c r="O15" i="2"/>
  <c r="H12" i="1" s="1"/>
  <c r="O9" i="1"/>
  <c r="F12" i="1"/>
  <c r="F83" i="1"/>
  <c r="O6" i="155"/>
  <c r="H83" i="1" s="1"/>
  <c r="O108" i="1"/>
  <c r="F67" i="1"/>
  <c r="O99" i="1"/>
  <c r="O8" i="159"/>
  <c r="H67" i="1" s="1"/>
  <c r="M78" i="1"/>
  <c r="M6" i="66"/>
  <c r="D63" i="1"/>
  <c r="N171" i="1"/>
  <c r="E173" i="1"/>
  <c r="M5" i="79"/>
  <c r="O39" i="1"/>
  <c r="F49" i="1"/>
  <c r="O9" i="65"/>
  <c r="H49" i="1" s="1"/>
  <c r="O18" i="56"/>
  <c r="H192" i="1" s="1"/>
  <c r="O201" i="1"/>
  <c r="F192" i="1"/>
  <c r="O245" i="1"/>
  <c r="O6" i="21"/>
  <c r="H235" i="1" s="1"/>
  <c r="F235" i="1"/>
  <c r="F165" i="1"/>
  <c r="O5" i="78"/>
  <c r="H165" i="1" s="1"/>
  <c r="O160" i="1"/>
  <c r="O102" i="1"/>
  <c r="O5" i="189"/>
  <c r="H61" i="1" s="1"/>
  <c r="F61" i="1"/>
  <c r="O142" i="1"/>
  <c r="O6" i="183"/>
  <c r="H122" i="1" s="1"/>
  <c r="F122" i="1"/>
  <c r="O214" i="1"/>
  <c r="O8" i="166"/>
  <c r="H214" i="1" s="1"/>
  <c r="F214" i="1"/>
  <c r="O7" i="162"/>
  <c r="F60" i="1"/>
  <c r="O101" i="1"/>
  <c r="O9" i="160"/>
  <c r="H60" i="1" s="1"/>
  <c r="O12" i="125"/>
  <c r="H15" i="1" s="1"/>
  <c r="F15" i="1"/>
  <c r="O6" i="1"/>
  <c r="D8" i="1"/>
  <c r="M26" i="1"/>
  <c r="M20" i="54"/>
  <c r="O75" i="1"/>
  <c r="O18" i="57"/>
  <c r="H68" i="1" s="1"/>
  <c r="F68" i="1"/>
  <c r="O5" i="57"/>
  <c r="H220" i="1" s="1"/>
  <c r="F220" i="1"/>
  <c r="O218" i="1"/>
  <c r="F205" i="1"/>
  <c r="O8" i="20"/>
  <c r="H205" i="1" s="1"/>
  <c r="O195" i="1"/>
  <c r="D11" i="1"/>
  <c r="M16" i="85"/>
  <c r="M17" i="1"/>
  <c r="F105" i="1"/>
  <c r="O7" i="75"/>
  <c r="H105" i="1" s="1"/>
  <c r="O112" i="1"/>
  <c r="O7" i="7" l="1"/>
  <c r="H93" i="1" s="1"/>
  <c r="O12" i="1"/>
  <c r="O199" i="1"/>
  <c r="O100" i="1"/>
  <c r="O5" i="70"/>
  <c r="H118" i="1" s="1"/>
  <c r="F163" i="1"/>
  <c r="F204" i="1"/>
  <c r="O158" i="1"/>
  <c r="F93" i="1"/>
  <c r="O191" i="1"/>
  <c r="O21" i="1"/>
  <c r="O157" i="1"/>
  <c r="O15" i="6"/>
  <c r="H32" i="1" s="1"/>
  <c r="O6" i="76"/>
  <c r="H160" i="1" s="1"/>
  <c r="F32" i="1"/>
  <c r="O11" i="80"/>
  <c r="H13" i="1" s="1"/>
  <c r="O10" i="89"/>
  <c r="H200" i="1" s="1"/>
  <c r="O12" i="117"/>
  <c r="H45" i="1" s="1"/>
  <c r="O37" i="1"/>
  <c r="O12" i="69"/>
  <c r="H24" i="1" s="1"/>
  <c r="F138" i="1"/>
  <c r="O141" i="1"/>
  <c r="O6" i="74"/>
  <c r="H138" i="1" s="1"/>
  <c r="F54" i="1"/>
  <c r="O76" i="1"/>
  <c r="O8" i="157"/>
  <c r="H54" i="1" s="1"/>
  <c r="O16" i="1"/>
  <c r="O33" i="5"/>
  <c r="H7" i="1" s="1"/>
  <c r="F7" i="1"/>
  <c r="F11" i="1"/>
  <c r="O17" i="1"/>
  <c r="O16" i="85"/>
  <c r="H11" i="1" s="1"/>
  <c r="O20" i="54"/>
  <c r="H8" i="1" s="1"/>
  <c r="F8" i="1"/>
  <c r="O26" i="1"/>
  <c r="O78" i="1"/>
  <c r="O6" i="66"/>
  <c r="H63" i="1" s="1"/>
  <c r="F63" i="1"/>
  <c r="F134" i="1"/>
  <c r="O6" i="72"/>
  <c r="H134" i="1" s="1"/>
  <c r="O132" i="1"/>
  <c r="F143" i="1"/>
  <c r="O5" i="182"/>
  <c r="H143" i="1" s="1"/>
  <c r="O131" i="1"/>
  <c r="O171" i="1"/>
  <c r="O5" i="79"/>
  <c r="H173" i="1" s="1"/>
  <c r="F173" i="1"/>
  <c r="F87" i="1"/>
  <c r="O5" i="68"/>
  <c r="H87" i="1" s="1"/>
  <c r="O83" i="1"/>
  <c r="F10" i="1"/>
  <c r="O27" i="1"/>
  <c r="O14" i="177"/>
  <c r="H10" i="1" s="1"/>
  <c r="F16" i="1"/>
  <c r="O12" i="71"/>
  <c r="H16" i="1" s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9E8803BE-BA24-4EA4-899D-DB96D6F3DA6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F06DA704-012C-447A-A3D1-3FF607AA10A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83E616E4-3C22-49BB-AC02-50016A55DF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7267B9AD-B59D-4D0E-A00D-F4A1D08C21F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15AD5249-5C10-4046-97FC-170F71B6DAF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6219E40C-2BA5-4E4A-926C-544CFDCC74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<sst xmlns="http://schemas.openxmlformats.org/spreadsheetml/2006/main" count="7915" uniqueCount="365">
  <si>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</si>
  <si>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</si>
  <si>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</si>
  <si>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</si>
  <si>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</si>
  <si>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</si>
  <si>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</si>
  <si>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</si>
  <si>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</si>
  <si>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</si>
  <si>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</si>
  <si>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</si>
  <si>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</si>
  <si>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</si>
  <si>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</si>
  <si>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</si>
  <si>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</si>
  <si>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</si>
  <si>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</si>
  <si>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</si>
  <si>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</si>
  <si>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</si>
  <si>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</si>
  <si>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</si>
  <si>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</si>
  <si>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Dave Eisenschmied</t>
  </si>
  <si>
    <t>Justin Forston</t>
  </si>
  <si>
    <t>Cody King</t>
  </si>
  <si>
    <t>Target Total</t>
  </si>
  <si>
    <t>Agg</t>
  </si>
  <si>
    <t>Agg + Points</t>
  </si>
  <si>
    <t>Outlaw Heavy</t>
  </si>
  <si>
    <t>Elberton, GA</t>
  </si>
  <si>
    <t>Unlimited</t>
  </si>
  <si>
    <t>ABRA OUTLAW HEAVY RANKING 2020</t>
  </si>
  <si>
    <t>ABRA OUTLAW LITE RANKING 2020</t>
  </si>
  <si>
    <t>National Agg + Points</t>
  </si>
  <si>
    <t xml:space="preserve">National Aggregate </t>
  </si>
  <si>
    <t>Simon Milov</t>
  </si>
  <si>
    <t>Joe David</t>
  </si>
  <si>
    <t>Gerry Rodriguez</t>
  </si>
  <si>
    <t>Bert Farias</t>
  </si>
  <si>
    <t>Dina Turnberg</t>
  </si>
  <si>
    <t>Steven Shimotsu</t>
  </si>
  <si>
    <t>Mark Self</t>
  </si>
  <si>
    <t>Edinburg, TX</t>
  </si>
  <si>
    <t>Tracy Self</t>
  </si>
  <si>
    <t>Dina Tunberg</t>
  </si>
  <si>
    <t>Ron Herring</t>
  </si>
  <si>
    <t>San Angelo, TX</t>
  </si>
  <si>
    <t>Tom Cunningham</t>
  </si>
  <si>
    <t>Jim Swaringin</t>
  </si>
  <si>
    <t>Zachary Turner</t>
  </si>
  <si>
    <t>Paul Dyer</t>
  </si>
  <si>
    <t>JJ Griffin</t>
  </si>
  <si>
    <t>David Strother</t>
  </si>
  <si>
    <t>Kenneth Sledge</t>
  </si>
  <si>
    <t>Return to Rankings</t>
  </si>
  <si>
    <t>Wade Haley</t>
  </si>
  <si>
    <t>Eric Petzoldt</t>
  </si>
  <si>
    <t>Justin Fortson</t>
  </si>
  <si>
    <t>Outlaw Hvy</t>
  </si>
  <si>
    <t>Bonnie Fogg</t>
  </si>
  <si>
    <t>Jim Davis</t>
  </si>
  <si>
    <t>David Joe</t>
  </si>
  <si>
    <t>Zack Scurlock</t>
  </si>
  <si>
    <t>Zach Scurlock</t>
  </si>
  <si>
    <t>Randy Lantrip</t>
  </si>
  <si>
    <t>Marc Young</t>
  </si>
  <si>
    <t>Belton, SC</t>
  </si>
  <si>
    <t>Bob Cvammen</t>
  </si>
  <si>
    <t>Walter Smith</t>
  </si>
  <si>
    <t>Outlaw Lite</t>
  </si>
  <si>
    <t>Elberton GA</t>
  </si>
  <si>
    <t>Harold Reynolds</t>
  </si>
  <si>
    <t>Tim Brown</t>
  </si>
  <si>
    <t>Ronald Herring</t>
  </si>
  <si>
    <t>Bill Middlebrook</t>
  </si>
  <si>
    <t>Outlaw Lt</t>
  </si>
  <si>
    <t>J.J. Griffin</t>
  </si>
  <si>
    <t>Joe Chacon</t>
  </si>
  <si>
    <t>Josie Hensler</t>
  </si>
  <si>
    <t>Boerne, TX</t>
  </si>
  <si>
    <t>James Braddy</t>
  </si>
  <si>
    <t>Claudia Escoto</t>
  </si>
  <si>
    <t>Rene Melendez</t>
  </si>
  <si>
    <t>Fred Jamison</t>
  </si>
  <si>
    <t>Brian Collins</t>
  </si>
  <si>
    <t>Lonsdale, AR</t>
  </si>
  <si>
    <t>Jim Sullivan</t>
  </si>
  <si>
    <t>Lonsdale AR</t>
  </si>
  <si>
    <t>Tony Brazil</t>
  </si>
  <si>
    <t>Noah Johns</t>
  </si>
  <si>
    <t>Bruce Doster</t>
  </si>
  <si>
    <t>Del Dillon</t>
  </si>
  <si>
    <t>Fred Sears</t>
  </si>
  <si>
    <t>Bradley Harp</t>
  </si>
  <si>
    <t>Lonsdale,AR</t>
  </si>
  <si>
    <t>Paul East</t>
  </si>
  <si>
    <t>Cody Dunegan</t>
  </si>
  <si>
    <t>Clint Rudolph</t>
  </si>
  <si>
    <t>Michael Howell</t>
  </si>
  <si>
    <t>Tim Riddell</t>
  </si>
  <si>
    <t>Mackenzie Johns</t>
  </si>
  <si>
    <t>Logon Howell</t>
  </si>
  <si>
    <t>Jerry Hensler</t>
  </si>
  <si>
    <t xml:space="preserve">Boerne </t>
  </si>
  <si>
    <t>Evelio McDonald</t>
  </si>
  <si>
    <t>Boerne</t>
  </si>
  <si>
    <t>Les Williams</t>
  </si>
  <si>
    <t>Allen Stigall</t>
  </si>
  <si>
    <t>Jay Boyd</t>
  </si>
  <si>
    <t>Matthew Tignor</t>
  </si>
  <si>
    <t>Bristol VA</t>
  </si>
  <si>
    <t>Steve Pennington</t>
  </si>
  <si>
    <t>Dave Jennings</t>
  </si>
  <si>
    <t>Doc Gilliam</t>
  </si>
  <si>
    <t>David Huff</t>
  </si>
  <si>
    <t>Tom Tignor</t>
  </si>
  <si>
    <t>Adam Plummer</t>
  </si>
  <si>
    <t xml:space="preserve">Unlimited </t>
  </si>
  <si>
    <t>New Haven, KY</t>
  </si>
  <si>
    <t>Black Swamp</t>
  </si>
  <si>
    <t>Frank Baird</t>
  </si>
  <si>
    <t>Craig Bowlby</t>
  </si>
  <si>
    <t>Anthony Wright</t>
  </si>
  <si>
    <t>Tommy Mills</t>
  </si>
  <si>
    <t xml:space="preserve">Outlaw Hvy </t>
  </si>
  <si>
    <t>Adult Outlaw Heavy</t>
  </si>
  <si>
    <t>Adult Outlaw Lite</t>
  </si>
  <si>
    <t>Tim Thomas</t>
  </si>
  <si>
    <t>Lukas Brooks</t>
  </si>
  <si>
    <t>Eddie Robertson</t>
  </si>
  <si>
    <t>Dale Lofton</t>
  </si>
  <si>
    <t>Princeton, LA</t>
  </si>
  <si>
    <t>David Buckley</t>
  </si>
  <si>
    <t>Steve DuVall</t>
  </si>
  <si>
    <t>Don Wilson</t>
  </si>
  <si>
    <t>Wilmore, KY</t>
  </si>
  <si>
    <t>Jim Stewart</t>
  </si>
  <si>
    <t xml:space="preserve"> ABRA OUTLAW HEAVY RANKING 2020</t>
  </si>
  <si>
    <t>Wayne Wills</t>
  </si>
  <si>
    <t>Bristol,VA</t>
  </si>
  <si>
    <t>Chuck Morrell</t>
  </si>
  <si>
    <t>Danny Sissom</t>
  </si>
  <si>
    <t>Randy Herrmann</t>
  </si>
  <si>
    <t>David Gilliam</t>
  </si>
  <si>
    <t>Rick Hahn</t>
  </si>
  <si>
    <t>Devon Tomlinson</t>
  </si>
  <si>
    <t>Windber, PA</t>
  </si>
  <si>
    <t>Windber,PA</t>
  </si>
  <si>
    <t>Jim Peightal</t>
  </si>
  <si>
    <t>Robert Koot</t>
  </si>
  <si>
    <t>Theodore Farkas</t>
  </si>
  <si>
    <t>Ronald Blasko</t>
  </si>
  <si>
    <t>Ronlad Blasko</t>
  </si>
  <si>
    <t>Pam Gates</t>
  </si>
  <si>
    <t>Todd Wilson</t>
  </si>
  <si>
    <t>Foster Arvin</t>
  </si>
  <si>
    <t>Wilmore,KY</t>
  </si>
  <si>
    <t>Luke Carroll</t>
  </si>
  <si>
    <t>Art Shaffer</t>
  </si>
  <si>
    <t>Madisonville, TN</t>
  </si>
  <si>
    <t>James Carroll</t>
  </si>
  <si>
    <t>Rebecca Carroll</t>
  </si>
  <si>
    <t>Jim Parnell</t>
  </si>
  <si>
    <t>Danny Payne</t>
  </si>
  <si>
    <t>Charles Knight</t>
  </si>
  <si>
    <t>Larry McGill</t>
  </si>
  <si>
    <t>Tommy Cole</t>
  </si>
  <si>
    <t>Doug Lingle</t>
  </si>
  <si>
    <t>MS RIMFIRE</t>
  </si>
  <si>
    <t>John Laseter</t>
  </si>
  <si>
    <t>John Lasester</t>
  </si>
  <si>
    <t>Bob Bass</t>
  </si>
  <si>
    <t>Jeff Riester</t>
  </si>
  <si>
    <t>John Gardner</t>
  </si>
  <si>
    <t>Joe Jarrell</t>
  </si>
  <si>
    <t>Thomas Murrell</t>
  </si>
  <si>
    <t>Jose Yanez</t>
  </si>
  <si>
    <t>Steve Nicholas</t>
  </si>
  <si>
    <t>Wayne Yates</t>
  </si>
  <si>
    <t>Stanley Canter</t>
  </si>
  <si>
    <t>Claude Pennington</t>
  </si>
  <si>
    <t>Chase Robinson</t>
  </si>
  <si>
    <t>David Jennings</t>
  </si>
  <si>
    <t>Jim Starr</t>
  </si>
  <si>
    <t>Osseo, MI</t>
  </si>
  <si>
    <t>Bill Meyer</t>
  </si>
  <si>
    <t>Bob Leier</t>
  </si>
  <si>
    <t>Joe Shahan</t>
  </si>
  <si>
    <t>John Pormann</t>
  </si>
  <si>
    <t>Ronald McCollum</t>
  </si>
  <si>
    <t>Dan Persful</t>
  </si>
  <si>
    <t>Ryan Gray</t>
  </si>
  <si>
    <t>Rick Gray</t>
  </si>
  <si>
    <t xml:space="preserve">Black Swamp </t>
  </si>
  <si>
    <t>Dave Tomlinson</t>
  </si>
  <si>
    <t>Windber PA</t>
  </si>
  <si>
    <t>Michael Wilson</t>
  </si>
  <si>
    <t>James Helmuth</t>
  </si>
  <si>
    <t>Micheal Wilson</t>
  </si>
  <si>
    <t>Jim Peek</t>
  </si>
  <si>
    <t>Ron Kunath</t>
  </si>
  <si>
    <t>Mt. Sterling, KY</t>
  </si>
  <si>
    <t>Jamie Compton</t>
  </si>
  <si>
    <t>Jim Pierce</t>
  </si>
  <si>
    <t>Walley Smallwood</t>
  </si>
  <si>
    <t>Doug Gabbard</t>
  </si>
  <si>
    <t>Johnny Mathews</t>
  </si>
  <si>
    <t>Max Dixon</t>
  </si>
  <si>
    <t>Bill Kelly</t>
  </si>
  <si>
    <t>Julian Morrison</t>
  </si>
  <si>
    <t>Juliam Morrison</t>
  </si>
  <si>
    <t>Kirby Dahl</t>
  </si>
  <si>
    <t>Dustin Wilson</t>
  </si>
  <si>
    <t>Steve Kiemele</t>
  </si>
  <si>
    <t>John Attaway</t>
  </si>
  <si>
    <t>Tim Grimme</t>
  </si>
  <si>
    <t>Delphos Ohio</t>
  </si>
  <si>
    <t xml:space="preserve">Jack Baker </t>
  </si>
  <si>
    <t>Jack Baker</t>
  </si>
  <si>
    <t>Bill Myer</t>
  </si>
  <si>
    <t>Janice Engelman</t>
  </si>
  <si>
    <t>Janice Engleman</t>
  </si>
  <si>
    <t>Kris Cadena</t>
  </si>
  <si>
    <t>Holden Perez</t>
  </si>
  <si>
    <t>Samantha Holland</t>
  </si>
  <si>
    <t>Joe Yanez</t>
  </si>
  <si>
    <t>Hubert Kelsheimer</t>
  </si>
  <si>
    <t>Daniel Dumitru</t>
  </si>
  <si>
    <t>Rex Thompson</t>
  </si>
  <si>
    <t>Scott Worthington</t>
  </si>
  <si>
    <t>Mark Caldwell</t>
  </si>
  <si>
    <t>Larry Taylor</t>
  </si>
  <si>
    <t>Shawn Carroll</t>
  </si>
  <si>
    <t>Bill Smith</t>
  </si>
  <si>
    <t>Brad Patton</t>
  </si>
  <si>
    <t>Chris Bradley</t>
  </si>
  <si>
    <t>Cecil Combs</t>
  </si>
  <si>
    <t>Mathew Strong</t>
  </si>
  <si>
    <t>Mike Gross</t>
  </si>
  <si>
    <t>Jud Denniston</t>
  </si>
  <si>
    <t>David McGeorge</t>
  </si>
  <si>
    <t>Brandon Eversole</t>
  </si>
  <si>
    <t>Jon McGoerge</t>
  </si>
  <si>
    <t>Jon McGeorge</t>
  </si>
  <si>
    <t>Pedon Pelphrey</t>
  </si>
  <si>
    <t>Mason Whitaker</t>
  </si>
  <si>
    <t>K.J. Bailey</t>
  </si>
  <si>
    <t>K.J Bailey</t>
  </si>
  <si>
    <t>K. J. Bailey</t>
  </si>
  <si>
    <t>OP Stogsdale</t>
  </si>
  <si>
    <t>Op Stogsdale</t>
  </si>
  <si>
    <t>Op Stagsdale</t>
  </si>
  <si>
    <t>A.W. Bailey</t>
  </si>
  <si>
    <t>Laurel, MS</t>
  </si>
  <si>
    <t>Van Presson</t>
  </si>
  <si>
    <t>Jason Chegwidden</t>
  </si>
  <si>
    <t>Michael Jordon</t>
  </si>
  <si>
    <t>Michael Jordan</t>
  </si>
  <si>
    <t>Bobby Williams</t>
  </si>
  <si>
    <t>Wallace Smallwood</t>
  </si>
  <si>
    <t>Carlos Rodriguez-Feo</t>
  </si>
  <si>
    <t>Melvin Ferguson</t>
  </si>
  <si>
    <t xml:space="preserve"> </t>
  </si>
  <si>
    <t>Jason Gosnell</t>
  </si>
  <si>
    <t>Brian Ellenburg</t>
  </si>
  <si>
    <t>Rick Powers</t>
  </si>
  <si>
    <t>Ryan Grey</t>
  </si>
  <si>
    <t>Vanessa Brown</t>
  </si>
  <si>
    <t>*Vanessa Brown</t>
  </si>
  <si>
    <t>Youth Outlaw Lite</t>
  </si>
  <si>
    <t>John Petteruti</t>
  </si>
  <si>
    <t>Delphos, OH</t>
  </si>
  <si>
    <t>Mike Engbert</t>
  </si>
  <si>
    <t>Jim Fortman</t>
  </si>
  <si>
    <t>Scott McClure</t>
  </si>
  <si>
    <t>Steve Fletcher</t>
  </si>
  <si>
    <t>Russ Peters</t>
  </si>
  <si>
    <t>Hal Tate</t>
  </si>
  <si>
    <t>Matt Strong</t>
  </si>
  <si>
    <t>Daniel Smith</t>
  </si>
  <si>
    <t>Lloyd Breedlove</t>
  </si>
  <si>
    <t>Jimmy Tate</t>
  </si>
  <si>
    <t>Daniel henry</t>
  </si>
  <si>
    <t>Daniel Henry</t>
  </si>
  <si>
    <t>Ricky Kyker</t>
  </si>
  <si>
    <t>Ken Osmond</t>
  </si>
  <si>
    <t>Gary Hicks</t>
  </si>
  <si>
    <t>Don Christensen</t>
  </si>
  <si>
    <t>Don Christesen</t>
  </si>
  <si>
    <t>CHUCK MORRELL</t>
  </si>
  <si>
    <t>JAY BOYD</t>
  </si>
  <si>
    <t>JEFF RIESTER</t>
  </si>
  <si>
    <t>ABRA Nationals</t>
  </si>
  <si>
    <t>JERRY HENSLER</t>
  </si>
  <si>
    <t>RICKY HALEY</t>
  </si>
  <si>
    <t>DAVID HUFF</t>
  </si>
  <si>
    <t>BILLY HUDSON</t>
  </si>
  <si>
    <t>CLAUDE PENNINGTON</t>
  </si>
  <si>
    <t>WAYNE WILLS</t>
  </si>
  <si>
    <t>STEVE DUVALL</t>
  </si>
  <si>
    <t>STEVE PENNINGTON</t>
  </si>
  <si>
    <t>Timmy Roland</t>
  </si>
  <si>
    <t>TIMMY ROLAND</t>
  </si>
  <si>
    <t>MELVIN FERGUSON</t>
  </si>
  <si>
    <t>JOSIE HENSLER</t>
  </si>
  <si>
    <t>ALLEN STIGALL</t>
  </si>
  <si>
    <t>DANNY SISSOM</t>
  </si>
  <si>
    <t>John Vinblad</t>
  </si>
  <si>
    <t>JOHN VINBLAD</t>
  </si>
  <si>
    <t>STEVE KIEMELE</t>
  </si>
  <si>
    <t>BOB BASS</t>
  </si>
  <si>
    <t>KEN MIX</t>
  </si>
  <si>
    <t>Ken Mix</t>
  </si>
  <si>
    <t>Stephen Rorer</t>
  </si>
  <si>
    <t>STEPHEN RORER</t>
  </si>
  <si>
    <t>LUKE CARROLL</t>
  </si>
  <si>
    <t>DAVID JENNINGS</t>
  </si>
  <si>
    <t>JUSTIN FORTSON</t>
  </si>
  <si>
    <t>JOHN LASETER</t>
  </si>
  <si>
    <t>GEORGE GILLIAM</t>
  </si>
  <si>
    <t>Mike Wilson</t>
  </si>
  <si>
    <t>Hubert Kelshiemer</t>
  </si>
  <si>
    <t>Chris Ruoff</t>
  </si>
  <si>
    <t>David Lewis</t>
  </si>
  <si>
    <t>Boyd Radel</t>
  </si>
  <si>
    <t>Larry Watson</t>
  </si>
  <si>
    <t>Patrick Kennedy</t>
  </si>
  <si>
    <t xml:space="preserve">Patrick Kennedy </t>
  </si>
  <si>
    <t>Hillsdale Rifle Club</t>
  </si>
  <si>
    <t>Rocky Robinson</t>
  </si>
  <si>
    <t>Alfred Bailey</t>
  </si>
  <si>
    <t>Mark Adams</t>
  </si>
  <si>
    <t>MS Rimfire BR</t>
  </si>
  <si>
    <t>Carl Hill</t>
  </si>
  <si>
    <t>Bill Wade</t>
  </si>
  <si>
    <t>Auther Smith</t>
  </si>
  <si>
    <t>Freddy Geiselbreth</t>
  </si>
  <si>
    <t>Tommy Moss</t>
  </si>
  <si>
    <t>Leo Beatty</t>
  </si>
  <si>
    <t>Norman Presson</t>
  </si>
  <si>
    <t>Larry Smith</t>
  </si>
  <si>
    <t>James Roach</t>
  </si>
  <si>
    <t>Ken Patton</t>
  </si>
  <si>
    <t>Charlie Hiller</t>
  </si>
  <si>
    <t>Manny Cerda</t>
  </si>
  <si>
    <t>Steve  Pennington</t>
  </si>
  <si>
    <t>Terry Clothier</t>
  </si>
  <si>
    <t>Gil Valdez</t>
  </si>
  <si>
    <t>Mark Burns</t>
  </si>
  <si>
    <t>Pat Gill</t>
  </si>
  <si>
    <t>Chris Helton</t>
  </si>
  <si>
    <t>Jody Campbell</t>
  </si>
  <si>
    <t>Otis Riffey</t>
  </si>
  <si>
    <t>Claudia Escato</t>
  </si>
  <si>
    <t>Brad Mueller</t>
  </si>
  <si>
    <t>Stump Eaton</t>
  </si>
  <si>
    <t>Matt Bennett</t>
  </si>
  <si>
    <t>Matt Bennet</t>
  </si>
  <si>
    <t>Dwayne Lewis</t>
  </si>
  <si>
    <t>KJ Bailey</t>
  </si>
  <si>
    <t>Bobby Starr</t>
  </si>
  <si>
    <t>John Krenik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</si>
</sst>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64" fontId="10" fillId="0" borderId="1" xfId="0" applyNumberFormat="1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2" borderId="0" xfId="0" applyFont="1" applyFill="1"/>
    <xf numFmtId="0" fontId="8" fillId="0" borderId="0" xfId="1" applyFont="1" applyBorder="1" applyAlignment="1" applyProtection="1">
      <alignment horizontal="center"/>
      <protection locked="0"/>
    </xf>
    <xf numFmtId="0" fontId="8" fillId="3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78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externalLink" Target="externalLinks/externalLink2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externalLink" Target="externalLinks/externalLink3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externalLink" Target="externalLinks/externalLink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externalLink" Target="externalLinks/externalLink5.xml"/><Relationship Id="rId245" Type="http://schemas.openxmlformats.org/officeDocument/2006/relationships/theme" Target="theme/theme1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externalLink" Target="externalLinks/externalLink6.xml"/><Relationship Id="rId246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externalLink" Target="externalLinks/externalLink7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5781" priority="6" rank="1"/>
  </conditionalFormatting>
  <conditionalFormatting sqref="F2">
    <cfRule type="top10" dxfId="5780" priority="5" rank="1"/>
  </conditionalFormatting>
  <conditionalFormatting sqref="G2">
    <cfRule type="top10" dxfId="5779" priority="4" rank="1"/>
  </conditionalFormatting>
  <conditionalFormatting sqref="H2">
    <cfRule type="top10" dxfId="5778" priority="3" rank="1"/>
  </conditionalFormatting>
  <conditionalFormatting sqref="I2">
    <cfRule type="top10" dxfId="5777" priority="1" rank="1"/>
  </conditionalFormatting>
  <conditionalFormatting sqref="J2">
    <cfRule type="top10" dxfId="5776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2159-A831-493F-A302-249C5C00B37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211</v>
      </c>
      <c r="C2" s="22">
        <v>44009</v>
      </c>
      <c r="D2" s="23" t="s">
        <v>162</v>
      </c>
      <c r="E2" s="24">
        <v>192</v>
      </c>
      <c r="F2" s="24">
        <v>193</v>
      </c>
      <c r="G2" s="24">
        <v>194.001</v>
      </c>
      <c r="H2" s="24">
        <v>196</v>
      </c>
      <c r="I2" s="24"/>
      <c r="J2" s="24"/>
      <c r="K2" s="29">
        <v>4</v>
      </c>
      <c r="L2" s="29">
        <v>775.00099999999998</v>
      </c>
      <c r="M2" s="30">
        <v>193.75024999999999</v>
      </c>
      <c r="N2" s="31">
        <v>7</v>
      </c>
      <c r="O2" s="32">
        <v>200.75024999999999</v>
      </c>
    </row>
    <row r="5" spans="1:17" x14ac:dyDescent="0.25">
      <c r="K5" s="17">
        <f>SUM(K2:K4)</f>
        <v>4</v>
      </c>
      <c r="L5" s="17">
        <f>SUM(L2:L4)</f>
        <v>775.00099999999998</v>
      </c>
      <c r="M5" s="19">
        <f>SUM(L5/K5)</f>
        <v>193.75024999999999</v>
      </c>
      <c r="N5" s="17">
        <f>SUM(N2:N4)</f>
        <v>7</v>
      </c>
      <c r="O5" s="19">
        <f>SUM(M5+N5)</f>
        <v>200.75024999999999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5642" priority="6" rank="1"/>
  </conditionalFormatting>
  <conditionalFormatting sqref="F2">
    <cfRule type="top10" dxfId="5641" priority="5" rank="1"/>
  </conditionalFormatting>
  <conditionalFormatting sqref="G2">
    <cfRule type="top10" dxfId="5640" priority="4" rank="1"/>
  </conditionalFormatting>
  <conditionalFormatting sqref="H2">
    <cfRule type="top10" dxfId="5639" priority="3" rank="1"/>
  </conditionalFormatting>
  <conditionalFormatting sqref="I2">
    <cfRule type="top10" dxfId="5638" priority="2" rank="1"/>
  </conditionalFormatting>
  <conditionalFormatting sqref="J2">
    <cfRule type="top10" dxfId="5637" priority="1" rank="1"/>
  </conditionalFormatting>
  <hyperlinks>
    <hyperlink ref="Q1" location="'National Adult Rankings'!A1" display="Return to Rankings" xr:uid="{713C5D32-F721-4D41-97CC-E26E335A9F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38680-1D49-462D-945C-AA046EFDF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D12" sqref="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276</v>
      </c>
      <c r="C2" s="22">
        <v>44052</v>
      </c>
      <c r="D2" s="23" t="s">
        <v>274</v>
      </c>
      <c r="E2" s="24">
        <v>179</v>
      </c>
      <c r="F2" s="24">
        <v>173</v>
      </c>
      <c r="G2" s="24">
        <v>186</v>
      </c>
      <c r="H2" s="24">
        <v>177</v>
      </c>
      <c r="I2" s="24">
        <v>182</v>
      </c>
      <c r="J2" s="24">
        <v>168</v>
      </c>
      <c r="K2" s="29">
        <v>6</v>
      </c>
      <c r="L2" s="29">
        <v>1065</v>
      </c>
      <c r="M2" s="30">
        <v>177.5</v>
      </c>
      <c r="N2" s="31">
        <v>6</v>
      </c>
      <c r="O2" s="32">
        <v>183.5</v>
      </c>
    </row>
    <row r="5" spans="1:17" x14ac:dyDescent="0.25">
      <c r="K5" s="17">
        <f>SUM(K2:K4)</f>
        <v>6</v>
      </c>
      <c r="L5" s="17">
        <f>SUM(L2:L4)</f>
        <v>1065</v>
      </c>
      <c r="M5" s="19">
        <f>SUM(L5/K5)</f>
        <v>177.5</v>
      </c>
      <c r="N5" s="17">
        <f>SUM(N2:N4)</f>
        <v>6</v>
      </c>
      <c r="O5" s="19">
        <f>SUM(M5+N5)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J2">
    <cfRule type="top10" dxfId="3067" priority="1" rank="1"/>
  </conditionalFormatting>
  <conditionalFormatting sqref="I2">
    <cfRule type="top10" dxfId="3066" priority="2" rank="1"/>
  </conditionalFormatting>
  <conditionalFormatting sqref="H2">
    <cfRule type="top10" dxfId="3065" priority="3" rank="1"/>
  </conditionalFormatting>
  <conditionalFormatting sqref="G2">
    <cfRule type="top10" dxfId="3064" priority="4" rank="1"/>
  </conditionalFormatting>
  <conditionalFormatting sqref="F2">
    <cfRule type="top10" dxfId="3063" priority="5" rank="1"/>
  </conditionalFormatting>
  <conditionalFormatting sqref="E2">
    <cfRule type="top10" dxfId="3062" priority="6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Q19"/>
  <sheetViews>
    <sheetView topLeftCell="A10" workbookViewId="0">
      <selection activeCell="A22" sqref="A22:XFD3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19</v>
      </c>
      <c r="C2" s="9">
        <v>43849</v>
      </c>
      <c r="D2" s="10" t="s">
        <v>32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25">
      <c r="A3" s="20" t="s">
        <v>16</v>
      </c>
      <c r="B3" s="21" t="s">
        <v>19</v>
      </c>
      <c r="C3" s="22">
        <v>43877</v>
      </c>
      <c r="D3" s="23" t="s">
        <v>32</v>
      </c>
      <c r="E3" s="24">
        <v>197</v>
      </c>
      <c r="F3" s="24">
        <v>197</v>
      </c>
      <c r="G3" s="24">
        <v>199</v>
      </c>
      <c r="H3" s="24">
        <v>195</v>
      </c>
      <c r="I3" s="24"/>
      <c r="J3" s="24"/>
      <c r="K3" s="29">
        <v>4</v>
      </c>
      <c r="L3" s="29">
        <v>788</v>
      </c>
      <c r="M3" s="30">
        <v>197</v>
      </c>
      <c r="N3" s="31">
        <v>8</v>
      </c>
      <c r="O3" s="32">
        <v>205</v>
      </c>
    </row>
    <row r="4" spans="1:17" x14ac:dyDescent="0.25">
      <c r="A4" s="20" t="s">
        <v>61</v>
      </c>
      <c r="B4" s="21" t="s">
        <v>19</v>
      </c>
      <c r="C4" s="22">
        <v>43905</v>
      </c>
      <c r="D4" s="39" t="s">
        <v>73</v>
      </c>
      <c r="E4" s="24">
        <v>197</v>
      </c>
      <c r="F4" s="24">
        <v>199</v>
      </c>
      <c r="G4" s="24">
        <v>199</v>
      </c>
      <c r="H4" s="24">
        <v>199</v>
      </c>
      <c r="I4" s="24"/>
      <c r="J4" s="24"/>
      <c r="K4" s="29">
        <v>4</v>
      </c>
      <c r="L4" s="29">
        <v>794</v>
      </c>
      <c r="M4" s="30">
        <v>198.5</v>
      </c>
      <c r="N4" s="31">
        <v>11</v>
      </c>
      <c r="O4" s="32">
        <v>209.5</v>
      </c>
    </row>
    <row r="5" spans="1:17" ht="26.25" x14ac:dyDescent="0.25">
      <c r="A5" s="20" t="s">
        <v>128</v>
      </c>
      <c r="B5" s="21" t="s">
        <v>19</v>
      </c>
      <c r="C5" s="22">
        <v>43968</v>
      </c>
      <c r="D5" s="23" t="s">
        <v>32</v>
      </c>
      <c r="E5" s="24">
        <v>197</v>
      </c>
      <c r="F5" s="24">
        <v>196.001</v>
      </c>
      <c r="G5" s="24">
        <v>196</v>
      </c>
      <c r="H5" s="24">
        <v>191</v>
      </c>
      <c r="I5" s="24">
        <v>198</v>
      </c>
      <c r="J5" s="24">
        <v>200</v>
      </c>
      <c r="K5" s="29">
        <v>6</v>
      </c>
      <c r="L5" s="29">
        <v>1178.001</v>
      </c>
      <c r="M5" s="30">
        <v>196.33349999999999</v>
      </c>
      <c r="N5" s="31">
        <v>26</v>
      </c>
      <c r="O5" s="32">
        <v>222.33349999999999</v>
      </c>
    </row>
    <row r="6" spans="1:17" ht="26.25" x14ac:dyDescent="0.25">
      <c r="A6" s="20" t="s">
        <v>128</v>
      </c>
      <c r="B6" s="21" t="s">
        <v>19</v>
      </c>
      <c r="C6" s="22">
        <v>43977</v>
      </c>
      <c r="D6" s="23" t="s">
        <v>32</v>
      </c>
      <c r="E6" s="24">
        <v>195</v>
      </c>
      <c r="F6" s="24">
        <v>198</v>
      </c>
      <c r="G6" s="24">
        <v>196</v>
      </c>
      <c r="H6" s="24"/>
      <c r="I6" s="24"/>
      <c r="J6" s="24"/>
      <c r="K6" s="29">
        <v>3</v>
      </c>
      <c r="L6" s="29">
        <v>589</v>
      </c>
      <c r="M6" s="30">
        <v>196.33333333333334</v>
      </c>
      <c r="N6" s="31">
        <v>9</v>
      </c>
      <c r="O6" s="32">
        <v>205.33333333333334</v>
      </c>
    </row>
    <row r="7" spans="1:17" x14ac:dyDescent="0.25">
      <c r="A7" s="20" t="s">
        <v>127</v>
      </c>
      <c r="B7" s="21" t="s">
        <v>19</v>
      </c>
      <c r="C7" s="22">
        <v>43981</v>
      </c>
      <c r="D7" s="23" t="s">
        <v>162</v>
      </c>
      <c r="E7" s="24">
        <v>198</v>
      </c>
      <c r="F7" s="24">
        <v>199</v>
      </c>
      <c r="G7" s="24">
        <v>195</v>
      </c>
      <c r="H7" s="24">
        <v>197</v>
      </c>
      <c r="I7" s="24"/>
      <c r="J7" s="24"/>
      <c r="K7" s="29">
        <v>4</v>
      </c>
      <c r="L7" s="29">
        <v>789</v>
      </c>
      <c r="M7" s="30">
        <v>197.25</v>
      </c>
      <c r="N7" s="31">
        <v>9</v>
      </c>
      <c r="O7" s="32">
        <v>206.25</v>
      </c>
    </row>
    <row r="8" spans="1:17" x14ac:dyDescent="0.25">
      <c r="A8" s="20" t="s">
        <v>127</v>
      </c>
      <c r="B8" s="21" t="s">
        <v>19</v>
      </c>
      <c r="C8" s="22">
        <v>43982</v>
      </c>
      <c r="D8" s="23" t="s">
        <v>162</v>
      </c>
      <c r="E8" s="24">
        <v>194.001</v>
      </c>
      <c r="F8" s="24">
        <v>194</v>
      </c>
      <c r="G8" s="24">
        <v>196</v>
      </c>
      <c r="H8" s="24">
        <v>188</v>
      </c>
      <c r="I8" s="24">
        <v>197</v>
      </c>
      <c r="J8" s="24">
        <v>194</v>
      </c>
      <c r="K8" s="29">
        <v>6</v>
      </c>
      <c r="L8" s="29">
        <v>1163.001</v>
      </c>
      <c r="M8" s="30">
        <v>193.83349999999999</v>
      </c>
      <c r="N8" s="31">
        <v>30</v>
      </c>
      <c r="O8" s="32">
        <v>223.83349999999999</v>
      </c>
    </row>
    <row r="9" spans="1:17" ht="26.25" x14ac:dyDescent="0.25">
      <c r="A9" s="20" t="s">
        <v>128</v>
      </c>
      <c r="B9" s="21" t="s">
        <v>19</v>
      </c>
      <c r="C9" s="22">
        <v>44003</v>
      </c>
      <c r="D9" s="23" t="s">
        <v>32</v>
      </c>
      <c r="E9" s="24">
        <v>194</v>
      </c>
      <c r="F9" s="24">
        <v>195</v>
      </c>
      <c r="G9" s="24">
        <v>196</v>
      </c>
      <c r="H9" s="24">
        <v>194</v>
      </c>
      <c r="I9" s="24"/>
      <c r="J9" s="24"/>
      <c r="K9" s="29">
        <v>4</v>
      </c>
      <c r="L9" s="29">
        <v>779</v>
      </c>
      <c r="M9" s="30">
        <v>194.75</v>
      </c>
      <c r="N9" s="31">
        <v>8</v>
      </c>
      <c r="O9" s="32">
        <v>202.75</v>
      </c>
    </row>
    <row r="10" spans="1:17" x14ac:dyDescent="0.25">
      <c r="A10" s="20" t="s">
        <v>127</v>
      </c>
      <c r="B10" s="21" t="s">
        <v>19</v>
      </c>
      <c r="C10" s="22">
        <v>44009</v>
      </c>
      <c r="D10" s="23" t="s">
        <v>162</v>
      </c>
      <c r="E10" s="24">
        <v>192</v>
      </c>
      <c r="F10" s="24">
        <v>193</v>
      </c>
      <c r="G10" s="24">
        <v>193</v>
      </c>
      <c r="H10" s="24">
        <v>196.001</v>
      </c>
      <c r="I10" s="24"/>
      <c r="J10" s="24"/>
      <c r="K10" s="29">
        <v>4</v>
      </c>
      <c r="L10" s="29">
        <v>774.00099999999998</v>
      </c>
      <c r="M10" s="30">
        <v>193.50024999999999</v>
      </c>
      <c r="N10" s="31">
        <v>6</v>
      </c>
      <c r="O10" s="32">
        <v>199.50024999999999</v>
      </c>
    </row>
    <row r="11" spans="1:17" ht="26.25" x14ac:dyDescent="0.25">
      <c r="A11" s="20" t="s">
        <v>128</v>
      </c>
      <c r="B11" s="21" t="s">
        <v>19</v>
      </c>
      <c r="C11" s="22">
        <v>44012</v>
      </c>
      <c r="D11" s="23" t="s">
        <v>32</v>
      </c>
      <c r="E11" s="24">
        <v>200</v>
      </c>
      <c r="F11" s="24">
        <v>197</v>
      </c>
      <c r="G11" s="24">
        <v>197.0001</v>
      </c>
      <c r="H11" s="24"/>
      <c r="I11" s="24"/>
      <c r="J11" s="24"/>
      <c r="K11" s="29">
        <v>3</v>
      </c>
      <c r="L11" s="29">
        <v>594.00009999999997</v>
      </c>
      <c r="M11" s="30">
        <v>198.00003333333333</v>
      </c>
      <c r="N11" s="31">
        <v>11</v>
      </c>
      <c r="O11" s="32">
        <v>209.00003333333333</v>
      </c>
    </row>
    <row r="12" spans="1:17" ht="26.25" x14ac:dyDescent="0.25">
      <c r="A12" s="20" t="s">
        <v>128</v>
      </c>
      <c r="B12" s="21" t="s">
        <v>19</v>
      </c>
      <c r="C12" s="22">
        <v>44031</v>
      </c>
      <c r="D12" s="23" t="s">
        <v>32</v>
      </c>
      <c r="E12" s="24">
        <v>196.0001</v>
      </c>
      <c r="F12" s="24">
        <v>196</v>
      </c>
      <c r="G12" s="24">
        <v>199</v>
      </c>
      <c r="H12" s="24">
        <v>198.0001</v>
      </c>
      <c r="I12" s="24"/>
      <c r="J12" s="24"/>
      <c r="K12" s="29">
        <v>4</v>
      </c>
      <c r="L12" s="29">
        <v>789.00019999999995</v>
      </c>
      <c r="M12" s="30">
        <v>197.25004999999999</v>
      </c>
      <c r="N12" s="31">
        <v>8</v>
      </c>
      <c r="O12" s="32">
        <v>205.25004999999999</v>
      </c>
    </row>
    <row r="13" spans="1:17" ht="26.25" x14ac:dyDescent="0.25">
      <c r="A13" s="20" t="s">
        <v>128</v>
      </c>
      <c r="B13" s="21" t="s">
        <v>19</v>
      </c>
      <c r="C13" s="22">
        <v>44094</v>
      </c>
      <c r="D13" s="23" t="s">
        <v>32</v>
      </c>
      <c r="E13" s="24">
        <v>198.00200000000001</v>
      </c>
      <c r="F13" s="24">
        <v>193</v>
      </c>
      <c r="G13" s="24">
        <v>192</v>
      </c>
      <c r="H13" s="24">
        <v>196</v>
      </c>
      <c r="I13" s="24">
        <v>196</v>
      </c>
      <c r="J13" s="24">
        <v>192</v>
      </c>
      <c r="K13" s="29">
        <v>6</v>
      </c>
      <c r="L13" s="29">
        <v>1167.002</v>
      </c>
      <c r="M13" s="30">
        <v>194.50033333333332</v>
      </c>
      <c r="N13" s="31">
        <v>12</v>
      </c>
      <c r="O13" s="32">
        <v>206.50033333333332</v>
      </c>
    </row>
    <row r="14" spans="1:17" x14ac:dyDescent="0.25">
      <c r="A14" s="20" t="s">
        <v>127</v>
      </c>
      <c r="B14" s="21" t="s">
        <v>19</v>
      </c>
      <c r="C14" s="22">
        <v>44100</v>
      </c>
      <c r="D14" s="23" t="s">
        <v>162</v>
      </c>
      <c r="E14" s="24">
        <v>196</v>
      </c>
      <c r="F14" s="24">
        <v>195</v>
      </c>
      <c r="G14" s="24">
        <v>197</v>
      </c>
      <c r="H14" s="24">
        <v>198</v>
      </c>
      <c r="I14" s="24">
        <v>200</v>
      </c>
      <c r="J14" s="24">
        <v>200</v>
      </c>
      <c r="K14" s="29">
        <v>6</v>
      </c>
      <c r="L14" s="29">
        <v>1186</v>
      </c>
      <c r="M14" s="30">
        <v>197.66666666666666</v>
      </c>
      <c r="N14" s="31">
        <v>22</v>
      </c>
      <c r="O14" s="32">
        <v>219.66666666666666</v>
      </c>
    </row>
    <row r="15" spans="1:17" ht="26.25" x14ac:dyDescent="0.25">
      <c r="A15" s="20" t="s">
        <v>128</v>
      </c>
      <c r="B15" s="21" t="s">
        <v>19</v>
      </c>
      <c r="C15" s="22">
        <v>44103</v>
      </c>
      <c r="D15" s="23" t="s">
        <v>32</v>
      </c>
      <c r="E15" s="24">
        <v>190</v>
      </c>
      <c r="F15" s="24">
        <v>186</v>
      </c>
      <c r="G15" s="24">
        <v>189</v>
      </c>
      <c r="H15" s="24"/>
      <c r="I15" s="24"/>
      <c r="J15" s="24"/>
      <c r="K15" s="29">
        <v>3</v>
      </c>
      <c r="L15" s="29">
        <v>565</v>
      </c>
      <c r="M15" s="30">
        <v>188.33333333333334</v>
      </c>
      <c r="N15" s="31">
        <v>2</v>
      </c>
      <c r="O15" s="32">
        <v>190.33333333333334</v>
      </c>
    </row>
    <row r="16" spans="1:17" ht="26.25" x14ac:dyDescent="0.25">
      <c r="A16" s="20" t="s">
        <v>128</v>
      </c>
      <c r="B16" s="21" t="s">
        <v>19</v>
      </c>
      <c r="C16" s="22">
        <v>44122</v>
      </c>
      <c r="D16" s="23" t="s">
        <v>32</v>
      </c>
      <c r="E16" s="24">
        <v>193</v>
      </c>
      <c r="F16" s="24">
        <v>197</v>
      </c>
      <c r="G16" s="24">
        <v>191</v>
      </c>
      <c r="H16" s="24">
        <v>195</v>
      </c>
      <c r="I16" s="24"/>
      <c r="J16" s="24"/>
      <c r="K16" s="29">
        <v>4</v>
      </c>
      <c r="L16" s="29">
        <v>776</v>
      </c>
      <c r="M16" s="30">
        <v>194</v>
      </c>
      <c r="N16" s="31">
        <v>3</v>
      </c>
      <c r="O16" s="32">
        <v>197</v>
      </c>
    </row>
    <row r="19" spans="11:15" x14ac:dyDescent="0.25">
      <c r="K19" s="17">
        <f>SUM(K2:K18)</f>
        <v>65</v>
      </c>
      <c r="L19" s="17">
        <f>SUM(L2:L18)</f>
        <v>12700.005300000001</v>
      </c>
      <c r="M19" s="19">
        <f>SUM(L19/K19)</f>
        <v>195.38469692307694</v>
      </c>
      <c r="N19" s="17">
        <f>SUM(N2:N18)</f>
        <v>168</v>
      </c>
      <c r="O19" s="19">
        <f>SUM(M19+N19)</f>
        <v>363.38469692307694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13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10:J10 B10:C10" name="Range1_7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6"/>
    <protectedRange algorithmName="SHA-512" hashValue="ON39YdpmFHfN9f47KpiRvqrKx0V9+erV1CNkpWzYhW/Qyc6aT8rEyCrvauWSYGZK2ia3o7vd3akF07acHAFpOA==" saltValue="yVW9XmDwTqEnmpSGai0KYg==" spinCount="100000" sqref="D14" name="Range1_1_19"/>
    <protectedRange algorithmName="SHA-512" hashValue="ON39YdpmFHfN9f47KpiRvqrKx0V9+erV1CNkpWzYhW/Qyc6aT8rEyCrvauWSYGZK2ia3o7vd3akF07acHAFpOA==" saltValue="yVW9XmDwTqEnmpSGai0KYg==" spinCount="100000" sqref="E14:H14" name="Range1_3_7"/>
  </protectedRanges>
  <conditionalFormatting sqref="F2">
    <cfRule type="top10" dxfId="3061" priority="179" rank="1"/>
  </conditionalFormatting>
  <conditionalFormatting sqref="G2">
    <cfRule type="top10" dxfId="3060" priority="178" rank="1"/>
  </conditionalFormatting>
  <conditionalFormatting sqref="H2">
    <cfRule type="top10" dxfId="3059" priority="177" rank="1"/>
  </conditionalFormatting>
  <conditionalFormatting sqref="I2">
    <cfRule type="top10" dxfId="3058" priority="175" rank="1"/>
  </conditionalFormatting>
  <conditionalFormatting sqref="J2">
    <cfRule type="top10" dxfId="3057" priority="176" rank="1"/>
  </conditionalFormatting>
  <conditionalFormatting sqref="E2">
    <cfRule type="top10" dxfId="3056" priority="180" rank="1"/>
  </conditionalFormatting>
  <conditionalFormatting sqref="F3">
    <cfRule type="top10" dxfId="3055" priority="173" rank="1"/>
  </conditionalFormatting>
  <conditionalFormatting sqref="G3">
    <cfRule type="top10" dxfId="3054" priority="172" rank="1"/>
  </conditionalFormatting>
  <conditionalFormatting sqref="H3">
    <cfRule type="top10" dxfId="3053" priority="171" rank="1"/>
  </conditionalFormatting>
  <conditionalFormatting sqref="I3">
    <cfRule type="top10" dxfId="3052" priority="169" rank="1"/>
  </conditionalFormatting>
  <conditionalFormatting sqref="J3">
    <cfRule type="top10" dxfId="3051" priority="170" rank="1"/>
  </conditionalFormatting>
  <conditionalFormatting sqref="E3">
    <cfRule type="top10" dxfId="3050" priority="174" rank="1"/>
  </conditionalFormatting>
  <conditionalFormatting sqref="F4">
    <cfRule type="top10" dxfId="3049" priority="167" rank="1"/>
  </conditionalFormatting>
  <conditionalFormatting sqref="G4">
    <cfRule type="top10" dxfId="3048" priority="166" rank="1"/>
  </conditionalFormatting>
  <conditionalFormatting sqref="H4">
    <cfRule type="top10" dxfId="3047" priority="165" rank="1"/>
  </conditionalFormatting>
  <conditionalFormatting sqref="I4">
    <cfRule type="top10" dxfId="3046" priority="163" rank="1"/>
  </conditionalFormatting>
  <conditionalFormatting sqref="J4">
    <cfRule type="top10" dxfId="3045" priority="164" rank="1"/>
  </conditionalFormatting>
  <conditionalFormatting sqref="E4">
    <cfRule type="top10" dxfId="3044" priority="168" rank="1"/>
  </conditionalFormatting>
  <conditionalFormatting sqref="F5">
    <cfRule type="top10" dxfId="3043" priority="155" rank="1"/>
  </conditionalFormatting>
  <conditionalFormatting sqref="G5">
    <cfRule type="top10" dxfId="3042" priority="154" rank="1"/>
  </conditionalFormatting>
  <conditionalFormatting sqref="H5">
    <cfRule type="top10" dxfId="3041" priority="153" rank="1"/>
  </conditionalFormatting>
  <conditionalFormatting sqref="I5">
    <cfRule type="top10" dxfId="3040" priority="151" rank="1"/>
  </conditionalFormatting>
  <conditionalFormatting sqref="J5">
    <cfRule type="top10" dxfId="3039" priority="152" rank="1"/>
  </conditionalFormatting>
  <conditionalFormatting sqref="E5">
    <cfRule type="top10" dxfId="3038" priority="156" rank="1"/>
  </conditionalFormatting>
  <conditionalFormatting sqref="E6">
    <cfRule type="top10" dxfId="3037" priority="150" rank="1"/>
  </conditionalFormatting>
  <conditionalFormatting sqref="F6">
    <cfRule type="top10" dxfId="3036" priority="149" rank="1"/>
  </conditionalFormatting>
  <conditionalFormatting sqref="G6">
    <cfRule type="top10" dxfId="3035" priority="148" rank="1"/>
  </conditionalFormatting>
  <conditionalFormatting sqref="H6">
    <cfRule type="top10" dxfId="3034" priority="147" rank="1"/>
  </conditionalFormatting>
  <conditionalFormatting sqref="I6">
    <cfRule type="top10" dxfId="3033" priority="146" rank="1"/>
  </conditionalFormatting>
  <conditionalFormatting sqref="J6">
    <cfRule type="top10" dxfId="3032" priority="145" rank="1"/>
  </conditionalFormatting>
  <conditionalFormatting sqref="I7">
    <cfRule type="top10" dxfId="3031" priority="144" rank="1"/>
  </conditionalFormatting>
  <conditionalFormatting sqref="E7">
    <cfRule type="top10" dxfId="3030" priority="143" rank="1"/>
  </conditionalFormatting>
  <conditionalFormatting sqref="F7">
    <cfRule type="top10" dxfId="3029" priority="142" rank="1"/>
  </conditionalFormatting>
  <conditionalFormatting sqref="G7">
    <cfRule type="top10" dxfId="3028" priority="141" rank="1"/>
  </conditionalFormatting>
  <conditionalFormatting sqref="H7">
    <cfRule type="top10" dxfId="3027" priority="140" rank="1"/>
  </conditionalFormatting>
  <conditionalFormatting sqref="J7">
    <cfRule type="top10" dxfId="3026" priority="139" rank="1"/>
  </conditionalFormatting>
  <conditionalFormatting sqref="I8">
    <cfRule type="top10" dxfId="3025" priority="138" rank="1"/>
  </conditionalFormatting>
  <conditionalFormatting sqref="E8:H8">
    <cfRule type="top10" dxfId="3024" priority="137" rank="1"/>
  </conditionalFormatting>
  <conditionalFormatting sqref="J8">
    <cfRule type="top10" dxfId="3023" priority="136" rank="1"/>
  </conditionalFormatting>
  <conditionalFormatting sqref="E9">
    <cfRule type="top10" dxfId="3022" priority="135" rank="1"/>
  </conditionalFormatting>
  <conditionalFormatting sqref="F9">
    <cfRule type="top10" dxfId="3021" priority="134" rank="1"/>
  </conditionalFormatting>
  <conditionalFormatting sqref="G9">
    <cfRule type="top10" dxfId="3020" priority="133" rank="1"/>
  </conditionalFormatting>
  <conditionalFormatting sqref="H9">
    <cfRule type="top10" dxfId="3019" priority="132" rank="1"/>
  </conditionalFormatting>
  <conditionalFormatting sqref="I9">
    <cfRule type="top10" dxfId="3018" priority="131" rank="1"/>
  </conditionalFormatting>
  <conditionalFormatting sqref="J9">
    <cfRule type="top10" dxfId="3017" priority="130" rank="1"/>
  </conditionalFormatting>
  <conditionalFormatting sqref="I10">
    <cfRule type="top10" dxfId="3016" priority="125" rank="1"/>
  </conditionalFormatting>
  <conditionalFormatting sqref="E10">
    <cfRule type="top10" dxfId="3015" priority="129" rank="1"/>
  </conditionalFormatting>
  <conditionalFormatting sqref="G10">
    <cfRule type="top10" dxfId="3014" priority="127" rank="1"/>
  </conditionalFormatting>
  <conditionalFormatting sqref="H10">
    <cfRule type="top10" dxfId="3013" priority="126" rank="1"/>
  </conditionalFormatting>
  <conditionalFormatting sqref="J10">
    <cfRule type="top10" dxfId="3012" priority="124" rank="1"/>
  </conditionalFormatting>
  <conditionalFormatting sqref="F10">
    <cfRule type="top10" dxfId="3011" priority="128" rank="1"/>
  </conditionalFormatting>
  <conditionalFormatting sqref="E11">
    <cfRule type="top10" dxfId="3010" priority="123" rank="1"/>
  </conditionalFormatting>
  <conditionalFormatting sqref="F11">
    <cfRule type="top10" dxfId="3009" priority="122" rank="1"/>
  </conditionalFormatting>
  <conditionalFormatting sqref="G11">
    <cfRule type="top10" dxfId="3008" priority="121" rank="1"/>
  </conditionalFormatting>
  <conditionalFormatting sqref="H11">
    <cfRule type="top10" dxfId="3007" priority="120" rank="1"/>
  </conditionalFormatting>
  <conditionalFormatting sqref="I11">
    <cfRule type="top10" dxfId="3006" priority="119" rank="1"/>
  </conditionalFormatting>
  <conditionalFormatting sqref="J11">
    <cfRule type="top10" dxfId="3005" priority="118" rank="1"/>
  </conditionalFormatting>
  <conditionalFormatting sqref="E12">
    <cfRule type="top10" dxfId="3004" priority="117" rank="1"/>
  </conditionalFormatting>
  <conditionalFormatting sqref="F12">
    <cfRule type="top10" dxfId="3003" priority="116" rank="1"/>
  </conditionalFormatting>
  <conditionalFormatting sqref="G12">
    <cfRule type="top10" dxfId="3002" priority="115" rank="1"/>
  </conditionalFormatting>
  <conditionalFormatting sqref="H12">
    <cfRule type="top10" dxfId="3001" priority="114" rank="1"/>
  </conditionalFormatting>
  <conditionalFormatting sqref="I12">
    <cfRule type="top10" dxfId="3000" priority="113" rank="1"/>
  </conditionalFormatting>
  <conditionalFormatting sqref="J12">
    <cfRule type="top10" dxfId="2999" priority="112" rank="1"/>
  </conditionalFormatting>
  <conditionalFormatting sqref="E13">
    <cfRule type="top10" dxfId="2998" priority="24" rank="1"/>
  </conditionalFormatting>
  <conditionalFormatting sqref="F13">
    <cfRule type="top10" dxfId="2997" priority="23" rank="1"/>
  </conditionalFormatting>
  <conditionalFormatting sqref="G13">
    <cfRule type="top10" dxfId="2996" priority="22" rank="1"/>
  </conditionalFormatting>
  <conditionalFormatting sqref="H13">
    <cfRule type="top10" dxfId="2995" priority="21" rank="1"/>
  </conditionalFormatting>
  <conditionalFormatting sqref="I13">
    <cfRule type="top10" dxfId="2994" priority="20" rank="1"/>
  </conditionalFormatting>
  <conditionalFormatting sqref="J13">
    <cfRule type="top10" dxfId="2993" priority="19" rank="1"/>
  </conditionalFormatting>
  <conditionalFormatting sqref="I14">
    <cfRule type="top10" dxfId="2992" priority="14" rank="1"/>
  </conditionalFormatting>
  <conditionalFormatting sqref="E14">
    <cfRule type="top10" dxfId="2991" priority="18" rank="1"/>
  </conditionalFormatting>
  <conditionalFormatting sqref="G14">
    <cfRule type="top10" dxfId="2990" priority="16" rank="1"/>
  </conditionalFormatting>
  <conditionalFormatting sqref="H14">
    <cfRule type="top10" dxfId="2989" priority="15" rank="1"/>
  </conditionalFormatting>
  <conditionalFormatting sqref="J14">
    <cfRule type="top10" dxfId="2988" priority="13" rank="1"/>
  </conditionalFormatting>
  <conditionalFormatting sqref="F14">
    <cfRule type="top10" dxfId="2987" priority="17" rank="1"/>
  </conditionalFormatting>
  <conditionalFormatting sqref="E15">
    <cfRule type="top10" dxfId="2986" priority="12" rank="1"/>
  </conditionalFormatting>
  <conditionalFormatting sqref="F15">
    <cfRule type="top10" dxfId="2985" priority="11" rank="1"/>
  </conditionalFormatting>
  <conditionalFormatting sqref="G15">
    <cfRule type="top10" dxfId="2984" priority="10" rank="1"/>
  </conditionalFormatting>
  <conditionalFormatting sqref="H15">
    <cfRule type="top10" dxfId="2983" priority="9" rank="1"/>
  </conditionalFormatting>
  <conditionalFormatting sqref="I15">
    <cfRule type="top10" dxfId="2982" priority="8" rank="1"/>
  </conditionalFormatting>
  <conditionalFormatting sqref="J15">
    <cfRule type="top10" dxfId="2981" priority="7" rank="1"/>
  </conditionalFormatting>
  <conditionalFormatting sqref="E16">
    <cfRule type="top10" dxfId="2980" priority="6" rank="1"/>
  </conditionalFormatting>
  <conditionalFormatting sqref="F16">
    <cfRule type="top10" dxfId="2979" priority="5" rank="1"/>
  </conditionalFormatting>
  <conditionalFormatting sqref="G16">
    <cfRule type="top10" dxfId="2978" priority="4" rank="1"/>
  </conditionalFormatting>
  <conditionalFormatting sqref="H16">
    <cfRule type="top10" dxfId="2977" priority="3" rank="1"/>
  </conditionalFormatting>
  <conditionalFormatting sqref="I16">
    <cfRule type="top10" dxfId="2976" priority="2" rank="1"/>
  </conditionalFormatting>
  <conditionalFormatting sqref="J16">
    <cfRule type="top10" dxfId="2975" priority="1" rank="1"/>
  </conditionalFormatting>
  <hyperlinks>
    <hyperlink ref="Q1" location="'National Adult Rankings'!A1" display="Return to Rankings" xr:uid="{A178F26B-4122-45F0-810F-A9B4D4F986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D951BD07-2C9C-43F0-B59D-F96C7185FD40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1670611-057C-4C97-ABAD-CF19DA15BA44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77DB-13F6-4528-92F4-15E9020FDFE1}"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165</v>
      </c>
      <c r="C2" s="22">
        <v>43981</v>
      </c>
      <c r="D2" s="23" t="s">
        <v>162</v>
      </c>
      <c r="E2" s="24">
        <v>180</v>
      </c>
      <c r="F2" s="24">
        <v>184</v>
      </c>
      <c r="G2" s="24">
        <v>184</v>
      </c>
      <c r="H2" s="24">
        <v>184</v>
      </c>
      <c r="I2" s="24"/>
      <c r="J2" s="24"/>
      <c r="K2" s="29">
        <v>4</v>
      </c>
      <c r="L2" s="29">
        <v>732</v>
      </c>
      <c r="M2" s="30">
        <v>183</v>
      </c>
      <c r="N2" s="31">
        <v>2</v>
      </c>
      <c r="O2" s="32">
        <v>185</v>
      </c>
    </row>
    <row r="3" spans="1:17" x14ac:dyDescent="0.25">
      <c r="A3" s="20" t="s">
        <v>127</v>
      </c>
      <c r="B3" s="21" t="s">
        <v>165</v>
      </c>
      <c r="C3" s="22">
        <v>43982</v>
      </c>
      <c r="D3" s="23" t="s">
        <v>162</v>
      </c>
      <c r="E3" s="24">
        <v>189</v>
      </c>
      <c r="F3" s="24">
        <v>181</v>
      </c>
      <c r="G3" s="24">
        <v>177</v>
      </c>
      <c r="H3" s="24">
        <v>176</v>
      </c>
      <c r="I3" s="24">
        <v>177</v>
      </c>
      <c r="J3" s="24">
        <v>173</v>
      </c>
      <c r="K3" s="29">
        <v>6</v>
      </c>
      <c r="L3" s="29">
        <v>1073</v>
      </c>
      <c r="M3" s="30">
        <v>178.83333333333334</v>
      </c>
      <c r="N3" s="31">
        <v>4</v>
      </c>
      <c r="O3" s="32">
        <v>182.83333333333334</v>
      </c>
    </row>
    <row r="4" spans="1:17" x14ac:dyDescent="0.25">
      <c r="A4" s="20" t="s">
        <v>127</v>
      </c>
      <c r="B4" s="21" t="s">
        <v>165</v>
      </c>
      <c r="C4" s="22">
        <v>43995</v>
      </c>
      <c r="D4" s="23" t="s">
        <v>162</v>
      </c>
      <c r="E4" s="62">
        <v>192</v>
      </c>
      <c r="F4" s="24">
        <v>190</v>
      </c>
      <c r="G4" s="62">
        <v>191.001</v>
      </c>
      <c r="H4" s="24">
        <v>190</v>
      </c>
      <c r="I4" s="24"/>
      <c r="J4" s="24"/>
      <c r="K4" s="29">
        <v>4</v>
      </c>
      <c r="L4" s="29">
        <v>763.00099999999998</v>
      </c>
      <c r="M4" s="30">
        <v>190.75024999999999</v>
      </c>
      <c r="N4" s="31">
        <v>8</v>
      </c>
      <c r="O4" s="32">
        <v>198.75024999999999</v>
      </c>
    </row>
    <row r="5" spans="1:17" x14ac:dyDescent="0.25">
      <c r="A5" s="20" t="s">
        <v>127</v>
      </c>
      <c r="B5" s="21" t="s">
        <v>165</v>
      </c>
      <c r="C5" s="22">
        <v>44009</v>
      </c>
      <c r="D5" s="23" t="s">
        <v>162</v>
      </c>
      <c r="E5" s="24">
        <v>184</v>
      </c>
      <c r="F5" s="24">
        <v>184</v>
      </c>
      <c r="G5" s="24">
        <v>189</v>
      </c>
      <c r="H5" s="24">
        <v>185</v>
      </c>
      <c r="I5" s="24"/>
      <c r="J5" s="24"/>
      <c r="K5" s="29">
        <v>4</v>
      </c>
      <c r="L5" s="29">
        <v>742</v>
      </c>
      <c r="M5" s="30">
        <v>185.5</v>
      </c>
      <c r="N5" s="31">
        <v>2</v>
      </c>
      <c r="O5" s="32">
        <v>187.5</v>
      </c>
    </row>
    <row r="6" spans="1:17" x14ac:dyDescent="0.25">
      <c r="A6" s="20" t="s">
        <v>127</v>
      </c>
      <c r="B6" s="21" t="s">
        <v>165</v>
      </c>
      <c r="C6" s="22">
        <v>44029</v>
      </c>
      <c r="D6" s="23" t="s">
        <v>162</v>
      </c>
      <c r="E6" s="24">
        <v>195</v>
      </c>
      <c r="F6" s="24">
        <v>194</v>
      </c>
      <c r="G6" s="24"/>
      <c r="H6" s="24"/>
      <c r="I6" s="24"/>
      <c r="J6" s="24"/>
      <c r="K6" s="29">
        <v>2</v>
      </c>
      <c r="L6" s="29">
        <v>389</v>
      </c>
      <c r="M6" s="30">
        <v>194.5</v>
      </c>
      <c r="N6" s="31">
        <v>4</v>
      </c>
      <c r="O6" s="32">
        <v>198.5</v>
      </c>
    </row>
    <row r="7" spans="1:17" x14ac:dyDescent="0.25">
      <c r="A7" s="20" t="s">
        <v>127</v>
      </c>
      <c r="B7" s="21" t="s">
        <v>165</v>
      </c>
      <c r="C7" s="22">
        <v>44023</v>
      </c>
      <c r="D7" s="23" t="s">
        <v>162</v>
      </c>
      <c r="E7" s="24">
        <v>190</v>
      </c>
      <c r="F7" s="24">
        <v>188</v>
      </c>
      <c r="G7" s="24">
        <v>190</v>
      </c>
      <c r="H7" s="24">
        <v>187</v>
      </c>
      <c r="I7" s="24"/>
      <c r="J7" s="24"/>
      <c r="K7" s="29">
        <v>4</v>
      </c>
      <c r="L7" s="29">
        <v>755</v>
      </c>
      <c r="M7" s="30">
        <v>188.75</v>
      </c>
      <c r="N7" s="31">
        <v>3</v>
      </c>
      <c r="O7" s="32">
        <v>191.75</v>
      </c>
    </row>
    <row r="8" spans="1:17" x14ac:dyDescent="0.25">
      <c r="A8" s="20" t="s">
        <v>127</v>
      </c>
      <c r="B8" s="21" t="s">
        <v>165</v>
      </c>
      <c r="C8" s="22">
        <v>44037</v>
      </c>
      <c r="D8" s="23" t="s">
        <v>162</v>
      </c>
      <c r="E8" s="24">
        <v>195</v>
      </c>
      <c r="F8" s="24">
        <v>187</v>
      </c>
      <c r="G8" s="24">
        <v>192</v>
      </c>
      <c r="H8" s="24">
        <v>187</v>
      </c>
      <c r="I8" s="24"/>
      <c r="J8" s="24"/>
      <c r="K8" s="29">
        <v>4</v>
      </c>
      <c r="L8" s="29">
        <v>761</v>
      </c>
      <c r="M8" s="30">
        <v>190.25</v>
      </c>
      <c r="N8" s="31">
        <v>5</v>
      </c>
      <c r="O8" s="32">
        <v>195.25</v>
      </c>
    </row>
    <row r="9" spans="1:17" x14ac:dyDescent="0.25">
      <c r="A9" s="20" t="s">
        <v>127</v>
      </c>
      <c r="B9" s="21" t="s">
        <v>165</v>
      </c>
      <c r="C9" s="22">
        <v>44051</v>
      </c>
      <c r="D9" s="23" t="s">
        <v>162</v>
      </c>
      <c r="E9" s="24">
        <v>193</v>
      </c>
      <c r="F9" s="24">
        <v>191</v>
      </c>
      <c r="G9" s="24">
        <v>194</v>
      </c>
      <c r="H9" s="24">
        <v>188</v>
      </c>
      <c r="I9" s="24"/>
      <c r="J9" s="24"/>
      <c r="K9" s="29">
        <v>4</v>
      </c>
      <c r="L9" s="29">
        <v>766</v>
      </c>
      <c r="M9" s="30">
        <v>191.5</v>
      </c>
      <c r="N9" s="31">
        <v>6</v>
      </c>
      <c r="O9" s="32">
        <v>197.5</v>
      </c>
    </row>
    <row r="10" spans="1:17" x14ac:dyDescent="0.25">
      <c r="A10" s="20" t="s">
        <v>127</v>
      </c>
      <c r="B10" s="21" t="s">
        <v>165</v>
      </c>
      <c r="C10" s="22">
        <v>44065</v>
      </c>
      <c r="D10" s="23" t="s">
        <v>162</v>
      </c>
      <c r="E10" s="24">
        <v>191</v>
      </c>
      <c r="F10" s="24">
        <v>194</v>
      </c>
      <c r="G10" s="24">
        <v>190</v>
      </c>
      <c r="H10" s="24"/>
      <c r="I10" s="24"/>
      <c r="J10" s="24"/>
      <c r="K10" s="29">
        <v>3</v>
      </c>
      <c r="L10" s="29">
        <v>575</v>
      </c>
      <c r="M10" s="30">
        <v>191.66666666666666</v>
      </c>
      <c r="N10" s="31">
        <v>2</v>
      </c>
      <c r="O10" s="32">
        <v>193.66666666666666</v>
      </c>
    </row>
    <row r="11" spans="1:17" x14ac:dyDescent="0.25">
      <c r="A11" s="40" t="s">
        <v>127</v>
      </c>
      <c r="B11" s="41" t="s">
        <v>165</v>
      </c>
      <c r="C11" s="42">
        <v>44070</v>
      </c>
      <c r="D11" s="43" t="s">
        <v>162</v>
      </c>
      <c r="E11" s="44">
        <v>189</v>
      </c>
      <c r="F11" s="44">
        <v>191</v>
      </c>
      <c r="G11" s="44">
        <v>193</v>
      </c>
      <c r="H11" s="44"/>
      <c r="I11" s="44"/>
      <c r="J11" s="44"/>
      <c r="K11" s="45">
        <v>3</v>
      </c>
      <c r="L11" s="45">
        <v>573</v>
      </c>
      <c r="M11" s="46">
        <v>191</v>
      </c>
      <c r="N11" s="47">
        <v>2</v>
      </c>
      <c r="O11" s="48">
        <v>193</v>
      </c>
    </row>
    <row r="12" spans="1:17" x14ac:dyDescent="0.25">
      <c r="A12" s="20" t="s">
        <v>127</v>
      </c>
      <c r="B12" s="21" t="s">
        <v>165</v>
      </c>
      <c r="C12" s="22">
        <v>44100</v>
      </c>
      <c r="D12" s="23" t="s">
        <v>162</v>
      </c>
      <c r="E12" s="24">
        <v>195</v>
      </c>
      <c r="F12" s="24">
        <v>193</v>
      </c>
      <c r="G12" s="24">
        <v>193</v>
      </c>
      <c r="H12" s="24">
        <v>193</v>
      </c>
      <c r="I12" s="24">
        <v>188</v>
      </c>
      <c r="J12" s="24">
        <v>189</v>
      </c>
      <c r="K12" s="29">
        <v>6</v>
      </c>
      <c r="L12" s="29">
        <v>1151</v>
      </c>
      <c r="M12" s="30">
        <v>191.83333333333334</v>
      </c>
      <c r="N12" s="31">
        <v>4</v>
      </c>
      <c r="O12" s="32">
        <v>195.83333333333334</v>
      </c>
    </row>
    <row r="13" spans="1:17" x14ac:dyDescent="0.25">
      <c r="A13" s="20" t="s">
        <v>127</v>
      </c>
      <c r="B13" s="21" t="s">
        <v>165</v>
      </c>
      <c r="C13" s="22">
        <v>44104</v>
      </c>
      <c r="D13" s="23" t="s">
        <v>162</v>
      </c>
      <c r="E13" s="24">
        <v>191</v>
      </c>
      <c r="F13" s="24">
        <v>193</v>
      </c>
      <c r="G13" s="24">
        <v>191</v>
      </c>
      <c r="H13" s="24"/>
      <c r="I13" s="24"/>
      <c r="J13" s="24"/>
      <c r="K13" s="29">
        <v>3</v>
      </c>
      <c r="L13" s="29">
        <v>575</v>
      </c>
      <c r="M13" s="30">
        <v>191.66666666666666</v>
      </c>
      <c r="N13" s="31">
        <v>6</v>
      </c>
      <c r="O13" s="32">
        <v>197.66666666666666</v>
      </c>
    </row>
    <row r="14" spans="1:17" x14ac:dyDescent="0.25">
      <c r="A14" s="20" t="s">
        <v>127</v>
      </c>
      <c r="B14" s="21" t="s">
        <v>165</v>
      </c>
      <c r="C14" s="22">
        <v>44111</v>
      </c>
      <c r="D14" s="23" t="s">
        <v>162</v>
      </c>
      <c r="E14" s="24">
        <v>197</v>
      </c>
      <c r="F14" s="24">
        <v>193</v>
      </c>
      <c r="G14" s="24">
        <v>196</v>
      </c>
      <c r="H14" s="24">
        <v>188</v>
      </c>
      <c r="I14" s="24"/>
      <c r="J14" s="24"/>
      <c r="K14" s="29">
        <v>4</v>
      </c>
      <c r="L14" s="29">
        <v>774</v>
      </c>
      <c r="M14" s="30">
        <v>193.5</v>
      </c>
      <c r="N14" s="31">
        <v>2</v>
      </c>
      <c r="O14" s="32">
        <v>195.5</v>
      </c>
    </row>
    <row r="15" spans="1:17" x14ac:dyDescent="0.25">
      <c r="A15" s="20" t="s">
        <v>127</v>
      </c>
      <c r="B15" s="21" t="s">
        <v>165</v>
      </c>
      <c r="C15" s="22">
        <v>44128</v>
      </c>
      <c r="D15" s="23" t="s">
        <v>162</v>
      </c>
      <c r="E15" s="24">
        <v>194</v>
      </c>
      <c r="F15" s="24">
        <v>185</v>
      </c>
      <c r="G15" s="24">
        <v>194</v>
      </c>
      <c r="H15" s="24">
        <v>185</v>
      </c>
      <c r="I15" s="24"/>
      <c r="J15" s="24"/>
      <c r="K15" s="29">
        <v>4</v>
      </c>
      <c r="L15" s="29">
        <v>758</v>
      </c>
      <c r="M15" s="30">
        <v>189.5</v>
      </c>
      <c r="N15" s="31">
        <v>2</v>
      </c>
      <c r="O15" s="32">
        <v>191.5</v>
      </c>
    </row>
    <row r="16" spans="1:17" x14ac:dyDescent="0.25">
      <c r="A16" s="20" t="s">
        <v>127</v>
      </c>
      <c r="B16" s="21" t="s">
        <v>165</v>
      </c>
      <c r="C16" s="22">
        <v>44129</v>
      </c>
      <c r="D16" s="23" t="s">
        <v>162</v>
      </c>
      <c r="E16" s="24">
        <v>191</v>
      </c>
      <c r="F16" s="24">
        <v>188</v>
      </c>
      <c r="G16" s="24">
        <v>196</v>
      </c>
      <c r="H16" s="24">
        <v>182</v>
      </c>
      <c r="I16" s="24">
        <v>192</v>
      </c>
      <c r="J16" s="24"/>
      <c r="K16" s="29">
        <v>5</v>
      </c>
      <c r="L16" s="29">
        <v>949</v>
      </c>
      <c r="M16" s="30">
        <v>189.8</v>
      </c>
      <c r="N16" s="31">
        <v>2</v>
      </c>
      <c r="O16" s="32">
        <v>191.8</v>
      </c>
    </row>
    <row r="19" spans="11:15" x14ac:dyDescent="0.25">
      <c r="K19" s="17">
        <f>SUM(K2:K18)</f>
        <v>60</v>
      </c>
      <c r="L19" s="17">
        <f>SUM(L2:L18)</f>
        <v>11336.001</v>
      </c>
      <c r="M19" s="19">
        <f>SUM(L19/K19)</f>
        <v>188.93334999999999</v>
      </c>
      <c r="N19" s="17">
        <f>SUM(N2:N18)</f>
        <v>54</v>
      </c>
      <c r="O19" s="19">
        <f>SUM(M19+N19)</f>
        <v>242.93334999999999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8:J8 B8: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I11:J11 B11:C11" name="Range1_37"/>
    <protectedRange algorithmName="SHA-512" hashValue="ON39YdpmFHfN9f47KpiRvqrKx0V9+erV1CNkpWzYhW/Qyc6aT8rEyCrvauWSYGZK2ia3o7vd3akF07acHAFpOA==" saltValue="yVW9XmDwTqEnmpSGai0KYg==" spinCount="100000" sqref="D11" name="Range1_1_22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6"/>
    <protectedRange algorithmName="SHA-512" hashValue="ON39YdpmFHfN9f47KpiRvqrKx0V9+erV1CNkpWzYhW/Qyc6aT8rEyCrvauWSYGZK2ia3o7vd3akF07acHAFpOA==" saltValue="yVW9XmDwTqEnmpSGai0KYg==" spinCount="100000" sqref="D12" name="Range1_1_19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I13:J13 B13:C13" name="Range1_41"/>
    <protectedRange algorithmName="SHA-512" hashValue="ON39YdpmFHfN9f47KpiRvqrKx0V9+erV1CNkpWzYhW/Qyc6aT8rEyCrvauWSYGZK2ia3o7vd3akF07acHAFpOA==" saltValue="yVW9XmDwTqEnmpSGai0KYg==" spinCount="100000" sqref="D13" name="Range1_1_26"/>
    <protectedRange algorithmName="SHA-512" hashValue="ON39YdpmFHfN9f47KpiRvqrKx0V9+erV1CNkpWzYhW/Qyc6aT8rEyCrvauWSYGZK2ia3o7vd3akF07acHAFpOA==" saltValue="yVW9XmDwTqEnmpSGai0KYg==" spinCount="100000" sqref="E13:H13" name="Range1_3_9"/>
    <protectedRange algorithmName="SHA-512" hashValue="ON39YdpmFHfN9f47KpiRvqrKx0V9+erV1CNkpWzYhW/Qyc6aT8rEyCrvauWSYGZK2ia3o7vd3akF07acHAFpOA==" saltValue="yVW9XmDwTqEnmpSGai0KYg==" spinCount="100000" sqref="I14:J14 B14:C14" name="Range1_45"/>
    <protectedRange algorithmName="SHA-512" hashValue="ON39YdpmFHfN9f47KpiRvqrKx0V9+erV1CNkpWzYhW/Qyc6aT8rEyCrvauWSYGZK2ia3o7vd3akF07acHAFpOA==" saltValue="yVW9XmDwTqEnmpSGai0KYg==" spinCount="100000" sqref="D14" name="Range1_1_29"/>
    <protectedRange algorithmName="SHA-512" hashValue="ON39YdpmFHfN9f47KpiRvqrKx0V9+erV1CNkpWzYhW/Qyc6aT8rEyCrvauWSYGZK2ia3o7vd3akF07acHAFpOA==" saltValue="yVW9XmDwTqEnmpSGai0KYg==" spinCount="100000" sqref="E14:H14" name="Range1_3_10"/>
    <protectedRange algorithmName="SHA-512" hashValue="ON39YdpmFHfN9f47KpiRvqrKx0V9+erV1CNkpWzYhW/Qyc6aT8rEyCrvauWSYGZK2ia3o7vd3akF07acHAFpOA==" saltValue="yVW9XmDwTqEnmpSGai0KYg==" spinCount="100000" sqref="I15:J15 B15:C15" name="Range1_54"/>
    <protectedRange algorithmName="SHA-512" hashValue="ON39YdpmFHfN9f47KpiRvqrKx0V9+erV1CNkpWzYhW/Qyc6aT8rEyCrvauWSYGZK2ia3o7vd3akF07acHAFpOA==" saltValue="yVW9XmDwTqEnmpSGai0KYg==" spinCount="100000" sqref="D15" name="Range1_1_35"/>
    <protectedRange algorithmName="SHA-512" hashValue="ON39YdpmFHfN9f47KpiRvqrKx0V9+erV1CNkpWzYhW/Qyc6aT8rEyCrvauWSYGZK2ia3o7vd3akF07acHAFpOA==" saltValue="yVW9XmDwTqEnmpSGai0KYg==" spinCount="100000" sqref="E15:H15" name="Range1_3_12"/>
    <protectedRange algorithmName="SHA-512" hashValue="ON39YdpmFHfN9f47KpiRvqrKx0V9+erV1CNkpWzYhW/Qyc6aT8rEyCrvauWSYGZK2ia3o7vd3akF07acHAFpOA==" saltValue="yVW9XmDwTqEnmpSGai0KYg==" spinCount="100000" sqref="I16:J16 B16:C16" name="Range1_59"/>
    <protectedRange algorithmName="SHA-512" hashValue="ON39YdpmFHfN9f47KpiRvqrKx0V9+erV1CNkpWzYhW/Qyc6aT8rEyCrvauWSYGZK2ia3o7vd3akF07acHAFpOA==" saltValue="yVW9XmDwTqEnmpSGai0KYg==" spinCount="100000" sqref="D16" name="Range1_1_38"/>
    <protectedRange algorithmName="SHA-512" hashValue="ON39YdpmFHfN9f47KpiRvqrKx0V9+erV1CNkpWzYhW/Qyc6aT8rEyCrvauWSYGZK2ia3o7vd3akF07acHAFpOA==" saltValue="yVW9XmDwTqEnmpSGai0KYg==" spinCount="100000" sqref="E16:H16" name="Range1_3_13"/>
  </protectedRanges>
  <conditionalFormatting sqref="J2">
    <cfRule type="top10" dxfId="2974" priority="73" rank="1"/>
  </conditionalFormatting>
  <conditionalFormatting sqref="I2">
    <cfRule type="top10" dxfId="2973" priority="78" rank="1"/>
  </conditionalFormatting>
  <conditionalFormatting sqref="E2">
    <cfRule type="top10" dxfId="2972" priority="77" rank="1"/>
  </conditionalFormatting>
  <conditionalFormatting sqref="F2">
    <cfRule type="top10" dxfId="2971" priority="76" rank="1"/>
  </conditionalFormatting>
  <conditionalFormatting sqref="G2">
    <cfRule type="top10" dxfId="2970" priority="75" rank="1"/>
  </conditionalFormatting>
  <conditionalFormatting sqref="H2">
    <cfRule type="top10" dxfId="2969" priority="74" rank="1"/>
  </conditionalFormatting>
  <conditionalFormatting sqref="I3">
    <cfRule type="top10" dxfId="2968" priority="72" rank="1"/>
  </conditionalFormatting>
  <conditionalFormatting sqref="E3:H3">
    <cfRule type="top10" dxfId="2967" priority="71" rank="1"/>
  </conditionalFormatting>
  <conditionalFormatting sqref="J3">
    <cfRule type="top10" dxfId="2966" priority="70" rank="1"/>
  </conditionalFormatting>
  <conditionalFormatting sqref="I4">
    <cfRule type="top10" dxfId="2965" priority="69" rank="1"/>
  </conditionalFormatting>
  <conditionalFormatting sqref="E4:H4">
    <cfRule type="top10" dxfId="2964" priority="68" rank="1"/>
  </conditionalFormatting>
  <conditionalFormatting sqref="J4">
    <cfRule type="top10" dxfId="2963" priority="67" rank="1"/>
  </conditionalFormatting>
  <conditionalFormatting sqref="I5">
    <cfRule type="top10" dxfId="2962" priority="62" rank="1"/>
  </conditionalFormatting>
  <conditionalFormatting sqref="E5">
    <cfRule type="top10" dxfId="2961" priority="66" rank="1"/>
  </conditionalFormatting>
  <conditionalFormatting sqref="G5">
    <cfRule type="top10" dxfId="2960" priority="64" rank="1"/>
  </conditionalFormatting>
  <conditionalFormatting sqref="H5">
    <cfRule type="top10" dxfId="2959" priority="63" rank="1"/>
  </conditionalFormatting>
  <conditionalFormatting sqref="J5">
    <cfRule type="top10" dxfId="2958" priority="61" rank="1"/>
  </conditionalFormatting>
  <conditionalFormatting sqref="F5">
    <cfRule type="top10" dxfId="2957" priority="65" rank="1"/>
  </conditionalFormatting>
  <conditionalFormatting sqref="I6">
    <cfRule type="top10" dxfId="2956" priority="56" rank="1"/>
  </conditionalFormatting>
  <conditionalFormatting sqref="E6">
    <cfRule type="top10" dxfId="2955" priority="60" rank="1"/>
  </conditionalFormatting>
  <conditionalFormatting sqref="G6">
    <cfRule type="top10" dxfId="2954" priority="58" rank="1"/>
  </conditionalFormatting>
  <conditionalFormatting sqref="H6">
    <cfRule type="top10" dxfId="2953" priority="57" rank="1"/>
  </conditionalFormatting>
  <conditionalFormatting sqref="J6">
    <cfRule type="top10" dxfId="2952" priority="55" rank="1"/>
  </conditionalFormatting>
  <conditionalFormatting sqref="F6">
    <cfRule type="top10" dxfId="2951" priority="59" rank="1"/>
  </conditionalFormatting>
  <conditionalFormatting sqref="I8">
    <cfRule type="top10" dxfId="2950" priority="50" rank="1"/>
  </conditionalFormatting>
  <conditionalFormatting sqref="E8">
    <cfRule type="top10" dxfId="2949" priority="54" rank="1"/>
  </conditionalFormatting>
  <conditionalFormatting sqref="G8">
    <cfRule type="top10" dxfId="2948" priority="52" rank="1"/>
  </conditionalFormatting>
  <conditionalFormatting sqref="H8">
    <cfRule type="top10" dxfId="2947" priority="51" rank="1"/>
  </conditionalFormatting>
  <conditionalFormatting sqref="J8">
    <cfRule type="top10" dxfId="2946" priority="49" rank="1"/>
  </conditionalFormatting>
  <conditionalFormatting sqref="F8">
    <cfRule type="top10" dxfId="2945" priority="53" rank="1"/>
  </conditionalFormatting>
  <conditionalFormatting sqref="I9">
    <cfRule type="top10" dxfId="2944" priority="44" rank="1"/>
  </conditionalFormatting>
  <conditionalFormatting sqref="E9">
    <cfRule type="top10" dxfId="2943" priority="48" rank="1"/>
  </conditionalFormatting>
  <conditionalFormatting sqref="G9">
    <cfRule type="top10" dxfId="2942" priority="46" rank="1"/>
  </conditionalFormatting>
  <conditionalFormatting sqref="H9">
    <cfRule type="top10" dxfId="2941" priority="45" rank="1"/>
  </conditionalFormatting>
  <conditionalFormatting sqref="J9">
    <cfRule type="top10" dxfId="2940" priority="43" rank="1"/>
  </conditionalFormatting>
  <conditionalFormatting sqref="F9">
    <cfRule type="top10" dxfId="2939" priority="47" rank="1"/>
  </conditionalFormatting>
  <conditionalFormatting sqref="I10">
    <cfRule type="top10" dxfId="2938" priority="38" rank="1"/>
  </conditionalFormatting>
  <conditionalFormatting sqref="E10">
    <cfRule type="top10" dxfId="2937" priority="42" rank="1"/>
  </conditionalFormatting>
  <conditionalFormatting sqref="G10">
    <cfRule type="top10" dxfId="2936" priority="40" rank="1"/>
  </conditionalFormatting>
  <conditionalFormatting sqref="H10">
    <cfRule type="top10" dxfId="2935" priority="39" rank="1"/>
  </conditionalFormatting>
  <conditionalFormatting sqref="J10">
    <cfRule type="top10" dxfId="2934" priority="37" rank="1"/>
  </conditionalFormatting>
  <conditionalFormatting sqref="F10">
    <cfRule type="top10" dxfId="2933" priority="41" rank="1"/>
  </conditionalFormatting>
  <conditionalFormatting sqref="I11">
    <cfRule type="top10" dxfId="2932" priority="32" rank="1"/>
  </conditionalFormatting>
  <conditionalFormatting sqref="E11">
    <cfRule type="top10" dxfId="2931" priority="36" rank="1"/>
  </conditionalFormatting>
  <conditionalFormatting sqref="G11">
    <cfRule type="top10" dxfId="2930" priority="34" rank="1"/>
  </conditionalFormatting>
  <conditionalFormatting sqref="H11">
    <cfRule type="top10" dxfId="2929" priority="33" rank="1"/>
  </conditionalFormatting>
  <conditionalFormatting sqref="J11">
    <cfRule type="top10" dxfId="2928" priority="31" rank="1"/>
  </conditionalFormatting>
  <conditionalFormatting sqref="F11">
    <cfRule type="top10" dxfId="2927" priority="35" rank="1"/>
  </conditionalFormatting>
  <conditionalFormatting sqref="I12">
    <cfRule type="top10" dxfId="2926" priority="26" rank="1"/>
  </conditionalFormatting>
  <conditionalFormatting sqref="E12">
    <cfRule type="top10" dxfId="2925" priority="30" rank="1"/>
  </conditionalFormatting>
  <conditionalFormatting sqref="G12">
    <cfRule type="top10" dxfId="2924" priority="28" rank="1"/>
  </conditionalFormatting>
  <conditionalFormatting sqref="H12">
    <cfRule type="top10" dxfId="2923" priority="27" rank="1"/>
  </conditionalFormatting>
  <conditionalFormatting sqref="J12">
    <cfRule type="top10" dxfId="2922" priority="25" rank="1"/>
  </conditionalFormatting>
  <conditionalFormatting sqref="F12">
    <cfRule type="top10" dxfId="2921" priority="29" rank="1"/>
  </conditionalFormatting>
  <conditionalFormatting sqref="I13">
    <cfRule type="top10" dxfId="2920" priority="20" rank="1"/>
  </conditionalFormatting>
  <conditionalFormatting sqref="E13">
    <cfRule type="top10" dxfId="2919" priority="24" rank="1"/>
  </conditionalFormatting>
  <conditionalFormatting sqref="G13">
    <cfRule type="top10" dxfId="2918" priority="22" rank="1"/>
  </conditionalFormatting>
  <conditionalFormatting sqref="H13">
    <cfRule type="top10" dxfId="2917" priority="21" rank="1"/>
  </conditionalFormatting>
  <conditionalFormatting sqref="J13">
    <cfRule type="top10" dxfId="2916" priority="19" rank="1"/>
  </conditionalFormatting>
  <conditionalFormatting sqref="F13">
    <cfRule type="top10" dxfId="2915" priority="23" rank="1"/>
  </conditionalFormatting>
  <conditionalFormatting sqref="I14">
    <cfRule type="top10" dxfId="2914" priority="14" rank="1"/>
  </conditionalFormatting>
  <conditionalFormatting sqref="E14">
    <cfRule type="top10" dxfId="2913" priority="18" rank="1"/>
  </conditionalFormatting>
  <conditionalFormatting sqref="G14">
    <cfRule type="top10" dxfId="2912" priority="16" rank="1"/>
  </conditionalFormatting>
  <conditionalFormatting sqref="H14">
    <cfRule type="top10" dxfId="2911" priority="15" rank="1"/>
  </conditionalFormatting>
  <conditionalFormatting sqref="J14">
    <cfRule type="top10" dxfId="2910" priority="13" rank="1"/>
  </conditionalFormatting>
  <conditionalFormatting sqref="F14">
    <cfRule type="top10" dxfId="2909" priority="17" rank="1"/>
  </conditionalFormatting>
  <conditionalFormatting sqref="I15">
    <cfRule type="top10" dxfId="2908" priority="12" rank="1"/>
  </conditionalFormatting>
  <conditionalFormatting sqref="E15">
    <cfRule type="top10" dxfId="2907" priority="11" rank="1"/>
  </conditionalFormatting>
  <conditionalFormatting sqref="F15">
    <cfRule type="top10" dxfId="2906" priority="10" rank="1"/>
  </conditionalFormatting>
  <conditionalFormatting sqref="G15">
    <cfRule type="top10" dxfId="2905" priority="9" rank="1"/>
  </conditionalFormatting>
  <conditionalFormatting sqref="H15">
    <cfRule type="top10" dxfId="2904" priority="8" rank="1"/>
  </conditionalFormatting>
  <conditionalFormatting sqref="J15">
    <cfRule type="top10" dxfId="2903" priority="7" rank="1"/>
  </conditionalFormatting>
  <conditionalFormatting sqref="I16">
    <cfRule type="top10" dxfId="2902" priority="6" rank="1"/>
  </conditionalFormatting>
  <conditionalFormatting sqref="E16">
    <cfRule type="top10" dxfId="2901" priority="5" rank="1"/>
  </conditionalFormatting>
  <conditionalFormatting sqref="F16">
    <cfRule type="top10" dxfId="2900" priority="4" rank="1"/>
  </conditionalFormatting>
  <conditionalFormatting sqref="G16">
    <cfRule type="top10" dxfId="2899" priority="3" rank="1"/>
  </conditionalFormatting>
  <conditionalFormatting sqref="H16">
    <cfRule type="top10" dxfId="2898" priority="2" rank="1"/>
  </conditionalFormatting>
  <conditionalFormatting sqref="J16">
    <cfRule type="top10" dxfId="2897" priority="1" rank="1"/>
  </conditionalFormatting>
  <hyperlinks>
    <hyperlink ref="Q1" location="'National Adult Rankings'!A1" display="Return to Rankings" xr:uid="{2C52AACA-C3DF-4179-B730-8BDE832B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295872-1790-48AF-83C1-6A0251A98F9F}">
          <x14:formula1>
            <xm:f>'C:\Users\abra2\AppData\Local\Packages\Microsoft.MicrosoftEdge_8wekyb3d8bbwe\TempState\Downloads\[__ABRA Scoring Program  2-24-2020 MASTER (2).xlsm]DATA'!#REF!</xm:f>
          </x14:formula1>
          <xm:sqref>D2:D16 B2:B16</xm:sqref>
        </x14:dataValidation>
        <x14:dataValidation type="list" allowBlank="1" showInputMessage="1" showErrorMessage="1" xr:uid="{1619B2BB-D2AA-4991-8C06-BF865533DE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1F05-C58A-4F50-8741-746FD91923A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202</v>
      </c>
      <c r="C2" s="65">
        <v>44002</v>
      </c>
      <c r="D2" s="66" t="s">
        <v>88</v>
      </c>
      <c r="E2" s="44">
        <v>197</v>
      </c>
      <c r="F2" s="44">
        <v>198</v>
      </c>
      <c r="G2" s="44">
        <v>196</v>
      </c>
      <c r="H2" s="44">
        <v>188</v>
      </c>
      <c r="I2" s="24"/>
      <c r="J2" s="24"/>
      <c r="K2" s="29">
        <v>4</v>
      </c>
      <c r="L2" s="29">
        <v>779</v>
      </c>
      <c r="M2" s="30">
        <v>194.75</v>
      </c>
      <c r="N2" s="31">
        <v>2</v>
      </c>
      <c r="O2" s="32">
        <v>196.75</v>
      </c>
    </row>
    <row r="3" spans="1:17" x14ac:dyDescent="0.25">
      <c r="A3" s="20" t="s">
        <v>127</v>
      </c>
      <c r="B3" s="21" t="s">
        <v>202</v>
      </c>
      <c r="C3" s="22">
        <v>44051</v>
      </c>
      <c r="D3" s="23" t="s">
        <v>88</v>
      </c>
      <c r="E3" s="24">
        <v>197</v>
      </c>
      <c r="F3" s="24">
        <v>192</v>
      </c>
      <c r="G3" s="24">
        <v>196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2</v>
      </c>
      <c r="O3" s="32">
        <v>197</v>
      </c>
    </row>
    <row r="6" spans="1:17" x14ac:dyDescent="0.25">
      <c r="K6" s="17">
        <f>SUM(K2:K5)</f>
        <v>8</v>
      </c>
      <c r="L6" s="17">
        <f>SUM(L2:L5)</f>
        <v>1559</v>
      </c>
      <c r="M6" s="19">
        <f>SUM(L6/K6)</f>
        <v>194.875</v>
      </c>
      <c r="N6" s="17">
        <f>SUM(N2:N5)</f>
        <v>4</v>
      </c>
      <c r="O6" s="19">
        <f>SUM(M6+N6)</f>
        <v>198.875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 J2" name="Range1"/>
    <protectedRange algorithmName="SHA-512" hashValue="ON39YdpmFHfN9f47KpiRvqrKx0V9+erV1CNkpWzYhW/Qyc6aT8rEyCrvauWSYGZK2ia3o7vd3akF07acHAFpOA==" saltValue="yVW9XmDwTqEnmpSGai0KYg==" spinCount="100000" sqref="I2" name="Range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J2">
    <cfRule type="top10" dxfId="2896" priority="15" rank="1"/>
  </conditionalFormatting>
  <conditionalFormatting sqref="I2">
    <cfRule type="top10" dxfId="2895" priority="11" rank="1"/>
  </conditionalFormatting>
  <conditionalFormatting sqref="E2">
    <cfRule type="top10" dxfId="2894" priority="10" rank="1"/>
  </conditionalFormatting>
  <conditionalFormatting sqref="F2">
    <cfRule type="top10" dxfId="2893" priority="9" rank="1"/>
  </conditionalFormatting>
  <conditionalFormatting sqref="G2">
    <cfRule type="top10" dxfId="2892" priority="8" rank="1"/>
  </conditionalFormatting>
  <conditionalFormatting sqref="H2">
    <cfRule type="top10" dxfId="2891" priority="7" rank="1"/>
  </conditionalFormatting>
  <conditionalFormatting sqref="I3">
    <cfRule type="top10" dxfId="2890" priority="6" rank="1"/>
  </conditionalFormatting>
  <conditionalFormatting sqref="E3">
    <cfRule type="top10" dxfId="2889" priority="5" rank="1"/>
  </conditionalFormatting>
  <conditionalFormatting sqref="F3">
    <cfRule type="top10" dxfId="2888" priority="4" rank="1"/>
  </conditionalFormatting>
  <conditionalFormatting sqref="G3">
    <cfRule type="top10" dxfId="2887" priority="3" rank="1"/>
  </conditionalFormatting>
  <conditionalFormatting sqref="H3">
    <cfRule type="top10" dxfId="2886" priority="2" rank="1"/>
  </conditionalFormatting>
  <conditionalFormatting sqref="J3">
    <cfRule type="top10" dxfId="2885" priority="1" rank="1"/>
  </conditionalFormatting>
  <hyperlinks>
    <hyperlink ref="Q1" location="'National Adult Rankings'!A1" display="Return to Rankings" xr:uid="{37428410-F631-400A-95D4-4EF068E5B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E40002-7965-4D68-9D0A-06149C9806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F067-8337-4DB1-9449-3FA5F2107CB9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206</v>
      </c>
      <c r="C2" s="22">
        <v>44002</v>
      </c>
      <c r="D2" s="23" t="s">
        <v>204</v>
      </c>
      <c r="E2" s="24">
        <v>194</v>
      </c>
      <c r="F2" s="24">
        <v>192</v>
      </c>
      <c r="G2" s="24">
        <v>183</v>
      </c>
      <c r="H2" s="24">
        <v>193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3" spans="1:17" x14ac:dyDescent="0.25">
      <c r="A3" s="20" t="s">
        <v>127</v>
      </c>
      <c r="B3" s="21" t="s">
        <v>206</v>
      </c>
      <c r="C3" s="22">
        <v>44030</v>
      </c>
      <c r="D3" s="23" t="s">
        <v>204</v>
      </c>
      <c r="E3" s="24">
        <v>181</v>
      </c>
      <c r="F3" s="24">
        <v>192</v>
      </c>
      <c r="G3" s="24">
        <v>194</v>
      </c>
      <c r="H3" s="24">
        <v>184</v>
      </c>
      <c r="I3" s="24"/>
      <c r="J3" s="24"/>
      <c r="K3" s="29">
        <v>4</v>
      </c>
      <c r="L3" s="29">
        <v>751</v>
      </c>
      <c r="M3" s="30">
        <v>187.75</v>
      </c>
      <c r="N3" s="31">
        <v>2</v>
      </c>
      <c r="O3" s="32">
        <v>189.75</v>
      </c>
    </row>
    <row r="6" spans="1:17" x14ac:dyDescent="0.25">
      <c r="K6" s="17">
        <f>SUM(K2:K5)</f>
        <v>8</v>
      </c>
      <c r="L6" s="17">
        <f>SUM(L2:L5)</f>
        <v>1513</v>
      </c>
      <c r="M6" s="19">
        <f>SUM(L6/K6)</f>
        <v>189.125</v>
      </c>
      <c r="N6" s="17">
        <f>SUM(N2:N5)</f>
        <v>4</v>
      </c>
      <c r="O6" s="19">
        <f>SUM(M6+N6)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E2">
    <cfRule type="top10" dxfId="2884" priority="13" rank="1"/>
  </conditionalFormatting>
  <conditionalFormatting sqref="F2">
    <cfRule type="top10" dxfId="2883" priority="12" rank="1"/>
  </conditionalFormatting>
  <conditionalFormatting sqref="G2">
    <cfRule type="top10" dxfId="2882" priority="11" rank="1"/>
  </conditionalFormatting>
  <conditionalFormatting sqref="H2">
    <cfRule type="top10" dxfId="2881" priority="10" rank="1"/>
  </conditionalFormatting>
  <conditionalFormatting sqref="I2">
    <cfRule type="top10" dxfId="2880" priority="8" rank="1"/>
  </conditionalFormatting>
  <conditionalFormatting sqref="J2">
    <cfRule type="top10" dxfId="2879" priority="9" rank="1"/>
  </conditionalFormatting>
  <conditionalFormatting sqref="F3">
    <cfRule type="top10" dxfId="2878" priority="5" rank="1"/>
  </conditionalFormatting>
  <conditionalFormatting sqref="I3">
    <cfRule type="top10" dxfId="2877" priority="2" rank="1"/>
    <cfRule type="top10" dxfId="2876" priority="7" rank="1"/>
  </conditionalFormatting>
  <conditionalFormatting sqref="E3">
    <cfRule type="top10" dxfId="2875" priority="6" rank="1"/>
  </conditionalFormatting>
  <conditionalFormatting sqref="G3">
    <cfRule type="top10" dxfId="2874" priority="4" rank="1"/>
  </conditionalFormatting>
  <conditionalFormatting sqref="H3">
    <cfRule type="top10" dxfId="2873" priority="3" rank="1"/>
  </conditionalFormatting>
  <conditionalFormatting sqref="J3">
    <cfRule type="top10" dxfId="2872" priority="1" rank="1"/>
  </conditionalFormatting>
  <hyperlinks>
    <hyperlink ref="Q1" location="'National Adult Rankings'!A1" display="Return to Rankings" xr:uid="{79C2426B-FA77-4ABC-A772-2CE1B1D756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29F4D2-3AEE-4B8B-B620-01276D6FAA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Q8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151</v>
      </c>
      <c r="C2" s="22">
        <v>43973</v>
      </c>
      <c r="D2" s="23" t="s">
        <v>150</v>
      </c>
      <c r="E2" s="24">
        <v>196.001</v>
      </c>
      <c r="F2" s="24">
        <v>198</v>
      </c>
      <c r="G2" s="24"/>
      <c r="H2" s="24"/>
      <c r="I2" s="24"/>
      <c r="J2" s="24"/>
      <c r="K2" s="29">
        <v>2</v>
      </c>
      <c r="L2" s="29">
        <v>394.00099999999998</v>
      </c>
      <c r="M2" s="30">
        <v>197.00049999999999</v>
      </c>
      <c r="N2" s="31">
        <v>6</v>
      </c>
      <c r="O2" s="32">
        <v>203.00049999999999</v>
      </c>
    </row>
    <row r="3" spans="1:17" x14ac:dyDescent="0.25">
      <c r="A3" s="20" t="s">
        <v>127</v>
      </c>
      <c r="B3" s="21" t="s">
        <v>151</v>
      </c>
      <c r="C3" s="22">
        <v>44030</v>
      </c>
      <c r="D3" s="23" t="s">
        <v>150</v>
      </c>
      <c r="E3" s="24">
        <v>192</v>
      </c>
      <c r="F3" s="24">
        <v>188</v>
      </c>
      <c r="G3" s="24">
        <v>196</v>
      </c>
      <c r="H3" s="24">
        <v>189</v>
      </c>
      <c r="I3" s="24">
        <v>195.001</v>
      </c>
      <c r="J3" s="24">
        <v>192</v>
      </c>
      <c r="K3" s="29">
        <v>6</v>
      </c>
      <c r="L3" s="29">
        <v>1152.001</v>
      </c>
      <c r="M3" s="30">
        <v>192.00016666666667</v>
      </c>
      <c r="N3" s="31">
        <v>8</v>
      </c>
      <c r="O3" s="32">
        <v>200.00016666666667</v>
      </c>
    </row>
    <row r="4" spans="1:17" x14ac:dyDescent="0.25">
      <c r="A4" s="20" t="s">
        <v>127</v>
      </c>
      <c r="B4" s="21" t="s">
        <v>151</v>
      </c>
      <c r="C4" s="22">
        <v>44058</v>
      </c>
      <c r="D4" s="23" t="s">
        <v>150</v>
      </c>
      <c r="E4" s="24">
        <v>195</v>
      </c>
      <c r="F4" s="24">
        <v>196</v>
      </c>
      <c r="G4" s="24">
        <v>196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9</v>
      </c>
      <c r="O4" s="32">
        <v>204.66666666666666</v>
      </c>
    </row>
    <row r="5" spans="1:17" x14ac:dyDescent="0.25">
      <c r="A5" s="20" t="s">
        <v>127</v>
      </c>
      <c r="B5" s="21" t="s">
        <v>151</v>
      </c>
      <c r="C5" s="22">
        <v>44093</v>
      </c>
      <c r="D5" s="23" t="s">
        <v>150</v>
      </c>
      <c r="E5" s="24">
        <v>197</v>
      </c>
      <c r="F5" s="24">
        <v>197</v>
      </c>
      <c r="G5" s="24">
        <v>198</v>
      </c>
      <c r="H5" s="24"/>
      <c r="I5" s="24"/>
      <c r="J5" s="24"/>
      <c r="K5" s="29">
        <v>3</v>
      </c>
      <c r="L5" s="29">
        <v>592</v>
      </c>
      <c r="M5" s="30">
        <v>197.33333333333334</v>
      </c>
      <c r="N5" s="31">
        <v>5</v>
      </c>
      <c r="O5" s="32">
        <v>202.33333333333334</v>
      </c>
    </row>
    <row r="8" spans="1:17" x14ac:dyDescent="0.25">
      <c r="K8" s="17">
        <f>SUM(K2:K7)</f>
        <v>14</v>
      </c>
      <c r="L8" s="17">
        <f>SUM(L2:L7)</f>
        <v>2725.002</v>
      </c>
      <c r="M8" s="19">
        <f>SUM(L8/K8)</f>
        <v>194.643</v>
      </c>
      <c r="N8" s="17">
        <f>SUM(N2:N7)</f>
        <v>28</v>
      </c>
      <c r="O8" s="19">
        <f>SUM(M8+N8)</f>
        <v>222.643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3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E2">
    <cfRule type="top10" dxfId="2871" priority="54" rank="1"/>
  </conditionalFormatting>
  <conditionalFormatting sqref="F2">
    <cfRule type="top10" dxfId="2870" priority="53" rank="1"/>
  </conditionalFormatting>
  <conditionalFormatting sqref="G2">
    <cfRule type="top10" dxfId="2869" priority="52" rank="1"/>
  </conditionalFormatting>
  <conditionalFormatting sqref="H2">
    <cfRule type="top10" dxfId="2868" priority="51" rank="1"/>
  </conditionalFormatting>
  <conditionalFormatting sqref="I2">
    <cfRule type="top10" dxfId="2867" priority="49" rank="1"/>
  </conditionalFormatting>
  <conditionalFormatting sqref="J2">
    <cfRule type="top10" dxfId="2866" priority="50" rank="1"/>
  </conditionalFormatting>
  <conditionalFormatting sqref="F3">
    <cfRule type="top10" dxfId="2865" priority="47" rank="1"/>
  </conditionalFormatting>
  <conditionalFormatting sqref="G3">
    <cfRule type="top10" dxfId="2864" priority="46" rank="1"/>
  </conditionalFormatting>
  <conditionalFormatting sqref="H3">
    <cfRule type="top10" dxfId="2863" priority="45" rank="1"/>
  </conditionalFormatting>
  <conditionalFormatting sqref="I3">
    <cfRule type="top10" dxfId="2862" priority="43" rank="1"/>
  </conditionalFormatting>
  <conditionalFormatting sqref="J3">
    <cfRule type="top10" dxfId="2861" priority="44" rank="1"/>
  </conditionalFormatting>
  <conditionalFormatting sqref="E3">
    <cfRule type="top10" dxfId="2860" priority="48" rank="1"/>
  </conditionalFormatting>
  <conditionalFormatting sqref="F4">
    <cfRule type="top10" dxfId="2859" priority="41" rank="1"/>
  </conditionalFormatting>
  <conditionalFormatting sqref="G4">
    <cfRule type="top10" dxfId="2858" priority="40" rank="1"/>
  </conditionalFormatting>
  <conditionalFormatting sqref="H4">
    <cfRule type="top10" dxfId="2857" priority="39" rank="1"/>
  </conditionalFormatting>
  <conditionalFormatting sqref="I4">
    <cfRule type="top10" dxfId="2856" priority="37" rank="1"/>
  </conditionalFormatting>
  <conditionalFormatting sqref="J4">
    <cfRule type="top10" dxfId="2855" priority="38" rank="1"/>
  </conditionalFormatting>
  <conditionalFormatting sqref="E4">
    <cfRule type="top10" dxfId="2854" priority="42" rank="1"/>
  </conditionalFormatting>
  <conditionalFormatting sqref="F5">
    <cfRule type="top10" dxfId="2853" priority="11" rank="1"/>
  </conditionalFormatting>
  <conditionalFormatting sqref="G5">
    <cfRule type="top10" dxfId="2852" priority="10" rank="1"/>
  </conditionalFormatting>
  <conditionalFormatting sqref="H5">
    <cfRule type="top10" dxfId="2851" priority="9" rank="1"/>
  </conditionalFormatting>
  <conditionalFormatting sqref="I5">
    <cfRule type="top10" dxfId="2850" priority="7" rank="1"/>
  </conditionalFormatting>
  <conditionalFormatting sqref="J5">
    <cfRule type="top10" dxfId="2849" priority="8" rank="1"/>
  </conditionalFormatting>
  <conditionalFormatting sqref="E5">
    <cfRule type="top10" dxfId="2848" priority="12" rank="1"/>
  </conditionalFormatting>
  <hyperlinks>
    <hyperlink ref="Q1" location="'National Adult Rankings'!A1" display="Return to Rankings" xr:uid="{4A659624-66E4-4419-AF78-18DD474CA9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Q14"/>
  <sheetViews>
    <sheetView topLeftCell="A13" workbookViewId="0">
      <selection activeCell="A16" sqref="A16:XFD3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186</v>
      </c>
      <c r="C2" s="42">
        <v>43988</v>
      </c>
      <c r="D2" s="43" t="s">
        <v>187</v>
      </c>
      <c r="E2" s="44">
        <v>196</v>
      </c>
      <c r="F2" s="44">
        <v>194</v>
      </c>
      <c r="G2" s="44">
        <v>191</v>
      </c>
      <c r="H2" s="44">
        <v>196</v>
      </c>
      <c r="I2" s="44">
        <v>192</v>
      </c>
      <c r="J2" s="44">
        <v>191</v>
      </c>
      <c r="K2" s="45">
        <v>6</v>
      </c>
      <c r="L2" s="45">
        <v>1160</v>
      </c>
      <c r="M2" s="46">
        <v>193.33333333333334</v>
      </c>
      <c r="N2" s="47">
        <v>10</v>
      </c>
      <c r="O2" s="48">
        <v>203.33333333333334</v>
      </c>
    </row>
    <row r="3" spans="1:17" ht="15.75" x14ac:dyDescent="0.3">
      <c r="A3" s="50" t="s">
        <v>31</v>
      </c>
      <c r="B3" s="51" t="s">
        <v>186</v>
      </c>
      <c r="C3" s="52">
        <v>43996</v>
      </c>
      <c r="D3" s="53" t="s">
        <v>196</v>
      </c>
      <c r="E3" s="54">
        <v>188</v>
      </c>
      <c r="F3" s="54">
        <v>189</v>
      </c>
      <c r="G3" s="54">
        <v>186</v>
      </c>
      <c r="H3" s="54">
        <v>187</v>
      </c>
      <c r="I3" s="54"/>
      <c r="J3" s="54"/>
      <c r="K3" s="55">
        <f>COUNT(E3:J3)</f>
        <v>4</v>
      </c>
      <c r="L3" s="55">
        <f>SUM(E3:J3)</f>
        <v>750</v>
      </c>
      <c r="M3" s="56">
        <f>SUM(L3/K3)</f>
        <v>187.5</v>
      </c>
      <c r="N3" s="51">
        <v>5</v>
      </c>
      <c r="O3" s="57">
        <f>SUM(M3+N3)</f>
        <v>192.5</v>
      </c>
    </row>
    <row r="4" spans="1:17" x14ac:dyDescent="0.25">
      <c r="A4" s="20" t="s">
        <v>127</v>
      </c>
      <c r="B4" s="21" t="s">
        <v>186</v>
      </c>
      <c r="C4" s="22">
        <v>44006</v>
      </c>
      <c r="D4" s="23" t="s">
        <v>159</v>
      </c>
      <c r="E4" s="24">
        <v>200</v>
      </c>
      <c r="F4" s="24">
        <v>198</v>
      </c>
      <c r="G4" s="24">
        <v>196</v>
      </c>
      <c r="H4" s="24">
        <v>195</v>
      </c>
      <c r="I4" s="24"/>
      <c r="J4" s="24"/>
      <c r="K4" s="29">
        <v>4</v>
      </c>
      <c r="L4" s="29">
        <v>789</v>
      </c>
      <c r="M4" s="30">
        <v>197.25</v>
      </c>
      <c r="N4" s="31">
        <v>5</v>
      </c>
      <c r="O4" s="32">
        <v>202.25</v>
      </c>
    </row>
    <row r="5" spans="1:17" x14ac:dyDescent="0.25">
      <c r="A5" s="20" t="s">
        <v>127</v>
      </c>
      <c r="B5" s="21" t="s">
        <v>186</v>
      </c>
      <c r="C5" s="22">
        <v>44030</v>
      </c>
      <c r="D5" s="23" t="s">
        <v>150</v>
      </c>
      <c r="E5" s="24">
        <v>197</v>
      </c>
      <c r="F5" s="24">
        <v>196</v>
      </c>
      <c r="G5" s="24">
        <v>195</v>
      </c>
      <c r="H5" s="24">
        <v>196</v>
      </c>
      <c r="I5" s="24">
        <v>192</v>
      </c>
      <c r="J5" s="24">
        <v>194</v>
      </c>
      <c r="K5" s="29">
        <v>6</v>
      </c>
      <c r="L5" s="29">
        <v>1170</v>
      </c>
      <c r="M5" s="30">
        <v>195</v>
      </c>
      <c r="N5" s="31">
        <v>10</v>
      </c>
      <c r="O5" s="32">
        <v>205</v>
      </c>
    </row>
    <row r="6" spans="1:17" ht="15.75" x14ac:dyDescent="0.3">
      <c r="A6" s="50" t="s">
        <v>61</v>
      </c>
      <c r="B6" s="51" t="s">
        <v>186</v>
      </c>
      <c r="C6" s="52">
        <v>44024</v>
      </c>
      <c r="D6" s="53" t="s">
        <v>219</v>
      </c>
      <c r="E6" s="54">
        <v>198</v>
      </c>
      <c r="F6" s="54">
        <v>194</v>
      </c>
      <c r="G6" s="54">
        <v>195</v>
      </c>
      <c r="H6" s="54">
        <v>193</v>
      </c>
      <c r="I6" s="54"/>
      <c r="J6" s="54"/>
      <c r="K6" s="55">
        <f>COUNT(E6:J6)</f>
        <v>4</v>
      </c>
      <c r="L6" s="55">
        <f>SUM(E6:J6)</f>
        <v>780</v>
      </c>
      <c r="M6" s="56">
        <f>SUM(L6/K6)</f>
        <v>195</v>
      </c>
      <c r="N6" s="51">
        <v>5</v>
      </c>
      <c r="O6" s="57">
        <f>SUM(M6+N6)</f>
        <v>200</v>
      </c>
    </row>
    <row r="7" spans="1:17" ht="15.75" x14ac:dyDescent="0.3">
      <c r="A7" s="50" t="s">
        <v>61</v>
      </c>
      <c r="B7" s="51" t="s">
        <v>186</v>
      </c>
      <c r="C7" s="52">
        <v>44024</v>
      </c>
      <c r="D7" s="53" t="s">
        <v>219</v>
      </c>
      <c r="E7" s="54">
        <v>197</v>
      </c>
      <c r="F7" s="54">
        <v>196</v>
      </c>
      <c r="G7" s="54">
        <v>199</v>
      </c>
      <c r="H7" s="54">
        <v>199</v>
      </c>
      <c r="I7" s="54"/>
      <c r="J7" s="54"/>
      <c r="K7" s="55">
        <f>COUNT(E7:J7)</f>
        <v>4</v>
      </c>
      <c r="L7" s="55">
        <f>SUM(E7:J7)</f>
        <v>791</v>
      </c>
      <c r="M7" s="56">
        <f>SUM(L7/K7)</f>
        <v>197.75</v>
      </c>
      <c r="N7" s="51">
        <v>13</v>
      </c>
      <c r="O7" s="57">
        <f>SUM(M7+N7)</f>
        <v>210.75</v>
      </c>
    </row>
    <row r="8" spans="1:17" x14ac:dyDescent="0.25">
      <c r="A8" s="20" t="s">
        <v>61</v>
      </c>
      <c r="B8" s="21" t="s">
        <v>186</v>
      </c>
      <c r="C8" s="22">
        <v>44016</v>
      </c>
      <c r="D8" s="23" t="s">
        <v>187</v>
      </c>
      <c r="E8" s="24">
        <v>196</v>
      </c>
      <c r="F8" s="24">
        <v>195</v>
      </c>
      <c r="G8" s="24">
        <v>191</v>
      </c>
      <c r="H8" s="24">
        <v>193</v>
      </c>
      <c r="I8" s="24"/>
      <c r="J8" s="24"/>
      <c r="K8" s="29">
        <v>4</v>
      </c>
      <c r="L8" s="29">
        <v>775</v>
      </c>
      <c r="M8" s="30">
        <v>193.75</v>
      </c>
      <c r="N8" s="31">
        <v>11</v>
      </c>
      <c r="O8" s="32">
        <v>204.75</v>
      </c>
    </row>
    <row r="9" spans="1:17" x14ac:dyDescent="0.25">
      <c r="A9" s="20" t="s">
        <v>61</v>
      </c>
      <c r="B9" s="21" t="s">
        <v>186</v>
      </c>
      <c r="C9" s="22">
        <v>44052</v>
      </c>
      <c r="D9" s="23" t="s">
        <v>274</v>
      </c>
      <c r="E9" s="24">
        <v>193</v>
      </c>
      <c r="F9" s="24">
        <v>193</v>
      </c>
      <c r="G9" s="24">
        <v>197</v>
      </c>
      <c r="H9" s="24">
        <v>194</v>
      </c>
      <c r="I9" s="24">
        <v>188</v>
      </c>
      <c r="J9" s="24">
        <v>191.001</v>
      </c>
      <c r="K9" s="29">
        <v>6</v>
      </c>
      <c r="L9" s="29">
        <v>1156.001</v>
      </c>
      <c r="M9" s="30">
        <v>192.66683333333333</v>
      </c>
      <c r="N9" s="31">
        <v>34</v>
      </c>
      <c r="O9" s="32">
        <v>226.66683333333333</v>
      </c>
    </row>
    <row r="10" spans="1:17" ht="15.75" x14ac:dyDescent="0.3">
      <c r="A10" s="50" t="s">
        <v>31</v>
      </c>
      <c r="B10" s="51" t="s">
        <v>186</v>
      </c>
      <c r="C10" s="52">
        <v>44087</v>
      </c>
      <c r="D10" s="53" t="s">
        <v>122</v>
      </c>
      <c r="E10" s="54">
        <v>191</v>
      </c>
      <c r="F10" s="54">
        <v>195</v>
      </c>
      <c r="G10" s="54">
        <v>193</v>
      </c>
      <c r="H10" s="54">
        <v>192</v>
      </c>
      <c r="I10" s="54">
        <v>193</v>
      </c>
      <c r="J10" s="54">
        <v>192</v>
      </c>
      <c r="K10" s="55">
        <f>COUNT(E10:J10)</f>
        <v>6</v>
      </c>
      <c r="L10" s="55">
        <f>SUM(E10:J10)</f>
        <v>1156</v>
      </c>
      <c r="M10" s="56">
        <f>SUM(L10/K10)</f>
        <v>192.66666666666666</v>
      </c>
      <c r="N10" s="51">
        <v>30</v>
      </c>
      <c r="O10" s="57">
        <f>SUM(M10+N10)</f>
        <v>222.66666666666666</v>
      </c>
    </row>
    <row r="11" spans="1:17" ht="15.75" x14ac:dyDescent="0.3">
      <c r="A11" s="50" t="s">
        <v>31</v>
      </c>
      <c r="B11" s="51" t="s">
        <v>186</v>
      </c>
      <c r="C11" s="70">
        <v>44094</v>
      </c>
      <c r="D11" s="53" t="s">
        <v>331</v>
      </c>
      <c r="E11" s="54">
        <v>197</v>
      </c>
      <c r="F11" s="54">
        <v>196</v>
      </c>
      <c r="G11" s="54">
        <v>195</v>
      </c>
      <c r="H11" s="54">
        <v>194</v>
      </c>
      <c r="I11" s="54">
        <v>197</v>
      </c>
      <c r="J11" s="54">
        <v>196</v>
      </c>
      <c r="K11" s="55">
        <f>COUNT(E11:J11)</f>
        <v>6</v>
      </c>
      <c r="L11" s="55">
        <f>SUM(E11:J11)</f>
        <v>1175</v>
      </c>
      <c r="M11" s="56">
        <f>SUM(L11/K11)</f>
        <v>195.83333333333334</v>
      </c>
      <c r="N11" s="51">
        <v>10</v>
      </c>
      <c r="O11" s="57">
        <f>SUM(M11+N11)</f>
        <v>205.83333333333334</v>
      </c>
    </row>
    <row r="14" spans="1:17" x14ac:dyDescent="0.25">
      <c r="K14" s="17">
        <f>SUM(K2:K13)</f>
        <v>50</v>
      </c>
      <c r="L14" s="17">
        <f>SUM(L2:L13)</f>
        <v>9702.0010000000002</v>
      </c>
      <c r="M14" s="19">
        <f>SUM(L14/K14)</f>
        <v>194.04002</v>
      </c>
      <c r="N14" s="17">
        <f>SUM(N2:N13)</f>
        <v>133</v>
      </c>
      <c r="O14" s="19">
        <f>SUM(M14+N14)</f>
        <v>327.04002000000003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ON39YdpmFHfN9f47KpiRvqrKx0V9+erV1CNkpWzYhW/Qyc6aT8rEyCrvauWSYGZK2ia3o7vd3akF07acHAFpOA==" saltValue="yVW9XmDwTqEnmpSGai0KYg==" spinCount="100000" sqref="I8:J8 B8:C8" name="Range1_8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1_1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FG7sbUW81RLTrqZOgRQY3WT58Fmv2wpczdNtHSivDYpua2f0csBbi4PHtU2Z8RiB+M2w+jl67Do94rJCq0Ck5Q==" saltValue="84WXeaapoYvzxj0ZBNU3eQ==" spinCount="100000" sqref="O10 L10:M10" name="Range1_10"/>
    <protectedRange algorithmName="SHA-512" hashValue="FG7sbUW81RLTrqZOgRQY3WT58Fmv2wpczdNtHSivDYpua2f0csBbi4PHtU2Z8RiB+M2w+jl67Do94rJCq0Ck5Q==" saltValue="84WXeaapoYvzxj0ZBNU3eQ==" spinCount="100000" sqref="L11:M11 O11" name="Range1_9_1"/>
  </protectedRanges>
  <conditionalFormatting sqref="F2">
    <cfRule type="top10" dxfId="2847" priority="131" rank="1"/>
  </conditionalFormatting>
  <conditionalFormatting sqref="G2">
    <cfRule type="top10" dxfId="2846" priority="130" rank="1"/>
  </conditionalFormatting>
  <conditionalFormatting sqref="H2">
    <cfRule type="top10" dxfId="2845" priority="129" rank="1"/>
  </conditionalFormatting>
  <conditionalFormatting sqref="I2">
    <cfRule type="top10" dxfId="2844" priority="127" rank="1"/>
  </conditionalFormatting>
  <conditionalFormatting sqref="J2">
    <cfRule type="top10" dxfId="2843" priority="128" rank="1"/>
  </conditionalFormatting>
  <conditionalFormatting sqref="E2">
    <cfRule type="top10" dxfId="2842" priority="132" rank="1"/>
  </conditionalFormatting>
  <conditionalFormatting sqref="E3">
    <cfRule type="top10" dxfId="2841" priority="109" rank="1"/>
  </conditionalFormatting>
  <conditionalFormatting sqref="F3">
    <cfRule type="top10" dxfId="2840" priority="110" rank="1"/>
  </conditionalFormatting>
  <conditionalFormatting sqref="G3">
    <cfRule type="top10" dxfId="2839" priority="111" rank="1"/>
  </conditionalFormatting>
  <conditionalFormatting sqref="H3">
    <cfRule type="top10" dxfId="2838" priority="112" rank="1"/>
  </conditionalFormatting>
  <conditionalFormatting sqref="J3">
    <cfRule type="top10" dxfId="2837" priority="113" rank="1"/>
  </conditionalFormatting>
  <conditionalFormatting sqref="I3">
    <cfRule type="top10" dxfId="2836" priority="114" rank="1"/>
  </conditionalFormatting>
  <conditionalFormatting sqref="F4">
    <cfRule type="top10" dxfId="2835" priority="101" rank="1"/>
  </conditionalFormatting>
  <conditionalFormatting sqref="G4">
    <cfRule type="top10" dxfId="2834" priority="100" rank="1"/>
  </conditionalFormatting>
  <conditionalFormatting sqref="H4">
    <cfRule type="top10" dxfId="2833" priority="99" rank="1"/>
  </conditionalFormatting>
  <conditionalFormatting sqref="I4">
    <cfRule type="top10" dxfId="2832" priority="97" rank="1"/>
  </conditionalFormatting>
  <conditionalFormatting sqref="J4">
    <cfRule type="top10" dxfId="2831" priority="98" rank="1"/>
  </conditionalFormatting>
  <conditionalFormatting sqref="E4">
    <cfRule type="top10" dxfId="2830" priority="102" rank="1"/>
  </conditionalFormatting>
  <conditionalFormatting sqref="F5">
    <cfRule type="top10" dxfId="2829" priority="95" rank="1"/>
  </conditionalFormatting>
  <conditionalFormatting sqref="G5">
    <cfRule type="top10" dxfId="2828" priority="94" rank="1"/>
  </conditionalFormatting>
  <conditionalFormatting sqref="H5">
    <cfRule type="top10" dxfId="2827" priority="93" rank="1"/>
  </conditionalFormatting>
  <conditionalFormatting sqref="I5">
    <cfRule type="top10" dxfId="2826" priority="91" rank="1"/>
  </conditionalFormatting>
  <conditionalFormatting sqref="J5">
    <cfRule type="top10" dxfId="2825" priority="92" rank="1"/>
  </conditionalFormatting>
  <conditionalFormatting sqref="E5">
    <cfRule type="top10" dxfId="2824" priority="96" rank="1"/>
  </conditionalFormatting>
  <conditionalFormatting sqref="E6">
    <cfRule type="top10" dxfId="2823" priority="79" rank="1"/>
  </conditionalFormatting>
  <conditionalFormatting sqref="F6">
    <cfRule type="top10" dxfId="2822" priority="80" rank="1"/>
  </conditionalFormatting>
  <conditionalFormatting sqref="G6">
    <cfRule type="top10" dxfId="2821" priority="81" rank="1"/>
  </conditionalFormatting>
  <conditionalFormatting sqref="H6">
    <cfRule type="top10" dxfId="2820" priority="82" rank="1"/>
  </conditionalFormatting>
  <conditionalFormatting sqref="I6">
    <cfRule type="top10" dxfId="2819" priority="83" rank="1"/>
  </conditionalFormatting>
  <conditionalFormatting sqref="J6">
    <cfRule type="top10" dxfId="2818" priority="84" rank="1"/>
  </conditionalFormatting>
  <conditionalFormatting sqref="E7">
    <cfRule type="top10" dxfId="2817" priority="67" rank="1"/>
  </conditionalFormatting>
  <conditionalFormatting sqref="F7">
    <cfRule type="top10" dxfId="2816" priority="68" rank="1"/>
  </conditionalFormatting>
  <conditionalFormatting sqref="G7">
    <cfRule type="top10" dxfId="2815" priority="69" rank="1"/>
  </conditionalFormatting>
  <conditionalFormatting sqref="H7">
    <cfRule type="top10" dxfId="2814" priority="70" rank="1"/>
  </conditionalFormatting>
  <conditionalFormatting sqref="J7">
    <cfRule type="top10" dxfId="2813" priority="71" rank="1"/>
  </conditionalFormatting>
  <conditionalFormatting sqref="I7">
    <cfRule type="top10" dxfId="2812" priority="72" rank="1"/>
  </conditionalFormatting>
  <conditionalFormatting sqref="F8">
    <cfRule type="top10" dxfId="2811" priority="59" rank="1"/>
  </conditionalFormatting>
  <conditionalFormatting sqref="G8">
    <cfRule type="top10" dxfId="2810" priority="58" rank="1"/>
  </conditionalFormatting>
  <conditionalFormatting sqref="H8">
    <cfRule type="top10" dxfId="2809" priority="57" rank="1"/>
  </conditionalFormatting>
  <conditionalFormatting sqref="I8">
    <cfRule type="top10" dxfId="2808" priority="55" rank="1"/>
  </conditionalFormatting>
  <conditionalFormatting sqref="J8">
    <cfRule type="top10" dxfId="2807" priority="56" rank="1"/>
  </conditionalFormatting>
  <conditionalFormatting sqref="E8">
    <cfRule type="top10" dxfId="2806" priority="60" rank="1"/>
  </conditionalFormatting>
  <conditionalFormatting sqref="F9">
    <cfRule type="top10" dxfId="2805" priority="41" rank="1"/>
  </conditionalFormatting>
  <conditionalFormatting sqref="G9">
    <cfRule type="top10" dxfId="2804" priority="40" rank="1"/>
  </conditionalFormatting>
  <conditionalFormatting sqref="H9">
    <cfRule type="top10" dxfId="2803" priority="39" rank="1"/>
  </conditionalFormatting>
  <conditionalFormatting sqref="I9">
    <cfRule type="top10" dxfId="2802" priority="37" rank="1"/>
  </conditionalFormatting>
  <conditionalFormatting sqref="J9">
    <cfRule type="top10" dxfId="2801" priority="38" rank="1"/>
  </conditionalFormatting>
  <conditionalFormatting sqref="E9">
    <cfRule type="top10" dxfId="2800" priority="42" rank="1"/>
  </conditionalFormatting>
  <conditionalFormatting sqref="E10">
    <cfRule type="top10" dxfId="2799" priority="19" rank="1"/>
  </conditionalFormatting>
  <conditionalFormatting sqref="F10">
    <cfRule type="top10" dxfId="2798" priority="20" rank="1"/>
  </conditionalFormatting>
  <conditionalFormatting sqref="G10">
    <cfRule type="top10" dxfId="2797" priority="21" rank="1"/>
  </conditionalFormatting>
  <conditionalFormatting sqref="H10">
    <cfRule type="top10" dxfId="2796" priority="22" rank="1"/>
  </conditionalFormatting>
  <conditionalFormatting sqref="J10">
    <cfRule type="top10" dxfId="2795" priority="23" rank="1"/>
  </conditionalFormatting>
  <conditionalFormatting sqref="I10">
    <cfRule type="top10" dxfId="2794" priority="24" rank="1"/>
  </conditionalFormatting>
  <conditionalFormatting sqref="E11">
    <cfRule type="top10" dxfId="2793" priority="7" rank="1"/>
  </conditionalFormatting>
  <conditionalFormatting sqref="F11">
    <cfRule type="top10" dxfId="2792" priority="8" rank="1"/>
  </conditionalFormatting>
  <conditionalFormatting sqref="G11">
    <cfRule type="top10" dxfId="2791" priority="9" rank="1"/>
  </conditionalFormatting>
  <conditionalFormatting sqref="H11">
    <cfRule type="top10" dxfId="2790" priority="10" rank="1"/>
  </conditionalFormatting>
  <conditionalFormatting sqref="I11">
    <cfRule type="top10" dxfId="2789" priority="11" rank="1"/>
  </conditionalFormatting>
  <conditionalFormatting sqref="J11">
    <cfRule type="top10" dxfId="2788" priority="12" rank="1"/>
  </conditionalFormatting>
  <hyperlinks>
    <hyperlink ref="Q1" location="'National Adult Rankings'!A1" display="Return to Rankings" xr:uid="{717D9644-66A3-4420-AEDC-3ED555820E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8C-CD3E-4BB8-BB4B-5382A05A9B21}">
  <sheetPr codeName="Sheet120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139</v>
      </c>
      <c r="C2" s="22">
        <v>43970</v>
      </c>
      <c r="D2" s="23" t="s">
        <v>82</v>
      </c>
      <c r="E2" s="24">
        <v>179</v>
      </c>
      <c r="F2" s="24">
        <v>175</v>
      </c>
      <c r="G2" s="24">
        <v>173</v>
      </c>
      <c r="H2" s="24">
        <v>181</v>
      </c>
      <c r="I2" s="24"/>
      <c r="J2" s="24"/>
      <c r="K2" s="29">
        <v>4</v>
      </c>
      <c r="L2" s="29">
        <v>708</v>
      </c>
      <c r="M2" s="30">
        <v>177</v>
      </c>
      <c r="N2" s="31">
        <v>11</v>
      </c>
      <c r="O2" s="32">
        <f>SUM(M2+N2)</f>
        <v>188</v>
      </c>
    </row>
    <row r="3" spans="1:17" x14ac:dyDescent="0.25">
      <c r="A3" s="20" t="s">
        <v>78</v>
      </c>
      <c r="B3" s="21" t="s">
        <v>139</v>
      </c>
      <c r="C3" s="22">
        <v>43975</v>
      </c>
      <c r="D3" s="23" t="s">
        <v>82</v>
      </c>
      <c r="E3" s="24">
        <v>171</v>
      </c>
      <c r="F3" s="24">
        <v>171</v>
      </c>
      <c r="G3" s="24">
        <v>167</v>
      </c>
      <c r="H3" s="24">
        <v>165</v>
      </c>
      <c r="I3" s="24"/>
      <c r="J3" s="24"/>
      <c r="K3" s="29">
        <v>4</v>
      </c>
      <c r="L3" s="29">
        <v>674</v>
      </c>
      <c r="M3" s="30">
        <v>168.5</v>
      </c>
      <c r="N3" s="31">
        <v>4</v>
      </c>
      <c r="O3" s="32">
        <v>172.5</v>
      </c>
    </row>
    <row r="4" spans="1:17" x14ac:dyDescent="0.25">
      <c r="A4" s="20" t="s">
        <v>78</v>
      </c>
      <c r="B4" s="21" t="s">
        <v>139</v>
      </c>
      <c r="C4" s="22">
        <v>43998</v>
      </c>
      <c r="D4" s="23" t="s">
        <v>82</v>
      </c>
      <c r="E4" s="24">
        <v>172</v>
      </c>
      <c r="F4" s="24">
        <v>172</v>
      </c>
      <c r="G4" s="24">
        <v>171</v>
      </c>
      <c r="H4" s="24">
        <v>165</v>
      </c>
      <c r="I4" s="24"/>
      <c r="J4" s="24"/>
      <c r="K4" s="29">
        <v>4</v>
      </c>
      <c r="L4" s="29">
        <v>680</v>
      </c>
      <c r="M4" s="30">
        <v>170</v>
      </c>
      <c r="N4" s="31">
        <v>8</v>
      </c>
      <c r="O4" s="32">
        <v>178</v>
      </c>
    </row>
    <row r="5" spans="1:17" x14ac:dyDescent="0.25">
      <c r="A5" s="20" t="s">
        <v>78</v>
      </c>
      <c r="B5" s="21" t="s">
        <v>139</v>
      </c>
      <c r="C5" s="22">
        <v>44009</v>
      </c>
      <c r="D5" s="23" t="s">
        <v>82</v>
      </c>
      <c r="E5" s="24">
        <v>165</v>
      </c>
      <c r="F5" s="24">
        <v>171</v>
      </c>
      <c r="G5" s="24">
        <v>163</v>
      </c>
      <c r="H5" s="24">
        <v>174</v>
      </c>
      <c r="I5" s="24"/>
      <c r="J5" s="24"/>
      <c r="K5" s="29">
        <v>4</v>
      </c>
      <c r="L5" s="29">
        <v>673</v>
      </c>
      <c r="M5" s="30">
        <v>168.25</v>
      </c>
      <c r="N5" s="31">
        <v>13</v>
      </c>
      <c r="O5" s="32">
        <v>181.25</v>
      </c>
    </row>
    <row r="6" spans="1:17" x14ac:dyDescent="0.25">
      <c r="A6" s="20" t="s">
        <v>78</v>
      </c>
      <c r="B6" s="21" t="s">
        <v>139</v>
      </c>
      <c r="C6" s="22">
        <v>44033</v>
      </c>
      <c r="D6" s="23" t="s">
        <v>82</v>
      </c>
      <c r="E6" s="24">
        <v>144</v>
      </c>
      <c r="F6" s="24">
        <v>103</v>
      </c>
      <c r="G6" s="24">
        <v>85</v>
      </c>
      <c r="H6" s="24">
        <v>169</v>
      </c>
      <c r="I6" s="24"/>
      <c r="J6" s="24"/>
      <c r="K6" s="29">
        <v>4</v>
      </c>
      <c r="L6" s="29">
        <v>501</v>
      </c>
      <c r="M6" s="30">
        <v>125.25</v>
      </c>
      <c r="N6" s="31">
        <v>6</v>
      </c>
      <c r="O6" s="32">
        <v>131.25</v>
      </c>
    </row>
    <row r="7" spans="1:17" x14ac:dyDescent="0.25">
      <c r="A7" s="20" t="s">
        <v>78</v>
      </c>
      <c r="B7" s="21" t="s">
        <v>139</v>
      </c>
      <c r="C7" s="22">
        <v>44037</v>
      </c>
      <c r="D7" s="23" t="s">
        <v>82</v>
      </c>
      <c r="E7" s="24">
        <v>176</v>
      </c>
      <c r="F7" s="24">
        <v>179</v>
      </c>
      <c r="G7" s="24">
        <v>171</v>
      </c>
      <c r="H7" s="24">
        <v>178</v>
      </c>
      <c r="I7" s="24"/>
      <c r="J7" s="24"/>
      <c r="K7" s="29">
        <v>4</v>
      </c>
      <c r="L7" s="29">
        <v>704</v>
      </c>
      <c r="M7" s="30">
        <v>176</v>
      </c>
      <c r="N7" s="31">
        <v>5</v>
      </c>
      <c r="O7" s="32">
        <v>181</v>
      </c>
    </row>
    <row r="8" spans="1:17" x14ac:dyDescent="0.25">
      <c r="A8" s="20" t="s">
        <v>129</v>
      </c>
      <c r="B8" s="21" t="s">
        <v>139</v>
      </c>
      <c r="C8" s="22">
        <v>44121</v>
      </c>
      <c r="D8" s="23" t="s">
        <v>82</v>
      </c>
      <c r="E8" s="24">
        <v>182</v>
      </c>
      <c r="F8" s="24">
        <v>187</v>
      </c>
      <c r="G8" s="24">
        <v>173</v>
      </c>
      <c r="H8" s="24">
        <v>175</v>
      </c>
      <c r="I8" s="24">
        <v>182</v>
      </c>
      <c r="J8" s="24">
        <v>179</v>
      </c>
      <c r="K8" s="29">
        <v>6</v>
      </c>
      <c r="L8" s="29">
        <v>1078</v>
      </c>
      <c r="M8" s="30">
        <v>179.66666666666666</v>
      </c>
      <c r="N8" s="31">
        <v>4</v>
      </c>
      <c r="O8" s="32">
        <v>183.66666666666666</v>
      </c>
    </row>
    <row r="11" spans="1:17" x14ac:dyDescent="0.25">
      <c r="K11" s="17">
        <f>SUM(K2:K10)</f>
        <v>30</v>
      </c>
      <c r="L11" s="17">
        <f>SUM(L2:L10)</f>
        <v>5018</v>
      </c>
      <c r="M11" s="19">
        <f>SUM(L11/K11)</f>
        <v>167.26666666666668</v>
      </c>
      <c r="N11" s="17">
        <f>SUM(N2:N10)</f>
        <v>51</v>
      </c>
      <c r="O11" s="19">
        <f>SUM(M11+N11)</f>
        <v>218.26666666666668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128</v>
      </c>
      <c r="B16" s="21" t="s">
        <v>139</v>
      </c>
      <c r="C16" s="22">
        <v>44124</v>
      </c>
      <c r="D16" s="23" t="s">
        <v>82</v>
      </c>
      <c r="E16" s="24">
        <v>179</v>
      </c>
      <c r="F16" s="24">
        <v>185</v>
      </c>
      <c r="G16" s="24">
        <v>189</v>
      </c>
      <c r="H16" s="24">
        <v>190</v>
      </c>
      <c r="I16" s="24"/>
      <c r="J16" s="24"/>
      <c r="K16" s="29">
        <v>4</v>
      </c>
      <c r="L16" s="29">
        <v>743</v>
      </c>
      <c r="M16" s="30">
        <v>185.75</v>
      </c>
      <c r="N16" s="31">
        <v>3</v>
      </c>
      <c r="O16" s="32">
        <v>188.75</v>
      </c>
    </row>
    <row r="19" spans="11:15" x14ac:dyDescent="0.25">
      <c r="K19" s="17">
        <f>SUM(K16:K18)</f>
        <v>4</v>
      </c>
      <c r="L19" s="17">
        <f>SUM(L16:L18)</f>
        <v>743</v>
      </c>
      <c r="M19" s="19">
        <f>SUM(L19/K19)</f>
        <v>185.75</v>
      </c>
      <c r="N19" s="17">
        <f>SUM(N16:N18)</f>
        <v>3</v>
      </c>
      <c r="O19" s="19">
        <f>SUM(M19+N19)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5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5:J5 B5:C5" name="Range1_7_3"/>
    <protectedRange algorithmName="SHA-512" hashValue="ON39YdpmFHfN9f47KpiRvqrKx0V9+erV1CNkpWzYhW/Qyc6aT8rEyCrvauWSYGZK2ia3o7vd3akF07acHAFpOA==" saltValue="yVW9XmDwTqEnmpSGai0KYg==" spinCount="100000" sqref="D5" name="Range1_1_5_3"/>
    <protectedRange algorithmName="SHA-512" hashValue="ON39YdpmFHfN9f47KpiRvqrKx0V9+erV1CNkpWzYhW/Qyc6aT8rEyCrvauWSYGZK2ia3o7vd3akF07acHAFpOA==" saltValue="yVW9XmDwTqEnmpSGai0KYg==" spinCount="100000" sqref="E6:J6 B6:C6" name="Range1_7_2"/>
    <protectedRange algorithmName="SHA-512" hashValue="ON39YdpmFHfN9f47KpiRvqrKx0V9+erV1CNkpWzYhW/Qyc6aT8rEyCrvauWSYGZK2ia3o7vd3akF07acHAFpOA==" saltValue="yVW9XmDwTqEnmpSGai0KYg==" spinCount="100000" sqref="D6" name="Range1_1_5_2"/>
    <protectedRange algorithmName="SHA-512" hashValue="ON39YdpmFHfN9f47KpiRvqrKx0V9+erV1CNkpWzYhW/Qyc6aT8rEyCrvauWSYGZK2ia3o7vd3akF07acHAFpOA==" saltValue="yVW9XmDwTqEnmpSGai0KYg==" spinCount="100000" sqref="E7:J7 B7:C7" name="Range1_2_7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B8:C8 E8:J8" name="Range1_2_1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16" name="Range1_21"/>
  </protectedRanges>
  <conditionalFormatting sqref="E2">
    <cfRule type="top10" dxfId="2787" priority="90" rank="1"/>
  </conditionalFormatting>
  <conditionalFormatting sqref="F2">
    <cfRule type="top10" dxfId="2786" priority="89" rank="1"/>
  </conditionalFormatting>
  <conditionalFormatting sqref="G2">
    <cfRule type="top10" dxfId="2785" priority="88" rank="1"/>
  </conditionalFormatting>
  <conditionalFormatting sqref="H2">
    <cfRule type="top10" dxfId="2784" priority="87" rank="1"/>
  </conditionalFormatting>
  <conditionalFormatting sqref="I2">
    <cfRule type="top10" dxfId="2783" priority="86" rank="1"/>
  </conditionalFormatting>
  <conditionalFormatting sqref="J2">
    <cfRule type="top10" dxfId="2782" priority="85" rank="1"/>
  </conditionalFormatting>
  <conditionalFormatting sqref="J3">
    <cfRule type="top10" dxfId="2781" priority="79" rank="1"/>
  </conditionalFormatting>
  <conditionalFormatting sqref="I3">
    <cfRule type="top10" dxfId="2780" priority="80" rank="1"/>
  </conditionalFormatting>
  <conditionalFormatting sqref="H3">
    <cfRule type="top10" dxfId="2779" priority="81" rank="1"/>
  </conditionalFormatting>
  <conditionalFormatting sqref="G3">
    <cfRule type="top10" dxfId="2778" priority="82" rank="1"/>
  </conditionalFormatting>
  <conditionalFormatting sqref="F3">
    <cfRule type="top10" dxfId="2777" priority="83" rank="1"/>
  </conditionalFormatting>
  <conditionalFormatting sqref="E3">
    <cfRule type="top10" dxfId="2776" priority="84" rank="1"/>
  </conditionalFormatting>
  <conditionalFormatting sqref="J4">
    <cfRule type="top10" dxfId="2775" priority="73" rank="1"/>
  </conditionalFormatting>
  <conditionalFormatting sqref="I4">
    <cfRule type="top10" dxfId="2774" priority="74" rank="1"/>
  </conditionalFormatting>
  <conditionalFormatting sqref="H4">
    <cfRule type="top10" dxfId="2773" priority="75" rank="1"/>
  </conditionalFormatting>
  <conditionalFormatting sqref="G4">
    <cfRule type="top10" dxfId="2772" priority="76" rank="1"/>
  </conditionalFormatting>
  <conditionalFormatting sqref="F4">
    <cfRule type="top10" dxfId="2771" priority="77" rank="1"/>
  </conditionalFormatting>
  <conditionalFormatting sqref="E4">
    <cfRule type="top10" dxfId="2770" priority="78" rank="1"/>
  </conditionalFormatting>
  <conditionalFormatting sqref="J5">
    <cfRule type="top10" dxfId="2769" priority="67" rank="1"/>
  </conditionalFormatting>
  <conditionalFormatting sqref="I5">
    <cfRule type="top10" dxfId="2768" priority="68" rank="1"/>
  </conditionalFormatting>
  <conditionalFormatting sqref="H5">
    <cfRule type="top10" dxfId="2767" priority="69" rank="1"/>
  </conditionalFormatting>
  <conditionalFormatting sqref="G5">
    <cfRule type="top10" dxfId="2766" priority="70" rank="1"/>
  </conditionalFormatting>
  <conditionalFormatting sqref="F5">
    <cfRule type="top10" dxfId="2765" priority="71" rank="1"/>
  </conditionalFormatting>
  <conditionalFormatting sqref="E5">
    <cfRule type="top10" dxfId="2764" priority="72" rank="1"/>
  </conditionalFormatting>
  <conditionalFormatting sqref="J6">
    <cfRule type="top10" dxfId="2763" priority="61" rank="1"/>
  </conditionalFormatting>
  <conditionalFormatting sqref="I6">
    <cfRule type="top10" dxfId="2762" priority="62" rank="1"/>
  </conditionalFormatting>
  <conditionalFormatting sqref="H6">
    <cfRule type="top10" dxfId="2761" priority="63" rank="1"/>
  </conditionalFormatting>
  <conditionalFormatting sqref="G6">
    <cfRule type="top10" dxfId="2760" priority="64" rank="1"/>
  </conditionalFormatting>
  <conditionalFormatting sqref="F6">
    <cfRule type="top10" dxfId="2759" priority="65" rank="1"/>
  </conditionalFormatting>
  <conditionalFormatting sqref="E6">
    <cfRule type="top10" dxfId="2758" priority="66" rank="1"/>
  </conditionalFormatting>
  <conditionalFormatting sqref="J7">
    <cfRule type="top10" dxfId="2757" priority="55" rank="1"/>
  </conditionalFormatting>
  <conditionalFormatting sqref="I7">
    <cfRule type="top10" dxfId="2756" priority="56" rank="1"/>
  </conditionalFormatting>
  <conditionalFormatting sqref="H7">
    <cfRule type="top10" dxfId="2755" priority="57" rank="1"/>
  </conditionalFormatting>
  <conditionalFormatting sqref="G7">
    <cfRule type="top10" dxfId="2754" priority="58" rank="1"/>
  </conditionalFormatting>
  <conditionalFormatting sqref="F7">
    <cfRule type="top10" dxfId="2753" priority="59" rank="1"/>
  </conditionalFormatting>
  <conditionalFormatting sqref="E7">
    <cfRule type="top10" dxfId="2752" priority="60" rank="1"/>
  </conditionalFormatting>
  <conditionalFormatting sqref="E8">
    <cfRule type="top10" dxfId="2751" priority="54" rank="1"/>
  </conditionalFormatting>
  <conditionalFormatting sqref="F8">
    <cfRule type="top10" dxfId="2750" priority="53" rank="1"/>
  </conditionalFormatting>
  <conditionalFormatting sqref="G8">
    <cfRule type="top10" dxfId="2749" priority="52" rank="1"/>
  </conditionalFormatting>
  <conditionalFormatting sqref="H8">
    <cfRule type="top10" dxfId="2748" priority="51" rank="1"/>
  </conditionalFormatting>
  <conditionalFormatting sqref="I8">
    <cfRule type="top10" dxfId="2747" priority="50" rank="1"/>
  </conditionalFormatting>
  <conditionalFormatting sqref="J8">
    <cfRule type="top10" dxfId="2746" priority="49" rank="1"/>
  </conditionalFormatting>
  <conditionalFormatting sqref="E16">
    <cfRule type="top10" dxfId="2745" priority="6" rank="1"/>
  </conditionalFormatting>
  <conditionalFormatting sqref="F16">
    <cfRule type="top10" dxfId="2744" priority="5" rank="1"/>
  </conditionalFormatting>
  <conditionalFormatting sqref="G16">
    <cfRule type="top10" dxfId="2743" priority="4" rank="1"/>
  </conditionalFormatting>
  <conditionalFormatting sqref="H16">
    <cfRule type="top10" dxfId="2742" priority="3" rank="1"/>
  </conditionalFormatting>
  <conditionalFormatting sqref="I16">
    <cfRule type="top10" dxfId="2741" priority="2" rank="1"/>
  </conditionalFormatting>
  <conditionalFormatting sqref="J16">
    <cfRule type="top10" dxfId="2740" priority="1" rank="1"/>
  </conditionalFormatting>
  <hyperlinks>
    <hyperlink ref="Q1" location="'National Adult Rankings'!A1" display="Return to Rankings" xr:uid="{DE708221-481C-4945-BC31-6B8C7524B9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DCACD1-EA75-42B0-B08D-5DA24F56FE5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95FF-5485-4E5E-A374-28E91D37F4B2}">
  <sheetPr codeName="Sheet7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89</v>
      </c>
      <c r="C2" s="22">
        <v>43918</v>
      </c>
      <c r="D2" s="23" t="s">
        <v>90</v>
      </c>
      <c r="E2" s="24">
        <v>192</v>
      </c>
      <c r="F2" s="24">
        <v>194</v>
      </c>
      <c r="G2" s="24">
        <v>197</v>
      </c>
      <c r="H2" s="24">
        <v>194</v>
      </c>
      <c r="I2" s="24"/>
      <c r="J2" s="24"/>
      <c r="K2" s="29">
        <f>COUNT(E2:J2)</f>
        <v>4</v>
      </c>
      <c r="L2" s="29">
        <f>SUM(E2:J2)</f>
        <v>777</v>
      </c>
      <c r="M2" s="30">
        <f>IFERROR(L2/K2,0)</f>
        <v>194.25</v>
      </c>
      <c r="N2" s="31">
        <v>9</v>
      </c>
      <c r="O2" s="32">
        <f>SUM(M2+N2)</f>
        <v>203.25</v>
      </c>
    </row>
    <row r="3" spans="1:17" x14ac:dyDescent="0.25">
      <c r="A3" s="20" t="s">
        <v>61</v>
      </c>
      <c r="B3" s="21" t="s">
        <v>89</v>
      </c>
      <c r="C3" s="22">
        <v>43939</v>
      </c>
      <c r="D3" s="23" t="s">
        <v>90</v>
      </c>
      <c r="E3" s="24">
        <v>196</v>
      </c>
      <c r="F3" s="24">
        <v>189</v>
      </c>
      <c r="G3" s="24">
        <v>198</v>
      </c>
      <c r="H3" s="24">
        <v>191</v>
      </c>
      <c r="I3" s="24"/>
      <c r="J3" s="24"/>
      <c r="K3" s="29">
        <f>COUNT(E3:J3)</f>
        <v>4</v>
      </c>
      <c r="L3" s="29">
        <f>SUM(E3:J3)</f>
        <v>774</v>
      </c>
      <c r="M3" s="30">
        <f>IFERROR(L3/K3,0)</f>
        <v>193.5</v>
      </c>
      <c r="N3" s="31">
        <v>9</v>
      </c>
      <c r="O3" s="32">
        <f>SUM(M3+N3)</f>
        <v>202.5</v>
      </c>
    </row>
    <row r="6" spans="1:17" x14ac:dyDescent="0.25">
      <c r="K6" s="17">
        <f>SUM(K2:K5)</f>
        <v>8</v>
      </c>
      <c r="L6" s="17">
        <f>SUM(L2:L5)</f>
        <v>1551</v>
      </c>
      <c r="M6" s="19">
        <f>SUM(L6/K6)</f>
        <v>193.875</v>
      </c>
      <c r="N6" s="17">
        <f>SUM(N2:N5)</f>
        <v>18</v>
      </c>
      <c r="O6" s="19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739" priority="11" rank="1"/>
  </conditionalFormatting>
  <conditionalFormatting sqref="G2">
    <cfRule type="top10" dxfId="2738" priority="10" rank="1"/>
  </conditionalFormatting>
  <conditionalFormatting sqref="H2">
    <cfRule type="top10" dxfId="2737" priority="9" rank="1"/>
  </conditionalFormatting>
  <conditionalFormatting sqref="I2">
    <cfRule type="top10" dxfId="2736" priority="7" rank="1"/>
  </conditionalFormatting>
  <conditionalFormatting sqref="J2">
    <cfRule type="top10" dxfId="2735" priority="8" rank="1"/>
  </conditionalFormatting>
  <conditionalFormatting sqref="E2">
    <cfRule type="top10" dxfId="2734" priority="12" rank="1"/>
  </conditionalFormatting>
  <conditionalFormatting sqref="F3">
    <cfRule type="top10" dxfId="2733" priority="5" rank="1"/>
  </conditionalFormatting>
  <conditionalFormatting sqref="G3">
    <cfRule type="top10" dxfId="2732" priority="4" rank="1"/>
  </conditionalFormatting>
  <conditionalFormatting sqref="H3">
    <cfRule type="top10" dxfId="2731" priority="3" rank="1"/>
  </conditionalFormatting>
  <conditionalFormatting sqref="I3">
    <cfRule type="top10" dxfId="2730" priority="1" rank="1"/>
  </conditionalFormatting>
  <conditionalFormatting sqref="J3">
    <cfRule type="top10" dxfId="2729" priority="2" rank="1"/>
  </conditionalFormatting>
  <conditionalFormatting sqref="E3">
    <cfRule type="top10" dxfId="2728" priority="6" rank="1"/>
  </conditionalFormatting>
  <hyperlinks>
    <hyperlink ref="Q1" location="'National Adult Rankings'!A1" display="Return to Rankings" xr:uid="{B56D1F40-BF7A-4508-BAA9-6812F979C989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E5BF-EE2F-4224-8E10-EFF8263EF0D6}">
  <sheetPr codeName="Sheet35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1" max="11" width="9.140625" style="36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51</v>
      </c>
      <c r="C2" s="22">
        <v>43883</v>
      </c>
      <c r="D2" s="23" t="s">
        <v>49</v>
      </c>
      <c r="E2" s="24">
        <v>183</v>
      </c>
      <c r="F2" s="24">
        <v>180</v>
      </c>
      <c r="G2" s="24">
        <v>182</v>
      </c>
      <c r="H2" s="24">
        <v>179</v>
      </c>
      <c r="I2" s="24"/>
      <c r="J2" s="24"/>
      <c r="K2" s="29">
        <v>4</v>
      </c>
      <c r="L2" s="29">
        <v>724</v>
      </c>
      <c r="M2" s="30">
        <v>181</v>
      </c>
      <c r="N2" s="31">
        <v>3</v>
      </c>
      <c r="O2" s="32">
        <v>184</v>
      </c>
    </row>
    <row r="3" spans="1:17" x14ac:dyDescent="0.25">
      <c r="A3" s="20" t="s">
        <v>61</v>
      </c>
      <c r="B3" s="21" t="s">
        <v>51</v>
      </c>
      <c r="C3" s="22">
        <v>43981</v>
      </c>
      <c r="D3" s="23" t="s">
        <v>49</v>
      </c>
      <c r="E3" s="24">
        <v>179</v>
      </c>
      <c r="F3" s="24">
        <v>188</v>
      </c>
      <c r="G3" s="24">
        <v>191</v>
      </c>
      <c r="H3" s="24">
        <v>188</v>
      </c>
      <c r="I3" s="24"/>
      <c r="J3" s="24"/>
      <c r="K3" s="29">
        <v>4</v>
      </c>
      <c r="L3" s="29">
        <v>746</v>
      </c>
      <c r="M3" s="30">
        <v>186.5</v>
      </c>
      <c r="N3" s="31">
        <v>4</v>
      </c>
      <c r="O3" s="32">
        <v>190.5</v>
      </c>
    </row>
    <row r="4" spans="1:17" x14ac:dyDescent="0.25">
      <c r="A4" s="20" t="s">
        <v>61</v>
      </c>
      <c r="B4" s="21" t="s">
        <v>51</v>
      </c>
      <c r="C4" s="22">
        <v>44009</v>
      </c>
      <c r="D4" s="23" t="s">
        <v>49</v>
      </c>
      <c r="E4" s="24">
        <v>182</v>
      </c>
      <c r="F4" s="24">
        <v>184</v>
      </c>
      <c r="G4" s="24">
        <v>186</v>
      </c>
      <c r="H4" s="24">
        <v>185</v>
      </c>
      <c r="I4" s="24"/>
      <c r="J4" s="24"/>
      <c r="K4" s="29">
        <v>4</v>
      </c>
      <c r="L4" s="29">
        <v>737</v>
      </c>
      <c r="M4" s="30">
        <v>184.25</v>
      </c>
      <c r="N4" s="31">
        <v>5</v>
      </c>
      <c r="O4" s="32">
        <v>189.25</v>
      </c>
    </row>
    <row r="5" spans="1:17" x14ac:dyDescent="0.25">
      <c r="A5" s="20" t="s">
        <v>61</v>
      </c>
      <c r="B5" s="21" t="s">
        <v>51</v>
      </c>
      <c r="C5" s="22">
        <v>44037</v>
      </c>
      <c r="D5" s="23" t="s">
        <v>49</v>
      </c>
      <c r="E5" s="24">
        <v>189</v>
      </c>
      <c r="F5" s="24">
        <v>193</v>
      </c>
      <c r="G5" s="24">
        <v>186</v>
      </c>
      <c r="H5" s="24">
        <v>189</v>
      </c>
      <c r="I5" s="24"/>
      <c r="J5" s="24"/>
      <c r="K5" s="29">
        <v>4</v>
      </c>
      <c r="L5" s="29">
        <v>757</v>
      </c>
      <c r="M5" s="30">
        <v>189.25</v>
      </c>
      <c r="N5" s="31">
        <v>8</v>
      </c>
      <c r="O5" s="32">
        <v>197.25</v>
      </c>
    </row>
    <row r="6" spans="1:17" x14ac:dyDescent="0.25">
      <c r="A6" s="20" t="s">
        <v>61</v>
      </c>
      <c r="B6" s="21" t="s">
        <v>51</v>
      </c>
      <c r="C6" s="22">
        <v>44023</v>
      </c>
      <c r="D6" s="23" t="s">
        <v>49</v>
      </c>
      <c r="E6" s="24">
        <v>193</v>
      </c>
      <c r="F6" s="24">
        <v>191</v>
      </c>
      <c r="G6" s="24">
        <v>183</v>
      </c>
      <c r="H6" s="24">
        <v>188.001</v>
      </c>
      <c r="I6" s="24"/>
      <c r="J6" s="24"/>
      <c r="K6" s="29">
        <v>4</v>
      </c>
      <c r="L6" s="29">
        <v>755.00099999999998</v>
      </c>
      <c r="M6" s="30">
        <v>188.75024999999999</v>
      </c>
      <c r="N6" s="31">
        <v>8</v>
      </c>
      <c r="O6" s="32">
        <v>196.75024999999999</v>
      </c>
    </row>
    <row r="7" spans="1:17" x14ac:dyDescent="0.25">
      <c r="A7" s="20" t="s">
        <v>61</v>
      </c>
      <c r="B7" s="21" t="s">
        <v>51</v>
      </c>
      <c r="C7" s="22">
        <v>44065</v>
      </c>
      <c r="D7" s="23" t="s">
        <v>49</v>
      </c>
      <c r="E7" s="24">
        <v>186</v>
      </c>
      <c r="F7" s="24">
        <v>187</v>
      </c>
      <c r="G7" s="24">
        <v>186</v>
      </c>
      <c r="H7" s="24">
        <v>186</v>
      </c>
      <c r="I7" s="24"/>
      <c r="J7" s="24"/>
      <c r="K7" s="29">
        <v>4</v>
      </c>
      <c r="L7" s="29">
        <v>745</v>
      </c>
      <c r="M7" s="30">
        <v>186.25</v>
      </c>
      <c r="N7" s="31">
        <v>13</v>
      </c>
      <c r="O7" s="32">
        <v>199.25</v>
      </c>
    </row>
    <row r="8" spans="1:17" x14ac:dyDescent="0.25">
      <c r="A8" s="20" t="s">
        <v>61</v>
      </c>
      <c r="B8" s="21" t="s">
        <v>51</v>
      </c>
      <c r="C8" s="22">
        <v>44072</v>
      </c>
      <c r="D8" s="23" t="s">
        <v>49</v>
      </c>
      <c r="E8" s="24">
        <v>181</v>
      </c>
      <c r="F8" s="24">
        <v>189</v>
      </c>
      <c r="G8" s="24">
        <v>195</v>
      </c>
      <c r="H8" s="24">
        <v>184</v>
      </c>
      <c r="I8" s="24">
        <v>185</v>
      </c>
      <c r="J8" s="24">
        <v>191</v>
      </c>
      <c r="K8" s="29">
        <v>6</v>
      </c>
      <c r="L8" s="29">
        <v>1125</v>
      </c>
      <c r="M8" s="30">
        <v>187.5</v>
      </c>
      <c r="N8" s="31">
        <v>4</v>
      </c>
      <c r="O8" s="32">
        <v>191.5</v>
      </c>
    </row>
    <row r="9" spans="1:17" x14ac:dyDescent="0.25">
      <c r="A9" s="20" t="s">
        <v>61</v>
      </c>
      <c r="B9" s="21" t="s">
        <v>51</v>
      </c>
      <c r="C9" s="22">
        <v>44086</v>
      </c>
      <c r="D9" s="23" t="s">
        <v>49</v>
      </c>
      <c r="E9" s="24">
        <v>191</v>
      </c>
      <c r="F9" s="24">
        <v>195</v>
      </c>
      <c r="G9" s="24">
        <v>190</v>
      </c>
      <c r="H9" s="24">
        <v>188.001</v>
      </c>
      <c r="I9" s="24"/>
      <c r="J9" s="24"/>
      <c r="K9" s="29">
        <v>4</v>
      </c>
      <c r="L9" s="29">
        <v>764.00099999999998</v>
      </c>
      <c r="M9" s="30">
        <v>191.00024999999999</v>
      </c>
      <c r="N9" s="31">
        <v>9</v>
      </c>
      <c r="O9" s="32">
        <v>200.00024999999999</v>
      </c>
    </row>
    <row r="10" spans="1:17" x14ac:dyDescent="0.25">
      <c r="A10" s="20" t="s">
        <v>61</v>
      </c>
      <c r="B10" s="21" t="s">
        <v>51</v>
      </c>
      <c r="C10" s="22">
        <v>44100</v>
      </c>
      <c r="D10" s="23" t="s">
        <v>49</v>
      </c>
      <c r="E10" s="24">
        <v>187</v>
      </c>
      <c r="F10" s="24">
        <v>180</v>
      </c>
      <c r="G10" s="24">
        <v>188</v>
      </c>
      <c r="H10" s="24">
        <v>184</v>
      </c>
      <c r="I10" s="24"/>
      <c r="J10" s="24"/>
      <c r="K10" s="29">
        <v>4</v>
      </c>
      <c r="L10" s="29">
        <v>739</v>
      </c>
      <c r="M10" s="30">
        <v>184.75</v>
      </c>
      <c r="N10" s="31">
        <v>9</v>
      </c>
      <c r="O10" s="32">
        <v>193.75</v>
      </c>
    </row>
    <row r="11" spans="1:17" x14ac:dyDescent="0.25">
      <c r="A11" s="20" t="s">
        <v>61</v>
      </c>
      <c r="B11" s="21" t="s">
        <v>51</v>
      </c>
      <c r="C11" s="22">
        <v>44128</v>
      </c>
      <c r="D11" s="23" t="s">
        <v>49</v>
      </c>
      <c r="E11" s="24">
        <v>189</v>
      </c>
      <c r="F11" s="24">
        <v>187</v>
      </c>
      <c r="G11" s="24">
        <v>192</v>
      </c>
      <c r="H11" s="24">
        <v>183</v>
      </c>
      <c r="I11" s="24"/>
      <c r="J11" s="24"/>
      <c r="K11" s="29">
        <v>4</v>
      </c>
      <c r="L11" s="29">
        <v>751</v>
      </c>
      <c r="M11" s="30">
        <v>187.75</v>
      </c>
      <c r="N11" s="31">
        <v>7</v>
      </c>
      <c r="O11" s="32">
        <v>194.75</v>
      </c>
    </row>
    <row r="14" spans="1:17" x14ac:dyDescent="0.25">
      <c r="K14" s="17">
        <f>SUM(K2:K13)</f>
        <v>42</v>
      </c>
      <c r="L14" s="17">
        <f>SUM(L2:L13)</f>
        <v>7843.0020000000004</v>
      </c>
      <c r="M14" s="19">
        <f>SUM(L14/K14)</f>
        <v>186.73814285714286</v>
      </c>
      <c r="N14" s="17">
        <f>SUM(N2:N13)</f>
        <v>70</v>
      </c>
      <c r="O14" s="19">
        <f>SUM(M14+N14)</f>
        <v>256.73814285714286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10"/>
    <protectedRange sqref="I9:J9 B9:C9" name="Range1_5"/>
    <protectedRange sqref="D9" name="Range1_1_3"/>
    <protectedRange sqref="E9:H9" name="Range1_3_3"/>
    <protectedRange algorithmName="SHA-512" hashValue="ON39YdpmFHfN9f47KpiRvqrKx0V9+erV1CNkpWzYhW/Qyc6aT8rEyCrvauWSYGZK2ia3o7vd3akF07acHAFpOA==" saltValue="yVW9XmDwTqEnmpSGai0KYg==" spinCount="100000" sqref="I10:J10 B10:C10" name="Range1_10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12"/>
  </protectedRanges>
  <conditionalFormatting sqref="F2">
    <cfRule type="top10" dxfId="2727" priority="53" rank="1"/>
  </conditionalFormatting>
  <conditionalFormatting sqref="G2">
    <cfRule type="top10" dxfId="2726" priority="52" rank="1"/>
  </conditionalFormatting>
  <conditionalFormatting sqref="H2">
    <cfRule type="top10" dxfId="2725" priority="51" rank="1"/>
  </conditionalFormatting>
  <conditionalFormatting sqref="I2">
    <cfRule type="top10" dxfId="2724" priority="49" rank="1"/>
  </conditionalFormatting>
  <conditionalFormatting sqref="J2">
    <cfRule type="top10" dxfId="2723" priority="50" rank="1"/>
  </conditionalFormatting>
  <conditionalFormatting sqref="E2">
    <cfRule type="top10" dxfId="2722" priority="54" rank="1"/>
  </conditionalFormatting>
  <conditionalFormatting sqref="F3">
    <cfRule type="top10" dxfId="2721" priority="47" rank="1"/>
  </conditionalFormatting>
  <conditionalFormatting sqref="G3">
    <cfRule type="top10" dxfId="2720" priority="46" rank="1"/>
  </conditionalFormatting>
  <conditionalFormatting sqref="H3">
    <cfRule type="top10" dxfId="2719" priority="45" rank="1"/>
  </conditionalFormatting>
  <conditionalFormatting sqref="I3">
    <cfRule type="top10" dxfId="2718" priority="43" rank="1"/>
  </conditionalFormatting>
  <conditionalFormatting sqref="J3">
    <cfRule type="top10" dxfId="2717" priority="44" rank="1"/>
  </conditionalFormatting>
  <conditionalFormatting sqref="E3">
    <cfRule type="top10" dxfId="2716" priority="48" rank="1"/>
  </conditionalFormatting>
  <conditionalFormatting sqref="F4">
    <cfRule type="top10" dxfId="2715" priority="41" rank="1"/>
  </conditionalFormatting>
  <conditionalFormatting sqref="G4">
    <cfRule type="top10" dxfId="2714" priority="40" rank="1"/>
  </conditionalFormatting>
  <conditionalFormatting sqref="H4">
    <cfRule type="top10" dxfId="2713" priority="39" rank="1"/>
  </conditionalFormatting>
  <conditionalFormatting sqref="I4">
    <cfRule type="top10" dxfId="2712" priority="37" rank="1"/>
  </conditionalFormatting>
  <conditionalFormatting sqref="J4">
    <cfRule type="top10" dxfId="2711" priority="38" rank="1"/>
  </conditionalFormatting>
  <conditionalFormatting sqref="E4">
    <cfRule type="top10" dxfId="2710" priority="42" rank="1"/>
  </conditionalFormatting>
  <conditionalFormatting sqref="F5">
    <cfRule type="top10" dxfId="2709" priority="35" rank="1"/>
  </conditionalFormatting>
  <conditionalFormatting sqref="G5">
    <cfRule type="top10" dxfId="2708" priority="34" rank="1"/>
  </conditionalFormatting>
  <conditionalFormatting sqref="H5">
    <cfRule type="top10" dxfId="2707" priority="33" rank="1"/>
  </conditionalFormatting>
  <conditionalFormatting sqref="I5">
    <cfRule type="top10" dxfId="2706" priority="31" rank="1"/>
  </conditionalFormatting>
  <conditionalFormatting sqref="J5">
    <cfRule type="top10" dxfId="2705" priority="32" rank="1"/>
  </conditionalFormatting>
  <conditionalFormatting sqref="E5">
    <cfRule type="top10" dxfId="2704" priority="36" rank="1"/>
  </conditionalFormatting>
  <conditionalFormatting sqref="F6">
    <cfRule type="top10" dxfId="2703" priority="29" rank="1"/>
  </conditionalFormatting>
  <conditionalFormatting sqref="G6">
    <cfRule type="top10" dxfId="2702" priority="28" rank="1"/>
  </conditionalFormatting>
  <conditionalFormatting sqref="H6">
    <cfRule type="top10" dxfId="2701" priority="27" rank="1"/>
  </conditionalFormatting>
  <conditionalFormatting sqref="I6">
    <cfRule type="top10" dxfId="2700" priority="25" rank="1"/>
  </conditionalFormatting>
  <conditionalFormatting sqref="J6">
    <cfRule type="top10" dxfId="2699" priority="26" rank="1"/>
  </conditionalFormatting>
  <conditionalFormatting sqref="E6">
    <cfRule type="top10" dxfId="2698" priority="30" rank="1"/>
  </conditionalFormatting>
  <conditionalFormatting sqref="F7">
    <cfRule type="top10" dxfId="2697" priority="23" rank="1"/>
  </conditionalFormatting>
  <conditionalFormatting sqref="G7">
    <cfRule type="top10" dxfId="2696" priority="22" rank="1"/>
  </conditionalFormatting>
  <conditionalFormatting sqref="H7">
    <cfRule type="top10" dxfId="2695" priority="21" rank="1"/>
  </conditionalFormatting>
  <conditionalFormatting sqref="I7">
    <cfRule type="top10" dxfId="2694" priority="19" rank="1"/>
  </conditionalFormatting>
  <conditionalFormatting sqref="J7">
    <cfRule type="top10" dxfId="2693" priority="20" rank="1"/>
  </conditionalFormatting>
  <conditionalFormatting sqref="E7">
    <cfRule type="top10" dxfId="2692" priority="24" rank="1"/>
  </conditionalFormatting>
  <conditionalFormatting sqref="F8">
    <cfRule type="top10" dxfId="2691" priority="17" rank="1"/>
  </conditionalFormatting>
  <conditionalFormatting sqref="G8">
    <cfRule type="top10" dxfId="2690" priority="16" rank="1"/>
  </conditionalFormatting>
  <conditionalFormatting sqref="H8">
    <cfRule type="top10" dxfId="2689" priority="15" rank="1"/>
  </conditionalFormatting>
  <conditionalFormatting sqref="I8">
    <cfRule type="top10" dxfId="2688" priority="13" rank="1"/>
  </conditionalFormatting>
  <conditionalFormatting sqref="J8">
    <cfRule type="top10" dxfId="2687" priority="14" rank="1"/>
  </conditionalFormatting>
  <conditionalFormatting sqref="E8">
    <cfRule type="top10" dxfId="2686" priority="18" rank="1"/>
  </conditionalFormatting>
  <conditionalFormatting sqref="F9">
    <cfRule type="top10" dxfId="2685" priority="11" rank="1"/>
  </conditionalFormatting>
  <conditionalFormatting sqref="G9">
    <cfRule type="top10" dxfId="2684" priority="10" rank="1"/>
  </conditionalFormatting>
  <conditionalFormatting sqref="H9">
    <cfRule type="top10" dxfId="2683" priority="9" rank="1"/>
  </conditionalFormatting>
  <conditionalFormatting sqref="I9">
    <cfRule type="top10" dxfId="2682" priority="7" rank="1"/>
  </conditionalFormatting>
  <conditionalFormatting sqref="J9">
    <cfRule type="top10" dxfId="2681" priority="8" rank="1"/>
  </conditionalFormatting>
  <conditionalFormatting sqref="E9">
    <cfRule type="top10" dxfId="2680" priority="12" rank="1"/>
  </conditionalFormatting>
  <conditionalFormatting sqref="F10">
    <cfRule type="top10" dxfId="2679" priority="5" rank="1"/>
  </conditionalFormatting>
  <conditionalFormatting sqref="G10">
    <cfRule type="top10" dxfId="2678" priority="4" rank="1"/>
  </conditionalFormatting>
  <conditionalFormatting sqref="H10">
    <cfRule type="top10" dxfId="2677" priority="3" rank="1"/>
  </conditionalFormatting>
  <conditionalFormatting sqref="I10">
    <cfRule type="top10" dxfId="2676" priority="1" rank="1"/>
  </conditionalFormatting>
  <conditionalFormatting sqref="J10">
    <cfRule type="top10" dxfId="2675" priority="2" rank="1"/>
  </conditionalFormatting>
  <conditionalFormatting sqref="E10">
    <cfRule type="top10" dxfId="2674" priority="6" rank="1"/>
  </conditionalFormatting>
  <hyperlinks>
    <hyperlink ref="Q1" location="'National Adult Rankings'!A1" display="Return to Rankings" xr:uid="{EBB0EC14-2D2D-484E-B79E-D4F4A4376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46F237-0524-453F-99DB-22A3D4B263F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0CE63CD-8D39-44C5-A361-F263A70C5FD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BD6E53F8-357E-4022-84B6-AB55C82DE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Q15"/>
  <sheetViews>
    <sheetView topLeftCell="A8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77</v>
      </c>
      <c r="C2" s="42">
        <v>43904</v>
      </c>
      <c r="D2" s="43" t="s">
        <v>49</v>
      </c>
      <c r="E2" s="44">
        <v>195</v>
      </c>
      <c r="F2" s="44">
        <v>192</v>
      </c>
      <c r="G2" s="44">
        <v>190</v>
      </c>
      <c r="H2" s="44">
        <v>195</v>
      </c>
      <c r="I2" s="44"/>
      <c r="J2" s="44"/>
      <c r="K2" s="45">
        <v>4</v>
      </c>
      <c r="L2" s="45">
        <v>772</v>
      </c>
      <c r="M2" s="46">
        <v>193</v>
      </c>
      <c r="N2" s="47">
        <v>6</v>
      </c>
      <c r="O2" s="48">
        <v>199</v>
      </c>
    </row>
    <row r="3" spans="1:17" x14ac:dyDescent="0.25">
      <c r="A3" s="20" t="s">
        <v>61</v>
      </c>
      <c r="B3" s="21" t="s">
        <v>77</v>
      </c>
      <c r="C3" s="22">
        <v>43974</v>
      </c>
      <c r="D3" s="23" t="s">
        <v>49</v>
      </c>
      <c r="E3" s="24">
        <v>189</v>
      </c>
      <c r="F3" s="24">
        <v>188</v>
      </c>
      <c r="G3" s="24">
        <v>174</v>
      </c>
      <c r="H3" s="24">
        <v>186</v>
      </c>
      <c r="I3" s="24"/>
      <c r="J3" s="24"/>
      <c r="K3" s="29">
        <v>4</v>
      </c>
      <c r="L3" s="29">
        <v>737</v>
      </c>
      <c r="M3" s="30">
        <v>184.25</v>
      </c>
      <c r="N3" s="31">
        <v>8</v>
      </c>
      <c r="O3" s="32">
        <v>192.25</v>
      </c>
    </row>
    <row r="4" spans="1:17" x14ac:dyDescent="0.25">
      <c r="A4" s="20" t="s">
        <v>61</v>
      </c>
      <c r="B4" s="21" t="s">
        <v>77</v>
      </c>
      <c r="C4" s="22">
        <v>43981</v>
      </c>
      <c r="D4" s="23" t="s">
        <v>49</v>
      </c>
      <c r="E4" s="24">
        <v>189</v>
      </c>
      <c r="F4" s="24">
        <v>185</v>
      </c>
      <c r="G4" s="24">
        <v>192</v>
      </c>
      <c r="H4" s="24">
        <v>187</v>
      </c>
      <c r="I4" s="24"/>
      <c r="J4" s="24"/>
      <c r="K4" s="29">
        <v>4</v>
      </c>
      <c r="L4" s="29">
        <v>753</v>
      </c>
      <c r="M4" s="30">
        <v>188.25</v>
      </c>
      <c r="N4" s="31">
        <v>4</v>
      </c>
      <c r="O4" s="32">
        <v>192.25</v>
      </c>
    </row>
    <row r="5" spans="1:17" x14ac:dyDescent="0.25">
      <c r="A5" s="20" t="s">
        <v>61</v>
      </c>
      <c r="B5" s="21" t="s">
        <v>77</v>
      </c>
      <c r="C5" s="22">
        <v>43995</v>
      </c>
      <c r="D5" s="23" t="s">
        <v>49</v>
      </c>
      <c r="E5" s="24">
        <v>177</v>
      </c>
      <c r="F5" s="24">
        <v>185</v>
      </c>
      <c r="G5" s="24">
        <v>181</v>
      </c>
      <c r="H5" s="24">
        <v>188</v>
      </c>
      <c r="I5" s="24"/>
      <c r="J5" s="24"/>
      <c r="K5" s="29">
        <v>4</v>
      </c>
      <c r="L5" s="29">
        <v>731</v>
      </c>
      <c r="M5" s="30">
        <v>182.75</v>
      </c>
      <c r="N5" s="31">
        <v>9</v>
      </c>
      <c r="O5" s="32">
        <v>191.75</v>
      </c>
    </row>
    <row r="6" spans="1:17" x14ac:dyDescent="0.25">
      <c r="A6" s="20" t="s">
        <v>61</v>
      </c>
      <c r="B6" s="21" t="s">
        <v>77</v>
      </c>
      <c r="C6" s="22">
        <v>44009</v>
      </c>
      <c r="D6" s="23" t="s">
        <v>49</v>
      </c>
      <c r="E6" s="24">
        <v>180</v>
      </c>
      <c r="F6" s="24">
        <v>186</v>
      </c>
      <c r="G6" s="24">
        <v>185</v>
      </c>
      <c r="H6" s="24">
        <v>190</v>
      </c>
      <c r="I6" s="24"/>
      <c r="J6" s="24"/>
      <c r="K6" s="29">
        <v>4</v>
      </c>
      <c r="L6" s="29">
        <v>741</v>
      </c>
      <c r="M6" s="30">
        <v>185.25</v>
      </c>
      <c r="N6" s="31">
        <v>9</v>
      </c>
      <c r="O6" s="32">
        <v>194.25</v>
      </c>
    </row>
    <row r="7" spans="1:17" x14ac:dyDescent="0.25">
      <c r="A7" s="20" t="s">
        <v>61</v>
      </c>
      <c r="B7" s="21" t="s">
        <v>77</v>
      </c>
      <c r="C7" s="22">
        <v>44037</v>
      </c>
      <c r="D7" s="23" t="s">
        <v>49</v>
      </c>
      <c r="E7" s="24">
        <v>187</v>
      </c>
      <c r="F7" s="24">
        <v>192</v>
      </c>
      <c r="G7" s="24">
        <v>187</v>
      </c>
      <c r="H7" s="24">
        <v>184</v>
      </c>
      <c r="I7" s="24"/>
      <c r="J7" s="24"/>
      <c r="K7" s="29">
        <v>4</v>
      </c>
      <c r="L7" s="29">
        <v>750</v>
      </c>
      <c r="M7" s="30">
        <v>187.5</v>
      </c>
      <c r="N7" s="31">
        <v>3</v>
      </c>
      <c r="O7" s="32">
        <v>190.5</v>
      </c>
    </row>
    <row r="8" spans="1:17" x14ac:dyDescent="0.25">
      <c r="A8" s="20" t="s">
        <v>61</v>
      </c>
      <c r="B8" s="21" t="s">
        <v>77</v>
      </c>
      <c r="C8" s="22">
        <v>44023</v>
      </c>
      <c r="D8" s="23" t="s">
        <v>49</v>
      </c>
      <c r="E8" s="24">
        <v>185</v>
      </c>
      <c r="F8" s="24">
        <v>190</v>
      </c>
      <c r="G8" s="24">
        <v>192</v>
      </c>
      <c r="H8" s="24">
        <v>194</v>
      </c>
      <c r="I8" s="24"/>
      <c r="J8" s="24"/>
      <c r="K8" s="29">
        <v>4</v>
      </c>
      <c r="L8" s="29">
        <v>761</v>
      </c>
      <c r="M8" s="30">
        <v>190.25</v>
      </c>
      <c r="N8" s="31">
        <v>9</v>
      </c>
      <c r="O8" s="32">
        <v>199.25</v>
      </c>
    </row>
    <row r="9" spans="1:17" x14ac:dyDescent="0.25">
      <c r="A9" s="20" t="s">
        <v>61</v>
      </c>
      <c r="B9" s="21" t="s">
        <v>77</v>
      </c>
      <c r="C9" s="22">
        <v>44051</v>
      </c>
      <c r="D9" s="23" t="s">
        <v>49</v>
      </c>
      <c r="E9" s="24">
        <v>180</v>
      </c>
      <c r="F9" s="24">
        <v>184</v>
      </c>
      <c r="G9" s="24">
        <v>183</v>
      </c>
      <c r="H9" s="24">
        <v>190</v>
      </c>
      <c r="I9" s="24"/>
      <c r="J9" s="24"/>
      <c r="K9" s="29">
        <v>4</v>
      </c>
      <c r="L9" s="29">
        <v>737</v>
      </c>
      <c r="M9" s="30">
        <v>184.25</v>
      </c>
      <c r="N9" s="31">
        <v>6</v>
      </c>
      <c r="O9" s="32">
        <v>190.25</v>
      </c>
    </row>
    <row r="10" spans="1:17" x14ac:dyDescent="0.25">
      <c r="A10" s="20" t="s">
        <v>61</v>
      </c>
      <c r="B10" s="21" t="s">
        <v>77</v>
      </c>
      <c r="C10" s="22">
        <v>44065</v>
      </c>
      <c r="D10" s="23" t="s">
        <v>49</v>
      </c>
      <c r="E10" s="24">
        <v>180</v>
      </c>
      <c r="F10" s="24">
        <v>183</v>
      </c>
      <c r="G10" s="24">
        <v>175</v>
      </c>
      <c r="H10" s="24">
        <v>180</v>
      </c>
      <c r="I10" s="24"/>
      <c r="J10" s="24"/>
      <c r="K10" s="29">
        <v>4</v>
      </c>
      <c r="L10" s="29">
        <v>718</v>
      </c>
      <c r="M10" s="30">
        <v>179.5</v>
      </c>
      <c r="N10" s="31">
        <v>4</v>
      </c>
      <c r="O10" s="32">
        <v>183.5</v>
      </c>
    </row>
    <row r="11" spans="1:17" x14ac:dyDescent="0.25">
      <c r="A11" s="20" t="s">
        <v>61</v>
      </c>
      <c r="B11" s="21" t="s">
        <v>77</v>
      </c>
      <c r="C11" s="22">
        <v>44072</v>
      </c>
      <c r="D11" s="23" t="s">
        <v>49</v>
      </c>
      <c r="E11" s="24">
        <v>178</v>
      </c>
      <c r="F11" s="24">
        <v>185</v>
      </c>
      <c r="G11" s="24">
        <v>186</v>
      </c>
      <c r="H11" s="24">
        <v>189</v>
      </c>
      <c r="I11" s="24">
        <v>180</v>
      </c>
      <c r="J11" s="24">
        <v>191.001</v>
      </c>
      <c r="K11" s="29">
        <v>6</v>
      </c>
      <c r="L11" s="29">
        <v>1109.001</v>
      </c>
      <c r="M11" s="30">
        <v>184.83349999999999</v>
      </c>
      <c r="N11" s="31">
        <v>4</v>
      </c>
      <c r="O11" s="32">
        <v>188.83349999999999</v>
      </c>
    </row>
    <row r="12" spans="1:17" x14ac:dyDescent="0.25">
      <c r="A12" s="40" t="s">
        <v>61</v>
      </c>
      <c r="B12" s="41" t="s">
        <v>77</v>
      </c>
      <c r="C12" s="42">
        <v>44149</v>
      </c>
      <c r="D12" s="43" t="s">
        <v>49</v>
      </c>
      <c r="E12" s="44">
        <v>159</v>
      </c>
      <c r="F12" s="44">
        <v>180</v>
      </c>
      <c r="G12" s="44">
        <v>179</v>
      </c>
      <c r="H12" s="44">
        <v>185</v>
      </c>
      <c r="I12" s="44">
        <v>179</v>
      </c>
      <c r="J12" s="44">
        <v>174</v>
      </c>
      <c r="K12" s="45">
        <v>6</v>
      </c>
      <c r="L12" s="45">
        <v>1056</v>
      </c>
      <c r="M12" s="46">
        <v>176</v>
      </c>
      <c r="N12" s="47">
        <v>4</v>
      </c>
      <c r="O12" s="48">
        <v>180</v>
      </c>
    </row>
    <row r="15" spans="1:17" x14ac:dyDescent="0.25">
      <c r="K15" s="17">
        <f>SUM(K2:K14)</f>
        <v>48</v>
      </c>
      <c r="L15" s="17">
        <f>SUM(L2:L14)</f>
        <v>8865.0010000000002</v>
      </c>
      <c r="M15" s="19">
        <f>SUM(L15/K15)</f>
        <v>184.68752083333334</v>
      </c>
      <c r="N15" s="17">
        <f>SUM(N2:N14)</f>
        <v>66</v>
      </c>
      <c r="O15" s="19">
        <f>SUM(M15+N15)</f>
        <v>250.68752083333334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7"/>
    <protectedRange sqref="D3" name="Range1_1_4"/>
    <protectedRange sqref="E3:H3" name="Range1_3_3"/>
    <protectedRange sqref="I4:J4 B4:C4" name="Range1_2"/>
    <protectedRange sqref="D4" name="Range1_1_1"/>
    <protectedRange sqref="E4:H4" name="Range1_3_1"/>
    <protectedRange sqref="I5:J5 B5:C5" name="Range1_4"/>
    <protectedRange sqref="D5" name="Range1_1_2"/>
    <protectedRange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7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6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9"/>
    <protectedRange sqref="I9:J9 B9:C9" name="Range1_18"/>
    <protectedRange sqref="D9" name="Range1_1_18"/>
    <protectedRange sqref="E9:H9" name="Range1_3_11"/>
    <protectedRange algorithmName="SHA-512" hashValue="ON39YdpmFHfN9f47KpiRvqrKx0V9+erV1CNkpWzYhW/Qyc6aT8rEyCrvauWSYGZK2ia3o7vd3akF07acHAFpOA==" saltValue="yVW9XmDwTqEnmpSGai0KYg==" spinCount="100000" sqref="I10:J10 B10:C10" name="Range1_6_2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B12:C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E12:J12" name="Range1_3_2_1"/>
  </protectedRanges>
  <conditionalFormatting sqref="F2">
    <cfRule type="top10" dxfId="5636" priority="143" rank="1"/>
  </conditionalFormatting>
  <conditionalFormatting sqref="G2">
    <cfRule type="top10" dxfId="5635" priority="142" rank="1"/>
  </conditionalFormatting>
  <conditionalFormatting sqref="H2">
    <cfRule type="top10" dxfId="5634" priority="141" rank="1"/>
  </conditionalFormatting>
  <conditionalFormatting sqref="I2">
    <cfRule type="top10" dxfId="5633" priority="139" rank="1"/>
  </conditionalFormatting>
  <conditionalFormatting sqref="J2">
    <cfRule type="top10" dxfId="5632" priority="140" rank="1"/>
  </conditionalFormatting>
  <conditionalFormatting sqref="E2">
    <cfRule type="top10" dxfId="5631" priority="144" rank="1"/>
  </conditionalFormatting>
  <conditionalFormatting sqref="F3">
    <cfRule type="top10" dxfId="5630" priority="137" rank="1"/>
  </conditionalFormatting>
  <conditionalFormatting sqref="G3">
    <cfRule type="top10" dxfId="5629" priority="136" rank="1"/>
  </conditionalFormatting>
  <conditionalFormatting sqref="H3">
    <cfRule type="top10" dxfId="5628" priority="135" rank="1"/>
  </conditionalFormatting>
  <conditionalFormatting sqref="I3">
    <cfRule type="top10" dxfId="5627" priority="133" rank="1"/>
  </conditionalFormatting>
  <conditionalFormatting sqref="J3">
    <cfRule type="top10" dxfId="5626" priority="134" rank="1"/>
  </conditionalFormatting>
  <conditionalFormatting sqref="E3">
    <cfRule type="top10" dxfId="5625" priority="138" rank="1"/>
  </conditionalFormatting>
  <conditionalFormatting sqref="F4">
    <cfRule type="top10" dxfId="5624" priority="131" rank="1"/>
  </conditionalFormatting>
  <conditionalFormatting sqref="G4">
    <cfRule type="top10" dxfId="5623" priority="130" rank="1"/>
  </conditionalFormatting>
  <conditionalFormatting sqref="H4">
    <cfRule type="top10" dxfId="5622" priority="129" rank="1"/>
  </conditionalFormatting>
  <conditionalFormatting sqref="I4">
    <cfRule type="top10" dxfId="5621" priority="127" rank="1"/>
  </conditionalFormatting>
  <conditionalFormatting sqref="J4">
    <cfRule type="top10" dxfId="5620" priority="128" rank="1"/>
  </conditionalFormatting>
  <conditionalFormatting sqref="E4">
    <cfRule type="top10" dxfId="5619" priority="132" rank="1"/>
  </conditionalFormatting>
  <conditionalFormatting sqref="F5">
    <cfRule type="top10" dxfId="5618" priority="125" rank="1"/>
  </conditionalFormatting>
  <conditionalFormatting sqref="G5">
    <cfRule type="top10" dxfId="5617" priority="124" rank="1"/>
  </conditionalFormatting>
  <conditionalFormatting sqref="H5">
    <cfRule type="top10" dxfId="5616" priority="123" rank="1"/>
  </conditionalFormatting>
  <conditionalFormatting sqref="I5">
    <cfRule type="top10" dxfId="5615" priority="121" rank="1"/>
  </conditionalFormatting>
  <conditionalFormatting sqref="J5">
    <cfRule type="top10" dxfId="5614" priority="122" rank="1"/>
  </conditionalFormatting>
  <conditionalFormatting sqref="E5">
    <cfRule type="top10" dxfId="5613" priority="126" rank="1"/>
  </conditionalFormatting>
  <conditionalFormatting sqref="F6">
    <cfRule type="top10" dxfId="5612" priority="119" rank="1"/>
  </conditionalFormatting>
  <conditionalFormatting sqref="G6">
    <cfRule type="top10" dxfId="5611" priority="118" rank="1"/>
  </conditionalFormatting>
  <conditionalFormatting sqref="H6">
    <cfRule type="top10" dxfId="5610" priority="117" rank="1"/>
  </conditionalFormatting>
  <conditionalFormatting sqref="I6">
    <cfRule type="top10" dxfId="5609" priority="115" rank="1"/>
  </conditionalFormatting>
  <conditionalFormatting sqref="J6">
    <cfRule type="top10" dxfId="5608" priority="116" rank="1"/>
  </conditionalFormatting>
  <conditionalFormatting sqref="E6">
    <cfRule type="top10" dxfId="5607" priority="120" rank="1"/>
  </conditionalFormatting>
  <conditionalFormatting sqref="F7">
    <cfRule type="top10" dxfId="5606" priority="113" rank="1"/>
  </conditionalFormatting>
  <conditionalFormatting sqref="G7">
    <cfRule type="top10" dxfId="5605" priority="112" rank="1"/>
  </conditionalFormatting>
  <conditionalFormatting sqref="H7">
    <cfRule type="top10" dxfId="5604" priority="111" rank="1"/>
  </conditionalFormatting>
  <conditionalFormatting sqref="I7">
    <cfRule type="top10" dxfId="5603" priority="109" rank="1"/>
  </conditionalFormatting>
  <conditionalFormatting sqref="J7">
    <cfRule type="top10" dxfId="5602" priority="110" rank="1"/>
  </conditionalFormatting>
  <conditionalFormatting sqref="E7">
    <cfRule type="top10" dxfId="5601" priority="114" rank="1"/>
  </conditionalFormatting>
  <conditionalFormatting sqref="F8">
    <cfRule type="top10" dxfId="5600" priority="107" rank="1"/>
  </conditionalFormatting>
  <conditionalFormatting sqref="G8">
    <cfRule type="top10" dxfId="5599" priority="106" rank="1"/>
  </conditionalFormatting>
  <conditionalFormatting sqref="H8">
    <cfRule type="top10" dxfId="5598" priority="105" rank="1"/>
  </conditionalFormatting>
  <conditionalFormatting sqref="I8">
    <cfRule type="top10" dxfId="5597" priority="103" rank="1"/>
  </conditionalFormatting>
  <conditionalFormatting sqref="J8">
    <cfRule type="top10" dxfId="5596" priority="104" rank="1"/>
  </conditionalFormatting>
  <conditionalFormatting sqref="E8">
    <cfRule type="top10" dxfId="5595" priority="108" rank="1"/>
  </conditionalFormatting>
  <conditionalFormatting sqref="F9">
    <cfRule type="top10" dxfId="5594" priority="101" rank="1"/>
  </conditionalFormatting>
  <conditionalFormatting sqref="G9">
    <cfRule type="top10" dxfId="5593" priority="100" rank="1"/>
  </conditionalFormatting>
  <conditionalFormatting sqref="H9">
    <cfRule type="top10" dxfId="5592" priority="99" rank="1"/>
  </conditionalFormatting>
  <conditionalFormatting sqref="I9">
    <cfRule type="top10" dxfId="5591" priority="97" rank="1"/>
  </conditionalFormatting>
  <conditionalFormatting sqref="J9">
    <cfRule type="top10" dxfId="5590" priority="98" rank="1"/>
  </conditionalFormatting>
  <conditionalFormatting sqref="E9">
    <cfRule type="top10" dxfId="5589" priority="102" rank="1"/>
  </conditionalFormatting>
  <conditionalFormatting sqref="F10">
    <cfRule type="top10" dxfId="5588" priority="95" rank="1"/>
  </conditionalFormatting>
  <conditionalFormatting sqref="G10">
    <cfRule type="top10" dxfId="5587" priority="94" rank="1"/>
  </conditionalFormatting>
  <conditionalFormatting sqref="H10">
    <cfRule type="top10" dxfId="5586" priority="93" rank="1"/>
  </conditionalFormatting>
  <conditionalFormatting sqref="I10">
    <cfRule type="top10" dxfId="5585" priority="91" rank="1"/>
  </conditionalFormatting>
  <conditionalFormatting sqref="J10">
    <cfRule type="top10" dxfId="5584" priority="92" rank="1"/>
  </conditionalFormatting>
  <conditionalFormatting sqref="E10">
    <cfRule type="top10" dxfId="5583" priority="96" rank="1"/>
  </conditionalFormatting>
  <conditionalFormatting sqref="F11">
    <cfRule type="top10" dxfId="5582" priority="89" rank="1"/>
  </conditionalFormatting>
  <conditionalFormatting sqref="G11">
    <cfRule type="top10" dxfId="5581" priority="88" rank="1"/>
  </conditionalFormatting>
  <conditionalFormatting sqref="H11">
    <cfRule type="top10" dxfId="5580" priority="87" rank="1"/>
  </conditionalFormatting>
  <conditionalFormatting sqref="I11">
    <cfRule type="top10" dxfId="5579" priority="85" rank="1"/>
  </conditionalFormatting>
  <conditionalFormatting sqref="J11">
    <cfRule type="top10" dxfId="5578" priority="86" rank="1"/>
  </conditionalFormatting>
  <conditionalFormatting sqref="E11">
    <cfRule type="top10" dxfId="5577" priority="90" rank="1"/>
  </conditionalFormatting>
  <conditionalFormatting sqref="F12">
    <cfRule type="top10" dxfId="5576" priority="5" rank="1"/>
  </conditionalFormatting>
  <conditionalFormatting sqref="G12">
    <cfRule type="top10" dxfId="5575" priority="4" rank="1"/>
  </conditionalFormatting>
  <conditionalFormatting sqref="H12">
    <cfRule type="top10" dxfId="5574" priority="3" rank="1"/>
  </conditionalFormatting>
  <conditionalFormatting sqref="I12">
    <cfRule type="top10" dxfId="5573" priority="1" rank="1"/>
  </conditionalFormatting>
  <conditionalFormatting sqref="J12">
    <cfRule type="top10" dxfId="5572" priority="2" rank="1"/>
  </conditionalFormatting>
  <conditionalFormatting sqref="E12">
    <cfRule type="top10" dxfId="5571" priority="6" rank="1"/>
  </conditionalFormatting>
  <hyperlinks>
    <hyperlink ref="Q1" location="'National Adult Rankings'!A1" display="Return to Rankings" xr:uid="{96A195D6-99CE-4F69-8FA2-4A81BAF76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15D968-588F-4439-A630-1D86ACA09E28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31F7-1895-4F4D-84EC-CA568340140D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284</v>
      </c>
      <c r="C3" s="22">
        <v>44058</v>
      </c>
      <c r="D3" s="23" t="s">
        <v>113</v>
      </c>
      <c r="E3" s="24">
        <v>192</v>
      </c>
      <c r="F3" s="24">
        <v>194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579</v>
      </c>
      <c r="M3" s="30">
        <f>IFERROR(L3/K3,0)</f>
        <v>193</v>
      </c>
      <c r="N3" s="31">
        <v>2</v>
      </c>
      <c r="O3" s="32">
        <f>SUM(M3+N3)</f>
        <v>195</v>
      </c>
    </row>
    <row r="6" spans="1:15" x14ac:dyDescent="0.25">
      <c r="K6" s="17">
        <f>SUM(K3:K5)</f>
        <v>3</v>
      </c>
      <c r="L6" s="17">
        <f>SUM(L3:L5)</f>
        <v>579</v>
      </c>
      <c r="M6" s="19">
        <f>SUM(L6/K6)</f>
        <v>193</v>
      </c>
      <c r="N6" s="17">
        <f>SUM(N3:N5)</f>
        <v>2</v>
      </c>
      <c r="O6" s="19">
        <f>SUM(M6+N6)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3"/>
    <protectedRange algorithmName="SHA-512" hashValue="ON39YdpmFHfN9f47KpiRvqrKx0V9+erV1CNkpWzYhW/Qyc6aT8rEyCrvauWSYGZK2ia3o7vd3akF07acHAFpOA==" saltValue="yVW9XmDwTqEnmpSGai0KYg==" spinCount="100000" sqref="D3" name="Range1_1_4_3"/>
    <protectedRange algorithmName="SHA-512" hashValue="ON39YdpmFHfN9f47KpiRvqrKx0V9+erV1CNkpWzYhW/Qyc6aT8rEyCrvauWSYGZK2ia3o7vd3akF07acHAFpOA==" saltValue="yVW9XmDwTqEnmpSGai0KYg==" spinCount="100000" sqref="E3:J3" name="Range1_3_2_3"/>
  </protectedRanges>
  <conditionalFormatting sqref="F3">
    <cfRule type="top10" dxfId="2673" priority="5" rank="1"/>
  </conditionalFormatting>
  <conditionalFormatting sqref="G3">
    <cfRule type="top10" dxfId="2672" priority="4" rank="1"/>
  </conditionalFormatting>
  <conditionalFormatting sqref="H3">
    <cfRule type="top10" dxfId="2671" priority="3" rank="1"/>
  </conditionalFormatting>
  <conditionalFormatting sqref="I3">
    <cfRule type="top10" dxfId="2670" priority="1" rank="1"/>
  </conditionalFormatting>
  <conditionalFormatting sqref="J3">
    <cfRule type="top10" dxfId="2669" priority="2" rank="1"/>
  </conditionalFormatting>
  <conditionalFormatting sqref="E3">
    <cfRule type="top10" dxfId="266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9870D7-240B-4290-A15B-709591EA2E1F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40F-6230-4FFC-B44D-7FAE7DD3E8E7}">
  <sheetPr codeName="Sheet29"/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54</v>
      </c>
      <c r="C2" s="22">
        <v>43883</v>
      </c>
      <c r="D2" s="23" t="s">
        <v>49</v>
      </c>
      <c r="E2" s="24">
        <v>185</v>
      </c>
      <c r="F2" s="24">
        <v>176</v>
      </c>
      <c r="G2" s="24">
        <v>178</v>
      </c>
      <c r="H2" s="24">
        <v>168</v>
      </c>
      <c r="I2" s="24"/>
      <c r="J2" s="24"/>
      <c r="K2" s="29">
        <v>4</v>
      </c>
      <c r="L2" s="29">
        <v>707</v>
      </c>
      <c r="M2" s="30">
        <v>176.75</v>
      </c>
      <c r="N2" s="31">
        <v>6</v>
      </c>
      <c r="O2" s="32">
        <v>182.75</v>
      </c>
    </row>
    <row r="3" spans="1:17" x14ac:dyDescent="0.25">
      <c r="A3" s="20" t="s">
        <v>78</v>
      </c>
      <c r="B3" s="21" t="s">
        <v>79</v>
      </c>
      <c r="C3" s="22">
        <v>43904</v>
      </c>
      <c r="D3" s="23" t="s">
        <v>49</v>
      </c>
      <c r="E3" s="24">
        <v>175</v>
      </c>
      <c r="F3" s="24">
        <v>183</v>
      </c>
      <c r="G3" s="24">
        <v>179</v>
      </c>
      <c r="H3" s="24">
        <v>177</v>
      </c>
      <c r="I3" s="24"/>
      <c r="J3" s="24"/>
      <c r="K3" s="29">
        <v>4</v>
      </c>
      <c r="L3" s="29">
        <v>714</v>
      </c>
      <c r="M3" s="30">
        <v>178.5</v>
      </c>
      <c r="N3" s="31">
        <v>3</v>
      </c>
      <c r="O3" s="32">
        <v>181.5</v>
      </c>
    </row>
    <row r="4" spans="1:17" x14ac:dyDescent="0.25">
      <c r="A4" s="20" t="s">
        <v>78</v>
      </c>
      <c r="B4" s="21" t="s">
        <v>79</v>
      </c>
      <c r="C4" s="22">
        <v>43974</v>
      </c>
      <c r="D4" s="23" t="s">
        <v>49</v>
      </c>
      <c r="E4" s="24">
        <v>180</v>
      </c>
      <c r="F4" s="24">
        <v>180</v>
      </c>
      <c r="G4" s="24">
        <v>181</v>
      </c>
      <c r="H4" s="24">
        <v>171</v>
      </c>
      <c r="I4" s="24"/>
      <c r="J4" s="24"/>
      <c r="K4" s="29">
        <v>4</v>
      </c>
      <c r="L4" s="29">
        <v>712</v>
      </c>
      <c r="M4" s="30">
        <v>178</v>
      </c>
      <c r="N4" s="31">
        <v>3</v>
      </c>
      <c r="O4" s="32">
        <v>181</v>
      </c>
    </row>
    <row r="5" spans="1:17" x14ac:dyDescent="0.25">
      <c r="A5" s="20" t="s">
        <v>78</v>
      </c>
      <c r="B5" s="21" t="s">
        <v>79</v>
      </c>
      <c r="C5" s="22">
        <v>43995</v>
      </c>
      <c r="D5" s="23" t="s">
        <v>49</v>
      </c>
      <c r="E5" s="24">
        <v>175</v>
      </c>
      <c r="F5" s="24">
        <v>179</v>
      </c>
      <c r="G5" s="24">
        <v>180</v>
      </c>
      <c r="H5" s="24">
        <v>179</v>
      </c>
      <c r="I5" s="24"/>
      <c r="J5" s="24"/>
      <c r="K5" s="29">
        <v>4</v>
      </c>
      <c r="L5" s="29">
        <v>713</v>
      </c>
      <c r="M5" s="30">
        <v>178.25</v>
      </c>
      <c r="N5" s="31">
        <v>3</v>
      </c>
      <c r="O5" s="32">
        <v>181.25</v>
      </c>
    </row>
    <row r="6" spans="1:17" x14ac:dyDescent="0.25">
      <c r="A6" s="20" t="s">
        <v>78</v>
      </c>
      <c r="B6" s="21" t="s">
        <v>79</v>
      </c>
      <c r="C6" s="22">
        <v>44009</v>
      </c>
      <c r="D6" s="23" t="s">
        <v>49</v>
      </c>
      <c r="E6" s="24">
        <v>176</v>
      </c>
      <c r="F6" s="24">
        <v>176</v>
      </c>
      <c r="G6" s="24">
        <v>176</v>
      </c>
      <c r="H6" s="24">
        <v>180</v>
      </c>
      <c r="I6" s="24"/>
      <c r="J6" s="24"/>
      <c r="K6" s="29">
        <v>4</v>
      </c>
      <c r="L6" s="29">
        <v>708</v>
      </c>
      <c r="M6" s="30">
        <v>177</v>
      </c>
      <c r="N6" s="31">
        <v>4</v>
      </c>
      <c r="O6" s="32">
        <v>181</v>
      </c>
    </row>
    <row r="7" spans="1:17" x14ac:dyDescent="0.25">
      <c r="A7" s="20" t="s">
        <v>78</v>
      </c>
      <c r="B7" s="21" t="s">
        <v>79</v>
      </c>
      <c r="C7" s="22">
        <v>44037</v>
      </c>
      <c r="D7" s="23" t="s">
        <v>49</v>
      </c>
      <c r="E7" s="24">
        <v>180</v>
      </c>
      <c r="F7" s="24">
        <v>180</v>
      </c>
      <c r="G7" s="24">
        <v>171</v>
      </c>
      <c r="H7" s="24">
        <v>173</v>
      </c>
      <c r="I7" s="24"/>
      <c r="J7" s="24"/>
      <c r="K7" s="29">
        <v>4</v>
      </c>
      <c r="L7" s="29">
        <v>704</v>
      </c>
      <c r="M7" s="30">
        <v>176</v>
      </c>
      <c r="N7" s="31">
        <v>2</v>
      </c>
      <c r="O7" s="32">
        <v>178</v>
      </c>
    </row>
    <row r="8" spans="1:17" x14ac:dyDescent="0.25">
      <c r="A8" s="20" t="s">
        <v>78</v>
      </c>
      <c r="B8" s="21" t="s">
        <v>79</v>
      </c>
      <c r="C8" s="22">
        <v>44023</v>
      </c>
      <c r="D8" s="23" t="s">
        <v>49</v>
      </c>
      <c r="E8" s="24">
        <v>165</v>
      </c>
      <c r="F8" s="24">
        <v>150</v>
      </c>
      <c r="G8" s="24">
        <v>170</v>
      </c>
      <c r="H8" s="24">
        <v>162</v>
      </c>
      <c r="I8" s="24"/>
      <c r="J8" s="24"/>
      <c r="K8" s="29">
        <v>4</v>
      </c>
      <c r="L8" s="29">
        <v>647</v>
      </c>
      <c r="M8" s="30">
        <v>161.75</v>
      </c>
      <c r="N8" s="31">
        <v>2</v>
      </c>
      <c r="O8" s="32">
        <v>163.75</v>
      </c>
    </row>
    <row r="9" spans="1:17" x14ac:dyDescent="0.25">
      <c r="A9" s="20" t="s">
        <v>78</v>
      </c>
      <c r="B9" s="21" t="s">
        <v>79</v>
      </c>
      <c r="C9" s="22">
        <v>44072</v>
      </c>
      <c r="D9" s="23" t="s">
        <v>49</v>
      </c>
      <c r="E9" s="24">
        <v>168</v>
      </c>
      <c r="F9" s="24">
        <v>177</v>
      </c>
      <c r="G9" s="24">
        <v>171.001</v>
      </c>
      <c r="H9" s="24">
        <v>181.001</v>
      </c>
      <c r="I9" s="24">
        <v>178</v>
      </c>
      <c r="J9" s="24">
        <v>175</v>
      </c>
      <c r="K9" s="29">
        <v>6</v>
      </c>
      <c r="L9" s="29">
        <v>1050.002</v>
      </c>
      <c r="M9" s="30">
        <v>175.00033333333332</v>
      </c>
      <c r="N9" s="31">
        <v>6</v>
      </c>
      <c r="O9" s="32">
        <v>181.00033333333332</v>
      </c>
    </row>
    <row r="10" spans="1:17" x14ac:dyDescent="0.25">
      <c r="A10" s="20" t="s">
        <v>78</v>
      </c>
      <c r="B10" s="21" t="s">
        <v>79</v>
      </c>
      <c r="C10" s="22">
        <v>44086</v>
      </c>
      <c r="D10" s="23" t="s">
        <v>49</v>
      </c>
      <c r="E10" s="24">
        <v>190</v>
      </c>
      <c r="F10" s="24">
        <v>184</v>
      </c>
      <c r="G10" s="24">
        <v>181</v>
      </c>
      <c r="H10" s="24">
        <v>178</v>
      </c>
      <c r="I10" s="24"/>
      <c r="J10" s="24"/>
      <c r="K10" s="29">
        <v>4</v>
      </c>
      <c r="L10" s="29">
        <v>733</v>
      </c>
      <c r="M10" s="30">
        <v>183.25</v>
      </c>
      <c r="N10" s="31">
        <v>4</v>
      </c>
      <c r="O10" s="32">
        <v>187.25</v>
      </c>
    </row>
    <row r="11" spans="1:17" x14ac:dyDescent="0.25">
      <c r="A11" s="20" t="s">
        <v>78</v>
      </c>
      <c r="B11" s="21" t="s">
        <v>79</v>
      </c>
      <c r="C11" s="22">
        <v>44100</v>
      </c>
      <c r="D11" s="23" t="s">
        <v>49</v>
      </c>
      <c r="E11" s="24">
        <v>176</v>
      </c>
      <c r="F11" s="24">
        <v>165</v>
      </c>
      <c r="G11" s="24">
        <v>165</v>
      </c>
      <c r="H11" s="24">
        <v>166</v>
      </c>
      <c r="I11" s="24"/>
      <c r="J11" s="24"/>
      <c r="K11" s="29">
        <v>4</v>
      </c>
      <c r="L11" s="29">
        <v>672</v>
      </c>
      <c r="M11" s="30">
        <v>168</v>
      </c>
      <c r="N11" s="31">
        <v>2</v>
      </c>
      <c r="O11" s="32">
        <v>170</v>
      </c>
    </row>
    <row r="13" spans="1:17" x14ac:dyDescent="0.25">
      <c r="K13" s="17">
        <f>SUM(K2:K12)</f>
        <v>42</v>
      </c>
      <c r="L13" s="17">
        <f>SUM(L2:L12)</f>
        <v>7360.0020000000004</v>
      </c>
      <c r="M13" s="19">
        <f>SUM(L13/K13)</f>
        <v>175.23814285714286</v>
      </c>
      <c r="N13" s="17">
        <f>SUM(N2:N12)</f>
        <v>35</v>
      </c>
      <c r="O13" s="19">
        <f>SUM(M13+N13)</f>
        <v>210.23814285714286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_2"/>
    <protectedRange algorithmName="SHA-512" hashValue="ON39YdpmFHfN9f47KpiRvqrKx0V9+erV1CNkpWzYhW/Qyc6aT8rEyCrvauWSYGZK2ia3o7vd3akF07acHAFpOA==" saltValue="yVW9XmDwTqEnmpSGai0KYg==" spinCount="100000" sqref="D2" name="Range1_1_3_2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2"/>
    <protectedRange sqref="D5" name="Range1_1_1_1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7:J7 B7:C7" name="Range1_2_3_1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8"/>
    <protectedRange algorithmName="SHA-512" hashValue="ON39YdpmFHfN9f47KpiRvqrKx0V9+erV1CNkpWzYhW/Qyc6aT8rEyCrvauWSYGZK2ia3o7vd3akF07acHAFpOA==" saltValue="yVW9XmDwTqEnmpSGai0KYg==" spinCount="100000" sqref="D8" name="Range1_1_1_8"/>
    <protectedRange algorithmName="SHA-512" hashValue="ON39YdpmFHfN9f47KpiRvqrKx0V9+erV1CNkpWzYhW/Qyc6aT8rEyCrvauWSYGZK2ia3o7vd3akF07acHAFpOA==" saltValue="yVW9XmDwTqEnmpSGai0KYg==" spinCount="100000" sqref="E9:J9 B9:C9" name="Range1_2_9"/>
    <protectedRange algorithmName="SHA-512" hashValue="ON39YdpmFHfN9f47KpiRvqrKx0V9+erV1CNkpWzYhW/Qyc6aT8rEyCrvauWSYGZK2ia3o7vd3akF07acHAFpOA==" saltValue="yVW9XmDwTqEnmpSGai0KYg==" spinCount="100000" sqref="D9" name="Range1_1_1_7"/>
    <protectedRange sqref="E10:J10 B10:C10" name="Range1_2_1_1"/>
    <protectedRange sqref="D10" name="Range1_1_1_5"/>
    <protectedRange algorithmName="SHA-512" hashValue="ON39YdpmFHfN9f47KpiRvqrKx0V9+erV1CNkpWzYhW/Qyc6aT8rEyCrvauWSYGZK2ia3o7vd3akF07acHAFpOA==" saltValue="yVW9XmDwTqEnmpSGai0KYg==" spinCount="100000" sqref="E11:J11 B11:C11" name="Range1_2_11"/>
    <protectedRange algorithmName="SHA-512" hashValue="ON39YdpmFHfN9f47KpiRvqrKx0V9+erV1CNkpWzYhW/Qyc6aT8rEyCrvauWSYGZK2ia3o7vd3akF07acHAFpOA==" saltValue="yVW9XmDwTqEnmpSGai0KYg==" spinCount="100000" sqref="D11" name="Range1_1_1_10"/>
  </protectedRanges>
  <conditionalFormatting sqref="J2">
    <cfRule type="top10" dxfId="2667" priority="55" rank="1"/>
  </conditionalFormatting>
  <conditionalFormatting sqref="I2">
    <cfRule type="top10" dxfId="2666" priority="56" rank="1"/>
  </conditionalFormatting>
  <conditionalFormatting sqref="H2">
    <cfRule type="top10" dxfId="2665" priority="57" rank="1"/>
  </conditionalFormatting>
  <conditionalFormatting sqref="G2">
    <cfRule type="top10" dxfId="2664" priority="58" rank="1"/>
  </conditionalFormatting>
  <conditionalFormatting sqref="F2">
    <cfRule type="top10" dxfId="2663" priority="59" rank="1"/>
  </conditionalFormatting>
  <conditionalFormatting sqref="E2">
    <cfRule type="top10" dxfId="2662" priority="60" rank="1"/>
  </conditionalFormatting>
  <conditionalFormatting sqref="J3">
    <cfRule type="top10" dxfId="2661" priority="49" rank="1"/>
  </conditionalFormatting>
  <conditionalFormatting sqref="I3">
    <cfRule type="top10" dxfId="2660" priority="50" rank="1"/>
  </conditionalFormatting>
  <conditionalFormatting sqref="H3">
    <cfRule type="top10" dxfId="2659" priority="51" rank="1"/>
  </conditionalFormatting>
  <conditionalFormatting sqref="G3">
    <cfRule type="top10" dxfId="2658" priority="52" rank="1"/>
  </conditionalFormatting>
  <conditionalFormatting sqref="F3">
    <cfRule type="top10" dxfId="2657" priority="53" rank="1"/>
  </conditionalFormatting>
  <conditionalFormatting sqref="E3">
    <cfRule type="top10" dxfId="2656" priority="54" rank="1"/>
  </conditionalFormatting>
  <conditionalFormatting sqref="J4">
    <cfRule type="top10" dxfId="2655" priority="43" rank="1"/>
  </conditionalFormatting>
  <conditionalFormatting sqref="I4">
    <cfRule type="top10" dxfId="2654" priority="44" rank="1"/>
  </conditionalFormatting>
  <conditionalFormatting sqref="H4">
    <cfRule type="top10" dxfId="2653" priority="45" rank="1"/>
  </conditionalFormatting>
  <conditionalFormatting sqref="G4">
    <cfRule type="top10" dxfId="2652" priority="46" rank="1"/>
  </conditionalFormatting>
  <conditionalFormatting sqref="F4">
    <cfRule type="top10" dxfId="2651" priority="47" rank="1"/>
  </conditionalFormatting>
  <conditionalFormatting sqref="E4">
    <cfRule type="top10" dxfId="2650" priority="48" rank="1"/>
  </conditionalFormatting>
  <conditionalFormatting sqref="J5">
    <cfRule type="top10" dxfId="2649" priority="37" rank="1"/>
  </conditionalFormatting>
  <conditionalFormatting sqref="I5">
    <cfRule type="top10" dxfId="2648" priority="38" rank="1"/>
  </conditionalFormatting>
  <conditionalFormatting sqref="H5">
    <cfRule type="top10" dxfId="2647" priority="39" rank="1"/>
  </conditionalFormatting>
  <conditionalFormatting sqref="G5">
    <cfRule type="top10" dxfId="2646" priority="40" rank="1"/>
  </conditionalFormatting>
  <conditionalFormatting sqref="F5">
    <cfRule type="top10" dxfId="2645" priority="41" rank="1"/>
  </conditionalFormatting>
  <conditionalFormatting sqref="E5">
    <cfRule type="top10" dxfId="2644" priority="42" rank="1"/>
  </conditionalFormatting>
  <conditionalFormatting sqref="J6">
    <cfRule type="top10" dxfId="2643" priority="31" rank="1"/>
  </conditionalFormatting>
  <conditionalFormatting sqref="I6">
    <cfRule type="top10" dxfId="2642" priority="32" rank="1"/>
  </conditionalFormatting>
  <conditionalFormatting sqref="H6">
    <cfRule type="top10" dxfId="2641" priority="33" rank="1"/>
  </conditionalFormatting>
  <conditionalFormatting sqref="G6">
    <cfRule type="top10" dxfId="2640" priority="34" rank="1"/>
  </conditionalFormatting>
  <conditionalFormatting sqref="F6">
    <cfRule type="top10" dxfId="2639" priority="35" rank="1"/>
  </conditionalFormatting>
  <conditionalFormatting sqref="E6">
    <cfRule type="top10" dxfId="2638" priority="36" rank="1"/>
  </conditionalFormatting>
  <conditionalFormatting sqref="J7">
    <cfRule type="top10" dxfId="2637" priority="25" rank="1"/>
  </conditionalFormatting>
  <conditionalFormatting sqref="I7">
    <cfRule type="top10" dxfId="2636" priority="26" rank="1"/>
  </conditionalFormatting>
  <conditionalFormatting sqref="H7">
    <cfRule type="top10" dxfId="2635" priority="27" rank="1"/>
  </conditionalFormatting>
  <conditionalFormatting sqref="G7">
    <cfRule type="top10" dxfId="2634" priority="28" rank="1"/>
  </conditionalFormatting>
  <conditionalFormatting sqref="F7">
    <cfRule type="top10" dxfId="2633" priority="29" rank="1"/>
  </conditionalFormatting>
  <conditionalFormatting sqref="E7">
    <cfRule type="top10" dxfId="2632" priority="30" rank="1"/>
  </conditionalFormatting>
  <conditionalFormatting sqref="J8">
    <cfRule type="top10" dxfId="2631" priority="19" rank="1"/>
  </conditionalFormatting>
  <conditionalFormatting sqref="I8">
    <cfRule type="top10" dxfId="2630" priority="20" rank="1"/>
  </conditionalFormatting>
  <conditionalFormatting sqref="H8">
    <cfRule type="top10" dxfId="2629" priority="21" rank="1"/>
  </conditionalFormatting>
  <conditionalFormatting sqref="G8">
    <cfRule type="top10" dxfId="2628" priority="22" rank="1"/>
  </conditionalFormatting>
  <conditionalFormatting sqref="F8">
    <cfRule type="top10" dxfId="2627" priority="23" rank="1"/>
  </conditionalFormatting>
  <conditionalFormatting sqref="E8">
    <cfRule type="top10" dxfId="2626" priority="24" rank="1"/>
  </conditionalFormatting>
  <conditionalFormatting sqref="J9">
    <cfRule type="top10" dxfId="2625" priority="13" rank="1"/>
  </conditionalFormatting>
  <conditionalFormatting sqref="I9">
    <cfRule type="top10" dxfId="2624" priority="14" rank="1"/>
  </conditionalFormatting>
  <conditionalFormatting sqref="H9">
    <cfRule type="top10" dxfId="2623" priority="15" rank="1"/>
  </conditionalFormatting>
  <conditionalFormatting sqref="G9">
    <cfRule type="top10" dxfId="2622" priority="16" rank="1"/>
  </conditionalFormatting>
  <conditionalFormatting sqref="F9">
    <cfRule type="top10" dxfId="2621" priority="17" rank="1"/>
  </conditionalFormatting>
  <conditionalFormatting sqref="E9">
    <cfRule type="top10" dxfId="2620" priority="18" rank="1"/>
  </conditionalFormatting>
  <conditionalFormatting sqref="J10">
    <cfRule type="top10" dxfId="2619" priority="7" rank="1"/>
  </conditionalFormatting>
  <conditionalFormatting sqref="I10">
    <cfRule type="top10" dxfId="2618" priority="8" rank="1"/>
  </conditionalFormatting>
  <conditionalFormatting sqref="H10">
    <cfRule type="top10" dxfId="2617" priority="9" rank="1"/>
  </conditionalFormatting>
  <conditionalFormatting sqref="G10">
    <cfRule type="top10" dxfId="2616" priority="10" rank="1"/>
  </conditionalFormatting>
  <conditionalFormatting sqref="F10">
    <cfRule type="top10" dxfId="2615" priority="11" rank="1"/>
  </conditionalFormatting>
  <conditionalFormatting sqref="E10">
    <cfRule type="top10" dxfId="2614" priority="12" rank="1"/>
  </conditionalFormatting>
  <conditionalFormatting sqref="J11">
    <cfRule type="top10" dxfId="2613" priority="1" rank="1"/>
  </conditionalFormatting>
  <conditionalFormatting sqref="I11">
    <cfRule type="top10" dxfId="2612" priority="2" rank="1"/>
  </conditionalFormatting>
  <conditionalFormatting sqref="H11">
    <cfRule type="top10" dxfId="2611" priority="3" rank="1"/>
  </conditionalFormatting>
  <conditionalFormatting sqref="G11">
    <cfRule type="top10" dxfId="2610" priority="4" rank="1"/>
  </conditionalFormatting>
  <conditionalFormatting sqref="F11">
    <cfRule type="top10" dxfId="2609" priority="5" rank="1"/>
  </conditionalFormatting>
  <conditionalFormatting sqref="E11">
    <cfRule type="top10" dxfId="2608" priority="6" rank="1"/>
  </conditionalFormatting>
  <hyperlinks>
    <hyperlink ref="Q1" location="'National Adult Rankings'!A1" display="Return to Rankings" xr:uid="{01AA1A61-3AFF-41DA-83D1-B9FB14BA5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786796-41CD-4580-BC01-87C32A0D29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40F2089-D600-4C72-87A8-93CF4D81E2E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29458006-108C-44F3-8871-411B9344AA4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E243-8E52-4FC1-8856-02BFB24D58A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354</v>
      </c>
      <c r="C2" s="22">
        <v>44122</v>
      </c>
      <c r="D2" s="23" t="s">
        <v>159</v>
      </c>
      <c r="E2" s="24">
        <v>193</v>
      </c>
      <c r="F2" s="24">
        <v>192</v>
      </c>
      <c r="G2" s="24">
        <v>186</v>
      </c>
      <c r="H2" s="24">
        <v>193</v>
      </c>
      <c r="I2" s="24">
        <v>190</v>
      </c>
      <c r="J2" s="24">
        <v>191</v>
      </c>
      <c r="K2" s="29">
        <v>6</v>
      </c>
      <c r="L2" s="29">
        <v>1145</v>
      </c>
      <c r="M2" s="30">
        <v>190.83333333333334</v>
      </c>
      <c r="N2" s="31">
        <v>4</v>
      </c>
      <c r="O2" s="32">
        <v>194.83333333333334</v>
      </c>
    </row>
    <row r="5" spans="1:17" x14ac:dyDescent="0.25">
      <c r="K5" s="17">
        <f>SUM(K2:K4)</f>
        <v>6</v>
      </c>
      <c r="L5" s="17">
        <f>SUM(L2:L4)</f>
        <v>1145</v>
      </c>
      <c r="M5" s="19">
        <f>SUM(L5/K5)</f>
        <v>190.83333333333334</v>
      </c>
      <c r="N5" s="17">
        <f>SUM(N2:N4)</f>
        <v>4</v>
      </c>
      <c r="O5" s="19">
        <f>SUM(M5+N5)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2607" priority="5" rank="1"/>
  </conditionalFormatting>
  <conditionalFormatting sqref="I2">
    <cfRule type="top10" dxfId="2606" priority="2" rank="1"/>
    <cfRule type="top10" dxfId="2605" priority="7" rank="1"/>
  </conditionalFormatting>
  <conditionalFormatting sqref="E2">
    <cfRule type="top10" dxfId="2604" priority="6" rank="1"/>
  </conditionalFormatting>
  <conditionalFormatting sqref="G2">
    <cfRule type="top10" dxfId="2603" priority="4" rank="1"/>
  </conditionalFormatting>
  <conditionalFormatting sqref="H2">
    <cfRule type="top10" dxfId="2602" priority="3" rank="1"/>
  </conditionalFormatting>
  <conditionalFormatting sqref="J2">
    <cfRule type="top10" dxfId="2601" priority="1" rank="1"/>
  </conditionalFormatting>
  <hyperlinks>
    <hyperlink ref="Q1" location="'National Adult Rankings'!A1" display="Return to Rankings" xr:uid="{30227ABD-F798-49F1-B9CA-37E42B4733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B220B2-55BF-4929-94D7-74D708583C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1:Q8"/>
  <sheetViews>
    <sheetView workbookViewId="0">
      <selection activeCell="A14" sqref="A14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39</v>
      </c>
      <c r="C2" s="22">
        <v>43855</v>
      </c>
      <c r="D2" s="23" t="s">
        <v>45</v>
      </c>
      <c r="E2" s="24">
        <v>186</v>
      </c>
      <c r="F2" s="24">
        <v>179</v>
      </c>
      <c r="G2" s="24">
        <v>192</v>
      </c>
      <c r="H2" s="24">
        <v>185</v>
      </c>
      <c r="I2" s="24"/>
      <c r="J2" s="24"/>
      <c r="K2" s="25">
        <v>4</v>
      </c>
      <c r="L2" s="25">
        <v>742</v>
      </c>
      <c r="M2" s="26">
        <v>185.5</v>
      </c>
      <c r="N2" s="27">
        <v>2</v>
      </c>
      <c r="O2" s="28">
        <v>187.5</v>
      </c>
    </row>
    <row r="3" spans="1:17" x14ac:dyDescent="0.25">
      <c r="A3" s="20" t="s">
        <v>61</v>
      </c>
      <c r="B3" s="21" t="s">
        <v>64</v>
      </c>
      <c r="C3" s="22" t="str">
        <f t="shared" ref="C3" si="0">$D$2</f>
        <v>Edinburg, TX</v>
      </c>
      <c r="D3" s="23">
        <f t="shared" ref="D3" si="1">$E$2</f>
        <v>186</v>
      </c>
      <c r="E3" s="24">
        <v>194</v>
      </c>
      <c r="F3" s="24">
        <v>189</v>
      </c>
      <c r="G3" s="24">
        <v>190</v>
      </c>
      <c r="H3" s="24">
        <v>189</v>
      </c>
      <c r="I3" s="24"/>
      <c r="J3" s="24"/>
      <c r="K3" s="29">
        <v>4</v>
      </c>
      <c r="L3" s="29">
        <v>762</v>
      </c>
      <c r="M3" s="30">
        <v>190.5</v>
      </c>
      <c r="N3" s="31">
        <v>2</v>
      </c>
      <c r="O3" s="32">
        <v>192.5</v>
      </c>
    </row>
    <row r="4" spans="1:17" x14ac:dyDescent="0.25">
      <c r="A4" s="20" t="s">
        <v>61</v>
      </c>
      <c r="B4" s="21" t="s">
        <v>64</v>
      </c>
      <c r="C4" s="22">
        <v>43988</v>
      </c>
      <c r="D4" s="23" t="s">
        <v>45</v>
      </c>
      <c r="E4" s="24">
        <v>189</v>
      </c>
      <c r="F4" s="24">
        <v>186</v>
      </c>
      <c r="G4" s="24">
        <v>187</v>
      </c>
      <c r="H4" s="24">
        <v>190</v>
      </c>
      <c r="I4" s="24"/>
      <c r="J4" s="24"/>
      <c r="K4" s="29">
        <v>4</v>
      </c>
      <c r="L4" s="29">
        <v>752</v>
      </c>
      <c r="M4" s="30">
        <v>188</v>
      </c>
      <c r="N4" s="31">
        <v>6</v>
      </c>
      <c r="O4" s="32">
        <v>194</v>
      </c>
    </row>
    <row r="5" spans="1:17" x14ac:dyDescent="0.25">
      <c r="A5" s="20" t="s">
        <v>61</v>
      </c>
      <c r="B5" s="21" t="s">
        <v>64</v>
      </c>
      <c r="C5" s="22">
        <v>44030</v>
      </c>
      <c r="D5" s="23" t="s">
        <v>45</v>
      </c>
      <c r="E5" s="24">
        <v>187</v>
      </c>
      <c r="F5" s="24">
        <v>189</v>
      </c>
      <c r="G5" s="24">
        <v>181</v>
      </c>
      <c r="H5" s="24">
        <v>180</v>
      </c>
      <c r="I5" s="24"/>
      <c r="J5" s="24"/>
      <c r="K5" s="29">
        <v>4</v>
      </c>
      <c r="L5" s="29">
        <v>737</v>
      </c>
      <c r="M5" s="30">
        <v>184.25</v>
      </c>
      <c r="N5" s="31">
        <v>5</v>
      </c>
      <c r="O5" s="32">
        <v>189.25</v>
      </c>
    </row>
    <row r="8" spans="1:17" x14ac:dyDescent="0.25">
      <c r="K8" s="17">
        <f>SUM(K2:K7)</f>
        <v>16</v>
      </c>
      <c r="L8" s="17">
        <f>SUM(L2:L7)</f>
        <v>2993</v>
      </c>
      <c r="M8" s="19">
        <f>SUM(L8/K8)</f>
        <v>187.0625</v>
      </c>
      <c r="N8" s="17">
        <f>SUM(N2:N7)</f>
        <v>15</v>
      </c>
      <c r="O8" s="19">
        <f>SUM(M8+N8)</f>
        <v>202.0625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2600" priority="29" rank="1"/>
  </conditionalFormatting>
  <conditionalFormatting sqref="G2">
    <cfRule type="top10" dxfId="2599" priority="28" rank="1"/>
  </conditionalFormatting>
  <conditionalFormatting sqref="H2">
    <cfRule type="top10" dxfId="2598" priority="27" rank="1"/>
  </conditionalFormatting>
  <conditionalFormatting sqref="I2">
    <cfRule type="top10" dxfId="2597" priority="25" rank="1"/>
  </conditionalFormatting>
  <conditionalFormatting sqref="J2">
    <cfRule type="top10" dxfId="2596" priority="26" rank="1"/>
  </conditionalFormatting>
  <conditionalFormatting sqref="E2">
    <cfRule type="top10" dxfId="2595" priority="30" rank="1"/>
  </conditionalFormatting>
  <conditionalFormatting sqref="F3">
    <cfRule type="top10" dxfId="2594" priority="19" rank="1"/>
  </conditionalFormatting>
  <conditionalFormatting sqref="G3">
    <cfRule type="top10" dxfId="2593" priority="20" rank="1"/>
  </conditionalFormatting>
  <conditionalFormatting sqref="H3">
    <cfRule type="top10" dxfId="2592" priority="21" rank="1"/>
  </conditionalFormatting>
  <conditionalFormatting sqref="I3">
    <cfRule type="top10" dxfId="2591" priority="22" rank="1"/>
  </conditionalFormatting>
  <conditionalFormatting sqref="J3">
    <cfRule type="top10" dxfId="2590" priority="23" rank="1"/>
  </conditionalFormatting>
  <conditionalFormatting sqref="E3">
    <cfRule type="top10" dxfId="2589" priority="24" rank="1"/>
  </conditionalFormatting>
  <conditionalFormatting sqref="F4">
    <cfRule type="top10" dxfId="2588" priority="17" rank="1"/>
  </conditionalFormatting>
  <conditionalFormatting sqref="G4">
    <cfRule type="top10" dxfId="2587" priority="16" rank="1"/>
  </conditionalFormatting>
  <conditionalFormatting sqref="H4">
    <cfRule type="top10" dxfId="2586" priority="15" rank="1"/>
  </conditionalFormatting>
  <conditionalFormatting sqref="I4">
    <cfRule type="top10" dxfId="2585" priority="13" rank="1"/>
  </conditionalFormatting>
  <conditionalFormatting sqref="J4">
    <cfRule type="top10" dxfId="2584" priority="14" rank="1"/>
  </conditionalFormatting>
  <conditionalFormatting sqref="E4">
    <cfRule type="top10" dxfId="2583" priority="18" rank="1"/>
  </conditionalFormatting>
  <conditionalFormatting sqref="F5">
    <cfRule type="top10" dxfId="2582" priority="5" rank="1"/>
  </conditionalFormatting>
  <conditionalFormatting sqref="G5">
    <cfRule type="top10" dxfId="2581" priority="4" rank="1"/>
  </conditionalFormatting>
  <conditionalFormatting sqref="H5">
    <cfRule type="top10" dxfId="2580" priority="3" rank="1"/>
  </conditionalFormatting>
  <conditionalFormatting sqref="I5">
    <cfRule type="top10" dxfId="2579" priority="1" rank="1"/>
  </conditionalFormatting>
  <conditionalFormatting sqref="J5">
    <cfRule type="top10" dxfId="2578" priority="2" rank="1"/>
  </conditionalFormatting>
  <conditionalFormatting sqref="E5">
    <cfRule type="top10" dxfId="2577" priority="6" rank="1"/>
  </conditionalFormatting>
  <hyperlinks>
    <hyperlink ref="Q1" location="'National Adult Rankings'!A1" display="Return to Rankings" xr:uid="{F8F1F997-16DD-421B-92DD-71E646E612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36313A-8061-4476-8E06-C4147A0BCF9B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D178BE66-26A4-4CFD-A3B3-8188665D7946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D0745C-54B3-4B95-A9E2-286085158AFC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Q11"/>
  <sheetViews>
    <sheetView workbookViewId="0">
      <selection activeCell="A17" sqref="A17:XFD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80</v>
      </c>
      <c r="C2" s="22">
        <v>43907</v>
      </c>
      <c r="D2" s="23" t="s">
        <v>82</v>
      </c>
      <c r="E2" s="24">
        <v>195</v>
      </c>
      <c r="F2" s="24">
        <v>196</v>
      </c>
      <c r="G2" s="24">
        <v>196</v>
      </c>
      <c r="H2" s="24">
        <v>199</v>
      </c>
      <c r="I2" s="24"/>
      <c r="J2" s="24"/>
      <c r="K2" s="29">
        <v>4</v>
      </c>
      <c r="L2" s="29">
        <v>786</v>
      </c>
      <c r="M2" s="30">
        <v>196.5</v>
      </c>
      <c r="N2" s="31">
        <v>11</v>
      </c>
      <c r="O2" s="32">
        <v>207.5</v>
      </c>
    </row>
    <row r="3" spans="1:17" x14ac:dyDescent="0.25">
      <c r="A3" s="20" t="s">
        <v>61</v>
      </c>
      <c r="B3" s="21" t="s">
        <v>80</v>
      </c>
      <c r="C3" s="22">
        <v>43942</v>
      </c>
      <c r="D3" s="23" t="s">
        <v>106</v>
      </c>
      <c r="E3" s="24">
        <v>192</v>
      </c>
      <c r="F3" s="24">
        <v>197</v>
      </c>
      <c r="G3" s="24">
        <v>190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775</v>
      </c>
      <c r="M3" s="30">
        <f t="shared" ref="M3" si="2">IFERROR(L3/K3,0)</f>
        <v>193.75</v>
      </c>
      <c r="N3" s="31">
        <v>2</v>
      </c>
      <c r="O3" s="32">
        <f t="shared" ref="O3" si="3">SUM(M3+N3)</f>
        <v>195.75</v>
      </c>
    </row>
    <row r="4" spans="1:17" x14ac:dyDescent="0.25">
      <c r="A4" s="20" t="s">
        <v>61</v>
      </c>
      <c r="B4" s="21" t="s">
        <v>80</v>
      </c>
      <c r="C4" s="22">
        <v>43947</v>
      </c>
      <c r="D4" s="23" t="s">
        <v>108</v>
      </c>
      <c r="E4" s="24">
        <v>194</v>
      </c>
      <c r="F4" s="24">
        <v>190</v>
      </c>
      <c r="G4" s="24">
        <v>192</v>
      </c>
      <c r="H4" s="24">
        <v>195</v>
      </c>
      <c r="I4" s="24"/>
      <c r="J4" s="24"/>
      <c r="K4" s="29">
        <v>4</v>
      </c>
      <c r="L4" s="29">
        <v>771</v>
      </c>
      <c r="M4" s="30">
        <v>192.75</v>
      </c>
      <c r="N4" s="31">
        <v>3</v>
      </c>
      <c r="O4" s="32">
        <v>195.75</v>
      </c>
    </row>
    <row r="5" spans="1:17" x14ac:dyDescent="0.25">
      <c r="A5" s="20" t="s">
        <v>61</v>
      </c>
      <c r="B5" s="21" t="s">
        <v>80</v>
      </c>
      <c r="C5" s="22">
        <v>43970</v>
      </c>
      <c r="D5" s="23" t="s">
        <v>82</v>
      </c>
      <c r="E5" s="24">
        <v>194</v>
      </c>
      <c r="F5" s="24">
        <v>196</v>
      </c>
      <c r="G5" s="24">
        <v>194</v>
      </c>
      <c r="H5" s="24">
        <v>193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f t="shared" ref="O5" si="4">SUM(M5+N5)</f>
        <v>196.25</v>
      </c>
    </row>
    <row r="6" spans="1:17" x14ac:dyDescent="0.25">
      <c r="A6" s="20" t="s">
        <v>61</v>
      </c>
      <c r="B6" s="21" t="s">
        <v>80</v>
      </c>
      <c r="C6" s="22">
        <v>43998</v>
      </c>
      <c r="D6" s="23" t="s">
        <v>82</v>
      </c>
      <c r="E6" s="24">
        <v>190</v>
      </c>
      <c r="F6" s="24">
        <v>194</v>
      </c>
      <c r="G6" s="24">
        <v>193</v>
      </c>
      <c r="H6" s="24">
        <v>187</v>
      </c>
      <c r="I6" s="24"/>
      <c r="J6" s="24"/>
      <c r="K6" s="29">
        <v>4</v>
      </c>
      <c r="L6" s="29">
        <v>764</v>
      </c>
      <c r="M6" s="30">
        <v>191</v>
      </c>
      <c r="N6" s="31">
        <v>3</v>
      </c>
      <c r="O6" s="32">
        <v>194</v>
      </c>
    </row>
    <row r="7" spans="1:17" x14ac:dyDescent="0.25">
      <c r="A7" s="20" t="s">
        <v>61</v>
      </c>
      <c r="B7" s="21" t="s">
        <v>80</v>
      </c>
      <c r="C7" s="22">
        <v>44009</v>
      </c>
      <c r="D7" s="23" t="s">
        <v>82</v>
      </c>
      <c r="E7" s="24">
        <v>192</v>
      </c>
      <c r="F7" s="24">
        <v>187</v>
      </c>
      <c r="G7" s="24">
        <v>191</v>
      </c>
      <c r="H7" s="24">
        <v>192</v>
      </c>
      <c r="I7" s="24"/>
      <c r="J7" s="24"/>
      <c r="K7" s="29">
        <v>4</v>
      </c>
      <c r="L7" s="29">
        <v>762</v>
      </c>
      <c r="M7" s="30">
        <v>190.5</v>
      </c>
      <c r="N7" s="31">
        <v>6</v>
      </c>
      <c r="O7" s="32">
        <v>196.5</v>
      </c>
    </row>
    <row r="8" spans="1:17" x14ac:dyDescent="0.25">
      <c r="A8" s="20" t="s">
        <v>61</v>
      </c>
      <c r="B8" s="21" t="s">
        <v>80</v>
      </c>
      <c r="C8" s="22">
        <v>44037</v>
      </c>
      <c r="D8" s="23" t="s">
        <v>82</v>
      </c>
      <c r="E8" s="24">
        <v>192</v>
      </c>
      <c r="F8" s="24">
        <v>192</v>
      </c>
      <c r="G8" s="24">
        <v>187</v>
      </c>
      <c r="H8" s="24">
        <v>194</v>
      </c>
      <c r="I8" s="24"/>
      <c r="J8" s="24"/>
      <c r="K8" s="29">
        <v>4</v>
      </c>
      <c r="L8" s="29">
        <v>765</v>
      </c>
      <c r="M8" s="30">
        <v>191.25</v>
      </c>
      <c r="N8" s="31">
        <v>2</v>
      </c>
      <c r="O8" s="32">
        <v>193.25</v>
      </c>
    </row>
    <row r="11" spans="1:17" x14ac:dyDescent="0.25">
      <c r="K11" s="17">
        <f>SUM(K2:K10)</f>
        <v>28</v>
      </c>
      <c r="L11" s="17">
        <f>SUM(L2:L10)</f>
        <v>5400</v>
      </c>
      <c r="M11" s="19">
        <f>SUM(L11/K11)</f>
        <v>192.85714285714286</v>
      </c>
      <c r="N11" s="17">
        <f>SUM(N2:N10)</f>
        <v>29</v>
      </c>
      <c r="O11" s="19">
        <f>SUM(M11+N11)</f>
        <v>221.85714285714286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6_6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11"/>
    <protectedRange algorithmName="SHA-512" hashValue="ON39YdpmFHfN9f47KpiRvqrKx0V9+erV1CNkpWzYhW/Qyc6aT8rEyCrvauWSYGZK2ia3o7vd3akF07acHAFpOA==" saltValue="yVW9XmDwTqEnmpSGai0KYg==" spinCount="100000" sqref="E8:H8" name="Range1_3_5"/>
  </protectedRanges>
  <conditionalFormatting sqref="F2">
    <cfRule type="top10" dxfId="2576" priority="95" rank="1"/>
  </conditionalFormatting>
  <conditionalFormatting sqref="G2">
    <cfRule type="top10" dxfId="2575" priority="94" rank="1"/>
  </conditionalFormatting>
  <conditionalFormatting sqref="H2">
    <cfRule type="top10" dxfId="2574" priority="93" rank="1"/>
  </conditionalFormatting>
  <conditionalFormatting sqref="I2">
    <cfRule type="top10" dxfId="2573" priority="91" rank="1"/>
  </conditionalFormatting>
  <conditionalFormatting sqref="J2">
    <cfRule type="top10" dxfId="2572" priority="92" rank="1"/>
  </conditionalFormatting>
  <conditionalFormatting sqref="E2">
    <cfRule type="top10" dxfId="2571" priority="96" rank="1"/>
  </conditionalFormatting>
  <conditionalFormatting sqref="F3">
    <cfRule type="top10" dxfId="2570" priority="85" rank="1"/>
  </conditionalFormatting>
  <conditionalFormatting sqref="G3">
    <cfRule type="top10" dxfId="2569" priority="86" rank="1"/>
  </conditionalFormatting>
  <conditionalFormatting sqref="H3">
    <cfRule type="top10" dxfId="2568" priority="87" rank="1"/>
  </conditionalFormatting>
  <conditionalFormatting sqref="I3">
    <cfRule type="top10" dxfId="2567" priority="88" rank="1"/>
  </conditionalFormatting>
  <conditionalFormatting sqref="J3">
    <cfRule type="top10" dxfId="2566" priority="89" rank="1"/>
  </conditionalFormatting>
  <conditionalFormatting sqref="E3">
    <cfRule type="top10" dxfId="2565" priority="90" rank="1"/>
  </conditionalFormatting>
  <conditionalFormatting sqref="F4">
    <cfRule type="top10" dxfId="2564" priority="79" rank="1"/>
  </conditionalFormatting>
  <conditionalFormatting sqref="G4">
    <cfRule type="top10" dxfId="2563" priority="80" rank="1"/>
  </conditionalFormatting>
  <conditionalFormatting sqref="H4">
    <cfRule type="top10" dxfId="2562" priority="81" rank="1"/>
  </conditionalFormatting>
  <conditionalFormatting sqref="I4">
    <cfRule type="top10" dxfId="2561" priority="82" rank="1"/>
  </conditionalFormatting>
  <conditionalFormatting sqref="J4">
    <cfRule type="top10" dxfId="2560" priority="83" rank="1"/>
  </conditionalFormatting>
  <conditionalFormatting sqref="E4">
    <cfRule type="top10" dxfId="2559" priority="84" rank="1"/>
  </conditionalFormatting>
  <conditionalFormatting sqref="F5">
    <cfRule type="top10" dxfId="2558" priority="77" rank="1"/>
  </conditionalFormatting>
  <conditionalFormatting sqref="G5">
    <cfRule type="top10" dxfId="2557" priority="76" rank="1"/>
  </conditionalFormatting>
  <conditionalFormatting sqref="H5">
    <cfRule type="top10" dxfId="2556" priority="75" rank="1"/>
  </conditionalFormatting>
  <conditionalFormatting sqref="I5">
    <cfRule type="top10" dxfId="2555" priority="73" rank="1"/>
  </conditionalFormatting>
  <conditionalFormatting sqref="J5">
    <cfRule type="top10" dxfId="2554" priority="74" rank="1"/>
  </conditionalFormatting>
  <conditionalFormatting sqref="E5">
    <cfRule type="top10" dxfId="2553" priority="78" rank="1"/>
  </conditionalFormatting>
  <conditionalFormatting sqref="F6">
    <cfRule type="top10" dxfId="2552" priority="41" rank="1"/>
  </conditionalFormatting>
  <conditionalFormatting sqref="G6">
    <cfRule type="top10" dxfId="2551" priority="40" rank="1"/>
  </conditionalFormatting>
  <conditionalFormatting sqref="H6">
    <cfRule type="top10" dxfId="2550" priority="39" rank="1"/>
  </conditionalFormatting>
  <conditionalFormatting sqref="I6">
    <cfRule type="top10" dxfId="2549" priority="37" rank="1"/>
  </conditionalFormatting>
  <conditionalFormatting sqref="J6">
    <cfRule type="top10" dxfId="2548" priority="38" rank="1"/>
  </conditionalFormatting>
  <conditionalFormatting sqref="E6">
    <cfRule type="top10" dxfId="2547" priority="42" rank="1"/>
  </conditionalFormatting>
  <conditionalFormatting sqref="F7">
    <cfRule type="top10" dxfId="2546" priority="35" rank="1"/>
  </conditionalFormatting>
  <conditionalFormatting sqref="G7">
    <cfRule type="top10" dxfId="2545" priority="34" rank="1"/>
  </conditionalFormatting>
  <conditionalFormatting sqref="H7">
    <cfRule type="top10" dxfId="2544" priority="33" rank="1"/>
  </conditionalFormatting>
  <conditionalFormatting sqref="I7">
    <cfRule type="top10" dxfId="2543" priority="31" rank="1"/>
  </conditionalFormatting>
  <conditionalFormatting sqref="J7">
    <cfRule type="top10" dxfId="2542" priority="32" rank="1"/>
  </conditionalFormatting>
  <conditionalFormatting sqref="E7">
    <cfRule type="top10" dxfId="2541" priority="36" rank="1"/>
  </conditionalFormatting>
  <conditionalFormatting sqref="F8">
    <cfRule type="top10" dxfId="2540" priority="29" rank="1"/>
  </conditionalFormatting>
  <conditionalFormatting sqref="G8">
    <cfRule type="top10" dxfId="2539" priority="28" rank="1"/>
  </conditionalFormatting>
  <conditionalFormatting sqref="H8">
    <cfRule type="top10" dxfId="2538" priority="27" rank="1"/>
  </conditionalFormatting>
  <conditionalFormatting sqref="I8">
    <cfRule type="top10" dxfId="2537" priority="25" rank="1"/>
  </conditionalFormatting>
  <conditionalFormatting sqref="J8">
    <cfRule type="top10" dxfId="2536" priority="26" rank="1"/>
  </conditionalFormatting>
  <conditionalFormatting sqref="E8">
    <cfRule type="top10" dxfId="2535" priority="30" rank="1"/>
  </conditionalFormatting>
  <hyperlinks>
    <hyperlink ref="Q1" location="'National Adult Rankings'!A1" display="Return to Rankings" xr:uid="{0E112E25-02FF-467A-A2AE-EF6B14E47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676256E-8768-401D-8FB7-52E2DECAC3B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DFA1-6333-471B-9FD1-42D28AA7B980}">
  <dimension ref="A1:Q1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177</v>
      </c>
      <c r="C2" s="22">
        <v>43989</v>
      </c>
      <c r="D2" s="23" t="s">
        <v>159</v>
      </c>
      <c r="E2" s="24">
        <v>192</v>
      </c>
      <c r="F2" s="24">
        <v>195</v>
      </c>
      <c r="G2" s="24">
        <v>194</v>
      </c>
      <c r="H2" s="24">
        <v>193</v>
      </c>
      <c r="I2" s="24"/>
      <c r="J2" s="24"/>
      <c r="K2" s="29">
        <v>4</v>
      </c>
      <c r="L2" s="29">
        <v>774</v>
      </c>
      <c r="M2" s="30">
        <v>193.5</v>
      </c>
      <c r="N2" s="31">
        <v>13</v>
      </c>
      <c r="O2" s="32">
        <v>206.5</v>
      </c>
    </row>
    <row r="3" spans="1:17" x14ac:dyDescent="0.25">
      <c r="A3" s="20" t="s">
        <v>78</v>
      </c>
      <c r="B3" s="21" t="s">
        <v>177</v>
      </c>
      <c r="C3" s="22">
        <v>44006</v>
      </c>
      <c r="D3" s="23" t="s">
        <v>159</v>
      </c>
      <c r="E3" s="24">
        <v>196</v>
      </c>
      <c r="F3" s="24">
        <v>195</v>
      </c>
      <c r="G3" s="24">
        <v>192</v>
      </c>
      <c r="H3" s="24">
        <v>197</v>
      </c>
      <c r="I3" s="24"/>
      <c r="J3" s="24"/>
      <c r="K3" s="29">
        <v>4</v>
      </c>
      <c r="L3" s="29">
        <v>780</v>
      </c>
      <c r="M3" s="30">
        <v>195</v>
      </c>
      <c r="N3" s="31">
        <v>13</v>
      </c>
      <c r="O3" s="32">
        <v>208</v>
      </c>
    </row>
    <row r="4" spans="1:17" x14ac:dyDescent="0.25">
      <c r="A4" s="20" t="s">
        <v>78</v>
      </c>
      <c r="B4" s="21" t="s">
        <v>177</v>
      </c>
      <c r="C4" s="22">
        <v>44024</v>
      </c>
      <c r="D4" s="23" t="s">
        <v>159</v>
      </c>
      <c r="E4" s="24">
        <v>190</v>
      </c>
      <c r="F4" s="24">
        <v>194.001</v>
      </c>
      <c r="G4" s="24">
        <v>195</v>
      </c>
      <c r="H4" s="24">
        <v>192</v>
      </c>
      <c r="I4" s="24">
        <v>188</v>
      </c>
      <c r="J4" s="24">
        <v>192</v>
      </c>
      <c r="K4" s="29">
        <v>6</v>
      </c>
      <c r="L4" s="29">
        <v>1151.001</v>
      </c>
      <c r="M4" s="30">
        <v>191.83349999999999</v>
      </c>
      <c r="N4" s="31">
        <v>12</v>
      </c>
      <c r="O4" s="32">
        <v>203.83349999999999</v>
      </c>
    </row>
    <row r="5" spans="1:17" x14ac:dyDescent="0.25">
      <c r="A5" s="20" t="s">
        <v>78</v>
      </c>
      <c r="B5" s="21" t="s">
        <v>177</v>
      </c>
      <c r="C5" s="22">
        <v>44030</v>
      </c>
      <c r="D5" s="23" t="s">
        <v>204</v>
      </c>
      <c r="E5" s="24">
        <v>192</v>
      </c>
      <c r="F5" s="24">
        <v>194</v>
      </c>
      <c r="G5" s="24">
        <v>193</v>
      </c>
      <c r="H5" s="24">
        <v>194</v>
      </c>
      <c r="I5" s="24"/>
      <c r="J5" s="24"/>
      <c r="K5" s="29">
        <v>4</v>
      </c>
      <c r="L5" s="29">
        <v>773</v>
      </c>
      <c r="M5" s="30">
        <v>193.25</v>
      </c>
      <c r="N5" s="31">
        <v>4</v>
      </c>
      <c r="O5" s="32">
        <v>197.25</v>
      </c>
    </row>
    <row r="8" spans="1:17" x14ac:dyDescent="0.25">
      <c r="K8" s="17">
        <f>SUM(K2:K7)</f>
        <v>18</v>
      </c>
      <c r="L8" s="17">
        <f>SUM(L2:L7)</f>
        <v>3478.0010000000002</v>
      </c>
      <c r="M8" s="19">
        <f>SUM(L8/K8)</f>
        <v>193.22227777777778</v>
      </c>
      <c r="N8" s="17">
        <f>SUM(N2:N7)</f>
        <v>42</v>
      </c>
      <c r="O8" s="19">
        <f>SUM(M8+N8)</f>
        <v>235.22227777777778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0" t="s">
        <v>127</v>
      </c>
      <c r="B14" s="21" t="s">
        <v>177</v>
      </c>
      <c r="C14" s="22">
        <v>44034</v>
      </c>
      <c r="D14" s="23" t="s">
        <v>159</v>
      </c>
      <c r="E14" s="24">
        <v>198</v>
      </c>
      <c r="F14" s="24">
        <v>197</v>
      </c>
      <c r="G14" s="24">
        <v>197</v>
      </c>
      <c r="H14" s="24">
        <v>199</v>
      </c>
      <c r="I14" s="24"/>
      <c r="J14" s="24"/>
      <c r="K14" s="29">
        <v>4</v>
      </c>
      <c r="L14" s="29">
        <v>791</v>
      </c>
      <c r="M14" s="30">
        <v>197.75</v>
      </c>
      <c r="N14" s="31">
        <v>6</v>
      </c>
      <c r="O14" s="32">
        <v>203.75</v>
      </c>
    </row>
    <row r="17" spans="11:15" x14ac:dyDescent="0.25">
      <c r="K17" s="17">
        <f>SUM(K14:K16)</f>
        <v>4</v>
      </c>
      <c r="L17" s="17">
        <f>SUM(L14:L16)</f>
        <v>791</v>
      </c>
      <c r="M17" s="19">
        <f>SUM(L17/K17)</f>
        <v>197.75</v>
      </c>
      <c r="N17" s="17">
        <f>SUM(N14:N16)</f>
        <v>6</v>
      </c>
      <c r="O17" s="19">
        <f>SUM(M17+N17)</f>
        <v>203.75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I14:J14 B14:C14" name="Range1_30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4:H14" name="Range1_3_5"/>
  </protectedRanges>
  <conditionalFormatting sqref="E2">
    <cfRule type="top10" dxfId="2534" priority="54" rank="1"/>
  </conditionalFormatting>
  <conditionalFormatting sqref="F2">
    <cfRule type="top10" dxfId="2533" priority="53" rank="1"/>
  </conditionalFormatting>
  <conditionalFormatting sqref="G2">
    <cfRule type="top10" dxfId="2532" priority="52" rank="1"/>
  </conditionalFormatting>
  <conditionalFormatting sqref="H2">
    <cfRule type="top10" dxfId="2531" priority="51" rank="1"/>
  </conditionalFormatting>
  <conditionalFormatting sqref="I2">
    <cfRule type="top10" dxfId="2530" priority="50" rank="1"/>
  </conditionalFormatting>
  <conditionalFormatting sqref="J2">
    <cfRule type="top10" dxfId="2529" priority="49" rank="1"/>
  </conditionalFormatting>
  <conditionalFormatting sqref="I3">
    <cfRule type="top10" dxfId="2528" priority="45" rank="1"/>
  </conditionalFormatting>
  <conditionalFormatting sqref="H3">
    <cfRule type="top10" dxfId="2527" priority="46" rank="1"/>
  </conditionalFormatting>
  <conditionalFormatting sqref="G3">
    <cfRule type="top10" dxfId="2526" priority="47" rank="1"/>
  </conditionalFormatting>
  <conditionalFormatting sqref="F3">
    <cfRule type="top10" dxfId="2525" priority="48" rank="1"/>
  </conditionalFormatting>
  <conditionalFormatting sqref="E3">
    <cfRule type="top10" dxfId="2524" priority="44" rank="1"/>
  </conditionalFormatting>
  <conditionalFormatting sqref="J3">
    <cfRule type="top10" dxfId="2523" priority="43" rank="1"/>
  </conditionalFormatting>
  <conditionalFormatting sqref="J4">
    <cfRule type="top10" dxfId="2522" priority="37" rank="1"/>
  </conditionalFormatting>
  <conditionalFormatting sqref="I4">
    <cfRule type="top10" dxfId="2521" priority="38" rank="1"/>
  </conditionalFormatting>
  <conditionalFormatting sqref="H4">
    <cfRule type="top10" dxfId="2520" priority="39" rank="1"/>
  </conditionalFormatting>
  <conditionalFormatting sqref="G4">
    <cfRule type="top10" dxfId="2519" priority="40" rank="1"/>
  </conditionalFormatting>
  <conditionalFormatting sqref="F4">
    <cfRule type="top10" dxfId="2518" priority="41" rank="1"/>
  </conditionalFormatting>
  <conditionalFormatting sqref="E4">
    <cfRule type="top10" dxfId="2517" priority="42" rank="1"/>
  </conditionalFormatting>
  <conditionalFormatting sqref="I5">
    <cfRule type="top10" dxfId="2516" priority="33" rank="1"/>
  </conditionalFormatting>
  <conditionalFormatting sqref="H5">
    <cfRule type="top10" dxfId="2515" priority="34" rank="1"/>
  </conditionalFormatting>
  <conditionalFormatting sqref="G5">
    <cfRule type="top10" dxfId="2514" priority="35" rank="1"/>
  </conditionalFormatting>
  <conditionalFormatting sqref="F5">
    <cfRule type="top10" dxfId="2513" priority="36" rank="1"/>
  </conditionalFormatting>
  <conditionalFormatting sqref="E5">
    <cfRule type="top10" dxfId="2512" priority="32" rank="1"/>
  </conditionalFormatting>
  <conditionalFormatting sqref="J5">
    <cfRule type="top10" dxfId="2511" priority="31" rank="1"/>
  </conditionalFormatting>
  <conditionalFormatting sqref="F14">
    <cfRule type="top10" dxfId="2510" priority="5" rank="1"/>
  </conditionalFormatting>
  <conditionalFormatting sqref="G14">
    <cfRule type="top10" dxfId="2509" priority="4" rank="1"/>
  </conditionalFormatting>
  <conditionalFormatting sqref="H14">
    <cfRule type="top10" dxfId="2508" priority="3" rank="1"/>
  </conditionalFormatting>
  <conditionalFormatting sqref="I14">
    <cfRule type="top10" dxfId="2507" priority="1" rank="1"/>
  </conditionalFormatting>
  <conditionalFormatting sqref="J14">
    <cfRule type="top10" dxfId="2506" priority="2" rank="1"/>
  </conditionalFormatting>
  <conditionalFormatting sqref="E14">
    <cfRule type="top10" dxfId="2505" priority="6" rank="1"/>
  </conditionalFormatting>
  <dataValidations count="1">
    <dataValidation type="list" allowBlank="1" showInputMessage="1" showErrorMessage="1" sqref="B3" xr:uid="{96ECD667-F8E6-4491-A5AC-9401AF68D8DF}">
      <formula1>$H$2:$H$100</formula1>
    </dataValidation>
  </dataValidations>
  <hyperlinks>
    <hyperlink ref="Q1" location="'National Adult Rankings'!A1" display="Return to Rankings" xr:uid="{69730736-6BEA-4BD5-A1B9-5889B6FDB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FA7AF1-6AC0-4F88-A15A-BC85257D2E3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038DD40-27C1-40AD-9A29-6F1F3E66DFA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1A7B-66B6-47C0-806B-4F85BADCDFB5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190</v>
      </c>
      <c r="C2" s="22">
        <v>43995</v>
      </c>
      <c r="D2" s="23" t="s">
        <v>49</v>
      </c>
      <c r="E2" s="24">
        <v>176</v>
      </c>
      <c r="F2" s="24">
        <v>184</v>
      </c>
      <c r="G2" s="24">
        <v>183</v>
      </c>
      <c r="H2" s="24">
        <v>184</v>
      </c>
      <c r="I2" s="24"/>
      <c r="J2" s="24"/>
      <c r="K2" s="29">
        <v>4</v>
      </c>
      <c r="L2" s="29">
        <v>727</v>
      </c>
      <c r="M2" s="30">
        <v>181.75</v>
      </c>
      <c r="N2" s="31">
        <v>4</v>
      </c>
      <c r="O2" s="32">
        <v>185.75</v>
      </c>
    </row>
    <row r="3" spans="1:17" x14ac:dyDescent="0.25">
      <c r="A3" s="20" t="s">
        <v>61</v>
      </c>
      <c r="B3" s="21" t="s">
        <v>190</v>
      </c>
      <c r="C3" s="22">
        <v>44009</v>
      </c>
      <c r="D3" s="23" t="s">
        <v>49</v>
      </c>
      <c r="E3" s="24">
        <v>187</v>
      </c>
      <c r="F3" s="24">
        <v>183</v>
      </c>
      <c r="G3" s="24">
        <v>182</v>
      </c>
      <c r="H3" s="24">
        <v>185.001</v>
      </c>
      <c r="I3" s="24"/>
      <c r="J3" s="24"/>
      <c r="K3" s="29">
        <v>4</v>
      </c>
      <c r="L3" s="29">
        <v>737.00099999999998</v>
      </c>
      <c r="M3" s="30">
        <v>184.25024999999999</v>
      </c>
      <c r="N3" s="31">
        <v>6</v>
      </c>
      <c r="O3" s="32">
        <v>190.25024999999999</v>
      </c>
    </row>
    <row r="4" spans="1:17" x14ac:dyDescent="0.25">
      <c r="A4" s="20" t="s">
        <v>61</v>
      </c>
      <c r="B4" s="21" t="s">
        <v>190</v>
      </c>
      <c r="C4" s="22">
        <v>44023</v>
      </c>
      <c r="D4" s="23" t="s">
        <v>49</v>
      </c>
      <c r="E4" s="24">
        <v>185.001</v>
      </c>
      <c r="F4" s="24">
        <v>181.001</v>
      </c>
      <c r="G4" s="24">
        <v>185</v>
      </c>
      <c r="H4" s="24">
        <v>188</v>
      </c>
      <c r="I4" s="24"/>
      <c r="J4" s="24"/>
      <c r="K4" s="29">
        <v>4</v>
      </c>
      <c r="L4" s="29">
        <v>739.00199999999995</v>
      </c>
      <c r="M4" s="30">
        <v>184.75049999999999</v>
      </c>
      <c r="N4" s="31">
        <v>3</v>
      </c>
      <c r="O4" s="32">
        <v>187.75049999999999</v>
      </c>
    </row>
    <row r="7" spans="1:17" x14ac:dyDescent="0.25">
      <c r="K7" s="17">
        <f>SUM(K2:K6)</f>
        <v>12</v>
      </c>
      <c r="L7" s="17">
        <f>SUM(L2:L6)</f>
        <v>2203.0029999999997</v>
      </c>
      <c r="M7" s="19">
        <f>SUM(L7/K7)</f>
        <v>183.58358333333331</v>
      </c>
      <c r="N7" s="17">
        <f>SUM(N2:N6)</f>
        <v>13</v>
      </c>
      <c r="O7" s="19">
        <f>SUM(M7+N7)</f>
        <v>196.58358333333331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2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9"/>
  </protectedRanges>
  <conditionalFormatting sqref="E2">
    <cfRule type="top10" dxfId="2504" priority="18" rank="1"/>
  </conditionalFormatting>
  <conditionalFormatting sqref="F2">
    <cfRule type="top10" dxfId="2503" priority="17" rank="1"/>
  </conditionalFormatting>
  <conditionalFormatting sqref="G2">
    <cfRule type="top10" dxfId="2502" priority="16" rank="1"/>
  </conditionalFormatting>
  <conditionalFormatting sqref="H2">
    <cfRule type="top10" dxfId="2501" priority="15" rank="1"/>
  </conditionalFormatting>
  <conditionalFormatting sqref="I2">
    <cfRule type="top10" dxfId="2500" priority="13" rank="1"/>
  </conditionalFormatting>
  <conditionalFormatting sqref="J2">
    <cfRule type="top10" dxfId="2499" priority="14" rank="1"/>
  </conditionalFormatting>
  <conditionalFormatting sqref="F3">
    <cfRule type="top10" dxfId="2498" priority="11" rank="1"/>
  </conditionalFormatting>
  <conditionalFormatting sqref="G3">
    <cfRule type="top10" dxfId="2497" priority="10" rank="1"/>
  </conditionalFormatting>
  <conditionalFormatting sqref="H3">
    <cfRule type="top10" dxfId="2496" priority="9" rank="1"/>
  </conditionalFormatting>
  <conditionalFormatting sqref="I3">
    <cfRule type="top10" dxfId="2495" priority="7" rank="1"/>
  </conditionalFormatting>
  <conditionalFormatting sqref="J3">
    <cfRule type="top10" dxfId="2494" priority="8" rank="1"/>
  </conditionalFormatting>
  <conditionalFormatting sqref="E3">
    <cfRule type="top10" dxfId="2493" priority="12" rank="1"/>
  </conditionalFormatting>
  <conditionalFormatting sqref="F4">
    <cfRule type="top10" dxfId="2492" priority="5" rank="1"/>
  </conditionalFormatting>
  <conditionalFormatting sqref="G4">
    <cfRule type="top10" dxfId="2491" priority="4" rank="1"/>
  </conditionalFormatting>
  <conditionalFormatting sqref="H4">
    <cfRule type="top10" dxfId="2490" priority="3" rank="1"/>
  </conditionalFormatting>
  <conditionalFormatting sqref="I4">
    <cfRule type="top10" dxfId="2489" priority="1" rank="1"/>
  </conditionalFormatting>
  <conditionalFormatting sqref="J4">
    <cfRule type="top10" dxfId="2488" priority="2" rank="1"/>
  </conditionalFormatting>
  <conditionalFormatting sqref="E4">
    <cfRule type="top10" dxfId="2487" priority="6" rank="1"/>
  </conditionalFormatting>
  <hyperlinks>
    <hyperlink ref="Q1" location="'National Adult Rankings'!A1" display="Return to Rankings" xr:uid="{6F7FCC03-E2A0-4879-8709-749172E92F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B788C1-8458-4236-9FFE-B560B240D8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32F9-52F9-453C-BEE6-9B4B7260A68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228</v>
      </c>
      <c r="C2" s="22">
        <v>44030</v>
      </c>
      <c r="D2" s="23" t="s">
        <v>45</v>
      </c>
      <c r="E2" s="24">
        <v>174</v>
      </c>
      <c r="F2" s="24">
        <v>172</v>
      </c>
      <c r="G2" s="24">
        <v>168</v>
      </c>
      <c r="H2" s="24">
        <v>178</v>
      </c>
      <c r="I2" s="24"/>
      <c r="J2" s="24"/>
      <c r="K2" s="29">
        <v>4</v>
      </c>
      <c r="L2" s="29">
        <v>692</v>
      </c>
      <c r="M2" s="30">
        <v>173</v>
      </c>
      <c r="N2" s="31">
        <v>4</v>
      </c>
      <c r="O2" s="32">
        <v>177</v>
      </c>
    </row>
    <row r="3" spans="1:17" x14ac:dyDescent="0.25">
      <c r="A3" s="20" t="s">
        <v>78</v>
      </c>
      <c r="B3" s="21" t="s">
        <v>228</v>
      </c>
      <c r="C3" s="22">
        <v>44101</v>
      </c>
      <c r="D3" s="23" t="s">
        <v>45</v>
      </c>
      <c r="E3" s="24">
        <v>167</v>
      </c>
      <c r="F3" s="24">
        <v>173</v>
      </c>
      <c r="G3" s="24">
        <v>172</v>
      </c>
      <c r="H3" s="24">
        <v>169</v>
      </c>
      <c r="I3" s="24"/>
      <c r="J3" s="24"/>
      <c r="K3" s="29">
        <v>4</v>
      </c>
      <c r="L3" s="29">
        <v>681</v>
      </c>
      <c r="M3" s="30">
        <v>170.25</v>
      </c>
      <c r="N3" s="31">
        <v>4</v>
      </c>
      <c r="O3" s="32">
        <v>174.25</v>
      </c>
    </row>
    <row r="4" spans="1:17" x14ac:dyDescent="0.25">
      <c r="A4" s="20" t="s">
        <v>78</v>
      </c>
      <c r="B4" s="21" t="s">
        <v>179</v>
      </c>
      <c r="C4" s="22">
        <v>43988</v>
      </c>
      <c r="D4" s="23" t="s">
        <v>45</v>
      </c>
      <c r="E4" s="24">
        <v>179</v>
      </c>
      <c r="F4" s="24">
        <v>171</v>
      </c>
      <c r="G4" s="24">
        <v>176</v>
      </c>
      <c r="H4" s="24">
        <v>180</v>
      </c>
      <c r="I4" s="24"/>
      <c r="J4" s="24"/>
      <c r="K4" s="29">
        <v>4</v>
      </c>
      <c r="L4" s="29">
        <v>706</v>
      </c>
      <c r="M4" s="30">
        <v>176.5</v>
      </c>
      <c r="N4" s="31">
        <v>5</v>
      </c>
      <c r="O4" s="32">
        <v>181.5</v>
      </c>
    </row>
    <row r="5" spans="1:17" x14ac:dyDescent="0.25">
      <c r="A5" s="20" t="s">
        <v>129</v>
      </c>
      <c r="B5" s="21" t="s">
        <v>228</v>
      </c>
      <c r="C5" s="22">
        <v>44121</v>
      </c>
      <c r="D5" s="23" t="s">
        <v>82</v>
      </c>
      <c r="E5" s="24">
        <v>184</v>
      </c>
      <c r="F5" s="24">
        <v>185</v>
      </c>
      <c r="G5" s="24">
        <v>179</v>
      </c>
      <c r="H5" s="24">
        <v>182</v>
      </c>
      <c r="I5" s="24">
        <v>189</v>
      </c>
      <c r="J5" s="24">
        <v>184</v>
      </c>
      <c r="K5" s="29">
        <v>6</v>
      </c>
      <c r="L5" s="29">
        <v>1103</v>
      </c>
      <c r="M5" s="30">
        <v>183.83333333333334</v>
      </c>
      <c r="N5" s="31">
        <v>4</v>
      </c>
      <c r="O5" s="32">
        <v>187.83333333333334</v>
      </c>
    </row>
    <row r="6" spans="1:17" x14ac:dyDescent="0.25">
      <c r="A6" s="20" t="s">
        <v>129</v>
      </c>
      <c r="B6" s="21" t="s">
        <v>228</v>
      </c>
      <c r="C6" s="22">
        <v>44122</v>
      </c>
      <c r="D6" s="23" t="s">
        <v>82</v>
      </c>
      <c r="E6" s="24">
        <v>178</v>
      </c>
      <c r="F6" s="24">
        <v>185</v>
      </c>
      <c r="G6" s="24">
        <v>189</v>
      </c>
      <c r="H6" s="24">
        <v>177</v>
      </c>
      <c r="I6" s="24">
        <v>188</v>
      </c>
      <c r="J6" s="24">
        <v>181</v>
      </c>
      <c r="K6" s="29">
        <v>6</v>
      </c>
      <c r="L6" s="29">
        <v>1098</v>
      </c>
      <c r="M6" s="30">
        <v>183</v>
      </c>
      <c r="N6" s="31">
        <v>6</v>
      </c>
      <c r="O6" s="32">
        <v>189</v>
      </c>
    </row>
    <row r="9" spans="1:17" x14ac:dyDescent="0.25">
      <c r="K9" s="17">
        <f>SUM(K2:K8)</f>
        <v>24</v>
      </c>
      <c r="L9" s="17">
        <f>SUM(L2:L8)</f>
        <v>4280</v>
      </c>
      <c r="M9" s="19">
        <f>SUM(L9/K9)</f>
        <v>178.33333333333334</v>
      </c>
      <c r="N9" s="17">
        <f>SUM(N2:N8)</f>
        <v>23</v>
      </c>
      <c r="O9" s="19">
        <f>SUM(M9+N9)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13"/>
    <protectedRange algorithmName="SHA-512" hashValue="ON39YdpmFHfN9f47KpiRvqrKx0V9+erV1CNkpWzYhW/Qyc6aT8rEyCrvauWSYGZK2ia3o7vd3akF07acHAFpOA==" saltValue="yVW9XmDwTqEnmpSGai0KYg==" spinCount="100000" sqref="E6:J6 C6" name="Range1_2_1_1_1"/>
    <protectedRange algorithmName="SHA-512" hashValue="ON39YdpmFHfN9f47KpiRvqrKx0V9+erV1CNkpWzYhW/Qyc6aT8rEyCrvauWSYGZK2ia3o7vd3akF07acHAFpOA==" saltValue="yVW9XmDwTqEnmpSGai0KYg==" spinCount="100000" sqref="D6" name="Range1_1_3_1_1_1"/>
    <protectedRange algorithmName="SHA-512" hashValue="ON39YdpmFHfN9f47KpiRvqrKx0V9+erV1CNkpWzYhW/Qyc6aT8rEyCrvauWSYGZK2ia3o7vd3akF07acHAFpOA==" saltValue="yVW9XmDwTqEnmpSGai0KYg==" spinCount="100000" sqref="B6" name="Range1_2_14"/>
  </protectedRanges>
  <conditionalFormatting sqref="E2">
    <cfRule type="top10" dxfId="2486" priority="30" rank="1"/>
  </conditionalFormatting>
  <conditionalFormatting sqref="F2">
    <cfRule type="top10" dxfId="2485" priority="29" rank="1"/>
  </conditionalFormatting>
  <conditionalFormatting sqref="G2">
    <cfRule type="top10" dxfId="2484" priority="28" rank="1"/>
  </conditionalFormatting>
  <conditionalFormatting sqref="H2">
    <cfRule type="top10" dxfId="2483" priority="27" rank="1"/>
  </conditionalFormatting>
  <conditionalFormatting sqref="J2">
    <cfRule type="top10" dxfId="2482" priority="25" rank="1"/>
  </conditionalFormatting>
  <conditionalFormatting sqref="I2">
    <cfRule type="top10" dxfId="2481" priority="26" rank="1"/>
  </conditionalFormatting>
  <conditionalFormatting sqref="J3">
    <cfRule type="top10" dxfId="2480" priority="19" rank="1"/>
  </conditionalFormatting>
  <conditionalFormatting sqref="I3">
    <cfRule type="top10" dxfId="2479" priority="20" rank="1"/>
  </conditionalFormatting>
  <conditionalFormatting sqref="H3">
    <cfRule type="top10" dxfId="2478" priority="21" rank="1"/>
  </conditionalFormatting>
  <conditionalFormatting sqref="G3">
    <cfRule type="top10" dxfId="2477" priority="22" rank="1"/>
  </conditionalFormatting>
  <conditionalFormatting sqref="F3">
    <cfRule type="top10" dxfId="2476" priority="23" rank="1"/>
  </conditionalFormatting>
  <conditionalFormatting sqref="E3">
    <cfRule type="top10" dxfId="2475" priority="24" rank="1"/>
  </conditionalFormatting>
  <conditionalFormatting sqref="E4">
    <cfRule type="top10" dxfId="2474" priority="18" rank="1"/>
  </conditionalFormatting>
  <conditionalFormatting sqref="F4">
    <cfRule type="top10" dxfId="2473" priority="17" rank="1"/>
  </conditionalFormatting>
  <conditionalFormatting sqref="G4">
    <cfRule type="top10" dxfId="2472" priority="16" rank="1"/>
  </conditionalFormatting>
  <conditionalFormatting sqref="H4">
    <cfRule type="top10" dxfId="2471" priority="15" rank="1"/>
  </conditionalFormatting>
  <conditionalFormatting sqref="I4">
    <cfRule type="top10" dxfId="2470" priority="14" rank="1"/>
  </conditionalFormatting>
  <conditionalFormatting sqref="J4">
    <cfRule type="top10" dxfId="2469" priority="13" rank="1"/>
  </conditionalFormatting>
  <conditionalFormatting sqref="E5">
    <cfRule type="top10" dxfId="2468" priority="12" rank="1"/>
  </conditionalFormatting>
  <conditionalFormatting sqref="F5">
    <cfRule type="top10" dxfId="2467" priority="11" rank="1"/>
  </conditionalFormatting>
  <conditionalFormatting sqref="G5">
    <cfRule type="top10" dxfId="2466" priority="10" rank="1"/>
  </conditionalFormatting>
  <conditionalFormatting sqref="H5">
    <cfRule type="top10" dxfId="2465" priority="9" rank="1"/>
  </conditionalFormatting>
  <conditionalFormatting sqref="I5">
    <cfRule type="top10" dxfId="2464" priority="8" rank="1"/>
  </conditionalFormatting>
  <conditionalFormatting sqref="J5">
    <cfRule type="top10" dxfId="2463" priority="7" rank="1"/>
  </conditionalFormatting>
  <conditionalFormatting sqref="E6">
    <cfRule type="top10" dxfId="2462" priority="6" rank="1"/>
  </conditionalFormatting>
  <conditionalFormatting sqref="F6">
    <cfRule type="top10" dxfId="2461" priority="5" rank="1"/>
  </conditionalFormatting>
  <conditionalFormatting sqref="G6">
    <cfRule type="top10" dxfId="2460" priority="4" rank="1"/>
  </conditionalFormatting>
  <conditionalFormatting sqref="H6">
    <cfRule type="top10" dxfId="2459" priority="3" rank="1"/>
  </conditionalFormatting>
  <conditionalFormatting sqref="I6">
    <cfRule type="top10" dxfId="2458" priority="2" rank="1"/>
  </conditionalFormatting>
  <conditionalFormatting sqref="J6">
    <cfRule type="top10" dxfId="2457" priority="1" rank="1"/>
  </conditionalFormatting>
  <hyperlinks>
    <hyperlink ref="Q1" location="'National Adult Rankings'!A1" display="Return to Rankings" xr:uid="{2B66D7F6-E643-4239-8EAC-25EE6D1F57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D8550A-578B-4E2B-BB82-A0B1809ABA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78D6-17C2-435C-8987-C4756FDC030E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217</v>
      </c>
      <c r="C2" s="22">
        <v>44031</v>
      </c>
      <c r="D2" s="23" t="s">
        <v>32</v>
      </c>
      <c r="E2" s="24">
        <v>170</v>
      </c>
      <c r="F2" s="24">
        <v>160</v>
      </c>
      <c r="G2" s="24">
        <v>150</v>
      </c>
      <c r="H2" s="24">
        <v>147</v>
      </c>
      <c r="I2" s="24"/>
      <c r="J2" s="24"/>
      <c r="K2" s="29">
        <v>4</v>
      </c>
      <c r="L2" s="29">
        <v>627</v>
      </c>
      <c r="M2" s="30">
        <v>156.75</v>
      </c>
      <c r="N2" s="31">
        <v>3</v>
      </c>
      <c r="O2" s="32">
        <v>159.75</v>
      </c>
    </row>
    <row r="3" spans="1:17" x14ac:dyDescent="0.25">
      <c r="A3" s="20" t="s">
        <v>129</v>
      </c>
      <c r="B3" s="21" t="s">
        <v>217</v>
      </c>
      <c r="C3" s="22">
        <v>44040</v>
      </c>
      <c r="D3" s="23" t="s">
        <v>32</v>
      </c>
      <c r="E3" s="24">
        <v>159</v>
      </c>
      <c r="F3" s="24">
        <v>172</v>
      </c>
      <c r="G3" s="24">
        <v>164</v>
      </c>
      <c r="H3" s="24"/>
      <c r="I3" s="24"/>
      <c r="J3" s="24"/>
      <c r="K3" s="29">
        <v>3</v>
      </c>
      <c r="L3" s="29">
        <v>495</v>
      </c>
      <c r="M3" s="30">
        <v>165</v>
      </c>
      <c r="N3" s="31">
        <v>3</v>
      </c>
      <c r="O3" s="32">
        <v>168</v>
      </c>
    </row>
    <row r="4" spans="1:17" x14ac:dyDescent="0.25">
      <c r="A4" s="20" t="s">
        <v>129</v>
      </c>
      <c r="B4" s="21" t="s">
        <v>217</v>
      </c>
      <c r="C4" s="22">
        <v>44059</v>
      </c>
      <c r="D4" s="23" t="s">
        <v>32</v>
      </c>
      <c r="E4" s="24">
        <v>160</v>
      </c>
      <c r="F4" s="24">
        <v>169</v>
      </c>
      <c r="G4" s="24">
        <v>175</v>
      </c>
      <c r="H4" s="24">
        <v>158</v>
      </c>
      <c r="I4" s="24"/>
      <c r="J4" s="24"/>
      <c r="K4" s="29">
        <v>4</v>
      </c>
      <c r="L4" s="29">
        <v>662</v>
      </c>
      <c r="M4" s="30">
        <v>165.5</v>
      </c>
      <c r="N4" s="31">
        <v>2</v>
      </c>
      <c r="O4" s="32">
        <v>167.5</v>
      </c>
    </row>
    <row r="7" spans="1:17" x14ac:dyDescent="0.25">
      <c r="K7" s="17">
        <f>SUM(K2:K6)</f>
        <v>11</v>
      </c>
      <c r="L7" s="17">
        <f>SUM(L2:L6)</f>
        <v>1784</v>
      </c>
      <c r="M7" s="19">
        <f>SUM(L7/K7)</f>
        <v>162.18181818181819</v>
      </c>
      <c r="N7" s="17">
        <f>SUM(N2:N6)</f>
        <v>8</v>
      </c>
      <c r="O7" s="19">
        <f>SUM(M7+N7)</f>
        <v>170.18181818181819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E2">
    <cfRule type="top10" dxfId="2456" priority="18" rank="1"/>
  </conditionalFormatting>
  <conditionalFormatting sqref="F2">
    <cfRule type="top10" dxfId="2455" priority="17" rank="1"/>
  </conditionalFormatting>
  <conditionalFormatting sqref="G2">
    <cfRule type="top10" dxfId="2454" priority="16" rank="1"/>
  </conditionalFormatting>
  <conditionalFormatting sqref="H2">
    <cfRule type="top10" dxfId="2453" priority="15" rank="1"/>
  </conditionalFormatting>
  <conditionalFormatting sqref="I2">
    <cfRule type="top10" dxfId="2452" priority="14" rank="1"/>
  </conditionalFormatting>
  <conditionalFormatting sqref="J2">
    <cfRule type="top10" dxfId="2451" priority="13" rank="1"/>
  </conditionalFormatting>
  <conditionalFormatting sqref="E3">
    <cfRule type="top10" dxfId="2450" priority="12" rank="1"/>
  </conditionalFormatting>
  <conditionalFormatting sqref="F3">
    <cfRule type="top10" dxfId="2449" priority="11" rank="1"/>
  </conditionalFormatting>
  <conditionalFormatting sqref="G3">
    <cfRule type="top10" dxfId="2448" priority="10" rank="1"/>
  </conditionalFormatting>
  <conditionalFormatting sqref="H3">
    <cfRule type="top10" dxfId="2447" priority="9" rank="1"/>
  </conditionalFormatting>
  <conditionalFormatting sqref="I3">
    <cfRule type="top10" dxfId="2446" priority="8" rank="1"/>
  </conditionalFormatting>
  <conditionalFormatting sqref="J3">
    <cfRule type="top10" dxfId="2445" priority="7" rank="1"/>
  </conditionalFormatting>
  <conditionalFormatting sqref="E4">
    <cfRule type="top10" dxfId="2444" priority="6" rank="1"/>
  </conditionalFormatting>
  <conditionalFormatting sqref="F4">
    <cfRule type="top10" dxfId="2443" priority="5" rank="1"/>
  </conditionalFormatting>
  <conditionalFormatting sqref="G4">
    <cfRule type="top10" dxfId="2442" priority="4" rank="1"/>
  </conditionalFormatting>
  <conditionalFormatting sqref="H4">
    <cfRule type="top10" dxfId="2441" priority="3" rank="1"/>
  </conditionalFormatting>
  <conditionalFormatting sqref="I4">
    <cfRule type="top10" dxfId="2440" priority="2" rank="1"/>
  </conditionalFormatting>
  <conditionalFormatting sqref="J4">
    <cfRule type="top10" dxfId="2439" priority="1" rank="1"/>
  </conditionalFormatting>
  <hyperlinks>
    <hyperlink ref="Q1" location="'National Adult Rankings'!A1" display="Return to Rankings" xr:uid="{6DA82D85-8526-400B-A118-6C10F03030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56BFE-D6C6-4915-8C0D-10ADB3F12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3F10-89E3-4320-B5B6-572CD6D944D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176</v>
      </c>
      <c r="C2" s="22">
        <v>43989</v>
      </c>
      <c r="D2" s="23" t="s">
        <v>159</v>
      </c>
      <c r="E2" s="24">
        <v>184</v>
      </c>
      <c r="F2" s="24">
        <v>185</v>
      </c>
      <c r="G2" s="24">
        <v>193</v>
      </c>
      <c r="H2" s="24">
        <v>187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2438" priority="6" rank="1"/>
  </conditionalFormatting>
  <conditionalFormatting sqref="F2">
    <cfRule type="top10" dxfId="2437" priority="5" rank="1"/>
  </conditionalFormatting>
  <conditionalFormatting sqref="G2">
    <cfRule type="top10" dxfId="2436" priority="4" rank="1"/>
  </conditionalFormatting>
  <conditionalFormatting sqref="H2">
    <cfRule type="top10" dxfId="2435" priority="3" rank="1"/>
  </conditionalFormatting>
  <conditionalFormatting sqref="I2">
    <cfRule type="top10" dxfId="2434" priority="1" rank="1"/>
  </conditionalFormatting>
  <conditionalFormatting sqref="J2">
    <cfRule type="top10" dxfId="2433" priority="2" rank="1"/>
  </conditionalFormatting>
  <hyperlinks>
    <hyperlink ref="Q1" location="'National Adult Rankings'!A1" display="Return to Rankings" xr:uid="{B39357F8-0809-4423-B708-81F54267E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0EE38-9861-4899-8FD5-21363596565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FC7E3641-8EC6-41AD-982A-DC4BB911ED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9B981-C91D-452B-B84C-70CCDB6697D4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337</v>
      </c>
      <c r="C2" s="22">
        <v>44093</v>
      </c>
      <c r="D2" s="23" t="s">
        <v>256</v>
      </c>
      <c r="E2" s="24">
        <v>195</v>
      </c>
      <c r="F2" s="24">
        <v>188</v>
      </c>
      <c r="G2" s="24">
        <v>188</v>
      </c>
      <c r="H2" s="24"/>
      <c r="I2" s="24"/>
      <c r="J2" s="24"/>
      <c r="K2" s="29">
        <v>3</v>
      </c>
      <c r="L2" s="29">
        <v>571</v>
      </c>
      <c r="M2" s="30">
        <v>190.33333333333334</v>
      </c>
      <c r="N2" s="31">
        <v>4</v>
      </c>
      <c r="O2" s="32">
        <v>194.33333333333334</v>
      </c>
    </row>
    <row r="3" spans="1:17" x14ac:dyDescent="0.25">
      <c r="A3" s="20" t="s">
        <v>61</v>
      </c>
      <c r="B3" s="21" t="s">
        <v>337</v>
      </c>
      <c r="C3" s="22">
        <v>44093</v>
      </c>
      <c r="D3" s="23" t="s">
        <v>335</v>
      </c>
      <c r="E3" s="24">
        <v>192</v>
      </c>
      <c r="F3" s="24">
        <v>188</v>
      </c>
      <c r="G3" s="24">
        <v>190</v>
      </c>
      <c r="H3" s="24"/>
      <c r="I3" s="24"/>
      <c r="J3" s="24"/>
      <c r="K3" s="29">
        <v>3</v>
      </c>
      <c r="L3" s="29">
        <v>570</v>
      </c>
      <c r="M3" s="30">
        <v>190</v>
      </c>
      <c r="N3" s="31">
        <v>4</v>
      </c>
      <c r="O3" s="32">
        <v>194</v>
      </c>
    </row>
    <row r="6" spans="1:17" x14ac:dyDescent="0.25">
      <c r="K6" s="17">
        <f>SUM(K2:K5)</f>
        <v>6</v>
      </c>
      <c r="L6" s="17">
        <f>SUM(L2:L5)</f>
        <v>1141</v>
      </c>
      <c r="M6" s="19">
        <f>SUM(L6/K6)</f>
        <v>190.16666666666666</v>
      </c>
      <c r="N6" s="17">
        <f>SUM(N2:N5)</f>
        <v>8</v>
      </c>
      <c r="O6" s="19">
        <f>SUM(M6+N6)</f>
        <v>198.16666666666666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5570" priority="2" rank="1"/>
  </conditionalFormatting>
  <conditionalFormatting sqref="I2">
    <cfRule type="top10" dxfId="5569" priority="12" rank="1"/>
  </conditionalFormatting>
  <conditionalFormatting sqref="E2">
    <cfRule type="top10" dxfId="5568" priority="11" rank="1"/>
  </conditionalFormatting>
  <conditionalFormatting sqref="F2">
    <cfRule type="top10" dxfId="5567" priority="10" rank="1"/>
  </conditionalFormatting>
  <conditionalFormatting sqref="G2">
    <cfRule type="top10" dxfId="5566" priority="9" rank="1"/>
  </conditionalFormatting>
  <conditionalFormatting sqref="H2">
    <cfRule type="top10" dxfId="5565" priority="8" rank="1"/>
  </conditionalFormatting>
  <conditionalFormatting sqref="J2">
    <cfRule type="top10" dxfId="5564" priority="7" rank="1"/>
  </conditionalFormatting>
  <conditionalFormatting sqref="F3">
    <cfRule type="top10" dxfId="5563" priority="5" rank="1"/>
  </conditionalFormatting>
  <conditionalFormatting sqref="G3">
    <cfRule type="top10" dxfId="5562" priority="4" rank="1"/>
  </conditionalFormatting>
  <conditionalFormatting sqref="H3">
    <cfRule type="top10" dxfId="5561" priority="3" rank="1"/>
  </conditionalFormatting>
  <conditionalFormatting sqref="I3">
    <cfRule type="top10" dxfId="5560" priority="1" rank="1"/>
  </conditionalFormatting>
  <conditionalFormatting sqref="E3">
    <cfRule type="top10" dxfId="5559" priority="6" rank="1"/>
  </conditionalFormatting>
  <hyperlinks>
    <hyperlink ref="Q1" location="'National Adult Rankings'!A1" display="Return to Rankings" xr:uid="{35C12159-5298-4088-9314-18968A363F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0F507-054E-4AF2-BCFE-159EA404E3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2FD0-CE43-4E58-B204-030DDEB44B5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364</v>
      </c>
      <c r="C2" s="42">
        <v>44149</v>
      </c>
      <c r="D2" s="43" t="s">
        <v>49</v>
      </c>
      <c r="E2" s="44">
        <v>185</v>
      </c>
      <c r="F2" s="44">
        <v>181</v>
      </c>
      <c r="G2" s="44">
        <v>177</v>
      </c>
      <c r="H2" s="44">
        <v>186</v>
      </c>
      <c r="I2" s="44">
        <v>186</v>
      </c>
      <c r="J2" s="44">
        <v>182</v>
      </c>
      <c r="K2" s="45">
        <v>6</v>
      </c>
      <c r="L2" s="45">
        <v>1097</v>
      </c>
      <c r="M2" s="46">
        <v>182.83333333333334</v>
      </c>
      <c r="N2" s="47">
        <v>4</v>
      </c>
      <c r="O2" s="48">
        <v>186.83333333333334</v>
      </c>
    </row>
    <row r="5" spans="1:17" x14ac:dyDescent="0.25">
      <c r="K5" s="17">
        <f>SUM(K2:K4)</f>
        <v>6</v>
      </c>
      <c r="L5" s="17">
        <f>SUM(L2:L4)</f>
        <v>1097</v>
      </c>
      <c r="M5" s="19">
        <f>SUM(L5/K5)</f>
        <v>182.83333333333334</v>
      </c>
      <c r="N5" s="17">
        <f>SUM(N2:N4)</f>
        <v>4</v>
      </c>
      <c r="O5" s="19">
        <f>SUM(M5+N5)</f>
        <v>186.83333333333334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2432" priority="5" rank="1"/>
  </conditionalFormatting>
  <conditionalFormatting sqref="G2">
    <cfRule type="top10" dxfId="2431" priority="4" rank="1"/>
  </conditionalFormatting>
  <conditionalFormatting sqref="H2">
    <cfRule type="top10" dxfId="2430" priority="3" rank="1"/>
  </conditionalFormatting>
  <conditionalFormatting sqref="I2">
    <cfRule type="top10" dxfId="2429" priority="1" rank="1"/>
  </conditionalFormatting>
  <conditionalFormatting sqref="J2">
    <cfRule type="top10" dxfId="2428" priority="2" rank="1"/>
  </conditionalFormatting>
  <conditionalFormatting sqref="E2">
    <cfRule type="top10" dxfId="2427" priority="6" rank="1"/>
  </conditionalFormatting>
  <hyperlinks>
    <hyperlink ref="Q1" location="'National Adult Rankings'!A1" display="Return to Rankings" xr:uid="{882A82F0-048C-4D4F-B6B9-04378A09F8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0672F-4B1E-45CC-BF7B-D67DBE983C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Q16"/>
  <sheetViews>
    <sheetView workbookViewId="0">
      <selection activeCell="A11" sqref="A1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172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192</v>
      </c>
      <c r="I2" s="24"/>
      <c r="J2" s="24"/>
      <c r="K2" s="29">
        <v>4</v>
      </c>
      <c r="L2" s="29">
        <v>769</v>
      </c>
      <c r="M2" s="30">
        <v>192.25</v>
      </c>
      <c r="N2" s="31">
        <v>5</v>
      </c>
      <c r="O2" s="32">
        <v>197.25</v>
      </c>
    </row>
    <row r="3" spans="1:17" x14ac:dyDescent="0.25">
      <c r="A3" s="20" t="s">
        <v>78</v>
      </c>
      <c r="B3" s="21" t="s">
        <v>172</v>
      </c>
      <c r="C3" s="22">
        <v>44037</v>
      </c>
      <c r="D3" s="23" t="s">
        <v>256</v>
      </c>
      <c r="E3" s="24">
        <v>192</v>
      </c>
      <c r="F3" s="24">
        <v>195</v>
      </c>
      <c r="G3" s="24">
        <v>192</v>
      </c>
      <c r="H3" s="24">
        <v>187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321</v>
      </c>
      <c r="C4" s="22">
        <v>44079</v>
      </c>
      <c r="D4" s="23" t="s">
        <v>295</v>
      </c>
      <c r="E4" s="24">
        <v>193</v>
      </c>
      <c r="F4" s="24">
        <v>183</v>
      </c>
      <c r="G4" s="24">
        <v>193</v>
      </c>
      <c r="H4" s="24">
        <v>191</v>
      </c>
      <c r="I4" s="24">
        <v>194</v>
      </c>
      <c r="J4" s="24">
        <v>191</v>
      </c>
      <c r="K4" s="29">
        <v>6</v>
      </c>
      <c r="L4" s="29">
        <v>1145</v>
      </c>
      <c r="M4" s="30">
        <v>190.83333333333334</v>
      </c>
      <c r="N4" s="31">
        <v>4</v>
      </c>
      <c r="O4" s="32">
        <v>194.83333333333334</v>
      </c>
    </row>
    <row r="5" spans="1:17" x14ac:dyDescent="0.25">
      <c r="A5" s="20" t="s">
        <v>78</v>
      </c>
      <c r="B5" s="21" t="s">
        <v>172</v>
      </c>
      <c r="C5" s="22">
        <v>44093</v>
      </c>
      <c r="D5" s="23" t="s">
        <v>256</v>
      </c>
      <c r="E5" s="24">
        <v>199</v>
      </c>
      <c r="F5" s="24">
        <v>192</v>
      </c>
      <c r="G5" s="24">
        <v>193</v>
      </c>
      <c r="H5" s="24"/>
      <c r="I5" s="24"/>
      <c r="J5" s="24"/>
      <c r="K5" s="29">
        <v>3</v>
      </c>
      <c r="L5" s="29">
        <v>584</v>
      </c>
      <c r="M5" s="30">
        <v>194.66666666666666</v>
      </c>
      <c r="N5" s="31">
        <v>22</v>
      </c>
      <c r="O5" s="32">
        <v>216.66666666666666</v>
      </c>
    </row>
    <row r="6" spans="1:17" x14ac:dyDescent="0.25">
      <c r="A6" s="20" t="s">
        <v>78</v>
      </c>
      <c r="B6" s="21" t="s">
        <v>172</v>
      </c>
      <c r="C6" s="22">
        <v>44093</v>
      </c>
      <c r="D6" s="23" t="s">
        <v>335</v>
      </c>
      <c r="E6" s="24">
        <v>191</v>
      </c>
      <c r="F6" s="24">
        <v>190</v>
      </c>
      <c r="G6" s="24">
        <v>195</v>
      </c>
      <c r="H6" s="24"/>
      <c r="I6" s="24"/>
      <c r="J6" s="24"/>
      <c r="K6" s="29">
        <v>3</v>
      </c>
      <c r="L6" s="29">
        <v>576</v>
      </c>
      <c r="M6" s="30">
        <v>192</v>
      </c>
      <c r="N6" s="31">
        <v>18</v>
      </c>
      <c r="O6" s="32">
        <v>210</v>
      </c>
    </row>
    <row r="9" spans="1:17" x14ac:dyDescent="0.25">
      <c r="K9" s="17">
        <f>SUM(K2:K8)</f>
        <v>20</v>
      </c>
      <c r="L9" s="17">
        <f>SUM(L2:L8)</f>
        <v>3840</v>
      </c>
      <c r="M9" s="19">
        <f>SUM(L9/K9)</f>
        <v>192</v>
      </c>
      <c r="N9" s="17">
        <f>SUM(N2:N8)</f>
        <v>62</v>
      </c>
      <c r="O9" s="19">
        <f>SUM(M9+N9)</f>
        <v>254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172</v>
      </c>
      <c r="C13" s="22">
        <v>43995</v>
      </c>
      <c r="D13" s="23" t="s">
        <v>171</v>
      </c>
      <c r="E13" s="24">
        <v>191</v>
      </c>
      <c r="F13" s="24">
        <v>194</v>
      </c>
      <c r="G13" s="24">
        <v>192</v>
      </c>
      <c r="H13" s="24">
        <v>191</v>
      </c>
      <c r="I13" s="24"/>
      <c r="J13" s="24"/>
      <c r="K13" s="29">
        <f>COUNT(E13:J13)</f>
        <v>4</v>
      </c>
      <c r="L13" s="29">
        <f>SUM(E13:J13)</f>
        <v>768</v>
      </c>
      <c r="M13" s="30">
        <f>IFERROR(L13/K13,0)</f>
        <v>192</v>
      </c>
      <c r="N13" s="31">
        <v>5</v>
      </c>
      <c r="O13" s="32">
        <f>SUM(M13+N13)</f>
        <v>197</v>
      </c>
    </row>
    <row r="16" spans="1:17" x14ac:dyDescent="0.25">
      <c r="K16" s="17">
        <f>SUM(K13:K15)</f>
        <v>4</v>
      </c>
      <c r="L16" s="17">
        <f>SUM(L13:L15)</f>
        <v>768</v>
      </c>
      <c r="M16" s="19">
        <f>SUM(L16/K16)</f>
        <v>192</v>
      </c>
      <c r="N16" s="17">
        <f>SUM(N13:N15)</f>
        <v>5</v>
      </c>
      <c r="O16" s="19">
        <f>SUM(M16+N16)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I13:J13 B13:C13" name="Range1_1"/>
    <protectedRange algorithmName="SHA-512" hashValue="ON39YdpmFHfN9f47KpiRvqrKx0V9+erV1CNkpWzYhW/Qyc6aT8rEyCrvauWSYGZK2ia3o7vd3akF07acHAFpOA==" saltValue="yVW9XmDwTqEnmpSGai0KYg==" spinCount="100000" sqref="E13:H13" name="Range1_3_1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</protectedRanges>
  <conditionalFormatting sqref="E2">
    <cfRule type="top10" dxfId="2426" priority="54" rank="1"/>
  </conditionalFormatting>
  <conditionalFormatting sqref="F2">
    <cfRule type="top10" dxfId="2425" priority="53" rank="1"/>
  </conditionalFormatting>
  <conditionalFormatting sqref="G2">
    <cfRule type="top10" dxfId="2424" priority="52" rank="1"/>
  </conditionalFormatting>
  <conditionalFormatting sqref="H2">
    <cfRule type="top10" dxfId="2423" priority="51" rank="1"/>
  </conditionalFormatting>
  <conditionalFormatting sqref="J2">
    <cfRule type="top10" dxfId="2422" priority="49" rank="1"/>
  </conditionalFormatting>
  <conditionalFormatting sqref="I2">
    <cfRule type="top10" dxfId="2421" priority="50" rank="1"/>
  </conditionalFormatting>
  <conditionalFormatting sqref="E13">
    <cfRule type="top10" dxfId="2420" priority="42" rank="1"/>
  </conditionalFormatting>
  <conditionalFormatting sqref="H13">
    <cfRule type="top10" dxfId="2419" priority="39" rank="1"/>
  </conditionalFormatting>
  <conditionalFormatting sqref="F13">
    <cfRule type="top10" dxfId="2418" priority="37" rank="1"/>
  </conditionalFormatting>
  <conditionalFormatting sqref="G13">
    <cfRule type="top10" dxfId="2417" priority="38" rank="1"/>
  </conditionalFormatting>
  <conditionalFormatting sqref="I13">
    <cfRule type="top10" dxfId="2416" priority="40" rank="1"/>
  </conditionalFormatting>
  <conditionalFormatting sqref="J13">
    <cfRule type="top10" dxfId="2415" priority="41" rank="1"/>
  </conditionalFormatting>
  <conditionalFormatting sqref="J3">
    <cfRule type="top10" dxfId="2414" priority="31" rank="1"/>
  </conditionalFormatting>
  <conditionalFormatting sqref="I3">
    <cfRule type="top10" dxfId="2413" priority="32" rank="1"/>
  </conditionalFormatting>
  <conditionalFormatting sqref="H3">
    <cfRule type="top10" dxfId="2412" priority="33" rank="1"/>
  </conditionalFormatting>
  <conditionalFormatting sqref="G3">
    <cfRule type="top10" dxfId="2411" priority="34" rank="1"/>
  </conditionalFormatting>
  <conditionalFormatting sqref="F3">
    <cfRule type="top10" dxfId="2410" priority="35" rank="1"/>
  </conditionalFormatting>
  <conditionalFormatting sqref="E3">
    <cfRule type="top10" dxfId="2409" priority="36" rank="1"/>
  </conditionalFormatting>
  <conditionalFormatting sqref="F4">
    <cfRule type="top10" dxfId="2408" priority="30" rank="1"/>
  </conditionalFormatting>
  <conditionalFormatting sqref="E4">
    <cfRule type="top10" dxfId="2407" priority="29" rank="1"/>
  </conditionalFormatting>
  <conditionalFormatting sqref="I4">
    <cfRule type="top10" dxfId="2406" priority="26" rank="1"/>
  </conditionalFormatting>
  <conditionalFormatting sqref="H4">
    <cfRule type="top10" dxfId="2405" priority="27" rank="1"/>
  </conditionalFormatting>
  <conditionalFormatting sqref="G4">
    <cfRule type="top10" dxfId="2404" priority="28" rank="1"/>
  </conditionalFormatting>
  <conditionalFormatting sqref="J4">
    <cfRule type="top10" dxfId="2403" priority="25" rank="1"/>
  </conditionalFormatting>
  <conditionalFormatting sqref="F5">
    <cfRule type="top10" dxfId="2402" priority="12" rank="1"/>
  </conditionalFormatting>
  <conditionalFormatting sqref="E5">
    <cfRule type="top10" dxfId="2401" priority="11" rank="1"/>
  </conditionalFormatting>
  <conditionalFormatting sqref="I5">
    <cfRule type="top10" dxfId="2400" priority="8" rank="1"/>
  </conditionalFormatting>
  <conditionalFormatting sqref="H5">
    <cfRule type="top10" dxfId="2399" priority="9" rank="1"/>
  </conditionalFormatting>
  <conditionalFormatting sqref="G5">
    <cfRule type="top10" dxfId="2398" priority="10" rank="1"/>
  </conditionalFormatting>
  <conditionalFormatting sqref="J5">
    <cfRule type="top10" dxfId="2397" priority="7" rank="1"/>
  </conditionalFormatting>
  <conditionalFormatting sqref="J6">
    <cfRule type="top10" dxfId="2396" priority="1" rank="1"/>
  </conditionalFormatting>
  <conditionalFormatting sqref="I6">
    <cfRule type="top10" dxfId="2395" priority="2" rank="1"/>
  </conditionalFormatting>
  <conditionalFormatting sqref="H6">
    <cfRule type="top10" dxfId="2394" priority="3" rank="1"/>
  </conditionalFormatting>
  <conditionalFormatting sqref="G6">
    <cfRule type="top10" dxfId="2393" priority="4" rank="1"/>
  </conditionalFormatting>
  <conditionalFormatting sqref="F6">
    <cfRule type="top10" dxfId="2392" priority="5" rank="1"/>
  </conditionalFormatting>
  <conditionalFormatting sqref="E6">
    <cfRule type="top10" dxfId="2391" priority="6" rank="1"/>
  </conditionalFormatting>
  <hyperlinks>
    <hyperlink ref="Q1" location="'National Adult Rankings'!A1" display="Return to Rankings" xr:uid="{C09D4B57-01EB-4548-AC6F-333581D9A0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  <x14:dataValidation type="list" allowBlank="1" showInputMessage="1" showErrorMessage="1" xr:uid="{CD6433F8-A342-47C0-93D9-1A4DDDEB0E85}">
          <x14:formula1>
            <xm:f>'C:\Users\abra2\AppData\Local\Packages\Microsoft.MicrosoftEdge_8wekyb3d8bbwe\TempState\Downloads\[__ABRA Scoring Program  2-24-2020 MASTER (2).xlsm]DATA'!#REF!</xm:f>
          </x14:formula1>
          <xm:sqref>D13 B13 B2:B3 D2:D3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78</v>
      </c>
      <c r="B2" s="21" t="s">
        <v>191</v>
      </c>
      <c r="C2" s="22">
        <v>44114</v>
      </c>
      <c r="D2" s="23" t="s">
        <v>49</v>
      </c>
      <c r="E2" s="24">
        <v>164</v>
      </c>
      <c r="F2" s="24">
        <v>158</v>
      </c>
      <c r="G2" s="24">
        <v>166</v>
      </c>
      <c r="H2" s="24">
        <v>171</v>
      </c>
      <c r="I2" s="24"/>
      <c r="J2" s="24"/>
      <c r="K2" s="29">
        <v>4</v>
      </c>
      <c r="L2" s="29">
        <v>659</v>
      </c>
      <c r="M2" s="30">
        <v>164.75</v>
      </c>
      <c r="N2" s="31">
        <v>2</v>
      </c>
      <c r="O2" s="32">
        <v>166.75</v>
      </c>
    </row>
    <row r="5" spans="1:15" x14ac:dyDescent="0.25">
      <c r="K5" s="17">
        <f>SUM(K2:K4)</f>
        <v>4</v>
      </c>
      <c r="L5" s="17">
        <f>SUM(L2:L4)</f>
        <v>659</v>
      </c>
      <c r="M5" s="19">
        <f>SUM(L5/K5)</f>
        <v>164.75</v>
      </c>
      <c r="N5" s="17">
        <f>SUM(N2:N4)</f>
        <v>2</v>
      </c>
      <c r="O5" s="19">
        <f>SUM(M5+N5)</f>
        <v>166.75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12"/>
    <protectedRange algorithmName="SHA-512" hashValue="ON39YdpmFHfN9f47KpiRvqrKx0V9+erV1CNkpWzYhW/Qyc6aT8rEyCrvauWSYGZK2ia3o7vd3akF07acHAFpOA==" saltValue="yVW9XmDwTqEnmpSGai0KYg==" spinCount="100000" sqref="D2" name="Range1_1_1_11"/>
  </protectedRanges>
  <conditionalFormatting sqref="J2">
    <cfRule type="top10" dxfId="2390" priority="1" rank="1"/>
  </conditionalFormatting>
  <conditionalFormatting sqref="I2">
    <cfRule type="top10" dxfId="2389" priority="2" rank="1"/>
  </conditionalFormatting>
  <conditionalFormatting sqref="H2">
    <cfRule type="top10" dxfId="2388" priority="3" rank="1"/>
  </conditionalFormatting>
  <conditionalFormatting sqref="G2">
    <cfRule type="top10" dxfId="2387" priority="4" rank="1"/>
  </conditionalFormatting>
  <conditionalFormatting sqref="F2">
    <cfRule type="top10" dxfId="2386" priority="5" rank="1"/>
  </conditionalFormatting>
  <conditionalFormatting sqref="E2">
    <cfRule type="top10" dxfId="23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Q5"/>
  <sheetViews>
    <sheetView workbookViewId="0">
      <selection activeCell="A10" sqref="A10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311</v>
      </c>
      <c r="C2" s="22">
        <v>44079</v>
      </c>
      <c r="D2" s="23" t="s">
        <v>295</v>
      </c>
      <c r="E2" s="24">
        <v>192</v>
      </c>
      <c r="F2" s="24">
        <v>193</v>
      </c>
      <c r="G2" s="24">
        <v>187</v>
      </c>
      <c r="H2" s="24">
        <v>194</v>
      </c>
      <c r="I2" s="24">
        <v>192</v>
      </c>
      <c r="J2" s="24">
        <v>189</v>
      </c>
      <c r="K2" s="29">
        <v>6</v>
      </c>
      <c r="L2" s="29">
        <v>1147</v>
      </c>
      <c r="M2" s="30">
        <v>191.16666666666666</v>
      </c>
      <c r="N2" s="31">
        <v>4</v>
      </c>
      <c r="O2" s="32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384" priority="18" rank="1"/>
  </conditionalFormatting>
  <conditionalFormatting sqref="E2">
    <cfRule type="top10" dxfId="2383" priority="17" rank="1"/>
  </conditionalFormatting>
  <conditionalFormatting sqref="F2">
    <cfRule type="top10" dxfId="2382" priority="16" rank="1"/>
  </conditionalFormatting>
  <conditionalFormatting sqref="G2">
    <cfRule type="top10" dxfId="2381" priority="15" rank="1"/>
  </conditionalFormatting>
  <conditionalFormatting sqref="H2">
    <cfRule type="top10" dxfId="2380" priority="14" rank="1"/>
  </conditionalFormatting>
  <conditionalFormatting sqref="J2">
    <cfRule type="top10" dxfId="2379" priority="13" rank="1"/>
  </conditionalFormatting>
  <hyperlinks>
    <hyperlink ref="Q1" location="'National Adult Rankings'!A1" display="Return to Rankings" xr:uid="{B5AE997D-D904-4B12-815F-0EF63FDCA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0C1B-F53B-485E-B4C3-D6EE08C7643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209</v>
      </c>
      <c r="C2" s="22">
        <v>44002</v>
      </c>
      <c r="D2" s="23" t="s">
        <v>204</v>
      </c>
      <c r="E2" s="24">
        <v>160</v>
      </c>
      <c r="F2" s="24">
        <v>169</v>
      </c>
      <c r="G2" s="24">
        <v>164</v>
      </c>
      <c r="H2" s="24">
        <v>161</v>
      </c>
      <c r="I2" s="24"/>
      <c r="J2" s="24"/>
      <c r="K2" s="29">
        <v>4</v>
      </c>
      <c r="L2" s="29">
        <v>654</v>
      </c>
      <c r="M2" s="30">
        <v>163.5</v>
      </c>
      <c r="N2" s="31">
        <v>6</v>
      </c>
      <c r="O2" s="32">
        <v>169.5</v>
      </c>
    </row>
    <row r="5" spans="1:17" x14ac:dyDescent="0.25">
      <c r="K5" s="17">
        <f>SUM(K2:K4)</f>
        <v>4</v>
      </c>
      <c r="L5" s="17">
        <f>SUM(L2:L4)</f>
        <v>654</v>
      </c>
      <c r="M5" s="19">
        <f>SUM(L5/K5)</f>
        <v>163.5</v>
      </c>
      <c r="N5" s="17">
        <f>SUM(N2:N4)</f>
        <v>6</v>
      </c>
      <c r="O5" s="19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2378" priority="3" rank="1"/>
  </conditionalFormatting>
  <conditionalFormatting sqref="H2">
    <cfRule type="top10" dxfId="2377" priority="4" rank="1"/>
  </conditionalFormatting>
  <conditionalFormatting sqref="G2">
    <cfRule type="top10" dxfId="2376" priority="5" rank="1"/>
  </conditionalFormatting>
  <conditionalFormatting sqref="F2">
    <cfRule type="top10" dxfId="2375" priority="6" rank="1"/>
  </conditionalFormatting>
  <conditionalFormatting sqref="E2">
    <cfRule type="top10" dxfId="2374" priority="2" rank="1"/>
  </conditionalFormatting>
  <conditionalFormatting sqref="J2">
    <cfRule type="top10" dxfId="2373" priority="1" rank="1"/>
  </conditionalFormatting>
  <hyperlinks>
    <hyperlink ref="Q1" location="'National Adult Rankings'!A1" display="Return to Rankings" xr:uid="{6F2CB0E4-CD3F-4F6B-ADD6-3891F1B9C9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5A2D35-17C3-4A94-9E5A-3C9798D0EF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EEB9-C14F-41C0-BCB8-640B4017AE5A}">
  <dimension ref="A1:Q2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246</v>
      </c>
      <c r="C2" s="22">
        <v>44030</v>
      </c>
      <c r="D2" s="23" t="s">
        <v>204</v>
      </c>
      <c r="E2" s="24">
        <v>188</v>
      </c>
      <c r="F2" s="24">
        <v>183</v>
      </c>
      <c r="G2" s="24">
        <v>189</v>
      </c>
      <c r="H2" s="24">
        <v>186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246</v>
      </c>
      <c r="C18" s="22">
        <v>44030</v>
      </c>
      <c r="D18" s="23" t="s">
        <v>204</v>
      </c>
      <c r="E18" s="24">
        <v>182</v>
      </c>
      <c r="F18" s="24">
        <v>178</v>
      </c>
      <c r="G18" s="24">
        <v>181</v>
      </c>
      <c r="H18" s="24">
        <v>187</v>
      </c>
      <c r="I18" s="24"/>
      <c r="J18" s="24"/>
      <c r="K18" s="29">
        <v>4</v>
      </c>
      <c r="L18" s="29">
        <v>728</v>
      </c>
      <c r="M18" s="30">
        <v>182</v>
      </c>
      <c r="N18" s="31">
        <v>2</v>
      </c>
      <c r="O18" s="32">
        <v>184</v>
      </c>
    </row>
    <row r="21" spans="1:15" x14ac:dyDescent="0.25">
      <c r="K21" s="17">
        <f>SUM(K18:K20)</f>
        <v>4</v>
      </c>
      <c r="L21" s="17">
        <f>SUM(L18:L20)</f>
        <v>728</v>
      </c>
      <c r="M21" s="19">
        <f>SUM(L21/K21)</f>
        <v>182</v>
      </c>
      <c r="N21" s="17">
        <f>SUM(N18:N20)</f>
        <v>2</v>
      </c>
      <c r="O21" s="19">
        <f>SUM(M21+N21)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E18:J18 B18:C18" name="Range1_31"/>
    <protectedRange algorithmName="SHA-512" hashValue="ON39YdpmFHfN9f47KpiRvqrKx0V9+erV1CNkpWzYhW/Qyc6aT8rEyCrvauWSYGZK2ia3o7vd3akF07acHAFpOA==" saltValue="yVW9XmDwTqEnmpSGai0KYg==" spinCount="100000" sqref="D18" name="Range1_1_24"/>
  </protectedRanges>
  <conditionalFormatting sqref="F2">
    <cfRule type="top10" dxfId="2372" priority="18" rank="1"/>
  </conditionalFormatting>
  <conditionalFormatting sqref="I2">
    <cfRule type="top10" dxfId="2371" priority="15" rank="1"/>
    <cfRule type="top10" dxfId="2370" priority="20" rank="1"/>
  </conditionalFormatting>
  <conditionalFormatting sqref="E2">
    <cfRule type="top10" dxfId="2369" priority="19" rank="1"/>
  </conditionalFormatting>
  <conditionalFormatting sqref="G2">
    <cfRule type="top10" dxfId="2368" priority="17" rank="1"/>
  </conditionalFormatting>
  <conditionalFormatting sqref="H2">
    <cfRule type="top10" dxfId="2367" priority="16" rank="1"/>
  </conditionalFormatting>
  <conditionalFormatting sqref="J2">
    <cfRule type="top10" dxfId="2366" priority="14" rank="1"/>
  </conditionalFormatting>
  <conditionalFormatting sqref="I18">
    <cfRule type="top10" dxfId="2365" priority="3" rank="1"/>
  </conditionalFormatting>
  <conditionalFormatting sqref="H18">
    <cfRule type="top10" dxfId="2364" priority="4" rank="1"/>
  </conditionalFormatting>
  <conditionalFormatting sqref="G18">
    <cfRule type="top10" dxfId="2363" priority="5" rank="1"/>
  </conditionalFormatting>
  <conditionalFormatting sqref="F18">
    <cfRule type="top10" dxfId="2362" priority="6" rank="1"/>
  </conditionalFormatting>
  <conditionalFormatting sqref="E18">
    <cfRule type="top10" dxfId="2361" priority="2" rank="1"/>
  </conditionalFormatting>
  <conditionalFormatting sqref="J18">
    <cfRule type="top10" dxfId="2360" priority="1" rank="1"/>
  </conditionalFormatting>
  <hyperlinks>
    <hyperlink ref="Q1" location="'National Adult Rankings'!A1" display="Return to Rankings" xr:uid="{32E19D13-4A16-42FA-89D4-A0624D797F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6AB4B-F3E0-4394-AA03-707EB3057091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0CD-8C69-482A-BBCB-91933C23737E}">
  <sheetPr codeName="Sheet47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81</v>
      </c>
      <c r="C2" s="22">
        <v>43907</v>
      </c>
      <c r="D2" s="23" t="s">
        <v>82</v>
      </c>
      <c r="E2" s="24">
        <v>193</v>
      </c>
      <c r="F2" s="24">
        <v>198</v>
      </c>
      <c r="G2" s="24">
        <v>192</v>
      </c>
      <c r="H2" s="24">
        <v>197</v>
      </c>
      <c r="I2" s="24"/>
      <c r="J2" s="24"/>
      <c r="K2" s="29">
        <v>4</v>
      </c>
      <c r="L2" s="29">
        <v>780</v>
      </c>
      <c r="M2" s="30">
        <v>195</v>
      </c>
      <c r="N2" s="31">
        <v>6</v>
      </c>
      <c r="O2" s="32">
        <v>201</v>
      </c>
    </row>
    <row r="3" spans="1:17" x14ac:dyDescent="0.25">
      <c r="A3" s="20" t="s">
        <v>61</v>
      </c>
      <c r="B3" s="21" t="s">
        <v>81</v>
      </c>
      <c r="C3" s="22">
        <v>43942</v>
      </c>
      <c r="D3" s="23" t="s">
        <v>106</v>
      </c>
      <c r="E3" s="24">
        <v>196</v>
      </c>
      <c r="F3" s="24">
        <v>197</v>
      </c>
      <c r="G3" s="24">
        <v>199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788</v>
      </c>
      <c r="M3" s="30">
        <f t="shared" ref="M3" si="2">IFERROR(L3/K3,0)</f>
        <v>197</v>
      </c>
      <c r="N3" s="31">
        <v>6</v>
      </c>
      <c r="O3" s="32">
        <f t="shared" ref="O3" si="3">SUM(M3+N3)</f>
        <v>203</v>
      </c>
    </row>
    <row r="4" spans="1:17" x14ac:dyDescent="0.25">
      <c r="A4" s="20" t="s">
        <v>61</v>
      </c>
      <c r="B4" s="21" t="s">
        <v>81</v>
      </c>
      <c r="C4" s="22">
        <v>43947</v>
      </c>
      <c r="D4" s="23" t="s">
        <v>108</v>
      </c>
      <c r="E4" s="24">
        <v>194</v>
      </c>
      <c r="F4" s="24">
        <v>196</v>
      </c>
      <c r="G4" s="24">
        <v>194</v>
      </c>
      <c r="H4" s="24">
        <v>197</v>
      </c>
      <c r="I4" s="24"/>
      <c r="J4" s="24"/>
      <c r="K4" s="29">
        <v>4</v>
      </c>
      <c r="L4" s="29">
        <v>781</v>
      </c>
      <c r="M4" s="30">
        <v>195.25</v>
      </c>
      <c r="N4" s="31">
        <v>4</v>
      </c>
      <c r="O4" s="32">
        <v>199.25</v>
      </c>
    </row>
    <row r="5" spans="1:17" x14ac:dyDescent="0.25">
      <c r="A5" s="20" t="s">
        <v>61</v>
      </c>
      <c r="B5" s="21" t="s">
        <v>81</v>
      </c>
      <c r="C5" s="22">
        <v>43970</v>
      </c>
      <c r="D5" s="23" t="s">
        <v>82</v>
      </c>
      <c r="E5" s="24">
        <v>197</v>
      </c>
      <c r="F5" s="24">
        <v>198</v>
      </c>
      <c r="G5" s="24">
        <v>200</v>
      </c>
      <c r="H5" s="24">
        <v>195.001</v>
      </c>
      <c r="I5" s="24"/>
      <c r="J5" s="24"/>
      <c r="K5" s="29">
        <v>4</v>
      </c>
      <c r="L5" s="29">
        <v>790.00099999999998</v>
      </c>
      <c r="M5" s="30">
        <v>197.50024999999999</v>
      </c>
      <c r="N5" s="31">
        <v>9</v>
      </c>
      <c r="O5" s="32">
        <f t="shared" ref="O5" si="4">SUM(M5+N5)</f>
        <v>206.50024999999999</v>
      </c>
    </row>
    <row r="6" spans="1:17" x14ac:dyDescent="0.25">
      <c r="A6" s="20" t="s">
        <v>61</v>
      </c>
      <c r="B6" s="21" t="s">
        <v>81</v>
      </c>
      <c r="C6" s="22">
        <v>43975</v>
      </c>
      <c r="D6" s="23" t="s">
        <v>82</v>
      </c>
      <c r="E6" s="24">
        <v>199</v>
      </c>
      <c r="F6" s="24">
        <v>195</v>
      </c>
      <c r="G6" s="24">
        <v>194</v>
      </c>
      <c r="H6" s="24">
        <v>199</v>
      </c>
      <c r="I6" s="24"/>
      <c r="J6" s="24"/>
      <c r="K6" s="29">
        <v>4</v>
      </c>
      <c r="L6" s="29">
        <v>787</v>
      </c>
      <c r="M6" s="30">
        <v>196.75</v>
      </c>
      <c r="N6" s="31">
        <v>11</v>
      </c>
      <c r="O6" s="32">
        <v>207.75</v>
      </c>
    </row>
    <row r="7" spans="1:17" x14ac:dyDescent="0.25">
      <c r="A7" s="20" t="s">
        <v>61</v>
      </c>
      <c r="B7" s="21" t="s">
        <v>81</v>
      </c>
      <c r="C7" s="22">
        <v>43998</v>
      </c>
      <c r="D7" s="23" t="s">
        <v>82</v>
      </c>
      <c r="E7" s="24">
        <v>193</v>
      </c>
      <c r="F7" s="24">
        <v>196</v>
      </c>
      <c r="G7" s="24">
        <v>196</v>
      </c>
      <c r="H7" s="24">
        <v>197</v>
      </c>
      <c r="I7" s="24"/>
      <c r="J7" s="24"/>
      <c r="K7" s="29">
        <v>4</v>
      </c>
      <c r="L7" s="29">
        <v>782</v>
      </c>
      <c r="M7" s="30">
        <v>195.5</v>
      </c>
      <c r="N7" s="31">
        <v>13</v>
      </c>
      <c r="O7" s="32">
        <v>208.5</v>
      </c>
    </row>
    <row r="8" spans="1:17" x14ac:dyDescent="0.25">
      <c r="A8" s="20" t="s">
        <v>61</v>
      </c>
      <c r="B8" s="21" t="s">
        <v>81</v>
      </c>
      <c r="C8" s="22">
        <v>44033</v>
      </c>
      <c r="D8" s="23" t="s">
        <v>82</v>
      </c>
      <c r="E8" s="24">
        <v>193.001</v>
      </c>
      <c r="F8" s="24">
        <v>198</v>
      </c>
      <c r="G8" s="24">
        <v>192</v>
      </c>
      <c r="H8" s="24">
        <v>197</v>
      </c>
      <c r="I8" s="24"/>
      <c r="J8" s="24"/>
      <c r="K8" s="29">
        <v>4</v>
      </c>
      <c r="L8" s="29">
        <v>780</v>
      </c>
      <c r="M8" s="30">
        <v>195</v>
      </c>
      <c r="N8" s="31">
        <v>11</v>
      </c>
      <c r="O8" s="32">
        <v>206</v>
      </c>
    </row>
    <row r="9" spans="1:17" x14ac:dyDescent="0.25">
      <c r="A9" s="20" t="s">
        <v>61</v>
      </c>
      <c r="B9" s="21" t="s">
        <v>81</v>
      </c>
      <c r="C9" s="22">
        <v>44037</v>
      </c>
      <c r="D9" s="23" t="s">
        <v>82</v>
      </c>
      <c r="E9" s="24">
        <v>194</v>
      </c>
      <c r="F9" s="24">
        <v>192</v>
      </c>
      <c r="G9" s="24">
        <v>191</v>
      </c>
      <c r="H9" s="24">
        <v>192</v>
      </c>
      <c r="I9" s="24"/>
      <c r="J9" s="24"/>
      <c r="K9" s="29">
        <v>4</v>
      </c>
      <c r="L9" s="29">
        <v>769</v>
      </c>
      <c r="M9" s="30">
        <v>192.25</v>
      </c>
      <c r="N9" s="31">
        <v>2</v>
      </c>
      <c r="O9" s="32">
        <f>SUM(M9:N9)</f>
        <v>194.25</v>
      </c>
    </row>
    <row r="10" spans="1:17" x14ac:dyDescent="0.25">
      <c r="A10" s="20" t="s">
        <v>61</v>
      </c>
      <c r="B10" s="21" t="s">
        <v>81</v>
      </c>
      <c r="C10" s="22">
        <v>44072</v>
      </c>
      <c r="D10" s="23" t="s">
        <v>49</v>
      </c>
      <c r="E10" s="24">
        <v>193</v>
      </c>
      <c r="F10" s="24">
        <v>194</v>
      </c>
      <c r="G10" s="24">
        <v>189</v>
      </c>
      <c r="H10" s="24">
        <v>192</v>
      </c>
      <c r="I10" s="24">
        <v>178</v>
      </c>
      <c r="J10" s="24">
        <v>190</v>
      </c>
      <c r="K10" s="29">
        <v>6</v>
      </c>
      <c r="L10" s="29">
        <v>1136</v>
      </c>
      <c r="M10" s="30">
        <v>189.33333333333334</v>
      </c>
      <c r="N10" s="31">
        <v>10</v>
      </c>
      <c r="O10" s="32">
        <v>199.33333333333334</v>
      </c>
    </row>
    <row r="11" spans="1:17" x14ac:dyDescent="0.25">
      <c r="A11" s="20" t="s">
        <v>127</v>
      </c>
      <c r="B11" s="21" t="s">
        <v>307</v>
      </c>
      <c r="C11" s="22">
        <v>44079</v>
      </c>
      <c r="D11" s="23" t="s">
        <v>295</v>
      </c>
      <c r="E11" s="24">
        <v>192</v>
      </c>
      <c r="F11" s="24">
        <v>193</v>
      </c>
      <c r="G11" s="24">
        <v>189</v>
      </c>
      <c r="H11" s="24">
        <v>200</v>
      </c>
      <c r="I11" s="24">
        <v>197</v>
      </c>
      <c r="J11" s="24">
        <v>191</v>
      </c>
      <c r="K11" s="29">
        <v>6</v>
      </c>
      <c r="L11" s="29">
        <v>1162</v>
      </c>
      <c r="M11" s="30">
        <v>193.66666666666666</v>
      </c>
      <c r="N11" s="31">
        <v>8</v>
      </c>
      <c r="O11" s="32">
        <v>201.66666666666666</v>
      </c>
    </row>
    <row r="12" spans="1:17" x14ac:dyDescent="0.25">
      <c r="A12" s="20" t="s">
        <v>61</v>
      </c>
      <c r="B12" s="21" t="s">
        <v>81</v>
      </c>
      <c r="C12" s="22">
        <v>44089</v>
      </c>
      <c r="D12" s="23" t="s">
        <v>82</v>
      </c>
      <c r="E12" s="24">
        <v>192</v>
      </c>
      <c r="F12" s="24">
        <v>197</v>
      </c>
      <c r="G12" s="24">
        <v>195</v>
      </c>
      <c r="H12" s="24">
        <v>198</v>
      </c>
      <c r="I12" s="24"/>
      <c r="J12" s="24"/>
      <c r="K12" s="29">
        <v>4</v>
      </c>
      <c r="L12" s="29">
        <v>782</v>
      </c>
      <c r="M12" s="30">
        <v>195.5</v>
      </c>
      <c r="N12" s="31">
        <v>6</v>
      </c>
      <c r="O12" s="32">
        <v>201.5</v>
      </c>
    </row>
    <row r="13" spans="1:17" x14ac:dyDescent="0.25">
      <c r="A13" s="20" t="s">
        <v>61</v>
      </c>
      <c r="B13" s="21" t="s">
        <v>81</v>
      </c>
      <c r="C13" s="22">
        <v>44093</v>
      </c>
      <c r="D13" s="23" t="s">
        <v>82</v>
      </c>
      <c r="E13" s="24">
        <v>195</v>
      </c>
      <c r="F13" s="24">
        <v>195</v>
      </c>
      <c r="G13" s="24">
        <v>198</v>
      </c>
      <c r="H13" s="24">
        <v>192</v>
      </c>
      <c r="I13" s="24"/>
      <c r="J13" s="24"/>
      <c r="K13" s="29">
        <v>4</v>
      </c>
      <c r="L13" s="29">
        <v>780</v>
      </c>
      <c r="M13" s="30">
        <v>195</v>
      </c>
      <c r="N13" s="31">
        <v>6</v>
      </c>
      <c r="O13" s="32">
        <v>201</v>
      </c>
    </row>
    <row r="14" spans="1:17" x14ac:dyDescent="0.25">
      <c r="A14" s="20" t="s">
        <v>128</v>
      </c>
      <c r="B14" s="21" t="s">
        <v>81</v>
      </c>
      <c r="C14" s="22">
        <v>44121</v>
      </c>
      <c r="D14" s="23" t="s">
        <v>82</v>
      </c>
      <c r="E14" s="24">
        <v>196</v>
      </c>
      <c r="F14" s="24">
        <v>195</v>
      </c>
      <c r="G14" s="24">
        <v>195.001</v>
      </c>
      <c r="H14" s="24">
        <v>197</v>
      </c>
      <c r="I14" s="24">
        <v>199</v>
      </c>
      <c r="J14" s="24">
        <v>197</v>
      </c>
      <c r="K14" s="29">
        <v>6</v>
      </c>
      <c r="L14" s="29">
        <v>1179.001</v>
      </c>
      <c r="M14" s="30">
        <v>196.50016666666667</v>
      </c>
      <c r="N14" s="31">
        <v>34</v>
      </c>
      <c r="O14" s="32">
        <v>230.50016666666667</v>
      </c>
    </row>
    <row r="15" spans="1:17" x14ac:dyDescent="0.25">
      <c r="A15" s="20" t="s">
        <v>128</v>
      </c>
      <c r="B15" s="21" t="s">
        <v>81</v>
      </c>
      <c r="C15" s="22">
        <v>44122</v>
      </c>
      <c r="D15" s="23" t="s">
        <v>82</v>
      </c>
      <c r="E15" s="24">
        <v>196</v>
      </c>
      <c r="F15" s="24">
        <v>195</v>
      </c>
      <c r="G15" s="24">
        <v>195</v>
      </c>
      <c r="H15" s="24">
        <v>197</v>
      </c>
      <c r="I15" s="24">
        <v>196</v>
      </c>
      <c r="J15" s="24">
        <v>196</v>
      </c>
      <c r="K15" s="29">
        <v>6</v>
      </c>
      <c r="L15" s="29">
        <v>1175</v>
      </c>
      <c r="M15" s="30">
        <v>195.83333333333334</v>
      </c>
      <c r="N15" s="31">
        <v>34</v>
      </c>
      <c r="O15" s="32">
        <v>229.83333333333334</v>
      </c>
    </row>
    <row r="16" spans="1:17" x14ac:dyDescent="0.25">
      <c r="A16" s="20" t="s">
        <v>128</v>
      </c>
      <c r="B16" s="21" t="s">
        <v>81</v>
      </c>
      <c r="C16" s="22">
        <v>44124</v>
      </c>
      <c r="D16" s="23" t="s">
        <v>82</v>
      </c>
      <c r="E16" s="24">
        <v>199</v>
      </c>
      <c r="F16" s="24">
        <v>194</v>
      </c>
      <c r="G16" s="24">
        <v>196</v>
      </c>
      <c r="H16" s="24">
        <v>192</v>
      </c>
      <c r="I16" s="24"/>
      <c r="J16" s="24"/>
      <c r="K16" s="29">
        <v>4</v>
      </c>
      <c r="L16" s="29">
        <v>781</v>
      </c>
      <c r="M16" s="30">
        <v>195.25</v>
      </c>
      <c r="N16" s="31">
        <v>6</v>
      </c>
      <c r="O16" s="32">
        <v>201.25</v>
      </c>
    </row>
    <row r="17" spans="1:15" x14ac:dyDescent="0.25">
      <c r="A17" s="40" t="s">
        <v>61</v>
      </c>
      <c r="B17" s="41" t="s">
        <v>81</v>
      </c>
      <c r="C17" s="42">
        <v>44149</v>
      </c>
      <c r="D17" s="43" t="s">
        <v>49</v>
      </c>
      <c r="E17" s="44">
        <v>180</v>
      </c>
      <c r="F17" s="44">
        <v>187</v>
      </c>
      <c r="G17" s="44">
        <v>181</v>
      </c>
      <c r="H17" s="44">
        <v>189</v>
      </c>
      <c r="I17" s="44">
        <v>187</v>
      </c>
      <c r="J17" s="44">
        <v>188</v>
      </c>
      <c r="K17" s="45">
        <v>6</v>
      </c>
      <c r="L17" s="45">
        <v>1112</v>
      </c>
      <c r="M17" s="46">
        <v>185.33333333333334</v>
      </c>
      <c r="N17" s="47">
        <v>6</v>
      </c>
      <c r="O17" s="48">
        <v>191.33333333333334</v>
      </c>
    </row>
    <row r="20" spans="1:15" x14ac:dyDescent="0.25">
      <c r="K20" s="17">
        <f>SUM(K2:K19)</f>
        <v>74</v>
      </c>
      <c r="L20" s="17">
        <f>SUM(L2:L19)</f>
        <v>14364.002</v>
      </c>
      <c r="M20" s="19">
        <f>SUM(L20/K20)</f>
        <v>194.10813513513514</v>
      </c>
      <c r="N20" s="17">
        <f>SUM(N2:N19)</f>
        <v>172</v>
      </c>
      <c r="O20" s="19">
        <f>SUM(M20+N20)</f>
        <v>366.10813513513517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6_4"/>
    <protectedRange algorithmName="SHA-512" hashValue="ON39YdpmFHfN9f47KpiRvqrKx0V9+erV1CNkpWzYhW/Qyc6aT8rEyCrvauWSYGZK2ia3o7vd3akF07acHAFpOA==" saltValue="yVW9XmDwTqEnmpSGai0KYg==" spinCount="100000" sqref="D8" name="Range1_1_4_2_1"/>
    <protectedRange algorithmName="SHA-512" hashValue="ON39YdpmFHfN9f47KpiRvqrKx0V9+erV1CNkpWzYhW/Qyc6aT8rEyCrvauWSYGZK2ia3o7vd3akF07acHAFpOA==" saltValue="yVW9XmDwTqEnmpSGai0KYg==" spinCount="100000" sqref="E8:H8" name="Range1_3_1_3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12_1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H11" name="Range1_3_3"/>
    <protectedRange algorithmName="SHA-512" hashValue="ON39YdpmFHfN9f47KpiRvqrKx0V9+erV1CNkpWzYhW/Qyc6aT8rEyCrvauWSYGZK2ia3o7vd3akF07acHAFpOA==" saltValue="yVW9XmDwTqEnmpSGai0KYg==" spinCount="100000" sqref="I12:J12 B12:C12" name="Range1_9_1"/>
    <protectedRange algorithmName="SHA-512" hashValue="ON39YdpmFHfN9f47KpiRvqrKx0V9+erV1CNkpWzYhW/Qyc6aT8rEyCrvauWSYGZK2ia3o7vd3akF07acHAFpOA==" saltValue="yVW9XmDwTqEnmpSGai0KYg==" spinCount="100000" sqref="D12" name="Range1_1_9"/>
    <protectedRange algorithmName="SHA-512" hashValue="ON39YdpmFHfN9f47KpiRvqrKx0V9+erV1CNkpWzYhW/Qyc6aT8rEyCrvauWSYGZK2ia3o7vd3akF07acHAFpOA==" saltValue="yVW9XmDwTqEnmpSGai0KYg==" spinCount="100000" sqref="E12:H12" name="Range1_3_7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B14" name="Range1_1_14"/>
    <protectedRange algorithmName="SHA-512" hashValue="ON39YdpmFHfN9f47KpiRvqrKx0V9+erV1CNkpWzYhW/Qyc6aT8rEyCrvauWSYGZK2ia3o7vd3akF07acHAFpOA==" saltValue="yVW9XmDwTqEnmpSGai0KYg==" spinCount="100000" sqref="B15" name="Range1_1_15"/>
    <protectedRange algorithmName="SHA-512" hashValue="ON39YdpmFHfN9f47KpiRvqrKx0V9+erV1CNkpWzYhW/Qyc6aT8rEyCrvauWSYGZK2ia3o7vd3akF07acHAFpOA==" saltValue="yVW9XmDwTqEnmpSGai0KYg==" spinCount="100000" sqref="B16" name="Range1_1_22"/>
    <protectedRange algorithmName="SHA-512" hashValue="ON39YdpmFHfN9f47KpiRvqrKx0V9+erV1CNkpWzYhW/Qyc6aT8rEyCrvauWSYGZK2ia3o7vd3akF07acHAFpOA==" saltValue="yVW9XmDwTqEnmpSGai0KYg==" spinCount="100000" sqref="I17:J17 B17:C17" name="Range1_2_2"/>
    <protectedRange algorithmName="SHA-512" hashValue="ON39YdpmFHfN9f47KpiRvqrKx0V9+erV1CNkpWzYhW/Qyc6aT8rEyCrvauWSYGZK2ia3o7vd3akF07acHAFpOA==" saltValue="yVW9XmDwTqEnmpSGai0KYg==" spinCount="100000" sqref="D17" name="Range1_1_1_1"/>
    <protectedRange algorithmName="SHA-512" hashValue="ON39YdpmFHfN9f47KpiRvqrKx0V9+erV1CNkpWzYhW/Qyc6aT8rEyCrvauWSYGZK2ia3o7vd3akF07acHAFpOA==" saltValue="yVW9XmDwTqEnmpSGai0KYg==" spinCount="100000" sqref="E17:H17" name="Range1_3_2_1"/>
  </protectedRanges>
  <conditionalFormatting sqref="F2">
    <cfRule type="top10" dxfId="2359" priority="95" rank="1"/>
  </conditionalFormatting>
  <conditionalFormatting sqref="G2">
    <cfRule type="top10" dxfId="2358" priority="94" rank="1"/>
  </conditionalFormatting>
  <conditionalFormatting sqref="H2">
    <cfRule type="top10" dxfId="2357" priority="93" rank="1"/>
  </conditionalFormatting>
  <conditionalFormatting sqref="I2">
    <cfRule type="top10" dxfId="2356" priority="91" rank="1"/>
  </conditionalFormatting>
  <conditionalFormatting sqref="J2">
    <cfRule type="top10" dxfId="2355" priority="92" rank="1"/>
  </conditionalFormatting>
  <conditionalFormatting sqref="E2">
    <cfRule type="top10" dxfId="2354" priority="96" rank="1"/>
  </conditionalFormatting>
  <conditionalFormatting sqref="F3">
    <cfRule type="top10" dxfId="2353" priority="85" rank="1"/>
  </conditionalFormatting>
  <conditionalFormatting sqref="G3">
    <cfRule type="top10" dxfId="2352" priority="86" rank="1"/>
  </conditionalFormatting>
  <conditionalFormatting sqref="H3">
    <cfRule type="top10" dxfId="2351" priority="87" rank="1"/>
  </conditionalFormatting>
  <conditionalFormatting sqref="I3">
    <cfRule type="top10" dxfId="2350" priority="88" rank="1"/>
  </conditionalFormatting>
  <conditionalFormatting sqref="J3">
    <cfRule type="top10" dxfId="2349" priority="89" rank="1"/>
  </conditionalFormatting>
  <conditionalFormatting sqref="E3">
    <cfRule type="top10" dxfId="2348" priority="90" rank="1"/>
  </conditionalFormatting>
  <conditionalFormatting sqref="F4">
    <cfRule type="top10" dxfId="2347" priority="79" rank="1"/>
  </conditionalFormatting>
  <conditionalFormatting sqref="G4">
    <cfRule type="top10" dxfId="2346" priority="80" rank="1"/>
  </conditionalFormatting>
  <conditionalFormatting sqref="H4">
    <cfRule type="top10" dxfId="2345" priority="81" rank="1"/>
  </conditionalFormatting>
  <conditionalFormatting sqref="I4">
    <cfRule type="top10" dxfId="2344" priority="82" rank="1"/>
  </conditionalFormatting>
  <conditionalFormatting sqref="J4">
    <cfRule type="top10" dxfId="2343" priority="83" rank="1"/>
  </conditionalFormatting>
  <conditionalFormatting sqref="E4">
    <cfRule type="top10" dxfId="2342" priority="84" rank="1"/>
  </conditionalFormatting>
  <conditionalFormatting sqref="F5">
    <cfRule type="top10" dxfId="2341" priority="77" rank="1"/>
  </conditionalFormatting>
  <conditionalFormatting sqref="G5">
    <cfRule type="top10" dxfId="2340" priority="76" rank="1"/>
  </conditionalFormatting>
  <conditionalFormatting sqref="H5">
    <cfRule type="top10" dxfId="2339" priority="75" rank="1"/>
  </conditionalFormatting>
  <conditionalFormatting sqref="I5">
    <cfRule type="top10" dxfId="2338" priority="73" rank="1"/>
  </conditionalFormatting>
  <conditionalFormatting sqref="J5">
    <cfRule type="top10" dxfId="2337" priority="74" rank="1"/>
  </conditionalFormatting>
  <conditionalFormatting sqref="E5">
    <cfRule type="top10" dxfId="2336" priority="78" rank="1"/>
  </conditionalFormatting>
  <conditionalFormatting sqref="F6">
    <cfRule type="top10" dxfId="2335" priority="71" rank="1"/>
  </conditionalFormatting>
  <conditionalFormatting sqref="G6">
    <cfRule type="top10" dxfId="2334" priority="70" rank="1"/>
  </conditionalFormatting>
  <conditionalFormatting sqref="H6">
    <cfRule type="top10" dxfId="2333" priority="69" rank="1"/>
  </conditionalFormatting>
  <conditionalFormatting sqref="I6">
    <cfRule type="top10" dxfId="2332" priority="67" rank="1"/>
  </conditionalFormatting>
  <conditionalFormatting sqref="J6">
    <cfRule type="top10" dxfId="2331" priority="68" rank="1"/>
  </conditionalFormatting>
  <conditionalFormatting sqref="E6">
    <cfRule type="top10" dxfId="2330" priority="72" rank="1"/>
  </conditionalFormatting>
  <conditionalFormatting sqref="F7">
    <cfRule type="top10" dxfId="2329" priority="65" rank="1"/>
  </conditionalFormatting>
  <conditionalFormatting sqref="G7">
    <cfRule type="top10" dxfId="2328" priority="64" rank="1"/>
  </conditionalFormatting>
  <conditionalFormatting sqref="H7">
    <cfRule type="top10" dxfId="2327" priority="63" rank="1"/>
  </conditionalFormatting>
  <conditionalFormatting sqref="I7">
    <cfRule type="top10" dxfId="2326" priority="61" rank="1"/>
  </conditionalFormatting>
  <conditionalFormatting sqref="J7">
    <cfRule type="top10" dxfId="2325" priority="62" rank="1"/>
  </conditionalFormatting>
  <conditionalFormatting sqref="E7">
    <cfRule type="top10" dxfId="2324" priority="66" rank="1"/>
  </conditionalFormatting>
  <conditionalFormatting sqref="F8">
    <cfRule type="top10" dxfId="2323" priority="59" rank="1"/>
  </conditionalFormatting>
  <conditionalFormatting sqref="G8">
    <cfRule type="top10" dxfId="2322" priority="58" rank="1"/>
  </conditionalFormatting>
  <conditionalFormatting sqref="H8">
    <cfRule type="top10" dxfId="2321" priority="57" rank="1"/>
  </conditionalFormatting>
  <conditionalFormatting sqref="I8">
    <cfRule type="top10" dxfId="2320" priority="55" rank="1"/>
  </conditionalFormatting>
  <conditionalFormatting sqref="J8">
    <cfRule type="top10" dxfId="2319" priority="56" rank="1"/>
  </conditionalFormatting>
  <conditionalFormatting sqref="E8">
    <cfRule type="top10" dxfId="2318" priority="60" rank="1"/>
  </conditionalFormatting>
  <conditionalFormatting sqref="F9">
    <cfRule type="top10" dxfId="2317" priority="53" rank="1"/>
  </conditionalFormatting>
  <conditionalFormatting sqref="G9">
    <cfRule type="top10" dxfId="2316" priority="52" rank="1"/>
  </conditionalFormatting>
  <conditionalFormatting sqref="H9">
    <cfRule type="top10" dxfId="2315" priority="51" rank="1"/>
  </conditionalFormatting>
  <conditionalFormatting sqref="I9">
    <cfRule type="top10" dxfId="2314" priority="49" rank="1"/>
  </conditionalFormatting>
  <conditionalFormatting sqref="J9">
    <cfRule type="top10" dxfId="2313" priority="50" rank="1"/>
  </conditionalFormatting>
  <conditionalFormatting sqref="E9">
    <cfRule type="top10" dxfId="2312" priority="54" rank="1"/>
  </conditionalFormatting>
  <conditionalFormatting sqref="F10">
    <cfRule type="top10" dxfId="2311" priority="47" rank="1"/>
  </conditionalFormatting>
  <conditionalFormatting sqref="G10">
    <cfRule type="top10" dxfId="2310" priority="46" rank="1"/>
  </conditionalFormatting>
  <conditionalFormatting sqref="H10">
    <cfRule type="top10" dxfId="2309" priority="45" rank="1"/>
  </conditionalFormatting>
  <conditionalFormatting sqref="I10">
    <cfRule type="top10" dxfId="2308" priority="43" rank="1"/>
  </conditionalFormatting>
  <conditionalFormatting sqref="J10">
    <cfRule type="top10" dxfId="2307" priority="44" rank="1"/>
  </conditionalFormatting>
  <conditionalFormatting sqref="E10">
    <cfRule type="top10" dxfId="2306" priority="48" rank="1"/>
  </conditionalFormatting>
  <conditionalFormatting sqref="I11">
    <cfRule type="top10" dxfId="2305" priority="42" rank="1"/>
  </conditionalFormatting>
  <conditionalFormatting sqref="E11">
    <cfRule type="top10" dxfId="2304" priority="41" rank="1"/>
  </conditionalFormatting>
  <conditionalFormatting sqref="F11">
    <cfRule type="top10" dxfId="2303" priority="40" rank="1"/>
  </conditionalFormatting>
  <conditionalFormatting sqref="G11">
    <cfRule type="top10" dxfId="2302" priority="39" rank="1"/>
  </conditionalFormatting>
  <conditionalFormatting sqref="H11">
    <cfRule type="top10" dxfId="2301" priority="38" rank="1"/>
  </conditionalFormatting>
  <conditionalFormatting sqref="J11">
    <cfRule type="top10" dxfId="2300" priority="37" rank="1"/>
  </conditionalFormatting>
  <conditionalFormatting sqref="F12">
    <cfRule type="top10" dxfId="2299" priority="35" rank="1"/>
  </conditionalFormatting>
  <conditionalFormatting sqref="G12">
    <cfRule type="top10" dxfId="2298" priority="34" rank="1"/>
  </conditionalFormatting>
  <conditionalFormatting sqref="H12">
    <cfRule type="top10" dxfId="2297" priority="33" rank="1"/>
  </conditionalFormatting>
  <conditionalFormatting sqref="I12">
    <cfRule type="top10" dxfId="2296" priority="31" rank="1"/>
  </conditionalFormatting>
  <conditionalFormatting sqref="J12">
    <cfRule type="top10" dxfId="2295" priority="32" rank="1"/>
  </conditionalFormatting>
  <conditionalFormatting sqref="E12">
    <cfRule type="top10" dxfId="2294" priority="36" rank="1"/>
  </conditionalFormatting>
  <conditionalFormatting sqref="F13">
    <cfRule type="top10" dxfId="2293" priority="29" rank="1"/>
  </conditionalFormatting>
  <conditionalFormatting sqref="G13">
    <cfRule type="top10" dxfId="2292" priority="28" rank="1"/>
  </conditionalFormatting>
  <conditionalFormatting sqref="H13">
    <cfRule type="top10" dxfId="2291" priority="27" rank="1"/>
  </conditionalFormatting>
  <conditionalFormatting sqref="I13">
    <cfRule type="top10" dxfId="2290" priority="25" rank="1"/>
  </conditionalFormatting>
  <conditionalFormatting sqref="J13">
    <cfRule type="top10" dxfId="2289" priority="26" rank="1"/>
  </conditionalFormatting>
  <conditionalFormatting sqref="E13">
    <cfRule type="top10" dxfId="2288" priority="30" rank="1"/>
  </conditionalFormatting>
  <conditionalFormatting sqref="E14">
    <cfRule type="top10" dxfId="2287" priority="24" rank="1"/>
  </conditionalFormatting>
  <conditionalFormatting sqref="F14">
    <cfRule type="top10" dxfId="2286" priority="23" rank="1"/>
  </conditionalFormatting>
  <conditionalFormatting sqref="G14">
    <cfRule type="top10" dxfId="2285" priority="22" rank="1"/>
  </conditionalFormatting>
  <conditionalFormatting sqref="H14">
    <cfRule type="top10" dxfId="2284" priority="21" rank="1"/>
  </conditionalFormatting>
  <conditionalFormatting sqref="I14">
    <cfRule type="top10" dxfId="2283" priority="20" rank="1"/>
  </conditionalFormatting>
  <conditionalFormatting sqref="J14">
    <cfRule type="top10" dxfId="2282" priority="19" rank="1"/>
  </conditionalFormatting>
  <conditionalFormatting sqref="E15">
    <cfRule type="top10" dxfId="2281" priority="18" rank="1"/>
  </conditionalFormatting>
  <conditionalFormatting sqref="F15">
    <cfRule type="top10" dxfId="2280" priority="17" rank="1"/>
  </conditionalFormatting>
  <conditionalFormatting sqref="G15">
    <cfRule type="top10" dxfId="2279" priority="16" rank="1"/>
  </conditionalFormatting>
  <conditionalFormatting sqref="H15">
    <cfRule type="top10" dxfId="2278" priority="15" rank="1"/>
  </conditionalFormatting>
  <conditionalFormatting sqref="I15">
    <cfRule type="top10" dxfId="2277" priority="14" rank="1"/>
  </conditionalFormatting>
  <conditionalFormatting sqref="J15">
    <cfRule type="top10" dxfId="2276" priority="13" rank="1"/>
  </conditionalFormatting>
  <conditionalFormatting sqref="E16">
    <cfRule type="top10" dxfId="2275" priority="12" rank="1"/>
  </conditionalFormatting>
  <conditionalFormatting sqref="F16">
    <cfRule type="top10" dxfId="2274" priority="11" rank="1"/>
  </conditionalFormatting>
  <conditionalFormatting sqref="G16">
    <cfRule type="top10" dxfId="2273" priority="10" rank="1"/>
  </conditionalFormatting>
  <conditionalFormatting sqref="H16">
    <cfRule type="top10" dxfId="2272" priority="9" rank="1"/>
  </conditionalFormatting>
  <conditionalFormatting sqref="I16">
    <cfRule type="top10" dxfId="2271" priority="8" rank="1"/>
  </conditionalFormatting>
  <conditionalFormatting sqref="J16">
    <cfRule type="top10" dxfId="2270" priority="7" rank="1"/>
  </conditionalFormatting>
  <conditionalFormatting sqref="F17">
    <cfRule type="top10" dxfId="2269" priority="5" rank="1"/>
  </conditionalFormatting>
  <conditionalFormatting sqref="G17">
    <cfRule type="top10" dxfId="2268" priority="4" rank="1"/>
  </conditionalFormatting>
  <conditionalFormatting sqref="H17">
    <cfRule type="top10" dxfId="2267" priority="3" rank="1"/>
  </conditionalFormatting>
  <conditionalFormatting sqref="I17">
    <cfRule type="top10" dxfId="2266" priority="1" rank="1"/>
  </conditionalFormatting>
  <conditionalFormatting sqref="J17">
    <cfRule type="top10" dxfId="2265" priority="2" rank="1"/>
  </conditionalFormatting>
  <conditionalFormatting sqref="E17">
    <cfRule type="top10" dxfId="2264" priority="6" rank="1"/>
  </conditionalFormatting>
  <hyperlinks>
    <hyperlink ref="Q1" location="'National Adult Rankings'!A1" display="Return to Rankings" xr:uid="{54E09666-8CB4-4F92-A00F-3C9F16FEF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2EBB4-0677-4701-95BD-16775A53F4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053729-5592-4002-9AF3-74C1D1869B9C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FD35-6F35-481E-8750-D971137F5F6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61</v>
      </c>
      <c r="B3" s="21" t="s">
        <v>242</v>
      </c>
      <c r="C3" s="22">
        <v>44058</v>
      </c>
      <c r="D3" s="23" t="s">
        <v>113</v>
      </c>
      <c r="E3" s="24">
        <v>191</v>
      </c>
      <c r="F3" s="24">
        <v>196</v>
      </c>
      <c r="G3" s="24">
        <v>197</v>
      </c>
      <c r="H3" s="24"/>
      <c r="I3" s="24"/>
      <c r="J3" s="24"/>
      <c r="K3" s="29">
        <f>COUNT(E3:J3)</f>
        <v>3</v>
      </c>
      <c r="L3" s="29">
        <f>SUM(E3:J3)</f>
        <v>584</v>
      </c>
      <c r="M3" s="30">
        <f>IFERROR(L3/K3,0)</f>
        <v>194.66666666666666</v>
      </c>
      <c r="N3" s="31">
        <v>2</v>
      </c>
      <c r="O3" s="32">
        <f>SUM(M3+N3)</f>
        <v>196.66666666666666</v>
      </c>
    </row>
    <row r="4" spans="1:17" x14ac:dyDescent="0.25">
      <c r="A4" s="20" t="s">
        <v>127</v>
      </c>
      <c r="B4" s="21" t="s">
        <v>242</v>
      </c>
      <c r="C4" s="22">
        <v>44122</v>
      </c>
      <c r="D4" s="23" t="s">
        <v>159</v>
      </c>
      <c r="E4" s="24">
        <v>194</v>
      </c>
      <c r="F4" s="24">
        <v>194</v>
      </c>
      <c r="G4" s="24">
        <v>194</v>
      </c>
      <c r="H4" s="24">
        <v>190</v>
      </c>
      <c r="I4" s="24">
        <v>191</v>
      </c>
      <c r="J4" s="24">
        <v>193</v>
      </c>
      <c r="K4" s="29">
        <v>6</v>
      </c>
      <c r="L4" s="29">
        <v>1156</v>
      </c>
      <c r="M4" s="30">
        <v>192.66666666666666</v>
      </c>
      <c r="N4" s="31">
        <v>4</v>
      </c>
      <c r="O4" s="32">
        <v>196.66666666666666</v>
      </c>
    </row>
    <row r="5" spans="1:17" x14ac:dyDescent="0.25">
      <c r="A5" s="20" t="s">
        <v>127</v>
      </c>
      <c r="B5" s="21" t="s">
        <v>242</v>
      </c>
      <c r="C5" s="22">
        <v>44136</v>
      </c>
      <c r="D5" s="23" t="s">
        <v>159</v>
      </c>
      <c r="E5" s="24">
        <v>194</v>
      </c>
      <c r="F5" s="24">
        <v>195</v>
      </c>
      <c r="G5" s="24">
        <v>191</v>
      </c>
      <c r="H5" s="24">
        <v>190</v>
      </c>
      <c r="I5" s="24"/>
      <c r="J5" s="24"/>
      <c r="K5" s="29">
        <v>4</v>
      </c>
      <c r="L5" s="29">
        <v>770</v>
      </c>
      <c r="M5" s="30">
        <v>192.5</v>
      </c>
      <c r="N5" s="31">
        <v>2</v>
      </c>
      <c r="O5" s="32">
        <v>194.5</v>
      </c>
    </row>
    <row r="8" spans="1:17" x14ac:dyDescent="0.25">
      <c r="K8" s="17">
        <f>SUM(K2:K7)</f>
        <v>17</v>
      </c>
      <c r="L8" s="17">
        <f>SUM(L2:L7)</f>
        <v>3282</v>
      </c>
      <c r="M8" s="19">
        <f>SUM(L8/K8)</f>
        <v>193.05882352941177</v>
      </c>
      <c r="N8" s="17">
        <f>SUM(N2:N7)</f>
        <v>10</v>
      </c>
      <c r="O8" s="19">
        <f>SUM(M8+N8)</f>
        <v>203.05882352941177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2263" priority="25" rank="1"/>
  </conditionalFormatting>
  <conditionalFormatting sqref="I2">
    <cfRule type="top10" dxfId="2262" priority="22" rank="1"/>
    <cfRule type="top10" dxfId="2261" priority="27" rank="1"/>
  </conditionalFormatting>
  <conditionalFormatting sqref="E2">
    <cfRule type="top10" dxfId="2260" priority="26" rank="1"/>
  </conditionalFormatting>
  <conditionalFormatting sqref="G2">
    <cfRule type="top10" dxfId="2259" priority="24" rank="1"/>
  </conditionalFormatting>
  <conditionalFormatting sqref="H2">
    <cfRule type="top10" dxfId="2258" priority="23" rank="1"/>
  </conditionalFormatting>
  <conditionalFormatting sqref="J2">
    <cfRule type="top10" dxfId="2257" priority="21" rank="1"/>
  </conditionalFormatting>
  <conditionalFormatting sqref="F3">
    <cfRule type="top10" dxfId="2256" priority="19" rank="1"/>
  </conditionalFormatting>
  <conditionalFormatting sqref="G3">
    <cfRule type="top10" dxfId="2255" priority="18" rank="1"/>
  </conditionalFormatting>
  <conditionalFormatting sqref="H3">
    <cfRule type="top10" dxfId="2254" priority="17" rank="1"/>
  </conditionalFormatting>
  <conditionalFormatting sqref="I3">
    <cfRule type="top10" dxfId="2253" priority="15" rank="1"/>
  </conditionalFormatting>
  <conditionalFormatting sqref="J3">
    <cfRule type="top10" dxfId="2252" priority="16" rank="1"/>
  </conditionalFormatting>
  <conditionalFormatting sqref="E3">
    <cfRule type="top10" dxfId="2251" priority="20" rank="1"/>
  </conditionalFormatting>
  <conditionalFormatting sqref="F4">
    <cfRule type="top10" dxfId="2250" priority="12" rank="1"/>
  </conditionalFormatting>
  <conditionalFormatting sqref="I4">
    <cfRule type="top10" dxfId="2249" priority="9" rank="1"/>
    <cfRule type="top10" dxfId="2248" priority="14" rank="1"/>
  </conditionalFormatting>
  <conditionalFormatting sqref="E4">
    <cfRule type="top10" dxfId="2247" priority="13" rank="1"/>
  </conditionalFormatting>
  <conditionalFormatting sqref="G4">
    <cfRule type="top10" dxfId="2246" priority="11" rank="1"/>
  </conditionalFormatting>
  <conditionalFormatting sqref="H4">
    <cfRule type="top10" dxfId="2245" priority="10" rank="1"/>
  </conditionalFormatting>
  <conditionalFormatting sqref="J4">
    <cfRule type="top10" dxfId="2244" priority="8" rank="1"/>
  </conditionalFormatting>
  <conditionalFormatting sqref="F5">
    <cfRule type="top10" dxfId="2243" priority="5" rank="1"/>
  </conditionalFormatting>
  <conditionalFormatting sqref="I5">
    <cfRule type="top10" dxfId="2242" priority="2" rank="1"/>
    <cfRule type="top10" dxfId="2241" priority="7" rank="1"/>
  </conditionalFormatting>
  <conditionalFormatting sqref="E5">
    <cfRule type="top10" dxfId="2240" priority="6" rank="1"/>
  </conditionalFormatting>
  <conditionalFormatting sqref="G5">
    <cfRule type="top10" dxfId="2239" priority="4" rank="1"/>
  </conditionalFormatting>
  <conditionalFormatting sqref="H5">
    <cfRule type="top10" dxfId="2238" priority="3" rank="1"/>
  </conditionalFormatting>
  <conditionalFormatting sqref="J5">
    <cfRule type="top10" dxfId="2237" priority="1" rank="1"/>
  </conditionalFormatting>
  <hyperlinks>
    <hyperlink ref="Q1" location="'National Adult Rankings'!A1" display="Return to Rankings" xr:uid="{55E7AFC9-DB46-4751-8D6F-C671F2A6F6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243857-40FD-4B58-A80A-EF80FF4009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6C3C-2142-4134-B028-AB5A5E3D07AE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212</v>
      </c>
      <c r="C2" s="22">
        <v>44009</v>
      </c>
      <c r="D2" s="23" t="s">
        <v>162</v>
      </c>
      <c r="E2" s="24">
        <v>187</v>
      </c>
      <c r="F2" s="24">
        <v>187</v>
      </c>
      <c r="G2" s="24">
        <v>189</v>
      </c>
      <c r="H2" s="24">
        <v>189</v>
      </c>
      <c r="I2" s="24"/>
      <c r="J2" s="24"/>
      <c r="K2" s="29">
        <v>4</v>
      </c>
      <c r="L2" s="29">
        <v>752</v>
      </c>
      <c r="M2" s="30">
        <v>188</v>
      </c>
      <c r="N2" s="31">
        <v>2</v>
      </c>
      <c r="O2" s="32">
        <v>190</v>
      </c>
    </row>
    <row r="3" spans="1:17" x14ac:dyDescent="0.25">
      <c r="A3" s="20" t="s">
        <v>127</v>
      </c>
      <c r="B3" s="21" t="s">
        <v>212</v>
      </c>
      <c r="C3" s="22">
        <v>44065</v>
      </c>
      <c r="D3" s="23" t="s">
        <v>162</v>
      </c>
      <c r="E3" s="24">
        <v>192.001</v>
      </c>
      <c r="F3" s="24">
        <v>187</v>
      </c>
      <c r="G3" s="24">
        <v>191</v>
      </c>
      <c r="H3" s="24"/>
      <c r="I3" s="24"/>
      <c r="J3" s="24"/>
      <c r="K3" s="29">
        <v>3</v>
      </c>
      <c r="L3" s="29">
        <v>570.00099999999998</v>
      </c>
      <c r="M3" s="30">
        <v>190.00033333333332</v>
      </c>
      <c r="N3" s="31">
        <v>2</v>
      </c>
      <c r="O3" s="32">
        <v>192.00033333333332</v>
      </c>
    </row>
    <row r="6" spans="1:17" x14ac:dyDescent="0.25">
      <c r="K6" s="17">
        <f>SUM(K2:K5)</f>
        <v>7</v>
      </c>
      <c r="L6" s="17">
        <f>SUM(L2:L5)</f>
        <v>1322.001</v>
      </c>
      <c r="M6" s="19">
        <f>SUM(L6/K6)</f>
        <v>188.85728571428572</v>
      </c>
      <c r="N6" s="17">
        <f>SUM(N2:N5)</f>
        <v>4</v>
      </c>
      <c r="O6" s="19">
        <f>SUM(M6+N6)</f>
        <v>192.85728571428572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2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E2">
    <cfRule type="top10" dxfId="2236" priority="12" rank="1"/>
  </conditionalFormatting>
  <conditionalFormatting sqref="F2">
    <cfRule type="top10" dxfId="2235" priority="11" rank="1"/>
  </conditionalFormatting>
  <conditionalFormatting sqref="G2">
    <cfRule type="top10" dxfId="2234" priority="10" rank="1"/>
  </conditionalFormatting>
  <conditionalFormatting sqref="H2">
    <cfRule type="top10" dxfId="2233" priority="9" rank="1"/>
  </conditionalFormatting>
  <conditionalFormatting sqref="I2">
    <cfRule type="top10" dxfId="2232" priority="8" rank="1"/>
  </conditionalFormatting>
  <conditionalFormatting sqref="J2">
    <cfRule type="top10" dxfId="2231" priority="7" rank="1"/>
  </conditionalFormatting>
  <conditionalFormatting sqref="I3">
    <cfRule type="top10" dxfId="2230" priority="2" rank="1"/>
  </conditionalFormatting>
  <conditionalFormatting sqref="E3">
    <cfRule type="top10" dxfId="2229" priority="6" rank="1"/>
  </conditionalFormatting>
  <conditionalFormatting sqref="G3">
    <cfRule type="top10" dxfId="2228" priority="4" rank="1"/>
  </conditionalFormatting>
  <conditionalFormatting sqref="H3">
    <cfRule type="top10" dxfId="2227" priority="3" rank="1"/>
  </conditionalFormatting>
  <conditionalFormatting sqref="J3">
    <cfRule type="top10" dxfId="2226" priority="1" rank="1"/>
  </conditionalFormatting>
  <conditionalFormatting sqref="F3">
    <cfRule type="top10" dxfId="2225" priority="5" rank="1"/>
  </conditionalFormatting>
  <hyperlinks>
    <hyperlink ref="Q1" location="'National Adult Rankings'!A1" display="Return to Rankings" xr:uid="{37D7F732-208F-4D80-A94E-3D7D39B52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C22F9-4E03-4218-8B5D-5F129CD139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O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60</v>
      </c>
      <c r="C2" s="22">
        <v>44059</v>
      </c>
      <c r="D2" s="23" t="s">
        <v>32</v>
      </c>
      <c r="E2" s="24">
        <v>189</v>
      </c>
      <c r="F2" s="24">
        <v>182</v>
      </c>
      <c r="G2" s="24">
        <v>194</v>
      </c>
      <c r="H2" s="24">
        <v>188</v>
      </c>
      <c r="I2" s="24"/>
      <c r="J2" s="24"/>
      <c r="K2" s="29">
        <v>4</v>
      </c>
      <c r="L2" s="29">
        <v>753</v>
      </c>
      <c r="M2" s="30">
        <v>188.25</v>
      </c>
      <c r="N2" s="31">
        <v>9</v>
      </c>
      <c r="O2" s="32">
        <v>197.25</v>
      </c>
    </row>
    <row r="3" spans="1:15" x14ac:dyDescent="0.25">
      <c r="A3" s="20" t="s">
        <v>129</v>
      </c>
      <c r="B3" s="21" t="s">
        <v>60</v>
      </c>
      <c r="C3" s="22">
        <v>44068</v>
      </c>
      <c r="D3" s="23" t="s">
        <v>32</v>
      </c>
      <c r="E3" s="24">
        <v>195</v>
      </c>
      <c r="F3" s="24">
        <v>191</v>
      </c>
      <c r="G3" s="24">
        <v>191</v>
      </c>
      <c r="H3" s="24"/>
      <c r="I3" s="24"/>
      <c r="J3" s="24"/>
      <c r="K3" s="29">
        <v>3</v>
      </c>
      <c r="L3" s="29">
        <v>577</v>
      </c>
      <c r="M3" s="30">
        <v>192.33333333333334</v>
      </c>
      <c r="N3" s="31">
        <v>11</v>
      </c>
      <c r="O3" s="32">
        <v>203.33333333333334</v>
      </c>
    </row>
    <row r="4" spans="1:15" x14ac:dyDescent="0.25">
      <c r="A4" s="20" t="s">
        <v>78</v>
      </c>
      <c r="B4" s="21" t="s">
        <v>320</v>
      </c>
      <c r="C4" s="22">
        <v>44079</v>
      </c>
      <c r="D4" s="23" t="s">
        <v>295</v>
      </c>
      <c r="E4" s="24">
        <v>194</v>
      </c>
      <c r="F4" s="24">
        <v>189</v>
      </c>
      <c r="G4" s="24">
        <v>188</v>
      </c>
      <c r="H4" s="24">
        <v>191</v>
      </c>
      <c r="I4" s="24">
        <v>192</v>
      </c>
      <c r="J4" s="24">
        <v>192</v>
      </c>
      <c r="K4" s="29">
        <v>6</v>
      </c>
      <c r="L4" s="29">
        <v>1146</v>
      </c>
      <c r="M4" s="30">
        <v>191</v>
      </c>
      <c r="N4" s="31">
        <v>4</v>
      </c>
      <c r="O4" s="32">
        <v>195</v>
      </c>
    </row>
    <row r="5" spans="1:15" x14ac:dyDescent="0.25">
      <c r="A5" s="20" t="s">
        <v>129</v>
      </c>
      <c r="B5" s="21" t="s">
        <v>60</v>
      </c>
      <c r="C5" s="22">
        <v>44094</v>
      </c>
      <c r="D5" s="23" t="s">
        <v>32</v>
      </c>
      <c r="E5" s="24">
        <v>179</v>
      </c>
      <c r="F5" s="24">
        <v>187.001</v>
      </c>
      <c r="G5" s="24">
        <v>184</v>
      </c>
      <c r="H5" s="24">
        <v>187</v>
      </c>
      <c r="I5" s="24">
        <v>180</v>
      </c>
      <c r="J5" s="24">
        <v>185</v>
      </c>
      <c r="K5" s="29">
        <v>6</v>
      </c>
      <c r="L5" s="29">
        <v>1102.001</v>
      </c>
      <c r="M5" s="30">
        <v>183.66683333333333</v>
      </c>
      <c r="N5" s="31">
        <v>6</v>
      </c>
      <c r="O5" s="32">
        <v>189.66683333333333</v>
      </c>
    </row>
    <row r="6" spans="1:15" x14ac:dyDescent="0.25">
      <c r="A6" s="20" t="s">
        <v>78</v>
      </c>
      <c r="B6" s="21" t="s">
        <v>26</v>
      </c>
      <c r="C6" s="22">
        <v>44100</v>
      </c>
      <c r="D6" s="23" t="s">
        <v>162</v>
      </c>
      <c r="E6" s="24">
        <v>188</v>
      </c>
      <c r="F6" s="24">
        <v>185</v>
      </c>
      <c r="G6" s="24">
        <v>183</v>
      </c>
      <c r="H6" s="24">
        <v>193</v>
      </c>
      <c r="I6" s="24">
        <v>194</v>
      </c>
      <c r="J6" s="24">
        <v>186</v>
      </c>
      <c r="K6" s="29">
        <v>6</v>
      </c>
      <c r="L6" s="29">
        <v>1129</v>
      </c>
      <c r="M6" s="30">
        <v>188.16666666666666</v>
      </c>
      <c r="N6" s="31">
        <v>12</v>
      </c>
      <c r="O6" s="32">
        <v>200.16666666666666</v>
      </c>
    </row>
    <row r="7" spans="1:15" x14ac:dyDescent="0.25">
      <c r="A7" s="20" t="s">
        <v>129</v>
      </c>
      <c r="B7" s="21" t="s">
        <v>60</v>
      </c>
      <c r="C7" s="22">
        <v>44103</v>
      </c>
      <c r="D7" s="23" t="s">
        <v>32</v>
      </c>
      <c r="E7" s="24">
        <v>189</v>
      </c>
      <c r="F7" s="24">
        <v>186</v>
      </c>
      <c r="G7" s="24">
        <v>191</v>
      </c>
      <c r="H7" s="24"/>
      <c r="I7" s="24"/>
      <c r="J7" s="24"/>
      <c r="K7" s="29">
        <v>3</v>
      </c>
      <c r="L7" s="29">
        <v>566</v>
      </c>
      <c r="M7" s="30">
        <v>188.66666666666666</v>
      </c>
      <c r="N7" s="31">
        <v>6</v>
      </c>
      <c r="O7" s="32">
        <v>194.66666666666666</v>
      </c>
    </row>
    <row r="8" spans="1:15" x14ac:dyDescent="0.25">
      <c r="A8" s="20" t="s">
        <v>129</v>
      </c>
      <c r="B8" s="21" t="s">
        <v>60</v>
      </c>
      <c r="C8" s="22">
        <v>44107</v>
      </c>
      <c r="D8" s="23" t="s">
        <v>69</v>
      </c>
      <c r="E8" s="24">
        <v>189</v>
      </c>
      <c r="F8" s="24">
        <v>192</v>
      </c>
      <c r="G8" s="24">
        <v>190</v>
      </c>
      <c r="H8" s="24">
        <v>191</v>
      </c>
      <c r="I8" s="24">
        <v>190</v>
      </c>
      <c r="J8" s="24">
        <v>192</v>
      </c>
      <c r="K8" s="29">
        <v>6</v>
      </c>
      <c r="L8" s="29">
        <v>1144</v>
      </c>
      <c r="M8" s="30">
        <v>190.66666666666666</v>
      </c>
      <c r="N8" s="31">
        <v>26</v>
      </c>
      <c r="O8" s="32">
        <v>216.66666666666666</v>
      </c>
    </row>
    <row r="9" spans="1:15" x14ac:dyDescent="0.25">
      <c r="A9" s="20" t="s">
        <v>129</v>
      </c>
      <c r="B9" s="21" t="s">
        <v>60</v>
      </c>
      <c r="C9" s="22">
        <v>44122</v>
      </c>
      <c r="D9" s="23" t="s">
        <v>32</v>
      </c>
      <c r="E9" s="24">
        <v>185</v>
      </c>
      <c r="F9" s="24">
        <v>189</v>
      </c>
      <c r="G9" s="24">
        <v>189</v>
      </c>
      <c r="H9" s="24">
        <v>185</v>
      </c>
      <c r="I9" s="24"/>
      <c r="J9" s="24"/>
      <c r="K9" s="29">
        <v>4</v>
      </c>
      <c r="L9" s="29">
        <v>748</v>
      </c>
      <c r="M9" s="30">
        <v>187</v>
      </c>
      <c r="N9" s="31">
        <v>6</v>
      </c>
      <c r="O9" s="32">
        <v>193</v>
      </c>
    </row>
    <row r="10" spans="1:15" x14ac:dyDescent="0.25">
      <c r="A10" s="20" t="s">
        <v>129</v>
      </c>
      <c r="B10" s="21" t="s">
        <v>60</v>
      </c>
      <c r="C10" s="22">
        <v>44150</v>
      </c>
      <c r="D10" s="23" t="s">
        <v>32</v>
      </c>
      <c r="E10" s="24">
        <v>196</v>
      </c>
      <c r="F10" s="24">
        <v>196</v>
      </c>
      <c r="G10" s="24">
        <v>194</v>
      </c>
      <c r="H10" s="24">
        <v>196</v>
      </c>
      <c r="I10" s="24"/>
      <c r="J10" s="24"/>
      <c r="K10" s="29">
        <v>4</v>
      </c>
      <c r="L10" s="29">
        <v>782</v>
      </c>
      <c r="M10" s="30">
        <v>195.5</v>
      </c>
      <c r="N10" s="31">
        <v>13</v>
      </c>
      <c r="O10" s="32">
        <v>208.5</v>
      </c>
    </row>
    <row r="13" spans="1:15" x14ac:dyDescent="0.25">
      <c r="K13" s="17">
        <f>SUM(K2:K12)</f>
        <v>42</v>
      </c>
      <c r="L13" s="17">
        <f>SUM(L2:L12)</f>
        <v>7947.0010000000002</v>
      </c>
      <c r="M13" s="19">
        <f>SUM(L13/K13)</f>
        <v>189.21430952380953</v>
      </c>
      <c r="N13" s="17">
        <f>SUM(N2:N12)</f>
        <v>93</v>
      </c>
      <c r="O13" s="19">
        <f>SUM(M13+N13)</f>
        <v>282.21430952380956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3"/>
    <protectedRange algorithmName="SHA-512" hashValue="ON39YdpmFHfN9f47KpiRvqrKx0V9+erV1CNkpWzYhW/Qyc6aT8rEyCrvauWSYGZK2ia3o7vd3akF07acHAFpOA==" saltValue="yVW9XmDwTqEnmpSGai0KYg==" spinCount="100000" sqref="D2" name="Range1_1_3_1_1_3"/>
    <protectedRange algorithmName="SHA-512" hashValue="ON39YdpmFHfN9f47KpiRvqrKx0V9+erV1CNkpWzYhW/Qyc6aT8rEyCrvauWSYGZK2ia3o7vd3akF07acHAFpOA==" saltValue="yVW9XmDwTqEnmpSGai0KYg==" spinCount="100000" sqref="B3:C3 E3:J3" name="Range1_2_1_1_4"/>
    <protectedRange algorithmName="SHA-512" hashValue="ON39YdpmFHfN9f47KpiRvqrKx0V9+erV1CNkpWzYhW/Qyc6aT8rEyCrvauWSYGZK2ia3o7vd3akF07acHAFpOA==" saltValue="yVW9XmDwTqEnmpSGai0KYg==" spinCount="100000" sqref="D3" name="Range1_1_3_1_1_4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B7:C7 E7:J7" name="Range1_2_1_1_6"/>
    <protectedRange algorithmName="SHA-512" hashValue="ON39YdpmFHfN9f47KpiRvqrKx0V9+erV1CNkpWzYhW/Qyc6aT8rEyCrvauWSYGZK2ia3o7vd3akF07acHAFpOA==" saltValue="yVW9XmDwTqEnmpSGai0KYg==" spinCount="100000" sqref="D7" name="Range1_1_3_1_1_6"/>
    <protectedRange algorithmName="SHA-512" hashValue="ON39YdpmFHfN9f47KpiRvqrKx0V9+erV1CNkpWzYhW/Qyc6aT8rEyCrvauWSYGZK2ia3o7vd3akF07acHAFpOA==" saltValue="yVW9XmDwTqEnmpSGai0KYg==" spinCount="100000" sqref="B8:C8 E8:J8" name="Range1_2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9:C9 E9:J9" name="Range1_2_1_1_8"/>
    <protectedRange algorithmName="SHA-512" hashValue="ON39YdpmFHfN9f47KpiRvqrKx0V9+erV1CNkpWzYhW/Qyc6aT8rEyCrvauWSYGZK2ia3o7vd3akF07acHAFpOA==" saltValue="yVW9XmDwTqEnmpSGai0KYg==" spinCount="100000" sqref="D9" name="Range1_1_3_1_1_8"/>
    <protectedRange algorithmName="SHA-512" hashValue="ON39YdpmFHfN9f47KpiRvqrKx0V9+erV1CNkpWzYhW/Qyc6aT8rEyCrvauWSYGZK2ia3o7vd3akF07acHAFpOA==" saltValue="yVW9XmDwTqEnmpSGai0KYg==" spinCount="100000" sqref="B10:C10 E10:J10" name="Range1_2_1_1_7"/>
    <protectedRange algorithmName="SHA-512" hashValue="ON39YdpmFHfN9f47KpiRvqrKx0V9+erV1CNkpWzYhW/Qyc6aT8rEyCrvauWSYGZK2ia3o7vd3akF07acHAFpOA==" saltValue="yVW9XmDwTqEnmpSGai0KYg==" spinCount="100000" sqref="D10" name="Range1_1_3_1_1_7"/>
  </protectedRanges>
  <conditionalFormatting sqref="E2">
    <cfRule type="top10" dxfId="2224" priority="126" rank="1"/>
  </conditionalFormatting>
  <conditionalFormatting sqref="F2">
    <cfRule type="top10" dxfId="2223" priority="125" rank="1"/>
  </conditionalFormatting>
  <conditionalFormatting sqref="G2">
    <cfRule type="top10" dxfId="2222" priority="124" rank="1"/>
  </conditionalFormatting>
  <conditionalFormatting sqref="H2">
    <cfRule type="top10" dxfId="2221" priority="123" rank="1"/>
  </conditionalFormatting>
  <conditionalFormatting sqref="I2">
    <cfRule type="top10" dxfId="2220" priority="122" rank="1"/>
  </conditionalFormatting>
  <conditionalFormatting sqref="J2">
    <cfRule type="top10" dxfId="2219" priority="121" rank="1"/>
  </conditionalFormatting>
  <conditionalFormatting sqref="E3">
    <cfRule type="top10" dxfId="2218" priority="114" rank="1"/>
  </conditionalFormatting>
  <conditionalFormatting sqref="F3">
    <cfRule type="top10" dxfId="2217" priority="113" rank="1"/>
  </conditionalFormatting>
  <conditionalFormatting sqref="G3">
    <cfRule type="top10" dxfId="2216" priority="112" rank="1"/>
  </conditionalFormatting>
  <conditionalFormatting sqref="H3">
    <cfRule type="top10" dxfId="2215" priority="111" rank="1"/>
  </conditionalFormatting>
  <conditionalFormatting sqref="I3">
    <cfRule type="top10" dxfId="2214" priority="110" rank="1"/>
  </conditionalFormatting>
  <conditionalFormatting sqref="J3">
    <cfRule type="top10" dxfId="2213" priority="109" rank="1"/>
  </conditionalFormatting>
  <conditionalFormatting sqref="F4">
    <cfRule type="top10" dxfId="2212" priority="102" rank="1"/>
  </conditionalFormatting>
  <conditionalFormatting sqref="E4">
    <cfRule type="top10" dxfId="2211" priority="101" rank="1"/>
  </conditionalFormatting>
  <conditionalFormatting sqref="I4">
    <cfRule type="top10" dxfId="2210" priority="98" rank="1"/>
  </conditionalFormatting>
  <conditionalFormatting sqref="H4">
    <cfRule type="top10" dxfId="2209" priority="99" rank="1"/>
  </conditionalFormatting>
  <conditionalFormatting sqref="G4">
    <cfRule type="top10" dxfId="2208" priority="100" rank="1"/>
  </conditionalFormatting>
  <conditionalFormatting sqref="J4">
    <cfRule type="top10" dxfId="2207" priority="97" rank="1"/>
  </conditionalFormatting>
  <conditionalFormatting sqref="E5">
    <cfRule type="top10" dxfId="2206" priority="90" rank="1"/>
  </conditionalFormatting>
  <conditionalFormatting sqref="F5">
    <cfRule type="top10" dxfId="2205" priority="89" rank="1"/>
  </conditionalFormatting>
  <conditionalFormatting sqref="G5">
    <cfRule type="top10" dxfId="2204" priority="88" rank="1"/>
  </conditionalFormatting>
  <conditionalFormatting sqref="H5">
    <cfRule type="top10" dxfId="2203" priority="87" rank="1"/>
  </conditionalFormatting>
  <conditionalFormatting sqref="I5">
    <cfRule type="top10" dxfId="2202" priority="86" rank="1"/>
  </conditionalFormatting>
  <conditionalFormatting sqref="J5">
    <cfRule type="top10" dxfId="2201" priority="85" rank="1"/>
  </conditionalFormatting>
  <conditionalFormatting sqref="F6">
    <cfRule type="top10" dxfId="2200" priority="71" rank="1"/>
  </conditionalFormatting>
  <conditionalFormatting sqref="E6">
    <cfRule type="top10" dxfId="2199" priority="72" rank="1"/>
  </conditionalFormatting>
  <conditionalFormatting sqref="I6">
    <cfRule type="top10" dxfId="2198" priority="68" rank="1"/>
  </conditionalFormatting>
  <conditionalFormatting sqref="H6">
    <cfRule type="top10" dxfId="2197" priority="69" rank="1"/>
  </conditionalFormatting>
  <conditionalFormatting sqref="G6">
    <cfRule type="top10" dxfId="2196" priority="70" rank="1"/>
  </conditionalFormatting>
  <conditionalFormatting sqref="J6">
    <cfRule type="top10" dxfId="2195" priority="67" rank="1"/>
  </conditionalFormatting>
  <conditionalFormatting sqref="E7">
    <cfRule type="top10" dxfId="2194" priority="60" rank="1"/>
  </conditionalFormatting>
  <conditionalFormatting sqref="F7">
    <cfRule type="top10" dxfId="2193" priority="59" rank="1"/>
  </conditionalFormatting>
  <conditionalFormatting sqref="G7">
    <cfRule type="top10" dxfId="2192" priority="58" rank="1"/>
  </conditionalFormatting>
  <conditionalFormatting sqref="H7">
    <cfRule type="top10" dxfId="2191" priority="57" rank="1"/>
  </conditionalFormatting>
  <conditionalFormatting sqref="I7">
    <cfRule type="top10" dxfId="2190" priority="56" rank="1"/>
  </conditionalFormatting>
  <conditionalFormatting sqref="J7">
    <cfRule type="top10" dxfId="2189" priority="55" rank="1"/>
  </conditionalFormatting>
  <conditionalFormatting sqref="E8">
    <cfRule type="top10" dxfId="2188" priority="48" rank="1"/>
  </conditionalFormatting>
  <conditionalFormatting sqref="F8">
    <cfRule type="top10" dxfId="2187" priority="47" rank="1"/>
  </conditionalFormatting>
  <conditionalFormatting sqref="G8">
    <cfRule type="top10" dxfId="2186" priority="46" rank="1"/>
  </conditionalFormatting>
  <conditionalFormatting sqref="H8">
    <cfRule type="top10" dxfId="2185" priority="45" rank="1"/>
  </conditionalFormatting>
  <conditionalFormatting sqref="I8">
    <cfRule type="top10" dxfId="2184" priority="44" rank="1"/>
  </conditionalFormatting>
  <conditionalFormatting sqref="J8">
    <cfRule type="top10" dxfId="2183" priority="43" rank="1"/>
  </conditionalFormatting>
  <conditionalFormatting sqref="E9">
    <cfRule type="top10" dxfId="2182" priority="36" rank="1"/>
  </conditionalFormatting>
  <conditionalFormatting sqref="F9">
    <cfRule type="top10" dxfId="2181" priority="35" rank="1"/>
  </conditionalFormatting>
  <conditionalFormatting sqref="G9">
    <cfRule type="top10" dxfId="2180" priority="34" rank="1"/>
  </conditionalFormatting>
  <conditionalFormatting sqref="H9">
    <cfRule type="top10" dxfId="2179" priority="33" rank="1"/>
  </conditionalFormatting>
  <conditionalFormatting sqref="I9">
    <cfRule type="top10" dxfId="2178" priority="32" rank="1"/>
  </conditionalFormatting>
  <conditionalFormatting sqref="J9">
    <cfRule type="top10" dxfId="2177" priority="31" rank="1"/>
  </conditionalFormatting>
  <conditionalFormatting sqref="E10">
    <cfRule type="top10" dxfId="2176" priority="6" rank="1"/>
  </conditionalFormatting>
  <conditionalFormatting sqref="F10">
    <cfRule type="top10" dxfId="2175" priority="5" rank="1"/>
  </conditionalFormatting>
  <conditionalFormatting sqref="G10">
    <cfRule type="top10" dxfId="2174" priority="4" rank="1"/>
  </conditionalFormatting>
  <conditionalFormatting sqref="H10">
    <cfRule type="top10" dxfId="2173" priority="3" rank="1"/>
  </conditionalFormatting>
  <conditionalFormatting sqref="I10">
    <cfRule type="top10" dxfId="2172" priority="2" rank="1"/>
  </conditionalFormatting>
  <conditionalFormatting sqref="J10">
    <cfRule type="top10" dxfId="217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32"/>
  <sheetViews>
    <sheetView topLeftCell="A25" workbookViewId="0">
      <selection activeCell="A34" sqref="A34:XFD4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33</v>
      </c>
      <c r="B2" s="21" t="s">
        <v>174</v>
      </c>
      <c r="C2" s="22">
        <v>43981</v>
      </c>
      <c r="D2" s="23" t="s">
        <v>171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9">
        <v>4</v>
      </c>
      <c r="L2" s="29">
        <v>693</v>
      </c>
      <c r="M2" s="30">
        <v>173.25</v>
      </c>
      <c r="N2" s="31">
        <v>11</v>
      </c>
      <c r="O2" s="32">
        <v>184.25</v>
      </c>
    </row>
    <row r="3" spans="1:17" x14ac:dyDescent="0.25">
      <c r="A3" s="20" t="s">
        <v>33</v>
      </c>
      <c r="B3" s="21" t="s">
        <v>174</v>
      </c>
      <c r="C3" s="22">
        <v>43995</v>
      </c>
      <c r="D3" s="23" t="s">
        <v>171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9">
        <f>COUNT(E3:J3)</f>
        <v>4</v>
      </c>
      <c r="L3" s="29">
        <f>SUM(E3:J3)</f>
        <v>691</v>
      </c>
      <c r="M3" s="30">
        <f>IFERROR(L3/K3,0)</f>
        <v>172.75</v>
      </c>
      <c r="N3" s="31">
        <v>5</v>
      </c>
      <c r="O3" s="32">
        <f>SUM(M3+N3)</f>
        <v>177.75</v>
      </c>
    </row>
    <row r="4" spans="1:17" x14ac:dyDescent="0.25">
      <c r="A4" s="20" t="s">
        <v>120</v>
      </c>
      <c r="B4" s="21" t="s">
        <v>313</v>
      </c>
      <c r="C4" s="22">
        <v>44079</v>
      </c>
      <c r="D4" s="23" t="s">
        <v>295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9">
        <v>6</v>
      </c>
      <c r="L4" s="29">
        <v>1072</v>
      </c>
      <c r="M4" s="30">
        <v>178.66666666666666</v>
      </c>
      <c r="N4" s="31">
        <v>4</v>
      </c>
      <c r="O4" s="32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20" t="s">
        <v>78</v>
      </c>
      <c r="B17" s="21" t="s">
        <v>174</v>
      </c>
      <c r="C17" s="22">
        <v>44037</v>
      </c>
      <c r="D17" s="23" t="s">
        <v>256</v>
      </c>
      <c r="E17" s="24">
        <v>175</v>
      </c>
      <c r="F17" s="24">
        <v>177</v>
      </c>
      <c r="G17" s="24">
        <v>181</v>
      </c>
      <c r="H17" s="24">
        <v>169</v>
      </c>
      <c r="I17" s="24"/>
      <c r="J17" s="24"/>
      <c r="K17" s="29">
        <v>4</v>
      </c>
      <c r="L17" s="29">
        <v>702</v>
      </c>
      <c r="M17" s="30">
        <v>175.5</v>
      </c>
      <c r="N17" s="31">
        <v>4</v>
      </c>
      <c r="O17" s="32">
        <v>179.5</v>
      </c>
    </row>
    <row r="18" spans="1:15" x14ac:dyDescent="0.25">
      <c r="A18" s="20" t="s">
        <v>78</v>
      </c>
      <c r="B18" s="21" t="s">
        <v>313</v>
      </c>
      <c r="C18" s="22">
        <v>44079</v>
      </c>
      <c r="D18" s="23" t="s">
        <v>295</v>
      </c>
      <c r="E18" s="24">
        <v>186</v>
      </c>
      <c r="F18" s="24">
        <v>175</v>
      </c>
      <c r="G18" s="24">
        <v>186</v>
      </c>
      <c r="H18" s="24">
        <v>186</v>
      </c>
      <c r="I18" s="24">
        <v>186</v>
      </c>
      <c r="J18" s="24">
        <v>190</v>
      </c>
      <c r="K18" s="29">
        <v>6</v>
      </c>
      <c r="L18" s="29">
        <v>1109</v>
      </c>
      <c r="M18" s="30">
        <v>184.83333333333334</v>
      </c>
      <c r="N18" s="31">
        <v>4</v>
      </c>
      <c r="O18" s="32">
        <v>188.83333333333334</v>
      </c>
    </row>
    <row r="21" spans="1:15" x14ac:dyDescent="0.25">
      <c r="K21" s="17">
        <f>SUM(K17:K20)</f>
        <v>10</v>
      </c>
      <c r="L21" s="17">
        <f>SUM(L17:L20)</f>
        <v>1811</v>
      </c>
      <c r="M21" s="19">
        <f>SUM(L21/K21)</f>
        <v>181.1</v>
      </c>
      <c r="N21" s="17">
        <f>SUM(N17:N20)</f>
        <v>8</v>
      </c>
      <c r="O21" s="19">
        <f>SUM(M21+N21)</f>
        <v>189.1</v>
      </c>
    </row>
    <row r="27" spans="1:15" ht="30" x14ac:dyDescent="0.25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25">
      <c r="A28" s="20" t="s">
        <v>127</v>
      </c>
      <c r="B28" s="21" t="s">
        <v>313</v>
      </c>
      <c r="C28" s="22">
        <v>44079</v>
      </c>
      <c r="D28" s="23" t="s">
        <v>295</v>
      </c>
      <c r="E28" s="24">
        <v>174</v>
      </c>
      <c r="F28" s="24">
        <v>186</v>
      </c>
      <c r="G28" s="24">
        <v>180</v>
      </c>
      <c r="H28" s="24">
        <v>184</v>
      </c>
      <c r="I28" s="24">
        <v>181</v>
      </c>
      <c r="J28" s="24">
        <v>185</v>
      </c>
      <c r="K28" s="29">
        <v>6</v>
      </c>
      <c r="L28" s="29">
        <v>1090</v>
      </c>
      <c r="M28" s="30">
        <v>181.66666666666666</v>
      </c>
      <c r="N28" s="31">
        <v>4</v>
      </c>
      <c r="O28" s="32">
        <v>185.66666666666666</v>
      </c>
    </row>
    <row r="29" spans="1:15" x14ac:dyDescent="0.25">
      <c r="A29" s="20" t="s">
        <v>127</v>
      </c>
      <c r="B29" s="21" t="s">
        <v>174</v>
      </c>
      <c r="C29" s="22">
        <v>44093</v>
      </c>
      <c r="D29" s="23" t="s">
        <v>256</v>
      </c>
      <c r="E29" s="24">
        <v>180</v>
      </c>
      <c r="F29" s="24">
        <v>176</v>
      </c>
      <c r="G29" s="24">
        <v>183</v>
      </c>
      <c r="H29" s="24"/>
      <c r="I29" s="24"/>
      <c r="J29" s="24"/>
      <c r="K29" s="29">
        <v>3</v>
      </c>
      <c r="L29" s="29">
        <v>539</v>
      </c>
      <c r="M29" s="30">
        <v>179.66666666666666</v>
      </c>
      <c r="N29" s="31">
        <v>4</v>
      </c>
      <c r="O29" s="32">
        <v>183.66666666666666</v>
      </c>
    </row>
    <row r="32" spans="1:15" x14ac:dyDescent="0.25">
      <c r="K32" s="17">
        <f>SUM(K28:K31)</f>
        <v>9</v>
      </c>
      <c r="L32" s="17">
        <f>SUM(L28:L31)</f>
        <v>1629</v>
      </c>
      <c r="M32" s="19">
        <f>SUM(L32/K32)</f>
        <v>181</v>
      </c>
      <c r="N32" s="17">
        <f>SUM(N28:N31)</f>
        <v>8</v>
      </c>
      <c r="O32" s="19">
        <f>SUM(M32+N32)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17:J17 B17:C17" name="Range1_2"/>
    <protectedRange algorithmName="SHA-512" hashValue="ON39YdpmFHfN9f47KpiRvqrKx0V9+erV1CNkpWzYhW/Qyc6aT8rEyCrvauWSYGZK2ia3o7vd3akF07acHAFpOA==" saltValue="yVW9XmDwTqEnmpSGai0KYg==" spinCount="100000" sqref="D17" name="Range1_1_2"/>
    <protectedRange algorithmName="SHA-512" hashValue="ON39YdpmFHfN9f47KpiRvqrKx0V9+erV1CNkpWzYhW/Qyc6aT8rEyCrvauWSYGZK2ia3o7vd3akF07acHAFpOA==" saltValue="yVW9XmDwTqEnmpSGai0KYg==" spinCount="100000" sqref="I28:J28 B28:C28" name="Range1_1"/>
    <protectedRange algorithmName="SHA-512" hashValue="ON39YdpmFHfN9f47KpiRvqrKx0V9+erV1CNkpWzYhW/Qyc6aT8rEyCrvauWSYGZK2ia3o7vd3akF07acHAFpOA==" saltValue="yVW9XmDwTqEnmpSGai0KYg==" spinCount="100000" sqref="D28" name="Range1_1_1"/>
    <protectedRange algorithmName="SHA-512" hashValue="ON39YdpmFHfN9f47KpiRvqrKx0V9+erV1CNkpWzYhW/Qyc6aT8rEyCrvauWSYGZK2ia3o7vd3akF07acHAFpOA==" saltValue="yVW9XmDwTqEnmpSGai0KYg==" spinCount="100000" sqref="E28:H28" name="Range1_3"/>
    <protectedRange algorithmName="SHA-512" hashValue="ON39YdpmFHfN9f47KpiRvqrKx0V9+erV1CNkpWzYhW/Qyc6aT8rEyCrvauWSYGZK2ia3o7vd3akF07acHAFpOA==" saltValue="yVW9XmDwTqEnmpSGai0KYg==" spinCount="100000" sqref="E18:J18 B18:C18" name="Range1_2_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I29:J29 B29:C29" name="Range1_4_1"/>
    <protectedRange algorithmName="SHA-512" hashValue="ON39YdpmFHfN9f47KpiRvqrKx0V9+erV1CNkpWzYhW/Qyc6aT8rEyCrvauWSYGZK2ia3o7vd3akF07acHAFpOA==" saltValue="yVW9XmDwTqEnmpSGai0KYg==" spinCount="100000" sqref="D29" name="Range1_1_6"/>
    <protectedRange algorithmName="SHA-512" hashValue="ON39YdpmFHfN9f47KpiRvqrKx0V9+erV1CNkpWzYhW/Qyc6aT8rEyCrvauWSYGZK2ia3o7vd3akF07acHAFpOA==" saltValue="yVW9XmDwTqEnmpSGai0KYg==" spinCount="100000" sqref="E29:H29" name="Range1_3_3"/>
  </protectedRanges>
  <conditionalFormatting sqref="E2">
    <cfRule type="top10" dxfId="5558" priority="84" rank="1"/>
  </conditionalFormatting>
  <conditionalFormatting sqref="F2">
    <cfRule type="top10" dxfId="5557" priority="83" rank="1"/>
  </conditionalFormatting>
  <conditionalFormatting sqref="G2">
    <cfRule type="top10" dxfId="5556" priority="82" rank="1"/>
  </conditionalFormatting>
  <conditionalFormatting sqref="H2">
    <cfRule type="top10" dxfId="5555" priority="81" rank="1"/>
  </conditionalFormatting>
  <conditionalFormatting sqref="I2">
    <cfRule type="top10" dxfId="5554" priority="80" rank="1"/>
  </conditionalFormatting>
  <conditionalFormatting sqref="J2">
    <cfRule type="top10" dxfId="5553" priority="79" rank="1"/>
  </conditionalFormatting>
  <conditionalFormatting sqref="E3">
    <cfRule type="top10" dxfId="5552" priority="78" rank="1"/>
  </conditionalFormatting>
  <conditionalFormatting sqref="F3">
    <cfRule type="top10" dxfId="5551" priority="77" rank="1"/>
  </conditionalFormatting>
  <conditionalFormatting sqref="G3">
    <cfRule type="top10" dxfId="5550" priority="76" rank="1"/>
  </conditionalFormatting>
  <conditionalFormatting sqref="H3">
    <cfRule type="top10" dxfId="5549" priority="75" rank="1"/>
  </conditionalFormatting>
  <conditionalFormatting sqref="I3">
    <cfRule type="top10" dxfId="5548" priority="74" rank="1"/>
  </conditionalFormatting>
  <conditionalFormatting sqref="J3">
    <cfRule type="top10" dxfId="5547" priority="73" rank="1"/>
  </conditionalFormatting>
  <conditionalFormatting sqref="J17">
    <cfRule type="top10" dxfId="5546" priority="55" rank="1"/>
  </conditionalFormatting>
  <conditionalFormatting sqref="I17">
    <cfRule type="top10" dxfId="5545" priority="56" rank="1"/>
  </conditionalFormatting>
  <conditionalFormatting sqref="H17">
    <cfRule type="top10" dxfId="5544" priority="57" rank="1"/>
  </conditionalFormatting>
  <conditionalFormatting sqref="G17">
    <cfRule type="top10" dxfId="5543" priority="58" rank="1"/>
  </conditionalFormatting>
  <conditionalFormatting sqref="F17">
    <cfRule type="top10" dxfId="5542" priority="59" rank="1"/>
  </conditionalFormatting>
  <conditionalFormatting sqref="E17">
    <cfRule type="top10" dxfId="5541" priority="60" rank="1"/>
  </conditionalFormatting>
  <conditionalFormatting sqref="J28">
    <cfRule type="top10" dxfId="5540" priority="43" rank="1"/>
  </conditionalFormatting>
  <conditionalFormatting sqref="I28">
    <cfRule type="top10" dxfId="5539" priority="48" rank="1"/>
  </conditionalFormatting>
  <conditionalFormatting sqref="E28">
    <cfRule type="top10" dxfId="5538" priority="47" rank="1"/>
  </conditionalFormatting>
  <conditionalFormatting sqref="F28">
    <cfRule type="top10" dxfId="5537" priority="46" rank="1"/>
  </conditionalFormatting>
  <conditionalFormatting sqref="G28">
    <cfRule type="top10" dxfId="5536" priority="45" rank="1"/>
  </conditionalFormatting>
  <conditionalFormatting sqref="H28">
    <cfRule type="top10" dxfId="5535" priority="44" rank="1"/>
  </conditionalFormatting>
  <conditionalFormatting sqref="F18">
    <cfRule type="top10" dxfId="5534" priority="42" rank="1"/>
  </conditionalFormatting>
  <conditionalFormatting sqref="E18">
    <cfRule type="top10" dxfId="5533" priority="41" rank="1"/>
  </conditionalFormatting>
  <conditionalFormatting sqref="I18">
    <cfRule type="top10" dxfId="5532" priority="38" rank="1"/>
  </conditionalFormatting>
  <conditionalFormatting sqref="H18">
    <cfRule type="top10" dxfId="5531" priority="39" rank="1"/>
  </conditionalFormatting>
  <conditionalFormatting sqref="G18">
    <cfRule type="top10" dxfId="5530" priority="40" rank="1"/>
  </conditionalFormatting>
  <conditionalFormatting sqref="J18">
    <cfRule type="top10" dxfId="5529" priority="37" rank="1"/>
  </conditionalFormatting>
  <conditionalFormatting sqref="F4">
    <cfRule type="top10" dxfId="5528" priority="36" rank="1"/>
  </conditionalFormatting>
  <conditionalFormatting sqref="G4">
    <cfRule type="top10" dxfId="5527" priority="35" rank="1"/>
  </conditionalFormatting>
  <conditionalFormatting sqref="H4">
    <cfRule type="top10" dxfId="5526" priority="34" rank="1"/>
  </conditionalFormatting>
  <conditionalFormatting sqref="I4">
    <cfRule type="top10" dxfId="5525" priority="33" rank="1"/>
  </conditionalFormatting>
  <conditionalFormatting sqref="J4">
    <cfRule type="top10" dxfId="5524" priority="32" rank="1"/>
  </conditionalFormatting>
  <conditionalFormatting sqref="E4">
    <cfRule type="top10" dxfId="5523" priority="31" rank="1"/>
  </conditionalFormatting>
  <conditionalFormatting sqref="I29">
    <cfRule type="top10" dxfId="5522" priority="30" rank="1"/>
  </conditionalFormatting>
  <conditionalFormatting sqref="E29">
    <cfRule type="top10" dxfId="5521" priority="29" rank="1"/>
  </conditionalFormatting>
  <conditionalFormatting sqref="F29">
    <cfRule type="top10" dxfId="5520" priority="28" rank="1"/>
  </conditionalFormatting>
  <conditionalFormatting sqref="G29">
    <cfRule type="top10" dxfId="5519" priority="27" rank="1"/>
  </conditionalFormatting>
  <conditionalFormatting sqref="H29">
    <cfRule type="top10" dxfId="5518" priority="26" rank="1"/>
  </conditionalFormatting>
  <conditionalFormatting sqref="J29">
    <cfRule type="top10" dxfId="5517" priority="25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B16 B27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B17 D17 B2:B3 D2:D3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4C3-43A5-4E1C-AAB5-6F2F8C38C4B9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288</v>
      </c>
      <c r="C2" s="22">
        <v>44072</v>
      </c>
      <c r="D2" s="23" t="s">
        <v>49</v>
      </c>
      <c r="E2" s="69">
        <v>176</v>
      </c>
      <c r="F2" s="69">
        <v>174.001</v>
      </c>
      <c r="G2" s="69">
        <v>181</v>
      </c>
      <c r="H2" s="69">
        <v>181</v>
      </c>
      <c r="I2" s="69">
        <v>184</v>
      </c>
      <c r="J2" s="69">
        <v>172</v>
      </c>
      <c r="K2" s="29">
        <v>6</v>
      </c>
      <c r="L2" s="29">
        <v>1068.001</v>
      </c>
      <c r="M2" s="30">
        <v>178.00016666666667</v>
      </c>
      <c r="N2" s="31">
        <v>8</v>
      </c>
      <c r="O2" s="32">
        <v>186.00016666666667</v>
      </c>
    </row>
    <row r="3" spans="1:17" x14ac:dyDescent="0.25">
      <c r="A3" s="20" t="s">
        <v>78</v>
      </c>
      <c r="B3" s="21" t="s">
        <v>288</v>
      </c>
      <c r="C3" s="22">
        <v>44100</v>
      </c>
      <c r="D3" s="23" t="s">
        <v>49</v>
      </c>
      <c r="E3" s="24">
        <v>182</v>
      </c>
      <c r="F3" s="24">
        <v>176</v>
      </c>
      <c r="G3" s="24">
        <v>174.001</v>
      </c>
      <c r="H3" s="24">
        <v>164</v>
      </c>
      <c r="I3" s="24"/>
      <c r="J3" s="24"/>
      <c r="K3" s="29">
        <v>4</v>
      </c>
      <c r="L3" s="29">
        <v>696.00099999999998</v>
      </c>
      <c r="M3" s="30">
        <v>174.00024999999999</v>
      </c>
      <c r="N3" s="31">
        <v>4</v>
      </c>
      <c r="O3" s="32">
        <v>178.00024999999999</v>
      </c>
    </row>
    <row r="4" spans="1:17" x14ac:dyDescent="0.25">
      <c r="A4" s="20" t="s">
        <v>78</v>
      </c>
      <c r="B4" s="21" t="s">
        <v>288</v>
      </c>
      <c r="C4" s="22">
        <v>44114</v>
      </c>
      <c r="D4" s="23" t="s">
        <v>49</v>
      </c>
      <c r="E4" s="24">
        <v>172</v>
      </c>
      <c r="F4" s="24">
        <v>176</v>
      </c>
      <c r="G4" s="24">
        <v>166.001</v>
      </c>
      <c r="H4" s="24">
        <v>178</v>
      </c>
      <c r="I4" s="24"/>
      <c r="J4" s="24"/>
      <c r="K4" s="29">
        <v>4</v>
      </c>
      <c r="L4" s="29">
        <v>692.00099999999998</v>
      </c>
      <c r="M4" s="30">
        <v>173.00024999999999</v>
      </c>
      <c r="N4" s="31">
        <v>2</v>
      </c>
      <c r="O4" s="32">
        <v>175.00024999999999</v>
      </c>
    </row>
    <row r="5" spans="1:17" x14ac:dyDescent="0.25">
      <c r="A5" s="20" t="s">
        <v>78</v>
      </c>
      <c r="B5" s="21" t="s">
        <v>288</v>
      </c>
      <c r="C5" s="22">
        <v>44128</v>
      </c>
      <c r="D5" s="23" t="s">
        <v>49</v>
      </c>
      <c r="E5" s="24">
        <v>185</v>
      </c>
      <c r="F5" s="24">
        <v>184</v>
      </c>
      <c r="G5" s="24">
        <v>182</v>
      </c>
      <c r="H5" s="24">
        <v>175</v>
      </c>
      <c r="I5" s="24"/>
      <c r="J5" s="24"/>
      <c r="K5" s="29">
        <v>4</v>
      </c>
      <c r="L5" s="29">
        <v>726</v>
      </c>
      <c r="M5" s="30">
        <v>181.5</v>
      </c>
      <c r="N5" s="31">
        <v>11</v>
      </c>
      <c r="O5" s="32">
        <v>192.5</v>
      </c>
    </row>
    <row r="6" spans="1:17" x14ac:dyDescent="0.25">
      <c r="A6" s="40" t="s">
        <v>78</v>
      </c>
      <c r="B6" s="41" t="s">
        <v>288</v>
      </c>
      <c r="C6" s="42">
        <v>44149</v>
      </c>
      <c r="D6" s="43" t="s">
        <v>49</v>
      </c>
      <c r="E6" s="44">
        <v>178</v>
      </c>
      <c r="F6" s="44">
        <v>166.01</v>
      </c>
      <c r="G6" s="44">
        <v>177</v>
      </c>
      <c r="H6" s="44">
        <v>165</v>
      </c>
      <c r="I6" s="44">
        <v>170</v>
      </c>
      <c r="J6" s="44">
        <v>161</v>
      </c>
      <c r="K6" s="45">
        <v>6</v>
      </c>
      <c r="L6" s="45">
        <v>1017.01</v>
      </c>
      <c r="M6" s="46">
        <v>169.50166666666667</v>
      </c>
      <c r="N6" s="47">
        <v>4</v>
      </c>
      <c r="O6" s="48">
        <v>173.50166666666667</v>
      </c>
    </row>
    <row r="9" spans="1:17" x14ac:dyDescent="0.25">
      <c r="K9" s="17">
        <f>SUM(K2:K8)</f>
        <v>24</v>
      </c>
      <c r="L9" s="17">
        <f>SUM(L2:L8)</f>
        <v>4199.0129999999999</v>
      </c>
      <c r="M9" s="19">
        <f>SUM(L9/K9)</f>
        <v>174.95887500000001</v>
      </c>
      <c r="N9" s="17">
        <f>SUM(N2:N8)</f>
        <v>29</v>
      </c>
      <c r="O9" s="19">
        <f>SUM(M9+N9)</f>
        <v>203.95887500000001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3:J3 B3:C3" name="Range1_2_11"/>
    <protectedRange algorithmName="SHA-512" hashValue="ON39YdpmFHfN9f47KpiRvqrKx0V9+erV1CNkpWzYhW/Qyc6aT8rEyCrvauWSYGZK2ia3o7vd3akF07acHAFpOA==" saltValue="yVW9XmDwTqEnmpSGai0KYg==" spinCount="100000" sqref="D3" name="Range1_1_1_10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</protectedRanges>
  <conditionalFormatting sqref="F2">
    <cfRule type="top10" dxfId="2170" priority="23" rank="1"/>
  </conditionalFormatting>
  <conditionalFormatting sqref="G2">
    <cfRule type="top10" dxfId="2169" priority="22" rank="1"/>
  </conditionalFormatting>
  <conditionalFormatting sqref="H2">
    <cfRule type="top10" dxfId="2168" priority="21" rank="1"/>
  </conditionalFormatting>
  <conditionalFormatting sqref="E2">
    <cfRule type="top10" dxfId="2167" priority="24" rank="1"/>
  </conditionalFormatting>
  <conditionalFormatting sqref="J2">
    <cfRule type="top10" dxfId="2166" priority="19" rank="1"/>
  </conditionalFormatting>
  <conditionalFormatting sqref="I2">
    <cfRule type="top10" dxfId="2165" priority="20" rank="1"/>
  </conditionalFormatting>
  <conditionalFormatting sqref="J3">
    <cfRule type="top10" dxfId="2164" priority="13" rank="1"/>
  </conditionalFormatting>
  <conditionalFormatting sqref="I3">
    <cfRule type="top10" dxfId="2163" priority="14" rank="1"/>
  </conditionalFormatting>
  <conditionalFormatting sqref="H3">
    <cfRule type="top10" dxfId="2162" priority="15" rank="1"/>
  </conditionalFormatting>
  <conditionalFormatting sqref="G3">
    <cfRule type="top10" dxfId="2161" priority="16" rank="1"/>
  </conditionalFormatting>
  <conditionalFormatting sqref="F3">
    <cfRule type="top10" dxfId="2160" priority="17" rank="1"/>
  </conditionalFormatting>
  <conditionalFormatting sqref="E3">
    <cfRule type="top10" dxfId="2159" priority="18" rank="1"/>
  </conditionalFormatting>
  <conditionalFormatting sqref="J4">
    <cfRule type="top10" dxfId="2158" priority="7" rank="1"/>
  </conditionalFormatting>
  <conditionalFormatting sqref="I4">
    <cfRule type="top10" dxfId="2157" priority="8" rank="1"/>
  </conditionalFormatting>
  <conditionalFormatting sqref="H4">
    <cfRule type="top10" dxfId="2156" priority="9" rank="1"/>
  </conditionalFormatting>
  <conditionalFormatting sqref="G4">
    <cfRule type="top10" dxfId="2155" priority="10" rank="1"/>
  </conditionalFormatting>
  <conditionalFormatting sqref="F4">
    <cfRule type="top10" dxfId="2154" priority="11" rank="1"/>
  </conditionalFormatting>
  <conditionalFormatting sqref="E4">
    <cfRule type="top10" dxfId="2153" priority="12" rank="1"/>
  </conditionalFormatting>
  <conditionalFormatting sqref="J6">
    <cfRule type="top10" dxfId="2152" priority="1" rank="1"/>
  </conditionalFormatting>
  <conditionalFormatting sqref="I6">
    <cfRule type="top10" dxfId="2151" priority="2" rank="1"/>
  </conditionalFormatting>
  <conditionalFormatting sqref="H6">
    <cfRule type="top10" dxfId="2150" priority="3" rank="1"/>
  </conditionalFormatting>
  <conditionalFormatting sqref="G6">
    <cfRule type="top10" dxfId="2149" priority="4" rank="1"/>
  </conditionalFormatting>
  <conditionalFormatting sqref="F6">
    <cfRule type="top10" dxfId="2148" priority="5" rank="1"/>
  </conditionalFormatting>
  <conditionalFormatting sqref="E6">
    <cfRule type="top10" dxfId="2147" priority="6" rank="1"/>
  </conditionalFormatting>
  <hyperlinks>
    <hyperlink ref="Q1" location="'National Adult Rankings'!A1" display="Return to Rankings" xr:uid="{C2E656B6-AD06-42E3-BD1C-5270A4388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21242F-B127-4B94-95F2-CF368983DB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544E-A83D-4CFB-83D9-30A6FD5C38A4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345</v>
      </c>
      <c r="C2" s="22">
        <v>44100</v>
      </c>
      <c r="D2" s="23" t="s">
        <v>49</v>
      </c>
      <c r="E2" s="24">
        <v>170</v>
      </c>
      <c r="F2" s="24">
        <v>165</v>
      </c>
      <c r="G2" s="24">
        <v>135</v>
      </c>
      <c r="H2" s="24">
        <v>169</v>
      </c>
      <c r="I2" s="24"/>
      <c r="J2" s="24"/>
      <c r="K2" s="29">
        <v>4</v>
      </c>
      <c r="L2" s="29">
        <v>639</v>
      </c>
      <c r="M2" s="30">
        <v>159.75</v>
      </c>
      <c r="N2" s="31">
        <v>2</v>
      </c>
      <c r="O2" s="32">
        <v>161.75</v>
      </c>
    </row>
    <row r="4" spans="1:17" x14ac:dyDescent="0.25">
      <c r="K4" s="17">
        <f>SUM(K2:K3)</f>
        <v>4</v>
      </c>
      <c r="L4" s="17">
        <f>SUM(L2:L3)</f>
        <v>639</v>
      </c>
      <c r="M4" s="19">
        <f>SUM(L4/K4)</f>
        <v>159.75</v>
      </c>
      <c r="N4" s="17">
        <f>SUM(N2:N3)</f>
        <v>2</v>
      </c>
      <c r="O4" s="19">
        <f>SUM(M4+N4)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J2" name="Range1_3_12"/>
  </protectedRanges>
  <conditionalFormatting sqref="F2">
    <cfRule type="top10" dxfId="2146" priority="5" rank="1"/>
  </conditionalFormatting>
  <conditionalFormatting sqref="G2">
    <cfRule type="top10" dxfId="2145" priority="4" rank="1"/>
  </conditionalFormatting>
  <conditionalFormatting sqref="H2">
    <cfRule type="top10" dxfId="2144" priority="3" rank="1"/>
  </conditionalFormatting>
  <conditionalFormatting sqref="I2">
    <cfRule type="top10" dxfId="2143" priority="1" rank="1"/>
  </conditionalFormatting>
  <conditionalFormatting sqref="J2">
    <cfRule type="top10" dxfId="2142" priority="2" rank="1"/>
  </conditionalFormatting>
  <conditionalFormatting sqref="E2">
    <cfRule type="top10" dxfId="2141" priority="6" rank="1"/>
  </conditionalFormatting>
  <hyperlinks>
    <hyperlink ref="Q1" location="'National Adult Rankings'!A1" display="Return to Rankings" xr:uid="{DD848F1E-3A06-4B8F-9668-A35974CA81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C27F6-A678-45A1-B08E-9B927A09B1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Q5"/>
  <sheetViews>
    <sheetView workbookViewId="0">
      <selection activeCell="A10" sqref="A10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314</v>
      </c>
      <c r="C2" s="22">
        <v>44079</v>
      </c>
      <c r="D2" s="23" t="s">
        <v>295</v>
      </c>
      <c r="E2" s="24">
        <v>187</v>
      </c>
      <c r="F2" s="24">
        <v>187</v>
      </c>
      <c r="G2" s="24">
        <v>195</v>
      </c>
      <c r="H2" s="24">
        <v>0</v>
      </c>
      <c r="I2" s="24">
        <v>0</v>
      </c>
      <c r="J2" s="24">
        <v>0</v>
      </c>
      <c r="K2" s="29">
        <v>6</v>
      </c>
      <c r="L2" s="29">
        <v>569</v>
      </c>
      <c r="M2" s="30">
        <v>94.833333333333329</v>
      </c>
      <c r="N2" s="31">
        <v>4</v>
      </c>
      <c r="O2" s="32">
        <v>98.833333333333329</v>
      </c>
    </row>
    <row r="5" spans="1:17" x14ac:dyDescent="0.25">
      <c r="K5" s="17">
        <f>SUM(K2:K4)</f>
        <v>6</v>
      </c>
      <c r="L5" s="17">
        <f>SUM(L2:L4)</f>
        <v>569</v>
      </c>
      <c r="M5" s="19">
        <f>SUM(L5/K5)</f>
        <v>94.833333333333329</v>
      </c>
      <c r="N5" s="17">
        <f>SUM(N2:N4)</f>
        <v>4</v>
      </c>
      <c r="O5" s="19">
        <f>SUM(M5+N5)</f>
        <v>98.833333333333329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140" priority="12" rank="1"/>
  </conditionalFormatting>
  <conditionalFormatting sqref="E2">
    <cfRule type="top10" dxfId="2139" priority="11" rank="1"/>
  </conditionalFormatting>
  <conditionalFormatting sqref="F2">
    <cfRule type="top10" dxfId="2138" priority="10" rank="1"/>
  </conditionalFormatting>
  <conditionalFormatting sqref="G2">
    <cfRule type="top10" dxfId="2137" priority="9" rank="1"/>
  </conditionalFormatting>
  <conditionalFormatting sqref="H2">
    <cfRule type="top10" dxfId="2136" priority="8" rank="1"/>
  </conditionalFormatting>
  <conditionalFormatting sqref="J2">
    <cfRule type="top10" dxfId="2135" priority="7" rank="1"/>
  </conditionalFormatting>
  <hyperlinks>
    <hyperlink ref="Q1" location="'National Adult Rankings'!A1" display="Return to Rankings" xr:uid="{3087035C-C71E-481E-9353-6F4575A40B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O17"/>
  <sheetViews>
    <sheetView workbookViewId="0">
      <selection activeCell="R1" sqref="R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78</v>
      </c>
      <c r="B2" s="41" t="s">
        <v>56</v>
      </c>
      <c r="C2" s="42">
        <v>43904</v>
      </c>
      <c r="D2" s="43" t="s">
        <v>49</v>
      </c>
      <c r="E2" s="44">
        <v>170</v>
      </c>
      <c r="F2" s="44">
        <v>176</v>
      </c>
      <c r="G2" s="44">
        <v>175</v>
      </c>
      <c r="H2" s="44">
        <v>186</v>
      </c>
      <c r="I2" s="44"/>
      <c r="J2" s="44"/>
      <c r="K2" s="45">
        <v>4</v>
      </c>
      <c r="L2" s="45">
        <v>707</v>
      </c>
      <c r="M2" s="46">
        <v>176.75</v>
      </c>
      <c r="N2" s="47">
        <v>2</v>
      </c>
      <c r="O2" s="48">
        <v>178.75</v>
      </c>
    </row>
    <row r="3" spans="1:15" x14ac:dyDescent="0.25">
      <c r="A3" s="20" t="s">
        <v>78</v>
      </c>
      <c r="B3" s="21" t="s">
        <v>56</v>
      </c>
      <c r="C3" s="22">
        <v>43974</v>
      </c>
      <c r="D3" s="23" t="s">
        <v>49</v>
      </c>
      <c r="E3" s="24">
        <v>171</v>
      </c>
      <c r="F3" s="24">
        <v>180.001</v>
      </c>
      <c r="G3" s="24">
        <v>175</v>
      </c>
      <c r="H3" s="24">
        <v>182</v>
      </c>
      <c r="I3" s="24"/>
      <c r="J3" s="24"/>
      <c r="K3" s="29">
        <v>4</v>
      </c>
      <c r="L3" s="29">
        <v>708.00099999999998</v>
      </c>
      <c r="M3" s="30">
        <v>177.00024999999999</v>
      </c>
      <c r="N3" s="31">
        <v>2</v>
      </c>
      <c r="O3" s="32">
        <v>179.00024999999999</v>
      </c>
    </row>
    <row r="4" spans="1:15" x14ac:dyDescent="0.25">
      <c r="A4" s="20" t="s">
        <v>78</v>
      </c>
      <c r="B4" s="21" t="s">
        <v>56</v>
      </c>
      <c r="C4" s="22">
        <v>43981</v>
      </c>
      <c r="D4" s="23" t="s">
        <v>49</v>
      </c>
      <c r="E4" s="24">
        <v>182</v>
      </c>
      <c r="F4" s="24">
        <v>178.001</v>
      </c>
      <c r="G4" s="24">
        <v>185</v>
      </c>
      <c r="H4" s="24">
        <v>184</v>
      </c>
      <c r="I4" s="24"/>
      <c r="J4" s="24"/>
      <c r="K4" s="29">
        <v>4</v>
      </c>
      <c r="L4" s="29">
        <v>729.00099999999998</v>
      </c>
      <c r="M4" s="30">
        <v>182.25024999999999</v>
      </c>
      <c r="N4" s="31">
        <v>11</v>
      </c>
      <c r="O4" s="32">
        <v>193.25024999999999</v>
      </c>
    </row>
    <row r="5" spans="1:15" x14ac:dyDescent="0.25">
      <c r="A5" s="20" t="s">
        <v>78</v>
      </c>
      <c r="B5" s="21" t="s">
        <v>56</v>
      </c>
      <c r="C5" s="22">
        <v>44009</v>
      </c>
      <c r="D5" s="23" t="s">
        <v>49</v>
      </c>
      <c r="E5" s="24">
        <v>172</v>
      </c>
      <c r="F5" s="24">
        <v>168</v>
      </c>
      <c r="G5" s="24">
        <v>157</v>
      </c>
      <c r="H5" s="24">
        <v>174</v>
      </c>
      <c r="I5" s="24"/>
      <c r="J5" s="24"/>
      <c r="K5" s="29">
        <v>4</v>
      </c>
      <c r="L5" s="29">
        <v>671</v>
      </c>
      <c r="M5" s="30">
        <v>167.75</v>
      </c>
      <c r="N5" s="31">
        <v>2</v>
      </c>
      <c r="O5" s="32">
        <v>169.75</v>
      </c>
    </row>
    <row r="6" spans="1:15" x14ac:dyDescent="0.25">
      <c r="A6" s="20" t="s">
        <v>78</v>
      </c>
      <c r="B6" s="21" t="s">
        <v>56</v>
      </c>
      <c r="C6" s="22">
        <v>44037</v>
      </c>
      <c r="D6" s="23" t="s">
        <v>49</v>
      </c>
      <c r="E6" s="24">
        <v>173</v>
      </c>
      <c r="F6" s="24">
        <v>171</v>
      </c>
      <c r="G6" s="24">
        <v>177</v>
      </c>
      <c r="H6" s="24">
        <v>170</v>
      </c>
      <c r="I6" s="24"/>
      <c r="J6" s="24"/>
      <c r="K6" s="29">
        <v>4</v>
      </c>
      <c r="L6" s="29">
        <v>691</v>
      </c>
      <c r="M6" s="30">
        <v>172.75</v>
      </c>
      <c r="N6" s="31">
        <v>2</v>
      </c>
      <c r="O6" s="32">
        <v>174.75</v>
      </c>
    </row>
    <row r="7" spans="1:15" x14ac:dyDescent="0.25">
      <c r="A7" s="20" t="s">
        <v>78</v>
      </c>
      <c r="B7" s="21" t="s">
        <v>56</v>
      </c>
      <c r="C7" s="22">
        <v>44023</v>
      </c>
      <c r="D7" s="23" t="s">
        <v>49</v>
      </c>
      <c r="E7" s="24">
        <v>171</v>
      </c>
      <c r="F7" s="24">
        <v>164</v>
      </c>
      <c r="G7" s="24">
        <v>174</v>
      </c>
      <c r="H7" s="24">
        <v>172</v>
      </c>
      <c r="I7" s="24"/>
      <c r="J7" s="24"/>
      <c r="K7" s="29">
        <v>4</v>
      </c>
      <c r="L7" s="29">
        <v>681</v>
      </c>
      <c r="M7" s="30">
        <v>170.25</v>
      </c>
      <c r="N7" s="31">
        <v>3</v>
      </c>
      <c r="O7" s="32">
        <v>173.25</v>
      </c>
    </row>
    <row r="8" spans="1:15" x14ac:dyDescent="0.25">
      <c r="A8" s="20" t="s">
        <v>78</v>
      </c>
      <c r="B8" s="21" t="s">
        <v>56</v>
      </c>
      <c r="C8" s="22">
        <v>44051</v>
      </c>
      <c r="D8" s="23" t="s">
        <v>49</v>
      </c>
      <c r="E8" s="24">
        <v>172</v>
      </c>
      <c r="F8" s="24">
        <v>173</v>
      </c>
      <c r="G8" s="24">
        <v>179</v>
      </c>
      <c r="H8" s="24">
        <v>174</v>
      </c>
      <c r="I8" s="24"/>
      <c r="J8" s="24"/>
      <c r="K8" s="29">
        <v>4</v>
      </c>
      <c r="L8" s="29">
        <v>698</v>
      </c>
      <c r="M8" s="30">
        <v>174.5</v>
      </c>
      <c r="N8" s="31">
        <v>4</v>
      </c>
      <c r="O8" s="32">
        <v>178.5</v>
      </c>
    </row>
    <row r="9" spans="1:15" x14ac:dyDescent="0.25">
      <c r="A9" s="20" t="s">
        <v>78</v>
      </c>
      <c r="B9" s="21" t="s">
        <v>56</v>
      </c>
      <c r="C9" s="22">
        <v>44065</v>
      </c>
      <c r="D9" s="23" t="s">
        <v>49</v>
      </c>
      <c r="E9" s="24">
        <v>170</v>
      </c>
      <c r="F9" s="24">
        <v>169</v>
      </c>
      <c r="G9" s="24">
        <v>169</v>
      </c>
      <c r="H9" s="24">
        <v>170</v>
      </c>
      <c r="I9" s="24"/>
      <c r="J9" s="24"/>
      <c r="K9" s="29">
        <v>4</v>
      </c>
      <c r="L9" s="29">
        <v>678</v>
      </c>
      <c r="M9" s="30">
        <v>169.5</v>
      </c>
      <c r="N9" s="31">
        <v>3</v>
      </c>
      <c r="O9" s="32">
        <v>172.5</v>
      </c>
    </row>
    <row r="10" spans="1:15" x14ac:dyDescent="0.25">
      <c r="A10" s="20" t="s">
        <v>78</v>
      </c>
      <c r="B10" s="21" t="s">
        <v>56</v>
      </c>
      <c r="C10" s="22">
        <v>44072</v>
      </c>
      <c r="D10" s="23" t="s">
        <v>49</v>
      </c>
      <c r="E10" s="24">
        <v>167</v>
      </c>
      <c r="F10" s="24">
        <v>164</v>
      </c>
      <c r="G10" s="24">
        <v>156</v>
      </c>
      <c r="H10" s="24">
        <v>161</v>
      </c>
      <c r="I10" s="24">
        <v>155</v>
      </c>
      <c r="J10" s="24">
        <v>147</v>
      </c>
      <c r="K10" s="29">
        <v>6</v>
      </c>
      <c r="L10" s="29">
        <v>950</v>
      </c>
      <c r="M10" s="30">
        <v>158.33333333333334</v>
      </c>
      <c r="N10" s="31">
        <v>4</v>
      </c>
      <c r="O10" s="32">
        <v>162.33333333333334</v>
      </c>
    </row>
    <row r="11" spans="1:15" x14ac:dyDescent="0.25">
      <c r="A11" s="20" t="s">
        <v>78</v>
      </c>
      <c r="B11" s="21" t="s">
        <v>56</v>
      </c>
      <c r="C11" s="22">
        <v>44086</v>
      </c>
      <c r="D11" s="23" t="s">
        <v>49</v>
      </c>
      <c r="E11" s="24">
        <v>175</v>
      </c>
      <c r="F11" s="24">
        <v>178</v>
      </c>
      <c r="G11" s="24">
        <v>184</v>
      </c>
      <c r="H11" s="24">
        <v>175</v>
      </c>
      <c r="I11" s="24"/>
      <c r="J11" s="24"/>
      <c r="K11" s="29">
        <v>4</v>
      </c>
      <c r="L11" s="29">
        <v>712</v>
      </c>
      <c r="M11" s="30">
        <v>178</v>
      </c>
      <c r="N11" s="31">
        <v>2</v>
      </c>
      <c r="O11" s="32">
        <v>180</v>
      </c>
    </row>
    <row r="12" spans="1:15" x14ac:dyDescent="0.25">
      <c r="A12" s="20" t="s">
        <v>78</v>
      </c>
      <c r="B12" s="21" t="s">
        <v>56</v>
      </c>
      <c r="C12" s="22">
        <v>44100</v>
      </c>
      <c r="D12" s="23" t="s">
        <v>49</v>
      </c>
      <c r="E12" s="24">
        <v>166</v>
      </c>
      <c r="F12" s="24">
        <v>177</v>
      </c>
      <c r="G12" s="24">
        <v>174</v>
      </c>
      <c r="H12" s="24">
        <v>169</v>
      </c>
      <c r="I12" s="24"/>
      <c r="J12" s="24"/>
      <c r="K12" s="29">
        <v>4</v>
      </c>
      <c r="L12" s="29">
        <v>686</v>
      </c>
      <c r="M12" s="30">
        <v>171.5</v>
      </c>
      <c r="N12" s="31">
        <v>3</v>
      </c>
      <c r="O12" s="32">
        <v>174.5</v>
      </c>
    </row>
    <row r="13" spans="1:15" x14ac:dyDescent="0.25">
      <c r="A13" s="20" t="s">
        <v>78</v>
      </c>
      <c r="B13" s="21" t="s">
        <v>56</v>
      </c>
      <c r="C13" s="22">
        <v>44128</v>
      </c>
      <c r="D13" s="23" t="s">
        <v>49</v>
      </c>
      <c r="E13" s="24">
        <v>180</v>
      </c>
      <c r="F13" s="24">
        <v>178</v>
      </c>
      <c r="G13" s="24">
        <v>176</v>
      </c>
      <c r="H13" s="24">
        <v>181</v>
      </c>
      <c r="I13" s="24"/>
      <c r="J13" s="24"/>
      <c r="K13" s="29">
        <v>4</v>
      </c>
      <c r="L13" s="29">
        <v>715</v>
      </c>
      <c r="M13" s="30">
        <v>178.75</v>
      </c>
      <c r="N13" s="31">
        <v>3</v>
      </c>
      <c r="O13" s="32">
        <v>181.75</v>
      </c>
    </row>
    <row r="14" spans="1:15" x14ac:dyDescent="0.25">
      <c r="A14" s="40" t="s">
        <v>78</v>
      </c>
      <c r="B14" s="41" t="s">
        <v>56</v>
      </c>
      <c r="C14" s="42">
        <v>44149</v>
      </c>
      <c r="D14" s="43" t="s">
        <v>49</v>
      </c>
      <c r="E14" s="44">
        <v>168</v>
      </c>
      <c r="F14" s="44">
        <v>165</v>
      </c>
      <c r="G14" s="44">
        <v>174</v>
      </c>
      <c r="H14" s="44">
        <v>163</v>
      </c>
      <c r="I14" s="44">
        <v>166</v>
      </c>
      <c r="J14" s="44">
        <v>170</v>
      </c>
      <c r="K14" s="45">
        <v>6</v>
      </c>
      <c r="L14" s="45">
        <v>1006</v>
      </c>
      <c r="M14" s="46">
        <v>167.66666666666666</v>
      </c>
      <c r="N14" s="47">
        <v>4</v>
      </c>
      <c r="O14" s="48">
        <v>171.66666666666666</v>
      </c>
    </row>
    <row r="17" spans="11:15" x14ac:dyDescent="0.25">
      <c r="K17" s="17">
        <f>SUM(K2:K16)</f>
        <v>56</v>
      </c>
      <c r="L17" s="17">
        <f>SUM(L2:L16)</f>
        <v>9632.0020000000004</v>
      </c>
      <c r="M17" s="19">
        <f>SUM(L17/K17)</f>
        <v>172.00003571428573</v>
      </c>
      <c r="N17" s="17">
        <f>SUM(N2:N16)</f>
        <v>45</v>
      </c>
      <c r="O17" s="19">
        <f>SUM(M17+N17)</f>
        <v>217.00003571428573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sqref="E3:J3 B3:C3" name="Range1_2_3"/>
    <protectedRange sqref="D3" name="Range1_1_1_4"/>
    <protectedRange sqref="E4:J4 B4:C4" name="Range1_2_1_1"/>
    <protectedRange sqref="D4" name="Range1_1_1_1"/>
    <protectedRange algorithmName="SHA-512" hashValue="ON39YdpmFHfN9f47KpiRvqrKx0V9+erV1CNkpWzYhW/Qyc6aT8rEyCrvauWSYGZK2ia3o7vd3akF07acHAFpOA==" saltValue="yVW9XmDwTqEnmpSGai0KYg==" spinCount="100000" sqref="E5:J5 B5:C5" name="Range1_2_2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3_1"/>
    <protectedRange algorithmName="SHA-512" hashValue="ON39YdpmFHfN9f47KpiRvqrKx0V9+erV1CNkpWzYhW/Qyc6aT8rEyCrvauWSYGZK2ia3o7vd3akF07acHAFpOA==" saltValue="yVW9XmDwTqEnmpSGai0KYg==" spinCount="100000" sqref="D6" name="Range1_1_1_3"/>
    <protectedRange algorithmName="SHA-512" hashValue="ON39YdpmFHfN9f47KpiRvqrKx0V9+erV1CNkpWzYhW/Qyc6aT8rEyCrvauWSYGZK2ia3o7vd3akF07acHAFpOA==" saltValue="yVW9XmDwTqEnmpSGai0KYg==" spinCount="100000" sqref="E7:J7 B7:C7" name="Range1_2_8"/>
    <protectedRange algorithmName="SHA-512" hashValue="ON39YdpmFHfN9f47KpiRvqrKx0V9+erV1CNkpWzYhW/Qyc6aT8rEyCrvauWSYGZK2ia3o7vd3akF07acHAFpOA==" saltValue="yVW9XmDwTqEnmpSGai0KYg==" spinCount="100000" sqref="D7" name="Range1_1_1_8"/>
    <protectedRange sqref="E8:J8 B8:C8" name="Range1_2_10"/>
    <protectedRange sqref="D8" name="Range1_1_1_9"/>
    <protectedRange algorithmName="SHA-512" hashValue="ON39YdpmFHfN9f47KpiRvqrKx0V9+erV1CNkpWzYhW/Qyc6aT8rEyCrvauWSYGZK2ia3o7vd3akF07acHAFpOA==" saltValue="yVW9XmDwTqEnmpSGai0KYg==" spinCount="100000" sqref="E9:J9 B9:C9" name="Range1_7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10:J10 B10:C10" name="Range1_2_9"/>
    <protectedRange algorithmName="SHA-512" hashValue="ON39YdpmFHfN9f47KpiRvqrKx0V9+erV1CNkpWzYhW/Qyc6aT8rEyCrvauWSYGZK2ia3o7vd3akF07acHAFpOA==" saltValue="yVW9XmDwTqEnmpSGai0KYg==" spinCount="100000" sqref="D10" name="Range1_1_1_7"/>
    <protectedRange sqref="E11:J11 B11:C11" name="Range1_2_1_2"/>
    <protectedRange sqref="D11" name="Range1_1_1_5"/>
    <protectedRange algorithmName="SHA-512" hashValue="ON39YdpmFHfN9f47KpiRvqrKx0V9+erV1CNkpWzYhW/Qyc6aT8rEyCrvauWSYGZK2ia3o7vd3akF07acHAFpOA==" saltValue="yVW9XmDwTqEnmpSGai0KYg==" spinCount="100000" sqref="E12:J12 B12:C12" name="Range1_2_11"/>
    <protectedRange algorithmName="SHA-512" hashValue="ON39YdpmFHfN9f47KpiRvqrKx0V9+erV1CNkpWzYhW/Qyc6aT8rEyCrvauWSYGZK2ia3o7vd3akF07acHAFpOA==" saltValue="yVW9XmDwTqEnmpSGai0KYg==" spinCount="100000" sqref="D12" name="Range1_1_1_10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</protectedRanges>
  <conditionalFormatting sqref="E2">
    <cfRule type="top10" dxfId="2134" priority="72" rank="1"/>
  </conditionalFormatting>
  <conditionalFormatting sqref="F2">
    <cfRule type="top10" dxfId="2133" priority="71" rank="1"/>
  </conditionalFormatting>
  <conditionalFormatting sqref="G2">
    <cfRule type="top10" dxfId="2132" priority="70" rank="1"/>
  </conditionalFormatting>
  <conditionalFormatting sqref="H2">
    <cfRule type="top10" dxfId="2131" priority="69" rank="1"/>
  </conditionalFormatting>
  <conditionalFormatting sqref="I2">
    <cfRule type="top10" dxfId="2130" priority="68" rank="1"/>
  </conditionalFormatting>
  <conditionalFormatting sqref="J2">
    <cfRule type="top10" dxfId="2129" priority="67" rank="1"/>
  </conditionalFormatting>
  <conditionalFormatting sqref="J3">
    <cfRule type="top10" dxfId="2128" priority="61" rank="1"/>
  </conditionalFormatting>
  <conditionalFormatting sqref="I3">
    <cfRule type="top10" dxfId="2127" priority="62" rank="1"/>
  </conditionalFormatting>
  <conditionalFormatting sqref="H3">
    <cfRule type="top10" dxfId="2126" priority="63" rank="1"/>
  </conditionalFormatting>
  <conditionalFormatting sqref="G3">
    <cfRule type="top10" dxfId="2125" priority="64" rank="1"/>
  </conditionalFormatting>
  <conditionalFormatting sqref="F3">
    <cfRule type="top10" dxfId="2124" priority="65" rank="1"/>
  </conditionalFormatting>
  <conditionalFormatting sqref="E3">
    <cfRule type="top10" dxfId="2123" priority="66" rank="1"/>
  </conditionalFormatting>
  <conditionalFormatting sqref="J4">
    <cfRule type="top10" dxfId="2122" priority="55" rank="1"/>
  </conditionalFormatting>
  <conditionalFormatting sqref="I4">
    <cfRule type="top10" dxfId="2121" priority="56" rank="1"/>
  </conditionalFormatting>
  <conditionalFormatting sqref="H4">
    <cfRule type="top10" dxfId="2120" priority="57" rank="1"/>
  </conditionalFormatting>
  <conditionalFormatting sqref="G4">
    <cfRule type="top10" dxfId="2119" priority="58" rank="1"/>
  </conditionalFormatting>
  <conditionalFormatting sqref="F4">
    <cfRule type="top10" dxfId="2118" priority="59" rank="1"/>
  </conditionalFormatting>
  <conditionalFormatting sqref="E4">
    <cfRule type="top10" dxfId="2117" priority="60" rank="1"/>
  </conditionalFormatting>
  <conditionalFormatting sqref="J5">
    <cfRule type="top10" dxfId="2116" priority="49" rank="1"/>
  </conditionalFormatting>
  <conditionalFormatting sqref="I5">
    <cfRule type="top10" dxfId="2115" priority="50" rank="1"/>
  </conditionalFormatting>
  <conditionalFormatting sqref="H5">
    <cfRule type="top10" dxfId="2114" priority="51" rank="1"/>
  </conditionalFormatting>
  <conditionalFormatting sqref="G5">
    <cfRule type="top10" dxfId="2113" priority="52" rank="1"/>
  </conditionalFormatting>
  <conditionalFormatting sqref="F5">
    <cfRule type="top10" dxfId="2112" priority="53" rank="1"/>
  </conditionalFormatting>
  <conditionalFormatting sqref="E5">
    <cfRule type="top10" dxfId="2111" priority="54" rank="1"/>
  </conditionalFormatting>
  <conditionalFormatting sqref="J6">
    <cfRule type="top10" dxfId="2110" priority="43" rank="1"/>
  </conditionalFormatting>
  <conditionalFormatting sqref="I6">
    <cfRule type="top10" dxfId="2109" priority="44" rank="1"/>
  </conditionalFormatting>
  <conditionalFormatting sqref="H6">
    <cfRule type="top10" dxfId="2108" priority="45" rank="1"/>
  </conditionalFormatting>
  <conditionalFormatting sqref="G6">
    <cfRule type="top10" dxfId="2107" priority="46" rank="1"/>
  </conditionalFormatting>
  <conditionalFormatting sqref="F6">
    <cfRule type="top10" dxfId="2106" priority="47" rank="1"/>
  </conditionalFormatting>
  <conditionalFormatting sqref="E6">
    <cfRule type="top10" dxfId="2105" priority="48" rank="1"/>
  </conditionalFormatting>
  <conditionalFormatting sqref="J7">
    <cfRule type="top10" dxfId="2104" priority="37" rank="1"/>
  </conditionalFormatting>
  <conditionalFormatting sqref="I7">
    <cfRule type="top10" dxfId="2103" priority="38" rank="1"/>
  </conditionalFormatting>
  <conditionalFormatting sqref="H7">
    <cfRule type="top10" dxfId="2102" priority="39" rank="1"/>
  </conditionalFormatting>
  <conditionalFormatting sqref="G7">
    <cfRule type="top10" dxfId="2101" priority="40" rank="1"/>
  </conditionalFormatting>
  <conditionalFormatting sqref="F7">
    <cfRule type="top10" dxfId="2100" priority="41" rank="1"/>
  </conditionalFormatting>
  <conditionalFormatting sqref="E7">
    <cfRule type="top10" dxfId="2099" priority="42" rank="1"/>
  </conditionalFormatting>
  <conditionalFormatting sqref="J8">
    <cfRule type="top10" dxfId="2098" priority="31" rank="1"/>
  </conditionalFormatting>
  <conditionalFormatting sqref="I8">
    <cfRule type="top10" dxfId="2097" priority="32" rank="1"/>
  </conditionalFormatting>
  <conditionalFormatting sqref="H8">
    <cfRule type="top10" dxfId="2096" priority="33" rank="1"/>
  </conditionalFormatting>
  <conditionalFormatting sqref="G8">
    <cfRule type="top10" dxfId="2095" priority="34" rank="1"/>
  </conditionalFormatting>
  <conditionalFormatting sqref="F8">
    <cfRule type="top10" dxfId="2094" priority="35" rank="1"/>
  </conditionalFormatting>
  <conditionalFormatting sqref="E8">
    <cfRule type="top10" dxfId="2093" priority="36" rank="1"/>
  </conditionalFormatting>
  <conditionalFormatting sqref="J9">
    <cfRule type="top10" dxfId="2092" priority="25" rank="1"/>
  </conditionalFormatting>
  <conditionalFormatting sqref="I9">
    <cfRule type="top10" dxfId="2091" priority="26" rank="1"/>
  </conditionalFormatting>
  <conditionalFormatting sqref="H9">
    <cfRule type="top10" dxfId="2090" priority="27" rank="1"/>
  </conditionalFormatting>
  <conditionalFormatting sqref="G9">
    <cfRule type="top10" dxfId="2089" priority="28" rank="1"/>
  </conditionalFormatting>
  <conditionalFormatting sqref="F9">
    <cfRule type="top10" dxfId="2088" priority="29" rank="1"/>
  </conditionalFormatting>
  <conditionalFormatting sqref="E9">
    <cfRule type="top10" dxfId="2087" priority="30" rank="1"/>
  </conditionalFormatting>
  <conditionalFormatting sqref="J10">
    <cfRule type="top10" dxfId="2086" priority="19" rank="1"/>
  </conditionalFormatting>
  <conditionalFormatting sqref="I10">
    <cfRule type="top10" dxfId="2085" priority="20" rank="1"/>
  </conditionalFormatting>
  <conditionalFormatting sqref="H10">
    <cfRule type="top10" dxfId="2084" priority="21" rank="1"/>
  </conditionalFormatting>
  <conditionalFormatting sqref="G10">
    <cfRule type="top10" dxfId="2083" priority="22" rank="1"/>
  </conditionalFormatting>
  <conditionalFormatting sqref="F10">
    <cfRule type="top10" dxfId="2082" priority="23" rank="1"/>
  </conditionalFormatting>
  <conditionalFormatting sqref="E10">
    <cfRule type="top10" dxfId="2081" priority="24" rank="1"/>
  </conditionalFormatting>
  <conditionalFormatting sqref="J11">
    <cfRule type="top10" dxfId="2080" priority="13" rank="1"/>
  </conditionalFormatting>
  <conditionalFormatting sqref="I11">
    <cfRule type="top10" dxfId="2079" priority="14" rank="1"/>
  </conditionalFormatting>
  <conditionalFormatting sqref="H11">
    <cfRule type="top10" dxfId="2078" priority="15" rank="1"/>
  </conditionalFormatting>
  <conditionalFormatting sqref="G11">
    <cfRule type="top10" dxfId="2077" priority="16" rank="1"/>
  </conditionalFormatting>
  <conditionalFormatting sqref="F11">
    <cfRule type="top10" dxfId="2076" priority="17" rank="1"/>
  </conditionalFormatting>
  <conditionalFormatting sqref="E11">
    <cfRule type="top10" dxfId="2075" priority="18" rank="1"/>
  </conditionalFormatting>
  <conditionalFormatting sqref="J12">
    <cfRule type="top10" dxfId="2074" priority="7" rank="1"/>
  </conditionalFormatting>
  <conditionalFormatting sqref="I12">
    <cfRule type="top10" dxfId="2073" priority="8" rank="1"/>
  </conditionalFormatting>
  <conditionalFormatting sqref="H12">
    <cfRule type="top10" dxfId="2072" priority="9" rank="1"/>
  </conditionalFormatting>
  <conditionalFormatting sqref="G12">
    <cfRule type="top10" dxfId="2071" priority="10" rank="1"/>
  </conditionalFormatting>
  <conditionalFormatting sqref="F12">
    <cfRule type="top10" dxfId="2070" priority="11" rank="1"/>
  </conditionalFormatting>
  <conditionalFormatting sqref="E12">
    <cfRule type="top10" dxfId="2069" priority="12" rank="1"/>
  </conditionalFormatting>
  <conditionalFormatting sqref="J14">
    <cfRule type="top10" dxfId="2068" priority="1" rank="1"/>
  </conditionalFormatting>
  <conditionalFormatting sqref="I14">
    <cfRule type="top10" dxfId="2067" priority="2" rank="1"/>
  </conditionalFormatting>
  <conditionalFormatting sqref="H14">
    <cfRule type="top10" dxfId="2066" priority="3" rank="1"/>
  </conditionalFormatting>
  <conditionalFormatting sqref="G14">
    <cfRule type="top10" dxfId="2065" priority="4" rank="1"/>
  </conditionalFormatting>
  <conditionalFormatting sqref="F14">
    <cfRule type="top10" dxfId="2064" priority="5" rank="1"/>
  </conditionalFormatting>
  <conditionalFormatting sqref="E14">
    <cfRule type="top10" dxfId="206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32FE92B-8D85-44C9-83ED-83D5C5701A19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sheetPr codeName="Sheet19"/>
  <dimension ref="A1:Q7"/>
  <sheetViews>
    <sheetView workbookViewId="0">
      <selection activeCell="B16" sqref="B16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21</v>
      </c>
      <c r="C2" s="9">
        <v>43849</v>
      </c>
      <c r="D2" s="10" t="s">
        <v>32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3" spans="1:17" x14ac:dyDescent="0.25">
      <c r="A3" s="20" t="s">
        <v>16</v>
      </c>
      <c r="B3" s="21" t="s">
        <v>21</v>
      </c>
      <c r="C3" s="22">
        <v>43897</v>
      </c>
      <c r="D3" s="37" t="s">
        <v>69</v>
      </c>
      <c r="E3" s="24">
        <v>178</v>
      </c>
      <c r="F3" s="24">
        <v>194</v>
      </c>
      <c r="G3" s="24">
        <v>184</v>
      </c>
      <c r="H3" s="24">
        <v>189</v>
      </c>
      <c r="I3" s="24"/>
      <c r="J3" s="24"/>
      <c r="K3" s="29">
        <f>COUNT(E3:J3)</f>
        <v>4</v>
      </c>
      <c r="L3" s="29">
        <f>SUM(E3:J3)</f>
        <v>745</v>
      </c>
      <c r="M3" s="30">
        <f>IFERROR(L3/K3,0)</f>
        <v>186.25</v>
      </c>
      <c r="N3" s="31">
        <v>3</v>
      </c>
      <c r="O3" s="32">
        <f>SUM(M3+N3)</f>
        <v>189.25</v>
      </c>
    </row>
    <row r="4" spans="1:17" x14ac:dyDescent="0.25">
      <c r="A4" s="20" t="s">
        <v>61</v>
      </c>
      <c r="B4" s="21" t="s">
        <v>21</v>
      </c>
      <c r="C4" s="22">
        <v>43988</v>
      </c>
      <c r="D4" s="23" t="s">
        <v>69</v>
      </c>
      <c r="E4" s="24">
        <v>186</v>
      </c>
      <c r="F4" s="24">
        <v>188</v>
      </c>
      <c r="G4" s="24">
        <v>193</v>
      </c>
      <c r="H4" s="24">
        <v>186</v>
      </c>
      <c r="I4" s="24">
        <v>194</v>
      </c>
      <c r="J4" s="24">
        <v>191</v>
      </c>
      <c r="K4" s="29">
        <v>6</v>
      </c>
      <c r="L4" s="29">
        <v>1138</v>
      </c>
      <c r="M4" s="30">
        <v>189.66666666666666</v>
      </c>
      <c r="N4" s="31">
        <v>6</v>
      </c>
      <c r="O4" s="32">
        <v>195.66666666666666</v>
      </c>
    </row>
    <row r="7" spans="1:17" x14ac:dyDescent="0.25">
      <c r="K7" s="17">
        <f>SUM(K2:K6)</f>
        <v>14</v>
      </c>
      <c r="L7" s="17">
        <f>SUM(L2:L6)</f>
        <v>2624</v>
      </c>
      <c r="M7" s="16">
        <f>SUM(L7/K7)</f>
        <v>187.42857142857142</v>
      </c>
      <c r="N7" s="17">
        <f>SUM(N2:N6)</f>
        <v>11</v>
      </c>
      <c r="O7" s="17">
        <f>SUM(M7+N7)</f>
        <v>198.42857142857142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2062" priority="17" rank="1"/>
  </conditionalFormatting>
  <conditionalFormatting sqref="G2">
    <cfRule type="top10" dxfId="2061" priority="16" rank="1"/>
  </conditionalFormatting>
  <conditionalFormatting sqref="H2">
    <cfRule type="top10" dxfId="2060" priority="15" rank="1"/>
  </conditionalFormatting>
  <conditionalFormatting sqref="I2">
    <cfRule type="top10" dxfId="2059" priority="13" rank="1"/>
  </conditionalFormatting>
  <conditionalFormatting sqref="J2">
    <cfRule type="top10" dxfId="2058" priority="14" rank="1"/>
  </conditionalFormatting>
  <conditionalFormatting sqref="E2">
    <cfRule type="top10" dxfId="2057" priority="18" rank="1"/>
  </conditionalFormatting>
  <conditionalFormatting sqref="F3">
    <cfRule type="top10" dxfId="2056" priority="7" rank="1"/>
  </conditionalFormatting>
  <conditionalFormatting sqref="G3">
    <cfRule type="top10" dxfId="2055" priority="8" rank="1"/>
  </conditionalFormatting>
  <conditionalFormatting sqref="H3">
    <cfRule type="top10" dxfId="2054" priority="9" rank="1"/>
  </conditionalFormatting>
  <conditionalFormatting sqref="I3">
    <cfRule type="top10" dxfId="2053" priority="10" rank="1"/>
  </conditionalFormatting>
  <conditionalFormatting sqref="J3">
    <cfRule type="top10" dxfId="2052" priority="11" rank="1"/>
  </conditionalFormatting>
  <conditionalFormatting sqref="E3">
    <cfRule type="top10" dxfId="2051" priority="12" rank="1"/>
  </conditionalFormatting>
  <conditionalFormatting sqref="F4">
    <cfRule type="top10" dxfId="2050" priority="5" rank="1"/>
  </conditionalFormatting>
  <conditionalFormatting sqref="G4">
    <cfRule type="top10" dxfId="2049" priority="4" rank="1"/>
  </conditionalFormatting>
  <conditionalFormatting sqref="H4">
    <cfRule type="top10" dxfId="2048" priority="3" rank="1"/>
  </conditionalFormatting>
  <conditionalFormatting sqref="I4">
    <cfRule type="top10" dxfId="2047" priority="1" rank="1"/>
  </conditionalFormatting>
  <conditionalFormatting sqref="J4">
    <cfRule type="top10" dxfId="2046" priority="2" rank="1"/>
  </conditionalFormatting>
  <conditionalFormatting sqref="E4">
    <cfRule type="top10" dxfId="2045" priority="6" rank="1"/>
  </conditionalFormatting>
  <hyperlinks>
    <hyperlink ref="Q1" location="'National Adult Rankings'!A1" display="Return to Rankings" xr:uid="{0E73B3CD-FE8D-46B6-AA93-D8AF84071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FF3C3AA-13D8-4F0A-862A-3BD5DC8762F1}">
          <x14:formula1>
            <xm:f>'C:\Users\abra2\Desktop\[__ABRA Scoring Program  2-25-2020 MASTER (3).xlsm]DATA'!#REF!</xm:f>
          </x14:formula1>
          <xm:sqref>B3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7393-1BD0-4C75-A1D0-91283EB132F9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214</v>
      </c>
      <c r="C2" s="22">
        <v>44009</v>
      </c>
      <c r="D2" s="23" t="s">
        <v>49</v>
      </c>
      <c r="E2" s="24">
        <v>184</v>
      </c>
      <c r="F2" s="24">
        <v>176</v>
      </c>
      <c r="G2" s="24">
        <v>173.001</v>
      </c>
      <c r="H2" s="24">
        <v>189</v>
      </c>
      <c r="I2" s="24"/>
      <c r="J2" s="24"/>
      <c r="K2" s="29">
        <v>4</v>
      </c>
      <c r="L2" s="29">
        <v>722.00099999999998</v>
      </c>
      <c r="M2" s="30">
        <v>180.50024999999999</v>
      </c>
      <c r="N2" s="31">
        <v>2</v>
      </c>
      <c r="O2" s="32">
        <v>182.50024999999999</v>
      </c>
    </row>
    <row r="3" spans="1:17" x14ac:dyDescent="0.25">
      <c r="A3" s="20" t="s">
        <v>61</v>
      </c>
      <c r="B3" s="21" t="s">
        <v>214</v>
      </c>
      <c r="C3" s="22">
        <v>44037</v>
      </c>
      <c r="D3" s="23" t="s">
        <v>49</v>
      </c>
      <c r="E3" s="24">
        <v>184</v>
      </c>
      <c r="F3" s="24">
        <v>179</v>
      </c>
      <c r="G3" s="24">
        <v>182</v>
      </c>
      <c r="H3" s="24">
        <v>174</v>
      </c>
      <c r="I3" s="24"/>
      <c r="J3" s="24"/>
      <c r="K3" s="29">
        <v>4</v>
      </c>
      <c r="L3" s="29">
        <v>719</v>
      </c>
      <c r="M3" s="30">
        <v>179.75</v>
      </c>
      <c r="N3" s="31">
        <v>2</v>
      </c>
      <c r="O3" s="32">
        <v>181.75</v>
      </c>
    </row>
    <row r="4" spans="1:17" x14ac:dyDescent="0.25">
      <c r="A4" s="20" t="s">
        <v>61</v>
      </c>
      <c r="B4" s="21" t="s">
        <v>214</v>
      </c>
      <c r="C4" s="22">
        <v>44100</v>
      </c>
      <c r="D4" s="23" t="s">
        <v>49</v>
      </c>
      <c r="E4" s="24">
        <v>174</v>
      </c>
      <c r="F4" s="24">
        <v>173</v>
      </c>
      <c r="G4" s="24">
        <v>180</v>
      </c>
      <c r="H4" s="24">
        <v>174</v>
      </c>
      <c r="I4" s="24"/>
      <c r="J4" s="24"/>
      <c r="K4" s="29">
        <v>4</v>
      </c>
      <c r="L4" s="29">
        <v>701</v>
      </c>
      <c r="M4" s="30">
        <v>175.25</v>
      </c>
      <c r="N4" s="31">
        <v>2</v>
      </c>
      <c r="O4" s="32">
        <v>177.25</v>
      </c>
    </row>
    <row r="7" spans="1:17" x14ac:dyDescent="0.25">
      <c r="K7" s="17">
        <f>SUM(K2:K6)</f>
        <v>12</v>
      </c>
      <c r="L7" s="17">
        <f>SUM(L2:L6)</f>
        <v>2142.0010000000002</v>
      </c>
      <c r="M7" s="19">
        <f>SUM(L7/K7)</f>
        <v>178.50008333333335</v>
      </c>
      <c r="N7" s="17">
        <f>SUM(N2:N6)</f>
        <v>6</v>
      </c>
      <c r="O7" s="19">
        <f>SUM(M7+N7)</f>
        <v>184.50008333333335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E2">
    <cfRule type="top10" dxfId="2044" priority="18" rank="1"/>
  </conditionalFormatting>
  <conditionalFormatting sqref="F2">
    <cfRule type="top10" dxfId="2043" priority="17" rank="1"/>
  </conditionalFormatting>
  <conditionalFormatting sqref="G2">
    <cfRule type="top10" dxfId="2042" priority="16" rank="1"/>
  </conditionalFormatting>
  <conditionalFormatting sqref="H2">
    <cfRule type="top10" dxfId="2041" priority="15" rank="1"/>
  </conditionalFormatting>
  <conditionalFormatting sqref="I2">
    <cfRule type="top10" dxfId="2040" priority="13" rank="1"/>
  </conditionalFormatting>
  <conditionalFormatting sqref="J2">
    <cfRule type="top10" dxfId="2039" priority="14" rank="1"/>
  </conditionalFormatting>
  <conditionalFormatting sqref="F3">
    <cfRule type="top10" dxfId="2038" priority="11" rank="1"/>
  </conditionalFormatting>
  <conditionalFormatting sqref="G3">
    <cfRule type="top10" dxfId="2037" priority="10" rank="1"/>
  </conditionalFormatting>
  <conditionalFormatting sqref="H3">
    <cfRule type="top10" dxfId="2036" priority="9" rank="1"/>
  </conditionalFormatting>
  <conditionalFormatting sqref="I3">
    <cfRule type="top10" dxfId="2035" priority="7" rank="1"/>
  </conditionalFormatting>
  <conditionalFormatting sqref="J3">
    <cfRule type="top10" dxfId="2034" priority="8" rank="1"/>
  </conditionalFormatting>
  <conditionalFormatting sqref="E3">
    <cfRule type="top10" dxfId="2033" priority="12" rank="1"/>
  </conditionalFormatting>
  <conditionalFormatting sqref="F4">
    <cfRule type="top10" dxfId="2032" priority="5" rank="1"/>
  </conditionalFormatting>
  <conditionalFormatting sqref="G4">
    <cfRule type="top10" dxfId="2031" priority="4" rank="1"/>
  </conditionalFormatting>
  <conditionalFormatting sqref="H4">
    <cfRule type="top10" dxfId="2030" priority="3" rank="1"/>
  </conditionalFormatting>
  <conditionalFormatting sqref="I4">
    <cfRule type="top10" dxfId="2029" priority="1" rank="1"/>
  </conditionalFormatting>
  <conditionalFormatting sqref="J4">
    <cfRule type="top10" dxfId="2028" priority="2" rank="1"/>
  </conditionalFormatting>
  <conditionalFormatting sqref="E4">
    <cfRule type="top10" dxfId="2027" priority="6" rank="1"/>
  </conditionalFormatting>
  <hyperlinks>
    <hyperlink ref="Q1" location="'National Adult Rankings'!A1" display="Return to Rankings" xr:uid="{F435DDE9-A2AD-4339-9A65-3F974EB7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B78D3D-C9A5-428D-8550-E3D5DBA27D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2B28-CD39-4B22-8B8C-C92582D0DC1C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250</v>
      </c>
      <c r="C2" s="22">
        <v>44032</v>
      </c>
      <c r="D2" s="23" t="s">
        <v>88</v>
      </c>
      <c r="E2" s="24">
        <v>191</v>
      </c>
      <c r="F2" s="24">
        <v>191</v>
      </c>
      <c r="G2" s="24">
        <v>187</v>
      </c>
      <c r="H2" s="24">
        <v>192</v>
      </c>
      <c r="I2" s="24"/>
      <c r="J2" s="24"/>
      <c r="K2" s="29">
        <v>4</v>
      </c>
      <c r="L2" s="29">
        <v>761</v>
      </c>
      <c r="M2" s="30">
        <v>190.25</v>
      </c>
      <c r="N2" s="31">
        <v>2</v>
      </c>
      <c r="O2" s="32">
        <v>192.25</v>
      </c>
    </row>
    <row r="3" spans="1:17" x14ac:dyDescent="0.25">
      <c r="A3" s="20" t="s">
        <v>127</v>
      </c>
      <c r="B3" s="21" t="s">
        <v>250</v>
      </c>
      <c r="C3" s="22">
        <v>44051</v>
      </c>
      <c r="D3" s="23" t="s">
        <v>88</v>
      </c>
      <c r="E3" s="24">
        <v>189</v>
      </c>
      <c r="F3" s="24">
        <v>193</v>
      </c>
      <c r="G3" s="24">
        <v>196</v>
      </c>
      <c r="H3" s="24">
        <v>197</v>
      </c>
      <c r="I3" s="24"/>
      <c r="J3" s="24"/>
      <c r="K3" s="29">
        <v>4</v>
      </c>
      <c r="L3" s="29">
        <v>775</v>
      </c>
      <c r="M3" s="30">
        <v>193.75</v>
      </c>
      <c r="N3" s="31">
        <v>2</v>
      </c>
      <c r="O3" s="32">
        <v>195.75</v>
      </c>
    </row>
    <row r="4" spans="1:17" x14ac:dyDescent="0.25">
      <c r="A4" s="40" t="s">
        <v>127</v>
      </c>
      <c r="B4" s="41" t="s">
        <v>250</v>
      </c>
      <c r="C4" s="42">
        <v>44093</v>
      </c>
      <c r="D4" s="23" t="s">
        <v>88</v>
      </c>
      <c r="E4" s="44">
        <v>193</v>
      </c>
      <c r="F4" s="44">
        <v>196</v>
      </c>
      <c r="G4" s="44">
        <v>197</v>
      </c>
      <c r="H4" s="44">
        <v>191</v>
      </c>
      <c r="I4" s="44"/>
      <c r="J4" s="44"/>
      <c r="K4" s="45">
        <v>4</v>
      </c>
      <c r="L4" s="45">
        <v>777</v>
      </c>
      <c r="M4" s="46">
        <v>194.25</v>
      </c>
      <c r="N4" s="47">
        <v>2</v>
      </c>
      <c r="O4" s="48">
        <v>196.25</v>
      </c>
    </row>
    <row r="5" spans="1:17" x14ac:dyDescent="0.25">
      <c r="A5" s="20" t="s">
        <v>61</v>
      </c>
      <c r="B5" s="21" t="s">
        <v>362</v>
      </c>
      <c r="C5" s="22">
        <v>44142</v>
      </c>
      <c r="D5" s="23" t="s">
        <v>88</v>
      </c>
      <c r="E5" s="24">
        <v>191</v>
      </c>
      <c r="F5" s="24">
        <v>193</v>
      </c>
      <c r="G5" s="24">
        <v>193</v>
      </c>
      <c r="H5" s="24">
        <v>196</v>
      </c>
      <c r="I5" s="24">
        <v>189</v>
      </c>
      <c r="J5" s="24">
        <v>188</v>
      </c>
      <c r="K5" s="29">
        <v>6</v>
      </c>
      <c r="L5" s="29">
        <v>1150</v>
      </c>
      <c r="M5" s="30">
        <v>191.66666666666666</v>
      </c>
      <c r="N5" s="31">
        <v>4</v>
      </c>
      <c r="O5" s="32">
        <v>195.66666666666666</v>
      </c>
    </row>
    <row r="8" spans="1:17" x14ac:dyDescent="0.25">
      <c r="K8" s="17">
        <f>SUM(K2:K7)</f>
        <v>18</v>
      </c>
      <c r="L8" s="17">
        <f>SUM(L2:L7)</f>
        <v>3463</v>
      </c>
      <c r="M8" s="19">
        <f>SUM(L8/K8)</f>
        <v>192.38888888888889</v>
      </c>
      <c r="N8" s="17">
        <f>SUM(N2:N7)</f>
        <v>10</v>
      </c>
      <c r="O8" s="19">
        <f>SUM(M8+N8)</f>
        <v>202.38888888888889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1_3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I2">
    <cfRule type="top10" dxfId="2026" priority="24" rank="1"/>
  </conditionalFormatting>
  <conditionalFormatting sqref="E2">
    <cfRule type="top10" dxfId="2025" priority="23" rank="1"/>
  </conditionalFormatting>
  <conditionalFormatting sqref="F2">
    <cfRule type="top10" dxfId="2024" priority="22" rank="1"/>
  </conditionalFormatting>
  <conditionalFormatting sqref="G2">
    <cfRule type="top10" dxfId="2023" priority="21" rank="1"/>
  </conditionalFormatting>
  <conditionalFormatting sqref="H2">
    <cfRule type="top10" dxfId="2022" priority="20" rank="1"/>
  </conditionalFormatting>
  <conditionalFormatting sqref="J2">
    <cfRule type="top10" dxfId="2021" priority="19" rank="1"/>
  </conditionalFormatting>
  <conditionalFormatting sqref="I3">
    <cfRule type="top10" dxfId="2020" priority="18" rank="1"/>
  </conditionalFormatting>
  <conditionalFormatting sqref="E3">
    <cfRule type="top10" dxfId="2019" priority="17" rank="1"/>
  </conditionalFormatting>
  <conditionalFormatting sqref="F3">
    <cfRule type="top10" dxfId="2018" priority="16" rank="1"/>
  </conditionalFormatting>
  <conditionalFormatting sqref="G3">
    <cfRule type="top10" dxfId="2017" priority="15" rank="1"/>
  </conditionalFormatting>
  <conditionalFormatting sqref="H3">
    <cfRule type="top10" dxfId="2016" priority="14" rank="1"/>
  </conditionalFormatting>
  <conditionalFormatting sqref="J3">
    <cfRule type="top10" dxfId="2015" priority="13" rank="1"/>
  </conditionalFormatting>
  <conditionalFormatting sqref="I4">
    <cfRule type="top10" dxfId="2014" priority="12" rank="1"/>
  </conditionalFormatting>
  <conditionalFormatting sqref="E4">
    <cfRule type="top10" dxfId="2013" priority="11" rank="1"/>
  </conditionalFormatting>
  <conditionalFormatting sqref="F4">
    <cfRule type="top10" dxfId="2012" priority="10" rank="1"/>
  </conditionalFormatting>
  <conditionalFormatting sqref="G4">
    <cfRule type="top10" dxfId="2011" priority="9" rank="1"/>
  </conditionalFormatting>
  <conditionalFormatting sqref="H4">
    <cfRule type="top10" dxfId="2010" priority="8" rank="1"/>
  </conditionalFormatting>
  <conditionalFormatting sqref="J4">
    <cfRule type="top10" dxfId="2009" priority="7" rank="1"/>
  </conditionalFormatting>
  <conditionalFormatting sqref="F5">
    <cfRule type="top10" dxfId="2008" priority="5" rank="1"/>
  </conditionalFormatting>
  <conditionalFormatting sqref="G5">
    <cfRule type="top10" dxfId="2007" priority="4" rank="1"/>
  </conditionalFormatting>
  <conditionalFormatting sqref="H5">
    <cfRule type="top10" dxfId="2006" priority="3" rank="1"/>
  </conditionalFormatting>
  <conditionalFormatting sqref="I5">
    <cfRule type="top10" dxfId="2005" priority="1" rank="1"/>
  </conditionalFormatting>
  <conditionalFormatting sqref="J5">
    <cfRule type="top10" dxfId="2004" priority="2" rank="1"/>
  </conditionalFormatting>
  <conditionalFormatting sqref="E5">
    <cfRule type="top10" dxfId="2003" priority="6" rank="1"/>
  </conditionalFormatting>
  <hyperlinks>
    <hyperlink ref="Q1" location="'National Adult Rankings'!A1" display="Return to Rankings" xr:uid="{8D259CBC-EDB7-407D-80B8-54EF21FE59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562C4-D7AA-4FC6-A2C9-367E5BF31B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6A63-AF28-489E-B2B9-AFB88F160D18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225</v>
      </c>
      <c r="C2" s="22">
        <v>44030</v>
      </c>
      <c r="D2" s="23" t="s">
        <v>45</v>
      </c>
      <c r="E2" s="24">
        <v>180</v>
      </c>
      <c r="F2" s="24">
        <v>180</v>
      </c>
      <c r="G2" s="24">
        <v>181</v>
      </c>
      <c r="H2" s="24">
        <v>178</v>
      </c>
      <c r="I2" s="24"/>
      <c r="J2" s="24"/>
      <c r="K2" s="29">
        <v>4</v>
      </c>
      <c r="L2" s="29">
        <v>719</v>
      </c>
      <c r="M2" s="30">
        <v>179.75</v>
      </c>
      <c r="N2" s="31">
        <v>9</v>
      </c>
      <c r="O2" s="32">
        <v>188.75</v>
      </c>
    </row>
    <row r="3" spans="1:17" x14ac:dyDescent="0.25">
      <c r="A3" s="20" t="s">
        <v>78</v>
      </c>
      <c r="B3" s="21" t="s">
        <v>225</v>
      </c>
      <c r="C3" s="22">
        <v>44101</v>
      </c>
      <c r="D3" s="23" t="s">
        <v>45</v>
      </c>
      <c r="E3" s="24">
        <v>171</v>
      </c>
      <c r="F3" s="24">
        <v>173</v>
      </c>
      <c r="G3" s="24">
        <v>175</v>
      </c>
      <c r="H3" s="24">
        <v>178</v>
      </c>
      <c r="I3" s="24"/>
      <c r="J3" s="24"/>
      <c r="K3" s="29">
        <v>4</v>
      </c>
      <c r="L3" s="29">
        <v>697</v>
      </c>
      <c r="M3" s="30">
        <v>174.25</v>
      </c>
      <c r="N3" s="31">
        <v>11</v>
      </c>
      <c r="O3" s="32">
        <v>185.25</v>
      </c>
    </row>
    <row r="6" spans="1:17" x14ac:dyDescent="0.25">
      <c r="K6" s="17">
        <f>SUM(K2:K5)</f>
        <v>8</v>
      </c>
      <c r="L6" s="17">
        <f>SUM(L2:L5)</f>
        <v>1416</v>
      </c>
      <c r="M6" s="19">
        <f>SUM(L6/K6)</f>
        <v>177</v>
      </c>
      <c r="N6" s="17">
        <f>SUM(N2:N5)</f>
        <v>20</v>
      </c>
      <c r="O6" s="19">
        <f>SUM(M6+N6)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E2">
    <cfRule type="top10" dxfId="2002" priority="12" rank="1"/>
  </conditionalFormatting>
  <conditionalFormatting sqref="F2">
    <cfRule type="top10" dxfId="2001" priority="11" rank="1"/>
  </conditionalFormatting>
  <conditionalFormatting sqref="G2">
    <cfRule type="top10" dxfId="2000" priority="10" rank="1"/>
  </conditionalFormatting>
  <conditionalFormatting sqref="H2">
    <cfRule type="top10" dxfId="1999" priority="9" rank="1"/>
  </conditionalFormatting>
  <conditionalFormatting sqref="J2">
    <cfRule type="top10" dxfId="1998" priority="7" rank="1"/>
  </conditionalFormatting>
  <conditionalFormatting sqref="I2">
    <cfRule type="top10" dxfId="1997" priority="8" rank="1"/>
  </conditionalFormatting>
  <conditionalFormatting sqref="J3">
    <cfRule type="top10" dxfId="1996" priority="1" rank="1"/>
  </conditionalFormatting>
  <conditionalFormatting sqref="I3">
    <cfRule type="top10" dxfId="1995" priority="2" rank="1"/>
  </conditionalFormatting>
  <conditionalFormatting sqref="H3">
    <cfRule type="top10" dxfId="1994" priority="3" rank="1"/>
  </conditionalFormatting>
  <conditionalFormatting sqref="G3">
    <cfRule type="top10" dxfId="1993" priority="4" rank="1"/>
  </conditionalFormatting>
  <conditionalFormatting sqref="F3">
    <cfRule type="top10" dxfId="1992" priority="5" rank="1"/>
  </conditionalFormatting>
  <conditionalFormatting sqref="E3">
    <cfRule type="top10" dxfId="1991" priority="6" rank="1"/>
  </conditionalFormatting>
  <hyperlinks>
    <hyperlink ref="Q1" location="'National Adult Rankings'!A1" display="Return to Rankings" xr:uid="{19D195EE-277B-4BFF-9218-714146AE3F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9CA96-2E6D-4907-A95A-C1CDB286CA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1:Q7"/>
  <sheetViews>
    <sheetView workbookViewId="0">
      <selection activeCell="A8" sqref="A8:XFD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168</v>
      </c>
      <c r="C2" s="22">
        <v>43981</v>
      </c>
      <c r="D2" s="23" t="s">
        <v>171</v>
      </c>
      <c r="E2" s="24">
        <v>192</v>
      </c>
      <c r="F2" s="24">
        <v>193</v>
      </c>
      <c r="G2" s="24">
        <v>191</v>
      </c>
      <c r="H2" s="24">
        <v>195</v>
      </c>
      <c r="I2" s="24"/>
      <c r="J2" s="24"/>
      <c r="K2" s="29">
        <v>4</v>
      </c>
      <c r="L2" s="29">
        <v>771</v>
      </c>
      <c r="M2" s="30">
        <v>192.75</v>
      </c>
      <c r="N2" s="31">
        <v>6</v>
      </c>
      <c r="O2" s="32">
        <v>198.75</v>
      </c>
    </row>
    <row r="3" spans="1:17" x14ac:dyDescent="0.25">
      <c r="A3" s="20" t="s">
        <v>61</v>
      </c>
      <c r="B3" s="21" t="s">
        <v>168</v>
      </c>
      <c r="C3" s="22">
        <v>43995</v>
      </c>
      <c r="D3" s="23" t="s">
        <v>171</v>
      </c>
      <c r="E3" s="24">
        <v>194</v>
      </c>
      <c r="F3" s="24">
        <v>192</v>
      </c>
      <c r="G3" s="24">
        <v>191</v>
      </c>
      <c r="H3" s="24">
        <v>198</v>
      </c>
      <c r="I3" s="24"/>
      <c r="J3" s="24"/>
      <c r="K3" s="29">
        <f>COUNT(E3:J3)</f>
        <v>4</v>
      </c>
      <c r="L3" s="29">
        <f>SUM(E3:J3)</f>
        <v>775</v>
      </c>
      <c r="M3" s="30">
        <f>IFERROR(L3/K3,0)</f>
        <v>193.75</v>
      </c>
      <c r="N3" s="31">
        <v>7</v>
      </c>
      <c r="O3" s="32">
        <f>SUM(M3+N3)</f>
        <v>200.75</v>
      </c>
    </row>
    <row r="4" spans="1:17" x14ac:dyDescent="0.25">
      <c r="A4" s="20" t="s">
        <v>61</v>
      </c>
      <c r="B4" s="21" t="s">
        <v>168</v>
      </c>
      <c r="C4" s="22">
        <v>44037</v>
      </c>
      <c r="D4" s="23" t="s">
        <v>256</v>
      </c>
      <c r="E4" s="24">
        <v>197</v>
      </c>
      <c r="F4" s="24">
        <v>197</v>
      </c>
      <c r="G4" s="24">
        <v>191</v>
      </c>
      <c r="H4" s="24">
        <v>186</v>
      </c>
      <c r="I4" s="24"/>
      <c r="J4" s="24"/>
      <c r="K4" s="29">
        <v>4</v>
      </c>
      <c r="L4" s="29">
        <v>771</v>
      </c>
      <c r="M4" s="30">
        <v>192.75</v>
      </c>
      <c r="N4" s="31">
        <v>9</v>
      </c>
      <c r="O4" s="32">
        <v>201.75</v>
      </c>
    </row>
    <row r="7" spans="1:17" x14ac:dyDescent="0.25">
      <c r="K7" s="17">
        <f>SUM(K2:K6)</f>
        <v>12</v>
      </c>
      <c r="L7" s="17">
        <f>SUM(L2:L6)</f>
        <v>2317</v>
      </c>
      <c r="M7" s="19">
        <f>SUM(L7/K7)</f>
        <v>193.08333333333334</v>
      </c>
      <c r="N7" s="17">
        <f>SUM(N2:N6)</f>
        <v>22</v>
      </c>
      <c r="O7" s="19">
        <f>SUM(M7+N7)</f>
        <v>215.08333333333334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990" priority="47" rank="1"/>
  </conditionalFormatting>
  <conditionalFormatting sqref="G2">
    <cfRule type="top10" dxfId="1989" priority="46" rank="1"/>
  </conditionalFormatting>
  <conditionalFormatting sqref="H2">
    <cfRule type="top10" dxfId="1988" priority="45" rank="1"/>
  </conditionalFormatting>
  <conditionalFormatting sqref="I2">
    <cfRule type="top10" dxfId="1987" priority="43" rank="1"/>
  </conditionalFormatting>
  <conditionalFormatting sqref="J2">
    <cfRule type="top10" dxfId="1986" priority="44" rank="1"/>
  </conditionalFormatting>
  <conditionalFormatting sqref="E2">
    <cfRule type="top10" dxfId="1985" priority="48" rank="1"/>
  </conditionalFormatting>
  <conditionalFormatting sqref="F3">
    <cfRule type="top10" dxfId="1984" priority="37" rank="1"/>
  </conditionalFormatting>
  <conditionalFormatting sqref="G3">
    <cfRule type="top10" dxfId="1983" priority="38" rank="1"/>
  </conditionalFormatting>
  <conditionalFormatting sqref="H3">
    <cfRule type="top10" dxfId="1982" priority="39" rank="1"/>
  </conditionalFormatting>
  <conditionalFormatting sqref="I3">
    <cfRule type="top10" dxfId="1981" priority="40" rank="1"/>
  </conditionalFormatting>
  <conditionalFormatting sqref="J3">
    <cfRule type="top10" dxfId="1980" priority="41" rank="1"/>
  </conditionalFormatting>
  <conditionalFormatting sqref="E3">
    <cfRule type="top10" dxfId="1979" priority="42" rank="1"/>
  </conditionalFormatting>
  <conditionalFormatting sqref="F4">
    <cfRule type="top10" dxfId="1978" priority="35" rank="1"/>
  </conditionalFormatting>
  <conditionalFormatting sqref="G4">
    <cfRule type="top10" dxfId="1977" priority="34" rank="1"/>
  </conditionalFormatting>
  <conditionalFormatting sqref="H4">
    <cfRule type="top10" dxfId="1976" priority="33" rank="1"/>
  </conditionalFormatting>
  <conditionalFormatting sqref="I4">
    <cfRule type="top10" dxfId="1975" priority="31" rank="1"/>
  </conditionalFormatting>
  <conditionalFormatting sqref="J4">
    <cfRule type="top10" dxfId="1974" priority="32" rank="1"/>
  </conditionalFormatting>
  <conditionalFormatting sqref="E4">
    <cfRule type="top10" dxfId="1973" priority="36" rank="1"/>
  </conditionalFormatting>
  <hyperlinks>
    <hyperlink ref="Q1" location="'National Adult Rankings'!A1" display="Return to Rankings" xr:uid="{C3EC7C05-D10F-4F6D-ADCB-76442441E9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102C-A76B-4DEA-AB11-DC6D7BFFB48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343</v>
      </c>
      <c r="C2" s="22">
        <v>44093</v>
      </c>
      <c r="D2" s="23" t="s">
        <v>256</v>
      </c>
      <c r="E2" s="24">
        <v>180</v>
      </c>
      <c r="F2" s="24">
        <v>178</v>
      </c>
      <c r="G2" s="24">
        <v>185</v>
      </c>
      <c r="H2" s="24"/>
      <c r="I2" s="24"/>
      <c r="J2" s="24"/>
      <c r="K2" s="29">
        <v>3</v>
      </c>
      <c r="L2" s="29">
        <v>543</v>
      </c>
      <c r="M2" s="30">
        <v>181</v>
      </c>
      <c r="N2" s="31">
        <v>4</v>
      </c>
      <c r="O2" s="32">
        <v>185</v>
      </c>
    </row>
    <row r="5" spans="1:17" x14ac:dyDescent="0.25">
      <c r="K5" s="17">
        <f>SUM(K2:K4)</f>
        <v>3</v>
      </c>
      <c r="L5" s="17">
        <f>SUM(L2:L4)</f>
        <v>543</v>
      </c>
      <c r="M5" s="19">
        <f>SUM(L5/K5)</f>
        <v>181</v>
      </c>
      <c r="N5" s="17">
        <f>SUM(N2:N4)</f>
        <v>4</v>
      </c>
      <c r="O5" s="19">
        <f>SUM(M5+N5)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F2">
    <cfRule type="top10" dxfId="1972" priority="6" rank="1"/>
  </conditionalFormatting>
  <conditionalFormatting sqref="E2">
    <cfRule type="top10" dxfId="1971" priority="5" rank="1"/>
  </conditionalFormatting>
  <conditionalFormatting sqref="I2">
    <cfRule type="top10" dxfId="1970" priority="2" rank="1"/>
  </conditionalFormatting>
  <conditionalFormatting sqref="H2">
    <cfRule type="top10" dxfId="1969" priority="3" rank="1"/>
  </conditionalFormatting>
  <conditionalFormatting sqref="G2">
    <cfRule type="top10" dxfId="1968" priority="4" rank="1"/>
  </conditionalFormatting>
  <conditionalFormatting sqref="J2">
    <cfRule type="top10" dxfId="1967" priority="1" rank="1"/>
  </conditionalFormatting>
  <hyperlinks>
    <hyperlink ref="Q1" location="'National Adult Rankings'!A1" display="Return to Rankings" xr:uid="{5F54FD39-7D58-4515-BF7D-1D46C41B3B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C7B647-8AD7-4A73-91FA-0FCCFAA6F1A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3883-28A2-4EA3-A901-4C9E02AA6954}">
  <sheetPr codeName="Sheet42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70</v>
      </c>
      <c r="C2" s="22">
        <v>43897</v>
      </c>
      <c r="D2" s="37" t="s">
        <v>69</v>
      </c>
      <c r="E2" s="24">
        <v>179</v>
      </c>
      <c r="F2" s="24">
        <v>175</v>
      </c>
      <c r="G2" s="24">
        <v>178</v>
      </c>
      <c r="H2" s="24">
        <v>180</v>
      </c>
      <c r="I2" s="24"/>
      <c r="J2" s="24"/>
      <c r="K2" s="29">
        <f>COUNT(E2:J2)</f>
        <v>4</v>
      </c>
      <c r="L2" s="29">
        <f>SUM(E2:J2)</f>
        <v>712</v>
      </c>
      <c r="M2" s="30">
        <f>IFERROR(L2/K2,0)</f>
        <v>178</v>
      </c>
      <c r="N2" s="31">
        <v>2</v>
      </c>
      <c r="O2" s="32">
        <f>SUM(M2+N2)</f>
        <v>180</v>
      </c>
    </row>
    <row r="5" spans="1:17" x14ac:dyDescent="0.25">
      <c r="K5" s="17">
        <f>SUM(K2:K4)</f>
        <v>4</v>
      </c>
      <c r="L5" s="17">
        <f>SUM(L2:L4)</f>
        <v>712</v>
      </c>
      <c r="M5" s="19">
        <f>SUM(L5/K5)</f>
        <v>178</v>
      </c>
      <c r="N5" s="17">
        <f>SUM(N2:N4)</f>
        <v>2</v>
      </c>
      <c r="O5" s="19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H2">
    <cfRule type="top10" dxfId="5516" priority="3" rank="1"/>
  </conditionalFormatting>
  <conditionalFormatting sqref="E2">
    <cfRule type="top10" dxfId="5515" priority="6" rank="1"/>
  </conditionalFormatting>
  <conditionalFormatting sqref="F2">
    <cfRule type="top10" dxfId="5514" priority="1" rank="1"/>
  </conditionalFormatting>
  <conditionalFormatting sqref="G2">
    <cfRule type="top10" dxfId="5513" priority="2" rank="1"/>
  </conditionalFormatting>
  <conditionalFormatting sqref="I2">
    <cfRule type="top10" dxfId="5512" priority="4" rank="1"/>
  </conditionalFormatting>
  <conditionalFormatting sqref="J2">
    <cfRule type="top10" dxfId="5511" priority="5" rank="1"/>
  </conditionalFormatting>
  <hyperlinks>
    <hyperlink ref="Q1" location="'National Adult Rankings'!A1" display="Return to Rankings" xr:uid="{59D446C3-F1F6-4D82-82DB-93A05C3FD9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27FCC-97C6-47FF-9DB3-CFEDB8EB73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12C7EE2-529F-4754-8312-C3786079A922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2B54-8649-454B-B59E-9083394F8D02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234</v>
      </c>
      <c r="C2" s="22">
        <v>44024</v>
      </c>
      <c r="D2" s="23" t="s">
        <v>159</v>
      </c>
      <c r="E2" s="24">
        <v>190</v>
      </c>
      <c r="F2" s="24">
        <v>193</v>
      </c>
      <c r="G2" s="24">
        <v>193</v>
      </c>
      <c r="H2" s="24">
        <v>172</v>
      </c>
      <c r="I2" s="24">
        <v>183</v>
      </c>
      <c r="J2" s="24">
        <v>187</v>
      </c>
      <c r="K2" s="29">
        <v>6</v>
      </c>
      <c r="L2" s="29">
        <v>1118</v>
      </c>
      <c r="M2" s="30">
        <v>186.33333333333334</v>
      </c>
      <c r="N2" s="31">
        <v>4</v>
      </c>
      <c r="O2" s="32">
        <v>190.33333333333334</v>
      </c>
    </row>
    <row r="5" spans="1:17" x14ac:dyDescent="0.25">
      <c r="K5" s="17">
        <f>SUM(K2:K4)</f>
        <v>6</v>
      </c>
      <c r="L5" s="17">
        <f>SUM(L2:L4)</f>
        <v>1118</v>
      </c>
      <c r="M5" s="19">
        <f>SUM(L5/K5)</f>
        <v>186.33333333333334</v>
      </c>
      <c r="N5" s="17">
        <f>SUM(N2:N4)</f>
        <v>4</v>
      </c>
      <c r="O5" s="19">
        <f>SUM(M5+N5)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E2">
    <cfRule type="top10" dxfId="1966" priority="6" rank="1"/>
  </conditionalFormatting>
  <conditionalFormatting sqref="F2">
    <cfRule type="top10" dxfId="1965" priority="5" rank="1"/>
  </conditionalFormatting>
  <conditionalFormatting sqref="G2">
    <cfRule type="top10" dxfId="1964" priority="4" rank="1"/>
  </conditionalFormatting>
  <conditionalFormatting sqref="H2">
    <cfRule type="top10" dxfId="1963" priority="3" rank="1"/>
  </conditionalFormatting>
  <conditionalFormatting sqref="I2">
    <cfRule type="top10" dxfId="1962" priority="1" rank="1"/>
  </conditionalFormatting>
  <conditionalFormatting sqref="J2">
    <cfRule type="top10" dxfId="1961" priority="2" rank="1"/>
  </conditionalFormatting>
  <hyperlinks>
    <hyperlink ref="Q1" location="'National Adult Rankings'!A1" display="Return to Rankings" xr:uid="{2982FEFE-6E9A-4F6E-82D6-575D3426DD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C4640-DE37-4BCC-84CD-C69442643C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A4DD-034F-446E-A71C-0B8D2DBFB8B3}"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72</v>
      </c>
      <c r="B2" s="51" t="s">
        <v>328</v>
      </c>
      <c r="C2" s="52">
        <v>44087</v>
      </c>
      <c r="D2" s="53" t="s">
        <v>122</v>
      </c>
      <c r="E2" s="54">
        <v>25</v>
      </c>
      <c r="F2" s="54">
        <v>96</v>
      </c>
      <c r="G2" s="54">
        <v>144</v>
      </c>
      <c r="H2" s="54">
        <v>153</v>
      </c>
      <c r="I2" s="54">
        <v>160</v>
      </c>
      <c r="J2" s="54">
        <v>171</v>
      </c>
      <c r="K2" s="55">
        <f>COUNT(E2:J2)</f>
        <v>6</v>
      </c>
      <c r="L2" s="55">
        <f>SUM(E2:J2)</f>
        <v>749</v>
      </c>
      <c r="M2" s="56">
        <f>SUM(L2/K2)</f>
        <v>124.83333333333333</v>
      </c>
      <c r="N2" s="51">
        <v>6</v>
      </c>
      <c r="O2" s="57">
        <f>SUM(M2+N2)</f>
        <v>130.83333333333331</v>
      </c>
    </row>
    <row r="5" spans="1:17" x14ac:dyDescent="0.25">
      <c r="K5" s="17">
        <f>SUM(K2:K4)</f>
        <v>6</v>
      </c>
      <c r="L5" s="17">
        <f>SUM(L2:L4)</f>
        <v>749</v>
      </c>
      <c r="M5" s="19">
        <f>SUM(L5/K5)</f>
        <v>124.83333333333333</v>
      </c>
      <c r="N5" s="17">
        <f>SUM(N2:N4)</f>
        <v>6</v>
      </c>
      <c r="O5" s="19">
        <f>SUM(M5+N5)</f>
        <v>130.83333333333331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128</v>
      </c>
      <c r="B12" s="21" t="s">
        <v>328</v>
      </c>
      <c r="C12" s="22">
        <v>44115</v>
      </c>
      <c r="D12" s="23" t="s">
        <v>274</v>
      </c>
      <c r="E12" s="24">
        <v>173</v>
      </c>
      <c r="F12" s="24">
        <v>187</v>
      </c>
      <c r="G12" s="24">
        <v>174</v>
      </c>
      <c r="H12" s="24">
        <v>169</v>
      </c>
      <c r="I12" s="24"/>
      <c r="J12" s="24"/>
      <c r="K12" s="29">
        <v>4</v>
      </c>
      <c r="L12" s="29">
        <v>703</v>
      </c>
      <c r="M12" s="30">
        <v>175.75</v>
      </c>
      <c r="N12" s="31">
        <v>5</v>
      </c>
      <c r="O12" s="32">
        <v>180.75</v>
      </c>
    </row>
    <row r="13" spans="1:17" ht="15.75" x14ac:dyDescent="0.3">
      <c r="A13" s="50" t="s">
        <v>16</v>
      </c>
      <c r="B13" s="51" t="s">
        <v>328</v>
      </c>
      <c r="C13" s="52">
        <v>44143</v>
      </c>
      <c r="D13" s="53" t="s">
        <v>122</v>
      </c>
      <c r="E13" s="54">
        <v>181</v>
      </c>
      <c r="F13" s="54">
        <v>188</v>
      </c>
      <c r="G13" s="54">
        <v>180</v>
      </c>
      <c r="H13" s="54">
        <v>176</v>
      </c>
      <c r="I13" s="54"/>
      <c r="J13" s="54"/>
      <c r="K13" s="55">
        <f>COUNT(E13:J13)</f>
        <v>4</v>
      </c>
      <c r="L13" s="55">
        <f>SUM(E13:J13)</f>
        <v>725</v>
      </c>
      <c r="M13" s="56">
        <f>SUM(L13/K13)</f>
        <v>181.25</v>
      </c>
      <c r="N13" s="51">
        <v>2</v>
      </c>
      <c r="O13" s="57">
        <f>SUM(M13+N13)</f>
        <v>183.25</v>
      </c>
    </row>
    <row r="16" spans="1:17" x14ac:dyDescent="0.25">
      <c r="K16" s="17">
        <f>SUM(K12:K15)</f>
        <v>8</v>
      </c>
      <c r="L16" s="17">
        <f>SUM(L12:L15)</f>
        <v>1428</v>
      </c>
      <c r="M16" s="19">
        <f>SUM(L16/K16)</f>
        <v>178.5</v>
      </c>
      <c r="N16" s="17">
        <f>SUM(N12:N15)</f>
        <v>7</v>
      </c>
      <c r="O16" s="19">
        <f>SUM(M16+N16)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FG7sbUW81RLTrqZOgRQY3WT58Fmv2wpczdNtHSivDYpua2f0csBbi4PHtU2Z8RiB+M2w+jl67Do94rJCq0Ck5Q==" saltValue="84WXeaapoYvzxj0ZBNU3eQ==" spinCount="100000" sqref="O2 L2:M2" name="Range1_10"/>
    <protectedRange algorithmName="SHA-512" hashValue="ON39YdpmFHfN9f47KpiRvqrKx0V9+erV1CNkpWzYhW/Qyc6aT8rEyCrvauWSYGZK2ia3o7vd3akF07acHAFpOA==" saltValue="yVW9XmDwTqEnmpSGai0KYg==" spinCount="100000" sqref="B12" name="Range1_1_6"/>
  </protectedRanges>
  <conditionalFormatting sqref="E2">
    <cfRule type="top10" dxfId="1960" priority="19" rank="1"/>
  </conditionalFormatting>
  <conditionalFormatting sqref="F2">
    <cfRule type="top10" dxfId="1959" priority="20" rank="1"/>
  </conditionalFormatting>
  <conditionalFormatting sqref="G2">
    <cfRule type="top10" dxfId="1958" priority="21" rank="1"/>
  </conditionalFormatting>
  <conditionalFormatting sqref="H2">
    <cfRule type="top10" dxfId="1957" priority="22" rank="1"/>
  </conditionalFormatting>
  <conditionalFormatting sqref="I2">
    <cfRule type="top10" dxfId="1956" priority="23" rank="1"/>
  </conditionalFormatting>
  <conditionalFormatting sqref="J2">
    <cfRule type="top10" dxfId="1955" priority="24" rank="1"/>
  </conditionalFormatting>
  <conditionalFormatting sqref="E12">
    <cfRule type="top10" dxfId="1954" priority="12" rank="1"/>
  </conditionalFormatting>
  <conditionalFormatting sqref="F12">
    <cfRule type="top10" dxfId="1953" priority="11" rank="1"/>
  </conditionalFormatting>
  <conditionalFormatting sqref="G12">
    <cfRule type="top10" dxfId="1952" priority="10" rank="1"/>
  </conditionalFormatting>
  <conditionalFormatting sqref="H12">
    <cfRule type="top10" dxfId="1951" priority="9" rank="1"/>
  </conditionalFormatting>
  <conditionalFormatting sqref="I12">
    <cfRule type="top10" dxfId="1950" priority="8" rank="1"/>
  </conditionalFormatting>
  <conditionalFormatting sqref="J12">
    <cfRule type="top10" dxfId="1949" priority="7" rank="1"/>
  </conditionalFormatting>
  <conditionalFormatting sqref="E13">
    <cfRule type="top10" dxfId="1948" priority="1" rank="1"/>
  </conditionalFormatting>
  <conditionalFormatting sqref="F13">
    <cfRule type="top10" dxfId="1947" priority="2" rank="1"/>
  </conditionalFormatting>
  <conditionalFormatting sqref="G13">
    <cfRule type="top10" dxfId="1946" priority="3" rank="1"/>
  </conditionalFormatting>
  <conditionalFormatting sqref="H13">
    <cfRule type="top10" dxfId="1945" priority="4" rank="1"/>
  </conditionalFormatting>
  <conditionalFormatting sqref="J13">
    <cfRule type="top10" dxfId="1944" priority="5" rank="1"/>
  </conditionalFormatting>
  <conditionalFormatting sqref="I13">
    <cfRule type="top10" dxfId="1943" priority="6" rank="1"/>
  </conditionalFormatting>
  <hyperlinks>
    <hyperlink ref="Q1" location="'National Adult Rankings'!A1" display="Return to Rankings" xr:uid="{EDCE519A-C670-4279-BCD1-B5BDC7429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065A3-1888-452C-A729-4F282B95A04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940F-0F2A-4ECD-B0AD-9395A2C6A6A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341</v>
      </c>
      <c r="C2" s="22">
        <v>44093</v>
      </c>
      <c r="D2" s="23" t="s">
        <v>256</v>
      </c>
      <c r="E2" s="24">
        <v>183</v>
      </c>
      <c r="F2" s="24">
        <v>183</v>
      </c>
      <c r="G2" s="24">
        <v>190</v>
      </c>
      <c r="H2" s="24"/>
      <c r="I2" s="24"/>
      <c r="J2" s="24"/>
      <c r="K2" s="29">
        <v>3</v>
      </c>
      <c r="L2" s="29">
        <v>556</v>
      </c>
      <c r="M2" s="30">
        <v>185.33333333333334</v>
      </c>
      <c r="N2" s="31">
        <v>8</v>
      </c>
      <c r="O2" s="32">
        <v>193.33333333333334</v>
      </c>
    </row>
    <row r="5" spans="1:17" x14ac:dyDescent="0.25">
      <c r="K5" s="17">
        <f>SUM(K2:K4)</f>
        <v>3</v>
      </c>
      <c r="L5" s="17">
        <f>SUM(L2:L4)</f>
        <v>556</v>
      </c>
      <c r="M5" s="19">
        <f>SUM(L5/K5)</f>
        <v>185.33333333333334</v>
      </c>
      <c r="N5" s="17">
        <f>SUM(N2:N4)</f>
        <v>8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1942" priority="6" rank="1"/>
  </conditionalFormatting>
  <conditionalFormatting sqref="E2">
    <cfRule type="top10" dxfId="1941" priority="5" rank="1"/>
  </conditionalFormatting>
  <conditionalFormatting sqref="I2">
    <cfRule type="top10" dxfId="1940" priority="2" rank="1"/>
  </conditionalFormatting>
  <conditionalFormatting sqref="H2">
    <cfRule type="top10" dxfId="1939" priority="3" rank="1"/>
  </conditionalFormatting>
  <conditionalFormatting sqref="G2">
    <cfRule type="top10" dxfId="1938" priority="4" rank="1"/>
  </conditionalFormatting>
  <conditionalFormatting sqref="J2">
    <cfRule type="top10" dxfId="1937" priority="1" rank="1"/>
  </conditionalFormatting>
  <hyperlinks>
    <hyperlink ref="Q1" location="'National Adult Rankings'!A1" display="Return to Rankings" xr:uid="{21B95020-B44D-44D4-85D9-1C3801F82A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82375-65C8-423E-929C-4F553037AF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O7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109</v>
      </c>
      <c r="C2" s="22">
        <v>44037</v>
      </c>
      <c r="D2" s="23" t="s">
        <v>82</v>
      </c>
      <c r="E2" s="24">
        <v>194</v>
      </c>
      <c r="F2" s="24">
        <v>198</v>
      </c>
      <c r="G2" s="24">
        <v>198</v>
      </c>
      <c r="H2" s="24">
        <v>197</v>
      </c>
      <c r="I2" s="24"/>
      <c r="J2" s="24"/>
      <c r="K2" s="29">
        <v>4</v>
      </c>
      <c r="L2" s="29">
        <v>787</v>
      </c>
      <c r="M2" s="30">
        <v>196.75</v>
      </c>
      <c r="N2" s="31">
        <v>11</v>
      </c>
      <c r="O2" s="32">
        <v>207.75</v>
      </c>
    </row>
    <row r="3" spans="1:15" x14ac:dyDescent="0.25">
      <c r="A3" s="20" t="s">
        <v>61</v>
      </c>
      <c r="B3" s="21" t="s">
        <v>109</v>
      </c>
      <c r="C3" s="22">
        <v>44089</v>
      </c>
      <c r="D3" s="23" t="s">
        <v>82</v>
      </c>
      <c r="E3" s="24">
        <v>198</v>
      </c>
      <c r="F3" s="24">
        <v>200</v>
      </c>
      <c r="G3" s="24">
        <v>197</v>
      </c>
      <c r="H3" s="24">
        <v>197</v>
      </c>
      <c r="I3" s="24"/>
      <c r="J3" s="24"/>
      <c r="K3" s="29">
        <v>4</v>
      </c>
      <c r="L3" s="29">
        <v>792</v>
      </c>
      <c r="M3" s="30">
        <v>198</v>
      </c>
      <c r="N3" s="31">
        <v>11</v>
      </c>
      <c r="O3" s="32">
        <v>209</v>
      </c>
    </row>
    <row r="4" spans="1:15" x14ac:dyDescent="0.25">
      <c r="A4" s="20" t="s">
        <v>61</v>
      </c>
      <c r="B4" s="21" t="s">
        <v>109</v>
      </c>
      <c r="C4" s="22">
        <v>44093</v>
      </c>
      <c r="D4" s="23" t="s">
        <v>82</v>
      </c>
      <c r="E4" s="24">
        <v>195.001</v>
      </c>
      <c r="F4" s="24">
        <v>197</v>
      </c>
      <c r="G4" s="24">
        <v>197</v>
      </c>
      <c r="H4" s="24">
        <v>197</v>
      </c>
      <c r="I4" s="24"/>
      <c r="J4" s="24"/>
      <c r="K4" s="29">
        <v>4</v>
      </c>
      <c r="L4" s="29">
        <v>786.00099999999998</v>
      </c>
      <c r="M4" s="30">
        <v>196.50024999999999</v>
      </c>
      <c r="N4" s="31">
        <v>11</v>
      </c>
      <c r="O4" s="32">
        <v>207.50024999999999</v>
      </c>
    </row>
    <row r="7" spans="1:15" x14ac:dyDescent="0.25">
      <c r="K7" s="17">
        <f>SUM(K2:K6)</f>
        <v>12</v>
      </c>
      <c r="L7" s="17">
        <f>SUM(L2:L6)</f>
        <v>2365.0010000000002</v>
      </c>
      <c r="M7" s="19">
        <f>SUM(L7/K7)</f>
        <v>197.08341666666669</v>
      </c>
      <c r="N7" s="17">
        <f>SUM(N2:N6)</f>
        <v>33</v>
      </c>
      <c r="O7" s="19">
        <f>SUM(M7+N7)</f>
        <v>230.08341666666669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936" priority="17" rank="1"/>
  </conditionalFormatting>
  <conditionalFormatting sqref="G2">
    <cfRule type="top10" dxfId="1935" priority="16" rank="1"/>
  </conditionalFormatting>
  <conditionalFormatting sqref="H2">
    <cfRule type="top10" dxfId="1934" priority="15" rank="1"/>
  </conditionalFormatting>
  <conditionalFormatting sqref="I2">
    <cfRule type="top10" dxfId="1933" priority="13" rank="1"/>
  </conditionalFormatting>
  <conditionalFormatting sqref="J2">
    <cfRule type="top10" dxfId="1932" priority="14" rank="1"/>
  </conditionalFormatting>
  <conditionalFormatting sqref="E2">
    <cfRule type="top10" dxfId="1931" priority="18" rank="1"/>
  </conditionalFormatting>
  <conditionalFormatting sqref="F3">
    <cfRule type="top10" dxfId="1930" priority="11" rank="1"/>
  </conditionalFormatting>
  <conditionalFormatting sqref="G3">
    <cfRule type="top10" dxfId="1929" priority="10" rank="1"/>
  </conditionalFormatting>
  <conditionalFormatting sqref="H3">
    <cfRule type="top10" dxfId="1928" priority="9" rank="1"/>
  </conditionalFormatting>
  <conditionalFormatting sqref="I3">
    <cfRule type="top10" dxfId="1927" priority="7" rank="1"/>
  </conditionalFormatting>
  <conditionalFormatting sqref="J3">
    <cfRule type="top10" dxfId="1926" priority="8" rank="1"/>
  </conditionalFormatting>
  <conditionalFormatting sqref="E3">
    <cfRule type="top10" dxfId="1925" priority="12" rank="1"/>
  </conditionalFormatting>
  <conditionalFormatting sqref="F4">
    <cfRule type="top10" dxfId="1924" priority="5" rank="1"/>
  </conditionalFormatting>
  <conditionalFormatting sqref="G4">
    <cfRule type="top10" dxfId="1923" priority="4" rank="1"/>
  </conditionalFormatting>
  <conditionalFormatting sqref="H4">
    <cfRule type="top10" dxfId="1922" priority="3" rank="1"/>
  </conditionalFormatting>
  <conditionalFormatting sqref="I4">
    <cfRule type="top10" dxfId="1921" priority="1" rank="1"/>
  </conditionalFormatting>
  <conditionalFormatting sqref="J4">
    <cfRule type="top10" dxfId="1920" priority="2" rank="1"/>
  </conditionalFormatting>
  <conditionalFormatting sqref="E4">
    <cfRule type="top10" dxfId="191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DA6B-4286-4A82-A517-C809DD57E5EF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283</v>
      </c>
      <c r="C3" s="22">
        <v>44058</v>
      </c>
      <c r="D3" s="23" t="s">
        <v>113</v>
      </c>
      <c r="E3" s="24">
        <v>193</v>
      </c>
      <c r="F3" s="24">
        <v>199</v>
      </c>
      <c r="G3" s="24">
        <v>195</v>
      </c>
      <c r="H3" s="24"/>
      <c r="I3" s="24"/>
      <c r="J3" s="24"/>
      <c r="K3" s="29">
        <f>COUNT(E3:J3)</f>
        <v>3</v>
      </c>
      <c r="L3" s="29">
        <f>SUM(E3:J3)</f>
        <v>587</v>
      </c>
      <c r="M3" s="30">
        <f>IFERROR(L3/K3,0)</f>
        <v>195.66666666666666</v>
      </c>
      <c r="N3" s="31">
        <v>2</v>
      </c>
      <c r="O3" s="32">
        <f>SUM(M3+N3)</f>
        <v>197.66666666666666</v>
      </c>
    </row>
    <row r="6" spans="1:15" x14ac:dyDescent="0.25">
      <c r="K6" s="17">
        <f>SUM(K3:K5)</f>
        <v>3</v>
      </c>
      <c r="L6" s="17">
        <f>SUM(L3:L5)</f>
        <v>587</v>
      </c>
      <c r="M6" s="19">
        <f>SUM(L6/K6)</f>
        <v>195.66666666666666</v>
      </c>
      <c r="N6" s="17">
        <f>SUM(N3:N5)</f>
        <v>2</v>
      </c>
      <c r="O6" s="19">
        <f>SUM(M6+N6)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</protectedRanges>
  <conditionalFormatting sqref="F3">
    <cfRule type="top10" dxfId="1918" priority="5" rank="1"/>
  </conditionalFormatting>
  <conditionalFormatting sqref="G3">
    <cfRule type="top10" dxfId="1917" priority="4" rank="1"/>
  </conditionalFormatting>
  <conditionalFormatting sqref="H3">
    <cfRule type="top10" dxfId="1916" priority="3" rank="1"/>
  </conditionalFormatting>
  <conditionalFormatting sqref="I3">
    <cfRule type="top10" dxfId="1915" priority="1" rank="1"/>
  </conditionalFormatting>
  <conditionalFormatting sqref="J3">
    <cfRule type="top10" dxfId="1914" priority="2" rank="1"/>
  </conditionalFormatting>
  <conditionalFormatting sqref="E3">
    <cfRule type="top10" dxfId="191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AE7C08-EBF5-40AE-BE4F-492301E74FD8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F158-C479-4F70-A3E6-D05034A8E74A}">
  <sheetPr codeName="Sheet7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104</v>
      </c>
      <c r="C2" s="22">
        <v>43918</v>
      </c>
      <c r="D2" s="23" t="s">
        <v>88</v>
      </c>
      <c r="E2" s="24">
        <v>171</v>
      </c>
      <c r="F2" s="24">
        <v>167</v>
      </c>
      <c r="G2" s="24">
        <v>168</v>
      </c>
      <c r="H2" s="24">
        <v>168</v>
      </c>
      <c r="I2" s="24"/>
      <c r="J2" s="24"/>
      <c r="K2" s="29">
        <f>COUNT(E2:J2)</f>
        <v>4</v>
      </c>
      <c r="L2" s="29">
        <f>SUM(E2:J2)</f>
        <v>674</v>
      </c>
      <c r="M2" s="30">
        <f>IFERROR(L2/K2,0)</f>
        <v>168.5</v>
      </c>
      <c r="N2" s="31">
        <v>2</v>
      </c>
      <c r="O2" s="32">
        <f>SUM(M2+N2)</f>
        <v>170.5</v>
      </c>
    </row>
    <row r="5" spans="1:17" x14ac:dyDescent="0.25">
      <c r="K5" s="17">
        <f>SUM(K2:K4)</f>
        <v>4</v>
      </c>
      <c r="L5" s="17">
        <f>SUM(L2:L4)</f>
        <v>674</v>
      </c>
      <c r="M5" s="19">
        <f>SUM(L5/K5)</f>
        <v>168.5</v>
      </c>
      <c r="N5" s="17">
        <f>SUM(N2:N4)</f>
        <v>2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912" priority="5" rank="1"/>
  </conditionalFormatting>
  <conditionalFormatting sqref="G2">
    <cfRule type="top10" dxfId="1911" priority="4" rank="1"/>
  </conditionalFormatting>
  <conditionalFormatting sqref="H2">
    <cfRule type="top10" dxfId="1910" priority="3" rank="1"/>
  </conditionalFormatting>
  <conditionalFormatting sqref="I2">
    <cfRule type="top10" dxfId="1909" priority="1" rank="1"/>
  </conditionalFormatting>
  <conditionalFormatting sqref="J2">
    <cfRule type="top10" dxfId="1908" priority="2" rank="1"/>
  </conditionalFormatting>
  <conditionalFormatting sqref="E2">
    <cfRule type="top10" dxfId="1907" priority="6" rank="1"/>
  </conditionalFormatting>
  <hyperlinks>
    <hyperlink ref="Q1" location="'National Adult Rankings'!A1" display="Return to Rankings" xr:uid="{9542664F-EEE4-478A-BEEE-99E859FCC444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O5"/>
  <sheetViews>
    <sheetView workbookViewId="0">
      <selection sqref="A1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127</v>
      </c>
      <c r="B2" s="41" t="s">
        <v>131</v>
      </c>
      <c r="C2" s="42">
        <v>44070</v>
      </c>
      <c r="D2" s="43" t="s">
        <v>162</v>
      </c>
      <c r="E2" s="44">
        <v>193</v>
      </c>
      <c r="F2" s="44">
        <v>194.001</v>
      </c>
      <c r="G2" s="44">
        <v>193</v>
      </c>
      <c r="H2" s="44"/>
      <c r="I2" s="44"/>
      <c r="J2" s="44"/>
      <c r="K2" s="45">
        <v>3</v>
      </c>
      <c r="L2" s="45">
        <v>580.00099999999998</v>
      </c>
      <c r="M2" s="46">
        <v>193.33366666666666</v>
      </c>
      <c r="N2" s="47">
        <v>2</v>
      </c>
      <c r="O2" s="48">
        <v>195.33366666666666</v>
      </c>
    </row>
    <row r="5" spans="1:15" x14ac:dyDescent="0.25">
      <c r="K5" s="17">
        <f>SUM(K2:K4)</f>
        <v>3</v>
      </c>
      <c r="L5" s="17">
        <f>SUM(L2:L4)</f>
        <v>580.00099999999998</v>
      </c>
      <c r="M5" s="19">
        <f>SUM(L5/K5)</f>
        <v>193.33366666666666</v>
      </c>
      <c r="N5" s="17">
        <f>SUM(N2:N4)</f>
        <v>2</v>
      </c>
      <c r="O5" s="19">
        <f>SUM(M5+N5)</f>
        <v>195.33366666666666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22_1"/>
    <protectedRange algorithmName="SHA-512" hashValue="ON39YdpmFHfN9f47KpiRvqrKx0V9+erV1CNkpWzYhW/Qyc6aT8rEyCrvauWSYGZK2ia3o7vd3akF07acHAFpOA==" saltValue="yVW9XmDwTqEnmpSGai0KYg==" spinCount="100000" sqref="E2:H2" name="Range1_3_8_1"/>
  </protectedRanges>
  <conditionalFormatting sqref="I2">
    <cfRule type="top10" dxfId="1906" priority="26" rank="1"/>
  </conditionalFormatting>
  <conditionalFormatting sqref="E2">
    <cfRule type="top10" dxfId="1905" priority="30" rank="1"/>
  </conditionalFormatting>
  <conditionalFormatting sqref="G2">
    <cfRule type="top10" dxfId="1904" priority="28" rank="1"/>
  </conditionalFormatting>
  <conditionalFormatting sqref="H2">
    <cfRule type="top10" dxfId="1903" priority="27" rank="1"/>
  </conditionalFormatting>
  <conditionalFormatting sqref="J2">
    <cfRule type="top10" dxfId="1902" priority="25" rank="1"/>
  </conditionalFormatting>
  <conditionalFormatting sqref="F2">
    <cfRule type="top10" dxfId="1901" priority="2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36B9-1BF8-42CD-A36D-B2790BEDEFDD}">
  <sheetPr codeName="Sheet145"/>
  <dimension ref="A1:Q11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160</v>
      </c>
      <c r="C2" s="22">
        <v>43978</v>
      </c>
      <c r="D2" s="23" t="s">
        <v>159</v>
      </c>
      <c r="E2" s="24">
        <v>194</v>
      </c>
      <c r="F2" s="24">
        <v>198</v>
      </c>
      <c r="G2" s="24">
        <v>197</v>
      </c>
      <c r="H2" s="24">
        <v>196</v>
      </c>
      <c r="I2" s="24"/>
      <c r="J2" s="24"/>
      <c r="K2" s="29">
        <v>4</v>
      </c>
      <c r="L2" s="29">
        <v>785</v>
      </c>
      <c r="M2" s="30">
        <v>196.25</v>
      </c>
      <c r="N2" s="31">
        <v>13</v>
      </c>
      <c r="O2" s="32">
        <v>209.25</v>
      </c>
    </row>
    <row r="3" spans="1:17" x14ac:dyDescent="0.25">
      <c r="A3" s="20" t="s">
        <v>78</v>
      </c>
      <c r="B3" s="21" t="s">
        <v>160</v>
      </c>
      <c r="C3" s="22">
        <v>44024</v>
      </c>
      <c r="D3" s="23" t="s">
        <v>159</v>
      </c>
      <c r="E3" s="24">
        <v>198</v>
      </c>
      <c r="F3" s="24">
        <v>194</v>
      </c>
      <c r="G3" s="24">
        <v>198</v>
      </c>
      <c r="H3" s="24">
        <v>197</v>
      </c>
      <c r="I3" s="24">
        <v>198</v>
      </c>
      <c r="J3" s="24">
        <v>198</v>
      </c>
      <c r="K3" s="29">
        <v>6</v>
      </c>
      <c r="L3" s="29">
        <v>1183</v>
      </c>
      <c r="M3" s="30">
        <v>197.16666666666666</v>
      </c>
      <c r="N3" s="31">
        <v>30</v>
      </c>
      <c r="O3" s="32">
        <v>227.16666666666666</v>
      </c>
    </row>
    <row r="4" spans="1:17" x14ac:dyDescent="0.25">
      <c r="A4" s="20" t="s">
        <v>78</v>
      </c>
      <c r="B4" s="21" t="s">
        <v>160</v>
      </c>
      <c r="C4" s="22">
        <v>44030</v>
      </c>
      <c r="D4" s="23" t="s">
        <v>204</v>
      </c>
      <c r="E4" s="24">
        <v>199</v>
      </c>
      <c r="F4" s="24">
        <v>195</v>
      </c>
      <c r="G4" s="24">
        <v>198</v>
      </c>
      <c r="H4" s="24">
        <v>199</v>
      </c>
      <c r="I4" s="24"/>
      <c r="J4" s="24"/>
      <c r="K4" s="29">
        <v>4</v>
      </c>
      <c r="L4" s="29">
        <v>791</v>
      </c>
      <c r="M4" s="30">
        <v>197.75</v>
      </c>
      <c r="N4" s="31">
        <v>11</v>
      </c>
      <c r="O4" s="32">
        <v>208.75</v>
      </c>
    </row>
    <row r="5" spans="1:17" x14ac:dyDescent="0.25">
      <c r="A5" s="20" t="s">
        <v>78</v>
      </c>
      <c r="B5" s="21" t="s">
        <v>160</v>
      </c>
      <c r="C5" s="22">
        <v>44052</v>
      </c>
      <c r="D5" s="23" t="s">
        <v>159</v>
      </c>
      <c r="E5" s="24">
        <v>199</v>
      </c>
      <c r="F5" s="24">
        <v>194</v>
      </c>
      <c r="G5" s="24">
        <v>198</v>
      </c>
      <c r="H5" s="24">
        <v>198</v>
      </c>
      <c r="I5" s="24"/>
      <c r="J5" s="24"/>
      <c r="K5" s="29">
        <v>4</v>
      </c>
      <c r="L5" s="29">
        <v>789</v>
      </c>
      <c r="M5" s="30">
        <v>197.25</v>
      </c>
      <c r="N5" s="31">
        <v>13</v>
      </c>
      <c r="O5" s="32">
        <v>210.25</v>
      </c>
    </row>
    <row r="6" spans="1:17" x14ac:dyDescent="0.25">
      <c r="A6" s="20" t="s">
        <v>78</v>
      </c>
      <c r="B6" s="21" t="s">
        <v>160</v>
      </c>
      <c r="C6" s="22">
        <v>44069</v>
      </c>
      <c r="D6" s="23" t="s">
        <v>159</v>
      </c>
      <c r="E6" s="24">
        <v>197</v>
      </c>
      <c r="F6" s="24">
        <v>195</v>
      </c>
      <c r="G6" s="24">
        <v>197</v>
      </c>
      <c r="H6" s="24">
        <v>199</v>
      </c>
      <c r="I6" s="24"/>
      <c r="J6" s="24"/>
      <c r="K6" s="29">
        <v>4</v>
      </c>
      <c r="L6" s="29">
        <v>788</v>
      </c>
      <c r="M6" s="30">
        <v>197</v>
      </c>
      <c r="N6" s="31">
        <v>5</v>
      </c>
      <c r="O6" s="32">
        <v>202</v>
      </c>
    </row>
    <row r="7" spans="1:17" x14ac:dyDescent="0.25">
      <c r="A7" s="20" t="s">
        <v>78</v>
      </c>
      <c r="B7" s="21" t="s">
        <v>318</v>
      </c>
      <c r="C7" s="22">
        <v>44079</v>
      </c>
      <c r="D7" s="23" t="s">
        <v>295</v>
      </c>
      <c r="E7" s="24">
        <v>196</v>
      </c>
      <c r="F7" s="24">
        <v>193</v>
      </c>
      <c r="G7" s="24">
        <v>197</v>
      </c>
      <c r="H7" s="24">
        <v>196</v>
      </c>
      <c r="I7" s="24">
        <v>197</v>
      </c>
      <c r="J7" s="24">
        <v>197</v>
      </c>
      <c r="K7" s="29">
        <v>6</v>
      </c>
      <c r="L7" s="29">
        <v>1176</v>
      </c>
      <c r="M7" s="30">
        <v>196</v>
      </c>
      <c r="N7" s="31">
        <v>24</v>
      </c>
      <c r="O7" s="32">
        <v>220</v>
      </c>
    </row>
    <row r="8" spans="1:17" x14ac:dyDescent="0.25">
      <c r="A8" s="20" t="s">
        <v>78</v>
      </c>
      <c r="B8" s="21" t="s">
        <v>160</v>
      </c>
      <c r="C8" s="22">
        <v>44122</v>
      </c>
      <c r="D8" s="23" t="s">
        <v>159</v>
      </c>
      <c r="E8" s="24">
        <v>195</v>
      </c>
      <c r="F8" s="24">
        <v>195</v>
      </c>
      <c r="G8" s="24">
        <v>195</v>
      </c>
      <c r="H8" s="24">
        <v>192</v>
      </c>
      <c r="I8" s="24">
        <v>196</v>
      </c>
      <c r="J8" s="24">
        <v>196</v>
      </c>
      <c r="K8" s="29">
        <v>6</v>
      </c>
      <c r="L8" s="29">
        <v>1169</v>
      </c>
      <c r="M8" s="30">
        <v>194.83333333333334</v>
      </c>
      <c r="N8" s="31">
        <v>10</v>
      </c>
      <c r="O8" s="32">
        <v>204.83333333333334</v>
      </c>
    </row>
    <row r="11" spans="1:17" x14ac:dyDescent="0.25">
      <c r="K11" s="17">
        <f>SUM(K2:K10)</f>
        <v>34</v>
      </c>
      <c r="L11" s="17">
        <f>SUM(L2:L10)</f>
        <v>6681</v>
      </c>
      <c r="M11" s="19">
        <f>SUM(L11/K11)</f>
        <v>196.5</v>
      </c>
      <c r="N11" s="17">
        <f>SUM(N2:N10)</f>
        <v>106</v>
      </c>
      <c r="O11" s="19">
        <f>SUM(M11+N11)</f>
        <v>302.5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38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7:J7 B7:C7" name="Range1_2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B8:C8 E8:J8" name="Range1_18"/>
    <protectedRange algorithmName="SHA-512" hashValue="ON39YdpmFHfN9f47KpiRvqrKx0V9+erV1CNkpWzYhW/Qyc6aT8rEyCrvauWSYGZK2ia3o7vd3akF07acHAFpOA==" saltValue="yVW9XmDwTqEnmpSGai0KYg==" spinCount="100000" sqref="D8" name="Range1_1_14"/>
  </protectedRanges>
  <conditionalFormatting sqref="E2">
    <cfRule type="top10" dxfId="1900" priority="42" rank="1"/>
  </conditionalFormatting>
  <conditionalFormatting sqref="F2">
    <cfRule type="top10" dxfId="1899" priority="41" rank="1"/>
  </conditionalFormatting>
  <conditionalFormatting sqref="G2">
    <cfRule type="top10" dxfId="1898" priority="40" rank="1"/>
  </conditionalFormatting>
  <conditionalFormatting sqref="H2">
    <cfRule type="top10" dxfId="1897" priority="39" rank="1"/>
  </conditionalFormatting>
  <conditionalFormatting sqref="I2">
    <cfRule type="top10" dxfId="1896" priority="38" rank="1"/>
  </conditionalFormatting>
  <conditionalFormatting sqref="J2">
    <cfRule type="top10" dxfId="1895" priority="37" rank="1"/>
  </conditionalFormatting>
  <conditionalFormatting sqref="J3">
    <cfRule type="top10" dxfId="1894" priority="31" rank="1"/>
  </conditionalFormatting>
  <conditionalFormatting sqref="I3">
    <cfRule type="top10" dxfId="1893" priority="32" rank="1"/>
  </conditionalFormatting>
  <conditionalFormatting sqref="H3">
    <cfRule type="top10" dxfId="1892" priority="33" rank="1"/>
  </conditionalFormatting>
  <conditionalFormatting sqref="G3">
    <cfRule type="top10" dxfId="1891" priority="34" rank="1"/>
  </conditionalFormatting>
  <conditionalFormatting sqref="F3">
    <cfRule type="top10" dxfId="1890" priority="35" rank="1"/>
  </conditionalFormatting>
  <conditionalFormatting sqref="E3">
    <cfRule type="top10" dxfId="1889" priority="36" rank="1"/>
  </conditionalFormatting>
  <conditionalFormatting sqref="I4">
    <cfRule type="top10" dxfId="1888" priority="27" rank="1"/>
  </conditionalFormatting>
  <conditionalFormatting sqref="H4">
    <cfRule type="top10" dxfId="1887" priority="28" rank="1"/>
  </conditionalFormatting>
  <conditionalFormatting sqref="G4">
    <cfRule type="top10" dxfId="1886" priority="29" rank="1"/>
  </conditionalFormatting>
  <conditionalFormatting sqref="F4">
    <cfRule type="top10" dxfId="1885" priority="30" rank="1"/>
  </conditionalFormatting>
  <conditionalFormatting sqref="E4">
    <cfRule type="top10" dxfId="1884" priority="26" rank="1"/>
  </conditionalFormatting>
  <conditionalFormatting sqref="J4">
    <cfRule type="top10" dxfId="1883" priority="25" rank="1"/>
  </conditionalFormatting>
  <conditionalFormatting sqref="I5">
    <cfRule type="top10" dxfId="1882" priority="21" rank="1"/>
  </conditionalFormatting>
  <conditionalFormatting sqref="H5">
    <cfRule type="top10" dxfId="1881" priority="22" rank="1"/>
  </conditionalFormatting>
  <conditionalFormatting sqref="G5">
    <cfRule type="top10" dxfId="1880" priority="23" rank="1"/>
  </conditionalFormatting>
  <conditionalFormatting sqref="F5">
    <cfRule type="top10" dxfId="1879" priority="24" rank="1"/>
  </conditionalFormatting>
  <conditionalFormatting sqref="E5">
    <cfRule type="top10" dxfId="1878" priority="20" rank="1"/>
  </conditionalFormatting>
  <conditionalFormatting sqref="J5">
    <cfRule type="top10" dxfId="1877" priority="19" rank="1"/>
  </conditionalFormatting>
  <conditionalFormatting sqref="I6">
    <cfRule type="top10" dxfId="1876" priority="15" rank="1"/>
  </conditionalFormatting>
  <conditionalFormatting sqref="H6">
    <cfRule type="top10" dxfId="1875" priority="16" rank="1"/>
  </conditionalFormatting>
  <conditionalFormatting sqref="G6">
    <cfRule type="top10" dxfId="1874" priority="17" rank="1"/>
  </conditionalFormatting>
  <conditionalFormatting sqref="F6">
    <cfRule type="top10" dxfId="1873" priority="18" rank="1"/>
  </conditionalFormatting>
  <conditionalFormatting sqref="E6">
    <cfRule type="top10" dxfId="1872" priority="14" rank="1"/>
  </conditionalFormatting>
  <conditionalFormatting sqref="J6">
    <cfRule type="top10" dxfId="1871" priority="13" rank="1"/>
  </conditionalFormatting>
  <conditionalFormatting sqref="F7">
    <cfRule type="top10" dxfId="1870" priority="12" rank="1"/>
  </conditionalFormatting>
  <conditionalFormatting sqref="E7">
    <cfRule type="top10" dxfId="1869" priority="11" rank="1"/>
  </conditionalFormatting>
  <conditionalFormatting sqref="I7">
    <cfRule type="top10" dxfId="1868" priority="8" rank="1"/>
  </conditionalFormatting>
  <conditionalFormatting sqref="H7">
    <cfRule type="top10" dxfId="1867" priority="9" rank="1"/>
  </conditionalFormatting>
  <conditionalFormatting sqref="G7">
    <cfRule type="top10" dxfId="1866" priority="10" rank="1"/>
  </conditionalFormatting>
  <conditionalFormatting sqref="J7">
    <cfRule type="top10" dxfId="1865" priority="7" rank="1"/>
  </conditionalFormatting>
  <conditionalFormatting sqref="I8">
    <cfRule type="top10" dxfId="1864" priority="1" rank="1"/>
  </conditionalFormatting>
  <conditionalFormatting sqref="H8">
    <cfRule type="top10" dxfId="1863" priority="2" rank="1"/>
  </conditionalFormatting>
  <conditionalFormatting sqref="G8">
    <cfRule type="top10" dxfId="1862" priority="3" rank="1"/>
  </conditionalFormatting>
  <conditionalFormatting sqref="F8">
    <cfRule type="top10" dxfId="1861" priority="4" rank="1"/>
  </conditionalFormatting>
  <conditionalFormatting sqref="E8">
    <cfRule type="top10" dxfId="1860" priority="5" rank="1"/>
  </conditionalFormatting>
  <conditionalFormatting sqref="J8">
    <cfRule type="top10" dxfId="1859" priority="6" rank="1"/>
  </conditionalFormatting>
  <hyperlinks>
    <hyperlink ref="Q1" location="'National Adult Rankings'!A1" display="Return to Rankings" xr:uid="{EAB9B6F8-52AF-4457-B6FA-DD220F76EA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C379A1-965D-4D31-931C-05D58DBDE3C6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3F845DB5-5E07-43A7-9311-092F601FE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9F2A-0842-4056-8096-8FDAD28492B0}">
  <sheetPr codeName="Sheet7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103</v>
      </c>
      <c r="C2" s="22">
        <v>43918</v>
      </c>
      <c r="D2" s="23" t="s">
        <v>88</v>
      </c>
      <c r="E2" s="24">
        <v>187</v>
      </c>
      <c r="F2" s="24">
        <v>181</v>
      </c>
      <c r="G2" s="24">
        <v>181</v>
      </c>
      <c r="H2" s="24">
        <v>169</v>
      </c>
      <c r="I2" s="24"/>
      <c r="J2" s="24"/>
      <c r="K2" s="29">
        <f>COUNT(E2:J2)</f>
        <v>4</v>
      </c>
      <c r="L2" s="29">
        <f>SUM(E2:J2)</f>
        <v>718</v>
      </c>
      <c r="M2" s="30">
        <f>IFERROR(L2/K2,0)</f>
        <v>179.5</v>
      </c>
      <c r="N2" s="31">
        <v>2</v>
      </c>
      <c r="O2" s="32">
        <f>SUM(M2+N2)</f>
        <v>181.5</v>
      </c>
    </row>
    <row r="3" spans="1:17" x14ac:dyDescent="0.25">
      <c r="M3" s="18"/>
      <c r="O3" s="18"/>
    </row>
    <row r="4" spans="1:17" x14ac:dyDescent="0.25">
      <c r="M4" s="18"/>
      <c r="O4" s="18"/>
    </row>
    <row r="5" spans="1:17" x14ac:dyDescent="0.25">
      <c r="K5" s="17">
        <f>SUM(K2:K4)</f>
        <v>4</v>
      </c>
      <c r="L5" s="17">
        <f>SUM(L2:L4)</f>
        <v>718</v>
      </c>
      <c r="M5" s="16">
        <f>SUM(L5/K5)</f>
        <v>179.5</v>
      </c>
      <c r="N5" s="17">
        <f>SUM(N2:N4)</f>
        <v>2</v>
      </c>
      <c r="O5" s="19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58" priority="5" rank="1"/>
  </conditionalFormatting>
  <conditionalFormatting sqref="G2">
    <cfRule type="top10" dxfId="1857" priority="4" rank="1"/>
  </conditionalFormatting>
  <conditionalFormatting sqref="H2">
    <cfRule type="top10" dxfId="1856" priority="3" rank="1"/>
  </conditionalFormatting>
  <conditionalFormatting sqref="I2">
    <cfRule type="top10" dxfId="1855" priority="1" rank="1"/>
  </conditionalFormatting>
  <conditionalFormatting sqref="J2">
    <cfRule type="top10" dxfId="1854" priority="2" rank="1"/>
  </conditionalFormatting>
  <conditionalFormatting sqref="E2">
    <cfRule type="top10" dxfId="1853" priority="6" rank="1"/>
  </conditionalFormatting>
  <hyperlinks>
    <hyperlink ref="Q1" location="'National Adult Rankings'!A1" display="Return to Rankings" xr:uid="{E51DD9B6-0719-4621-BD14-4A904AA3F6C0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5DBD-0A30-4584-8C17-9B658D9B5AC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347</v>
      </c>
      <c r="C2" s="22">
        <v>44101</v>
      </c>
      <c r="D2" s="23" t="s">
        <v>45</v>
      </c>
      <c r="E2" s="24">
        <v>169</v>
      </c>
      <c r="F2" s="24">
        <v>174</v>
      </c>
      <c r="G2" s="24">
        <v>172</v>
      </c>
      <c r="H2" s="24">
        <v>157</v>
      </c>
      <c r="I2" s="24"/>
      <c r="J2" s="24"/>
      <c r="K2" s="29">
        <v>4</v>
      </c>
      <c r="L2" s="29">
        <v>672</v>
      </c>
      <c r="M2" s="30">
        <v>168</v>
      </c>
      <c r="N2" s="31">
        <v>5</v>
      </c>
      <c r="O2" s="32">
        <v>173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5</v>
      </c>
      <c r="O5" s="19">
        <f>SUM(M5+N5)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3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E2">
    <cfRule type="top10" dxfId="1852" priority="6" rank="1"/>
  </conditionalFormatting>
  <conditionalFormatting sqref="F2">
    <cfRule type="top10" dxfId="1851" priority="5" rank="1"/>
  </conditionalFormatting>
  <conditionalFormatting sqref="G2">
    <cfRule type="top10" dxfId="1850" priority="4" rank="1"/>
  </conditionalFormatting>
  <conditionalFormatting sqref="H2">
    <cfRule type="top10" dxfId="1849" priority="3" rank="1"/>
  </conditionalFormatting>
  <conditionalFormatting sqref="J2">
    <cfRule type="top10" dxfId="1848" priority="1" rank="1"/>
  </conditionalFormatting>
  <conditionalFormatting sqref="I2">
    <cfRule type="top10" dxfId="1847" priority="2" rank="1"/>
  </conditionalFormatting>
  <hyperlinks>
    <hyperlink ref="Q1" location="'National Adult Rankings'!A1" display="Return to Rankings" xr:uid="{1AC0D22D-B2C3-45D9-B464-97D224B76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520AA-63C6-4BED-9321-C38C9A3C0B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8B43-6F14-4122-8CF9-AB6C919905B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363</v>
      </c>
      <c r="C2" s="42">
        <v>44149</v>
      </c>
      <c r="D2" s="43" t="s">
        <v>49</v>
      </c>
      <c r="E2" s="44">
        <v>189</v>
      </c>
      <c r="F2" s="44">
        <v>192</v>
      </c>
      <c r="G2" s="44">
        <v>190</v>
      </c>
      <c r="H2" s="44">
        <v>193</v>
      </c>
      <c r="I2" s="44">
        <v>184</v>
      </c>
      <c r="J2" s="44">
        <v>192</v>
      </c>
      <c r="K2" s="45">
        <v>6</v>
      </c>
      <c r="L2" s="45">
        <v>1140</v>
      </c>
      <c r="M2" s="46">
        <v>190</v>
      </c>
      <c r="N2" s="47">
        <v>16</v>
      </c>
      <c r="O2" s="48">
        <v>206</v>
      </c>
    </row>
    <row r="5" spans="1:17" x14ac:dyDescent="0.25">
      <c r="K5" s="17">
        <f>SUM(K2:K4)</f>
        <v>6</v>
      </c>
      <c r="L5" s="17">
        <f>SUM(L2:L4)</f>
        <v>1140</v>
      </c>
      <c r="M5" s="19">
        <f>SUM(L5/K5)</f>
        <v>190</v>
      </c>
      <c r="N5" s="17">
        <f>SUM(N2:N4)</f>
        <v>16</v>
      </c>
      <c r="O5" s="19">
        <f>SUM(M5+N5)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5510" priority="5" rank="1"/>
  </conditionalFormatting>
  <conditionalFormatting sqref="G2">
    <cfRule type="top10" dxfId="5509" priority="4" rank="1"/>
  </conditionalFormatting>
  <conditionalFormatting sqref="H2">
    <cfRule type="top10" dxfId="5508" priority="3" rank="1"/>
  </conditionalFormatting>
  <conditionalFormatting sqref="I2">
    <cfRule type="top10" dxfId="5507" priority="1" rank="1"/>
  </conditionalFormatting>
  <conditionalFormatting sqref="J2">
    <cfRule type="top10" dxfId="5506" priority="2" rank="1"/>
  </conditionalFormatting>
  <conditionalFormatting sqref="E2">
    <cfRule type="top10" dxfId="5505" priority="6" rank="1"/>
  </conditionalFormatting>
  <hyperlinks>
    <hyperlink ref="Q1" location="'National Adult Rankings'!A1" display="Return to Rankings" xr:uid="{9F63B870-081F-47FC-BB42-49C6DA590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19F4A-65A8-4B24-9B3F-9359F9EB5B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CC8-12FF-42D6-96E9-011FC0A55F73}">
  <sheetPr codeName="Sheet4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68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185</v>
      </c>
      <c r="G2" s="24">
        <v>176</v>
      </c>
      <c r="H2" s="24">
        <v>186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46" priority="1" rank="1"/>
  </conditionalFormatting>
  <conditionalFormatting sqref="G2">
    <cfRule type="top10" dxfId="1845" priority="2" rank="1"/>
  </conditionalFormatting>
  <conditionalFormatting sqref="H2">
    <cfRule type="top10" dxfId="1844" priority="3" rank="1"/>
  </conditionalFormatting>
  <conditionalFormatting sqref="I2">
    <cfRule type="top10" dxfId="1843" priority="4" rank="1"/>
  </conditionalFormatting>
  <conditionalFormatting sqref="J2">
    <cfRule type="top10" dxfId="1842" priority="5" rank="1"/>
  </conditionalFormatting>
  <conditionalFormatting sqref="E2">
    <cfRule type="top10" dxfId="1841" priority="6" rank="1"/>
  </conditionalFormatting>
  <hyperlinks>
    <hyperlink ref="Q1" location="'National Adult Rankings'!A1" display="Return to Rankings" xr:uid="{B379B09A-FD28-4396-9B53-BB3499A347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62D9BA-1180-4760-B5C7-C040C40A5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4931EF8F-9AB0-457C-9578-27A2EEBFD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B0694-ED86-49E6-88E7-F64F3487034A}">
  <dimension ref="A1:Q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334</v>
      </c>
      <c r="C2" s="22">
        <v>44094</v>
      </c>
      <c r="D2" s="23" t="s">
        <v>32</v>
      </c>
      <c r="E2" s="24">
        <v>187</v>
      </c>
      <c r="F2" s="24">
        <v>186</v>
      </c>
      <c r="G2" s="24">
        <v>186</v>
      </c>
      <c r="H2" s="24">
        <v>181</v>
      </c>
      <c r="I2" s="24">
        <v>177</v>
      </c>
      <c r="J2" s="24">
        <v>179</v>
      </c>
      <c r="K2" s="29">
        <v>6</v>
      </c>
      <c r="L2" s="29">
        <v>1096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129</v>
      </c>
      <c r="B3" s="21" t="s">
        <v>334</v>
      </c>
      <c r="C3" s="22">
        <v>44103</v>
      </c>
      <c r="D3" s="23" t="s">
        <v>32</v>
      </c>
      <c r="E3" s="24">
        <v>194</v>
      </c>
      <c r="F3" s="24">
        <v>185</v>
      </c>
      <c r="G3" s="24">
        <v>184</v>
      </c>
      <c r="H3" s="24"/>
      <c r="I3" s="24"/>
      <c r="J3" s="24"/>
      <c r="K3" s="29">
        <v>3</v>
      </c>
      <c r="L3" s="29">
        <v>563</v>
      </c>
      <c r="M3" s="30">
        <v>187.66666666666666</v>
      </c>
      <c r="N3" s="31">
        <v>5</v>
      </c>
      <c r="O3" s="32">
        <v>192.66666666666666</v>
      </c>
    </row>
    <row r="6" spans="1:17" x14ac:dyDescent="0.25">
      <c r="K6" s="17">
        <f>SUM(K2:K5)</f>
        <v>9</v>
      </c>
      <c r="L6" s="17">
        <f>SUM(L2:L5)</f>
        <v>1659</v>
      </c>
      <c r="M6" s="19">
        <f>SUM(L6/K6)</f>
        <v>184.33333333333334</v>
      </c>
      <c r="N6" s="17">
        <f>SUM(N2:N5)</f>
        <v>9</v>
      </c>
      <c r="O6" s="19">
        <f>SUM(M6+N6)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B3:C3 E3:J3" name="Range1_2_1_1_6"/>
    <protectedRange algorithmName="SHA-512" hashValue="ON39YdpmFHfN9f47KpiRvqrKx0V9+erV1CNkpWzYhW/Qyc6aT8rEyCrvauWSYGZK2ia3o7vd3akF07acHAFpOA==" saltValue="yVW9XmDwTqEnmpSGai0KYg==" spinCount="100000" sqref="D3" name="Range1_1_3_1_1_6"/>
  </protectedRanges>
  <conditionalFormatting sqref="E2">
    <cfRule type="top10" dxfId="1840" priority="12" rank="1"/>
  </conditionalFormatting>
  <conditionalFormatting sqref="F2">
    <cfRule type="top10" dxfId="1839" priority="11" rank="1"/>
  </conditionalFormatting>
  <conditionalFormatting sqref="G2">
    <cfRule type="top10" dxfId="1838" priority="10" rank="1"/>
  </conditionalFormatting>
  <conditionalFormatting sqref="H2">
    <cfRule type="top10" dxfId="1837" priority="9" rank="1"/>
  </conditionalFormatting>
  <conditionalFormatting sqref="I2">
    <cfRule type="top10" dxfId="1836" priority="8" rank="1"/>
  </conditionalFormatting>
  <conditionalFormatting sqref="J2">
    <cfRule type="top10" dxfId="1835" priority="7" rank="1"/>
  </conditionalFormatting>
  <conditionalFormatting sqref="E3">
    <cfRule type="top10" dxfId="1834" priority="6" rank="1"/>
  </conditionalFormatting>
  <conditionalFormatting sqref="F3">
    <cfRule type="top10" dxfId="1833" priority="5" rank="1"/>
  </conditionalFormatting>
  <conditionalFormatting sqref="G3">
    <cfRule type="top10" dxfId="1832" priority="4" rank="1"/>
  </conditionalFormatting>
  <conditionalFormatting sqref="H3">
    <cfRule type="top10" dxfId="1831" priority="3" rank="1"/>
  </conditionalFormatting>
  <conditionalFormatting sqref="I3">
    <cfRule type="top10" dxfId="1830" priority="2" rank="1"/>
  </conditionalFormatting>
  <conditionalFormatting sqref="J3">
    <cfRule type="top10" dxfId="1829" priority="1" rank="1"/>
  </conditionalFormatting>
  <hyperlinks>
    <hyperlink ref="Q1" location="'National Adult Rankings'!A1" display="Return to Rankings" xr:uid="{71E03436-2D59-4BC5-A83A-AACCF5FFE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47F691-8E47-4131-8690-CCD81FBE15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D5F5-0F0D-42DB-835B-7777B4726E5A}">
  <dimension ref="A1:Q5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351</v>
      </c>
      <c r="C2" s="22">
        <v>44122</v>
      </c>
      <c r="D2" s="23" t="s">
        <v>159</v>
      </c>
      <c r="E2" s="24">
        <v>191</v>
      </c>
      <c r="F2" s="24">
        <v>190</v>
      </c>
      <c r="G2" s="24">
        <v>196</v>
      </c>
      <c r="H2" s="24">
        <v>194</v>
      </c>
      <c r="I2" s="24">
        <v>195</v>
      </c>
      <c r="J2" s="24">
        <v>200</v>
      </c>
      <c r="K2" s="29">
        <v>6</v>
      </c>
      <c r="L2" s="29">
        <v>1166</v>
      </c>
      <c r="M2" s="30">
        <v>194.33333333333334</v>
      </c>
      <c r="N2" s="31">
        <v>8</v>
      </c>
      <c r="O2" s="32">
        <v>202.33333333333334</v>
      </c>
    </row>
    <row r="5" spans="1:17" x14ac:dyDescent="0.25">
      <c r="K5" s="17">
        <f>SUM(K2:K4)</f>
        <v>6</v>
      </c>
      <c r="L5" s="17">
        <f>SUM(L2:L4)</f>
        <v>1166</v>
      </c>
      <c r="M5" s="19">
        <f>SUM(L5/K5)</f>
        <v>194.33333333333334</v>
      </c>
      <c r="N5" s="17">
        <f>SUM(N2:N4)</f>
        <v>8</v>
      </c>
      <c r="O5" s="19">
        <f>SUM(M5+N5)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1828" priority="5" rank="1"/>
  </conditionalFormatting>
  <conditionalFormatting sqref="I2">
    <cfRule type="top10" dxfId="1827" priority="2" rank="1"/>
    <cfRule type="top10" dxfId="1826" priority="7" rank="1"/>
  </conditionalFormatting>
  <conditionalFormatting sqref="E2">
    <cfRule type="top10" dxfId="1825" priority="6" rank="1"/>
  </conditionalFormatting>
  <conditionalFormatting sqref="G2">
    <cfRule type="top10" dxfId="1824" priority="4" rank="1"/>
  </conditionalFormatting>
  <conditionalFormatting sqref="H2">
    <cfRule type="top10" dxfId="1823" priority="3" rank="1"/>
  </conditionalFormatting>
  <conditionalFormatting sqref="J2">
    <cfRule type="top10" dxfId="1822" priority="1" rank="1"/>
  </conditionalFormatting>
  <hyperlinks>
    <hyperlink ref="Q1" location="'National Adult Rankings'!A1" display="Return to Rankings" xr:uid="{01AB24A1-1281-4313-8994-CE60298454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57ECB6-09B3-48D8-B7EE-32E5CA93F5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O5"/>
  <sheetViews>
    <sheetView workbookViewId="0">
      <selection sqref="A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233</v>
      </c>
      <c r="C2" s="70">
        <v>44094</v>
      </c>
      <c r="D2" s="53" t="s">
        <v>331</v>
      </c>
      <c r="E2" s="54">
        <v>154</v>
      </c>
      <c r="F2" s="54">
        <v>173</v>
      </c>
      <c r="G2" s="54">
        <v>172</v>
      </c>
      <c r="H2" s="54">
        <v>179</v>
      </c>
      <c r="I2" s="54">
        <v>174</v>
      </c>
      <c r="J2" s="54">
        <v>169</v>
      </c>
      <c r="K2" s="55">
        <f>COUNT(E2:J2)</f>
        <v>6</v>
      </c>
      <c r="L2" s="55">
        <f>SUM(E2:J2)</f>
        <v>1021</v>
      </c>
      <c r="M2" s="56">
        <f>SUM(L2/K2)</f>
        <v>170.16666666666666</v>
      </c>
      <c r="N2" s="51">
        <v>6</v>
      </c>
      <c r="O2" s="57">
        <f>SUM(M2+N2)</f>
        <v>176.16666666666666</v>
      </c>
    </row>
    <row r="5" spans="1:15" x14ac:dyDescent="0.25">
      <c r="K5" s="17">
        <f>SUM(K2:K4)</f>
        <v>6</v>
      </c>
      <c r="L5" s="17">
        <f>SUM(L2:L4)</f>
        <v>1021</v>
      </c>
      <c r="M5" s="19">
        <f>SUM(L5/K5)</f>
        <v>170.16666666666666</v>
      </c>
      <c r="N5" s="17">
        <f>SUM(N2:N4)</f>
        <v>6</v>
      </c>
      <c r="O5" s="19">
        <f>SUM(M5+N5)</f>
        <v>176.16666666666666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9"/>
  </protectedRanges>
  <conditionalFormatting sqref="E2">
    <cfRule type="top10" dxfId="1821" priority="7" rank="1"/>
  </conditionalFormatting>
  <conditionalFormatting sqref="F2">
    <cfRule type="top10" dxfId="1820" priority="8" rank="1"/>
  </conditionalFormatting>
  <conditionalFormatting sqref="G2">
    <cfRule type="top10" dxfId="1819" priority="9" rank="1"/>
  </conditionalFormatting>
  <conditionalFormatting sqref="H2">
    <cfRule type="top10" dxfId="1818" priority="10" rank="1"/>
  </conditionalFormatting>
  <conditionalFormatting sqref="I2">
    <cfRule type="top10" dxfId="1817" priority="11" rank="1"/>
  </conditionalFormatting>
  <conditionalFormatting sqref="J2">
    <cfRule type="top10" dxfId="1816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382-5AEA-41B7-B5C0-C590082785AB}">
  <sheetPr codeName="Sheet15"/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44</v>
      </c>
      <c r="C2" s="22">
        <v>43855</v>
      </c>
      <c r="D2" s="23" t="s">
        <v>45</v>
      </c>
      <c r="E2" s="24">
        <v>189.001</v>
      </c>
      <c r="F2" s="24">
        <v>187</v>
      </c>
      <c r="G2" s="24">
        <v>194</v>
      </c>
      <c r="H2" s="24">
        <v>190</v>
      </c>
      <c r="I2" s="24"/>
      <c r="J2" s="24"/>
      <c r="K2" s="25">
        <v>4</v>
      </c>
      <c r="L2" s="25">
        <v>760.1</v>
      </c>
      <c r="M2" s="26">
        <v>190.02500000000001</v>
      </c>
      <c r="N2" s="27">
        <v>9</v>
      </c>
      <c r="O2" s="28">
        <v>199.02500000000001</v>
      </c>
    </row>
    <row r="3" spans="1:17" x14ac:dyDescent="0.25">
      <c r="A3" s="20" t="s">
        <v>61</v>
      </c>
      <c r="B3" s="21" t="s">
        <v>44</v>
      </c>
      <c r="C3" s="22" t="str">
        <f t="shared" ref="C3" si="0">$D$2</f>
        <v>Edinburg, TX</v>
      </c>
      <c r="D3" s="23">
        <f t="shared" ref="D3" si="1">$E$2</f>
        <v>189.001</v>
      </c>
      <c r="E3" s="24">
        <v>188</v>
      </c>
      <c r="F3" s="24">
        <v>195</v>
      </c>
      <c r="G3" s="24">
        <v>193</v>
      </c>
      <c r="H3" s="24">
        <v>191</v>
      </c>
      <c r="I3" s="24"/>
      <c r="J3" s="24"/>
      <c r="K3" s="29">
        <v>4</v>
      </c>
      <c r="L3" s="29">
        <v>767</v>
      </c>
      <c r="M3" s="30">
        <v>191.75</v>
      </c>
      <c r="N3" s="31">
        <v>7</v>
      </c>
      <c r="O3" s="32">
        <v>198.75</v>
      </c>
    </row>
    <row r="4" spans="1:17" x14ac:dyDescent="0.25">
      <c r="A4" s="20" t="s">
        <v>61</v>
      </c>
      <c r="B4" s="21" t="s">
        <v>44</v>
      </c>
      <c r="C4" s="22">
        <v>43988</v>
      </c>
      <c r="D4" s="23" t="s">
        <v>45</v>
      </c>
      <c r="E4" s="24">
        <v>188</v>
      </c>
      <c r="F4" s="24">
        <v>188</v>
      </c>
      <c r="G4" s="24">
        <v>195</v>
      </c>
      <c r="H4" s="24">
        <v>193</v>
      </c>
      <c r="I4" s="24"/>
      <c r="J4" s="24"/>
      <c r="K4" s="29">
        <v>4</v>
      </c>
      <c r="L4" s="29">
        <v>764</v>
      </c>
      <c r="M4" s="30">
        <v>191</v>
      </c>
      <c r="N4" s="31">
        <v>9</v>
      </c>
      <c r="O4" s="32">
        <v>200</v>
      </c>
    </row>
    <row r="5" spans="1:17" x14ac:dyDescent="0.25">
      <c r="A5" s="20" t="s">
        <v>61</v>
      </c>
      <c r="B5" s="21" t="s">
        <v>44</v>
      </c>
      <c r="C5" s="22">
        <v>44030</v>
      </c>
      <c r="D5" s="23" t="s">
        <v>45</v>
      </c>
      <c r="E5" s="24">
        <v>197</v>
      </c>
      <c r="F5" s="24">
        <v>184</v>
      </c>
      <c r="G5" s="24">
        <v>186</v>
      </c>
      <c r="H5" s="24">
        <v>186</v>
      </c>
      <c r="I5" s="24"/>
      <c r="J5" s="24"/>
      <c r="K5" s="29">
        <v>4</v>
      </c>
      <c r="L5" s="29">
        <v>753</v>
      </c>
      <c r="M5" s="30">
        <v>188.25</v>
      </c>
      <c r="N5" s="31">
        <v>9</v>
      </c>
      <c r="O5" s="32">
        <v>197.25</v>
      </c>
    </row>
    <row r="6" spans="1:17" x14ac:dyDescent="0.25">
      <c r="A6" s="20" t="s">
        <v>61</v>
      </c>
      <c r="B6" s="21" t="s">
        <v>44</v>
      </c>
      <c r="C6" s="22">
        <v>44101</v>
      </c>
      <c r="D6" s="23" t="s">
        <v>45</v>
      </c>
      <c r="E6" s="24">
        <v>187</v>
      </c>
      <c r="F6" s="24">
        <v>186</v>
      </c>
      <c r="G6" s="24">
        <v>0</v>
      </c>
      <c r="H6" s="24">
        <v>0</v>
      </c>
      <c r="I6" s="24"/>
      <c r="J6" s="24"/>
      <c r="K6" s="29">
        <v>4</v>
      </c>
      <c r="L6" s="29">
        <v>373</v>
      </c>
      <c r="M6" s="30">
        <v>93.25</v>
      </c>
      <c r="N6" s="31">
        <v>7</v>
      </c>
      <c r="O6" s="32">
        <v>100.25</v>
      </c>
    </row>
    <row r="7" spans="1:17" x14ac:dyDescent="0.25">
      <c r="A7" s="20" t="s">
        <v>128</v>
      </c>
      <c r="B7" s="21" t="s">
        <v>44</v>
      </c>
      <c r="C7" s="22">
        <v>44121</v>
      </c>
      <c r="D7" s="23" t="s">
        <v>82</v>
      </c>
      <c r="E7" s="24">
        <v>187</v>
      </c>
      <c r="F7" s="24">
        <v>190</v>
      </c>
      <c r="G7" s="24">
        <v>195</v>
      </c>
      <c r="H7" s="24">
        <v>194</v>
      </c>
      <c r="I7" s="24">
        <v>191</v>
      </c>
      <c r="J7" s="24">
        <v>196</v>
      </c>
      <c r="K7" s="29">
        <v>6</v>
      </c>
      <c r="L7" s="29">
        <v>1153</v>
      </c>
      <c r="M7" s="30">
        <v>192.16666666666666</v>
      </c>
      <c r="N7" s="31">
        <v>8</v>
      </c>
      <c r="O7" s="32">
        <v>200.16666666666666</v>
      </c>
    </row>
    <row r="8" spans="1:17" x14ac:dyDescent="0.25">
      <c r="A8" s="20" t="s">
        <v>128</v>
      </c>
      <c r="B8" s="21" t="s">
        <v>44</v>
      </c>
      <c r="C8" s="22">
        <v>44122</v>
      </c>
      <c r="D8" s="23" t="s">
        <v>82</v>
      </c>
      <c r="E8" s="24">
        <v>195</v>
      </c>
      <c r="F8" s="24">
        <v>193</v>
      </c>
      <c r="G8" s="24">
        <v>193</v>
      </c>
      <c r="H8" s="24">
        <v>193</v>
      </c>
      <c r="I8" s="24">
        <v>195</v>
      </c>
      <c r="J8" s="24">
        <v>192</v>
      </c>
      <c r="K8" s="29">
        <v>6</v>
      </c>
      <c r="L8" s="29">
        <v>1161</v>
      </c>
      <c r="M8" s="30">
        <v>193.5</v>
      </c>
      <c r="N8" s="31">
        <v>8</v>
      </c>
      <c r="O8" s="32">
        <v>201.5</v>
      </c>
    </row>
    <row r="9" spans="1:17" x14ac:dyDescent="0.25">
      <c r="A9" s="20" t="s">
        <v>61</v>
      </c>
      <c r="B9" s="21" t="s">
        <v>44</v>
      </c>
      <c r="C9" s="22">
        <v>44136</v>
      </c>
      <c r="D9" s="23" t="s">
        <v>45</v>
      </c>
      <c r="E9" s="24">
        <v>189</v>
      </c>
      <c r="F9" s="24">
        <v>193</v>
      </c>
      <c r="G9" s="24">
        <v>194</v>
      </c>
      <c r="H9" s="24">
        <v>190</v>
      </c>
      <c r="I9" s="24"/>
      <c r="J9" s="24"/>
      <c r="K9" s="29">
        <v>4</v>
      </c>
      <c r="L9" s="29">
        <v>766</v>
      </c>
      <c r="M9" s="30">
        <v>191.5</v>
      </c>
      <c r="N9" s="31">
        <v>11</v>
      </c>
      <c r="O9" s="32">
        <v>202.5</v>
      </c>
    </row>
    <row r="12" spans="1:17" x14ac:dyDescent="0.25">
      <c r="K12" s="17">
        <f>SUM(K2:K11)</f>
        <v>36</v>
      </c>
      <c r="L12" s="17">
        <f>SUM(L2:L11)</f>
        <v>6497.1</v>
      </c>
      <c r="M12" s="19">
        <f>SUM(L12/K12)</f>
        <v>180.47500000000002</v>
      </c>
      <c r="N12" s="17">
        <f>SUM(N2:N11)</f>
        <v>68</v>
      </c>
      <c r="O12" s="19">
        <f>SUM(M12+N12)</f>
        <v>248.47500000000002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B7" name="Range1_1_14"/>
    <protectedRange algorithmName="SHA-512" hashValue="ON39YdpmFHfN9f47KpiRvqrKx0V9+erV1CNkpWzYhW/Qyc6aT8rEyCrvauWSYGZK2ia3o7vd3akF07acHAFpOA==" saltValue="yVW9XmDwTqEnmpSGai0KYg==" spinCount="100000" sqref="B8" name="Range1_1_15"/>
    <protectedRange algorithmName="SHA-512" hashValue="ON39YdpmFHfN9f47KpiRvqrKx0V9+erV1CNkpWzYhW/Qyc6aT8rEyCrvauWSYGZK2ia3o7vd3akF07acHAFpOA==" saltValue="yVW9XmDwTqEnmpSGai0KYg==" spinCount="100000" sqref="I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17"/>
  </protectedRanges>
  <conditionalFormatting sqref="F2">
    <cfRule type="top10" dxfId="1815" priority="47" rank="1"/>
  </conditionalFormatting>
  <conditionalFormatting sqref="G2">
    <cfRule type="top10" dxfId="1814" priority="46" rank="1"/>
  </conditionalFormatting>
  <conditionalFormatting sqref="H2">
    <cfRule type="top10" dxfId="1813" priority="45" rank="1"/>
  </conditionalFormatting>
  <conditionalFormatting sqref="I2">
    <cfRule type="top10" dxfId="1812" priority="43" rank="1"/>
  </conditionalFormatting>
  <conditionalFormatting sqref="J2">
    <cfRule type="top10" dxfId="1811" priority="44" rank="1"/>
  </conditionalFormatting>
  <conditionalFormatting sqref="E2">
    <cfRule type="top10" dxfId="1810" priority="48" rank="1"/>
  </conditionalFormatting>
  <conditionalFormatting sqref="F3">
    <cfRule type="top10" dxfId="1809" priority="37" rank="1"/>
  </conditionalFormatting>
  <conditionalFormatting sqref="G3">
    <cfRule type="top10" dxfId="1808" priority="38" rank="1"/>
  </conditionalFormatting>
  <conditionalFormatting sqref="H3">
    <cfRule type="top10" dxfId="1807" priority="39" rank="1"/>
  </conditionalFormatting>
  <conditionalFormatting sqref="I3">
    <cfRule type="top10" dxfId="1806" priority="40" rank="1"/>
  </conditionalFormatting>
  <conditionalFormatting sqref="J3">
    <cfRule type="top10" dxfId="1805" priority="41" rank="1"/>
  </conditionalFormatting>
  <conditionalFormatting sqref="E3">
    <cfRule type="top10" dxfId="1804" priority="42" rank="1"/>
  </conditionalFormatting>
  <conditionalFormatting sqref="F4">
    <cfRule type="top10" dxfId="1803" priority="35" rank="1"/>
  </conditionalFormatting>
  <conditionalFormatting sqref="G4">
    <cfRule type="top10" dxfId="1802" priority="34" rank="1"/>
  </conditionalFormatting>
  <conditionalFormatting sqref="H4">
    <cfRule type="top10" dxfId="1801" priority="33" rank="1"/>
  </conditionalFormatting>
  <conditionalFormatting sqref="I4">
    <cfRule type="top10" dxfId="1800" priority="31" rank="1"/>
  </conditionalFormatting>
  <conditionalFormatting sqref="J4">
    <cfRule type="top10" dxfId="1799" priority="32" rank="1"/>
  </conditionalFormatting>
  <conditionalFormatting sqref="E4">
    <cfRule type="top10" dxfId="1798" priority="36" rank="1"/>
  </conditionalFormatting>
  <conditionalFormatting sqref="F5">
    <cfRule type="top10" dxfId="1797" priority="29" rank="1"/>
  </conditionalFormatting>
  <conditionalFormatting sqref="G5">
    <cfRule type="top10" dxfId="1796" priority="28" rank="1"/>
  </conditionalFormatting>
  <conditionalFormatting sqref="H5">
    <cfRule type="top10" dxfId="1795" priority="27" rank="1"/>
  </conditionalFormatting>
  <conditionalFormatting sqref="I5">
    <cfRule type="top10" dxfId="1794" priority="25" rank="1"/>
  </conditionalFormatting>
  <conditionalFormatting sqref="J5">
    <cfRule type="top10" dxfId="1793" priority="26" rank="1"/>
  </conditionalFormatting>
  <conditionalFormatting sqref="E5">
    <cfRule type="top10" dxfId="1792" priority="30" rank="1"/>
  </conditionalFormatting>
  <conditionalFormatting sqref="F6">
    <cfRule type="top10" dxfId="1791" priority="23" rank="1"/>
  </conditionalFormatting>
  <conditionalFormatting sqref="G6">
    <cfRule type="top10" dxfId="1790" priority="22" rank="1"/>
  </conditionalFormatting>
  <conditionalFormatting sqref="H6">
    <cfRule type="top10" dxfId="1789" priority="21" rank="1"/>
  </conditionalFormatting>
  <conditionalFormatting sqref="I6">
    <cfRule type="top10" dxfId="1788" priority="19" rank="1"/>
  </conditionalFormatting>
  <conditionalFormatting sqref="J6">
    <cfRule type="top10" dxfId="1787" priority="20" rank="1"/>
  </conditionalFormatting>
  <conditionalFormatting sqref="E6">
    <cfRule type="top10" dxfId="1786" priority="24" rank="1"/>
  </conditionalFormatting>
  <conditionalFormatting sqref="E7">
    <cfRule type="top10" dxfId="1785" priority="18" rank="1"/>
  </conditionalFormatting>
  <conditionalFormatting sqref="F7">
    <cfRule type="top10" dxfId="1784" priority="17" rank="1"/>
  </conditionalFormatting>
  <conditionalFormatting sqref="G7">
    <cfRule type="top10" dxfId="1783" priority="16" rank="1"/>
  </conditionalFormatting>
  <conditionalFormatting sqref="H7">
    <cfRule type="top10" dxfId="1782" priority="15" rank="1"/>
  </conditionalFormatting>
  <conditionalFormatting sqref="I7">
    <cfRule type="top10" dxfId="1781" priority="14" rank="1"/>
  </conditionalFormatting>
  <conditionalFormatting sqref="J7">
    <cfRule type="top10" dxfId="1780" priority="13" rank="1"/>
  </conditionalFormatting>
  <conditionalFormatting sqref="E8">
    <cfRule type="top10" dxfId="1779" priority="12" rank="1"/>
  </conditionalFormatting>
  <conditionalFormatting sqref="F8">
    <cfRule type="top10" dxfId="1778" priority="11" rank="1"/>
  </conditionalFormatting>
  <conditionalFormatting sqref="G8">
    <cfRule type="top10" dxfId="1777" priority="10" rank="1"/>
  </conditionalFormatting>
  <conditionalFormatting sqref="H8">
    <cfRule type="top10" dxfId="1776" priority="9" rank="1"/>
  </conditionalFormatting>
  <conditionalFormatting sqref="I8">
    <cfRule type="top10" dxfId="1775" priority="8" rank="1"/>
  </conditionalFormatting>
  <conditionalFormatting sqref="J8">
    <cfRule type="top10" dxfId="1774" priority="7" rank="1"/>
  </conditionalFormatting>
  <conditionalFormatting sqref="F9">
    <cfRule type="top10" dxfId="1773" priority="5" rank="1"/>
  </conditionalFormatting>
  <conditionalFormatting sqref="G9">
    <cfRule type="top10" dxfId="1772" priority="4" rank="1"/>
  </conditionalFormatting>
  <conditionalFormatting sqref="H9">
    <cfRule type="top10" dxfId="1771" priority="3" rank="1"/>
  </conditionalFormatting>
  <conditionalFormatting sqref="I9">
    <cfRule type="top10" dxfId="1770" priority="1" rank="1"/>
  </conditionalFormatting>
  <conditionalFormatting sqref="J9">
    <cfRule type="top10" dxfId="1769" priority="2" rank="1"/>
  </conditionalFormatting>
  <conditionalFormatting sqref="E9">
    <cfRule type="top10" dxfId="1768" priority="6" rank="1"/>
  </conditionalFormatting>
  <hyperlinks>
    <hyperlink ref="Q1" location="'National Adult Rankings'!A1" display="Return to Rankings" xr:uid="{653A545B-7D67-4AD5-9EA8-123AE65A4F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6BD036-A2A6-4B17-9541-0ECBBD6FA8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06EF6DD-7D11-48F2-8CF5-6E960E09D81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675898ED-1332-4E70-B083-670B83DC5C28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6D92-A712-4119-A9E6-8E8B4225512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5" spans="1:17" x14ac:dyDescent="0.25">
      <c r="K5" s="17">
        <f>SUM(K2:K4)</f>
        <v>4</v>
      </c>
      <c r="L5" s="17">
        <f>SUM(L2:L4)</f>
        <v>772</v>
      </c>
      <c r="M5" s="19">
        <f>SUM(L5/K5)</f>
        <v>193</v>
      </c>
      <c r="N5" s="17">
        <f>SUM(N2:N4)</f>
        <v>2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</protectedRanges>
  <conditionalFormatting sqref="F2">
    <cfRule type="top10" dxfId="1767" priority="5" rank="1"/>
  </conditionalFormatting>
  <conditionalFormatting sqref="I2">
    <cfRule type="top10" dxfId="1766" priority="2" rank="1"/>
    <cfRule type="top10" dxfId="1765" priority="7" rank="1"/>
  </conditionalFormatting>
  <conditionalFormatting sqref="E2">
    <cfRule type="top10" dxfId="1764" priority="6" rank="1"/>
  </conditionalFormatting>
  <conditionalFormatting sqref="G2">
    <cfRule type="top10" dxfId="1763" priority="4" rank="1"/>
  </conditionalFormatting>
  <conditionalFormatting sqref="H2">
    <cfRule type="top10" dxfId="1762" priority="3" rank="1"/>
  </conditionalFormatting>
  <conditionalFormatting sqref="J2">
    <cfRule type="top10" dxfId="1761" priority="1" rank="1"/>
  </conditionalFormatting>
  <hyperlinks>
    <hyperlink ref="Q1" location="'National Adult Rankings'!A1" display="Return to Rankings" xr:uid="{DCB99C9F-B398-428D-B669-ACB272D86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2DA4C-B414-4EA7-ABB0-52316E38AE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6EB7-2CDE-4C03-89B4-9A58500E569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360</v>
      </c>
      <c r="C2" s="22">
        <v>44129</v>
      </c>
      <c r="D2" s="23" t="s">
        <v>162</v>
      </c>
      <c r="E2" s="24">
        <v>178</v>
      </c>
      <c r="F2" s="24">
        <v>185</v>
      </c>
      <c r="G2" s="24">
        <v>177</v>
      </c>
      <c r="H2" s="24">
        <v>181</v>
      </c>
      <c r="I2" s="24">
        <v>180</v>
      </c>
      <c r="J2" s="24"/>
      <c r="K2" s="29">
        <v>5</v>
      </c>
      <c r="L2" s="29">
        <v>901</v>
      </c>
      <c r="M2" s="30">
        <v>180.2</v>
      </c>
      <c r="N2" s="31">
        <v>5</v>
      </c>
      <c r="O2" s="32">
        <v>185.2</v>
      </c>
    </row>
    <row r="5" spans="1:17" x14ac:dyDescent="0.25">
      <c r="K5" s="17">
        <f>SUM(K2:K4)</f>
        <v>5</v>
      </c>
      <c r="L5" s="17">
        <f>SUM(L2:L4)</f>
        <v>901</v>
      </c>
      <c r="M5" s="19">
        <f>SUM(L5/K5)</f>
        <v>180.2</v>
      </c>
      <c r="N5" s="17">
        <f>SUM(N2:N4)</f>
        <v>5</v>
      </c>
      <c r="O5" s="19">
        <f>SUM(M5+N5)</f>
        <v>185.2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39"/>
  </protectedRanges>
  <conditionalFormatting sqref="F2">
    <cfRule type="top10" dxfId="1760" priority="6" rank="1"/>
  </conditionalFormatting>
  <conditionalFormatting sqref="E2">
    <cfRule type="top10" dxfId="1759" priority="5" rank="1"/>
  </conditionalFormatting>
  <conditionalFormatting sqref="I2">
    <cfRule type="top10" dxfId="1758" priority="2" rank="1"/>
  </conditionalFormatting>
  <conditionalFormatting sqref="H2">
    <cfRule type="top10" dxfId="1757" priority="3" rank="1"/>
  </conditionalFormatting>
  <conditionalFormatting sqref="G2">
    <cfRule type="top10" dxfId="1756" priority="4" rank="1"/>
  </conditionalFormatting>
  <conditionalFormatting sqref="J2">
    <cfRule type="top10" dxfId="1755" priority="1" rank="1"/>
  </conditionalFormatting>
  <hyperlinks>
    <hyperlink ref="Q1" location="'National Adult Rankings'!A1" display="Return to Rankings" xr:uid="{D1BAF2D6-43DC-4F5B-B2D9-97F4F4B6E2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5C2E6-1C09-4E12-9B04-D343131326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6BAF-860B-4D9F-AE34-9B7B0772263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240</v>
      </c>
      <c r="C2" s="22">
        <v>44030</v>
      </c>
      <c r="D2" s="23" t="s">
        <v>204</v>
      </c>
      <c r="E2" s="24">
        <v>192</v>
      </c>
      <c r="F2" s="24">
        <v>194</v>
      </c>
      <c r="G2" s="24">
        <v>195</v>
      </c>
      <c r="H2" s="24">
        <v>194</v>
      </c>
      <c r="I2" s="24"/>
      <c r="J2" s="24"/>
      <c r="K2" s="29">
        <v>4</v>
      </c>
      <c r="L2" s="29">
        <v>775</v>
      </c>
      <c r="M2" s="30">
        <v>193.75</v>
      </c>
      <c r="N2" s="31">
        <v>2</v>
      </c>
      <c r="O2" s="32">
        <v>195.75</v>
      </c>
    </row>
    <row r="3" spans="1:17" x14ac:dyDescent="0.25">
      <c r="A3" s="20" t="s">
        <v>61</v>
      </c>
      <c r="B3" s="21" t="s">
        <v>281</v>
      </c>
      <c r="C3" s="22">
        <v>44058</v>
      </c>
      <c r="D3" s="23" t="s">
        <v>113</v>
      </c>
      <c r="E3" s="24">
        <v>197</v>
      </c>
      <c r="F3" s="24">
        <v>199</v>
      </c>
      <c r="G3" s="24">
        <v>198</v>
      </c>
      <c r="H3" s="24"/>
      <c r="I3" s="24"/>
      <c r="J3" s="24"/>
      <c r="K3" s="29">
        <f>COUNT(E3:J3)</f>
        <v>3</v>
      </c>
      <c r="L3" s="29">
        <f>SUM(E3:J3)</f>
        <v>594</v>
      </c>
      <c r="M3" s="30">
        <f>IFERROR(L3/K3,0)</f>
        <v>198</v>
      </c>
      <c r="N3" s="31">
        <v>3</v>
      </c>
      <c r="O3" s="32">
        <f>SUM(M3+N3)</f>
        <v>201</v>
      </c>
    </row>
    <row r="6" spans="1:17" x14ac:dyDescent="0.25">
      <c r="K6" s="17">
        <f>SUM(K2:K5)</f>
        <v>7</v>
      </c>
      <c r="L6" s="17">
        <f>SUM(L2:L5)</f>
        <v>1369</v>
      </c>
      <c r="M6" s="19">
        <f>SUM(L6/K6)</f>
        <v>195.57142857142858</v>
      </c>
      <c r="N6" s="17">
        <f>SUM(N2:N5)</f>
        <v>5</v>
      </c>
      <c r="O6" s="19">
        <f>SUM(M6+N6)</f>
        <v>200.57142857142858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2">
    <cfRule type="top10" dxfId="1754" priority="11" rank="1"/>
  </conditionalFormatting>
  <conditionalFormatting sqref="I2">
    <cfRule type="top10" dxfId="1753" priority="8" rank="1"/>
    <cfRule type="top10" dxfId="1752" priority="13" rank="1"/>
  </conditionalFormatting>
  <conditionalFormatting sqref="E2">
    <cfRule type="top10" dxfId="1751" priority="12" rank="1"/>
  </conditionalFormatting>
  <conditionalFormatting sqref="G2">
    <cfRule type="top10" dxfId="1750" priority="10" rank="1"/>
  </conditionalFormatting>
  <conditionalFormatting sqref="H2">
    <cfRule type="top10" dxfId="1749" priority="9" rank="1"/>
  </conditionalFormatting>
  <conditionalFormatting sqref="J2">
    <cfRule type="top10" dxfId="1748" priority="7" rank="1"/>
  </conditionalFormatting>
  <conditionalFormatting sqref="F3">
    <cfRule type="top10" dxfId="1747" priority="5" rank="1"/>
  </conditionalFormatting>
  <conditionalFormatting sqref="G3">
    <cfRule type="top10" dxfId="1746" priority="4" rank="1"/>
  </conditionalFormatting>
  <conditionalFormatting sqref="H3">
    <cfRule type="top10" dxfId="1745" priority="3" rank="1"/>
  </conditionalFormatting>
  <conditionalFormatting sqref="I3">
    <cfRule type="top10" dxfId="1744" priority="1" rank="1"/>
  </conditionalFormatting>
  <conditionalFormatting sqref="J3">
    <cfRule type="top10" dxfId="1743" priority="2" rank="1"/>
  </conditionalFormatting>
  <conditionalFormatting sqref="E3">
    <cfRule type="top10" dxfId="1742" priority="6" rank="1"/>
  </conditionalFormatting>
  <hyperlinks>
    <hyperlink ref="Q1" location="'National Adult Rankings'!A1" display="Return to Rankings" xr:uid="{3F7C259E-F8CB-4186-94B1-059A1D3A92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4AA5-403D-4BDC-A863-45D4215DAD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Q10"/>
  <sheetViews>
    <sheetView workbookViewId="0">
      <selection activeCell="A16" sqref="A16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112</v>
      </c>
      <c r="C2" s="42">
        <v>43953</v>
      </c>
      <c r="D2" s="43" t="s">
        <v>113</v>
      </c>
      <c r="E2" s="44">
        <v>193</v>
      </c>
      <c r="F2" s="44">
        <v>190</v>
      </c>
      <c r="G2" s="44">
        <v>187</v>
      </c>
      <c r="H2" s="44">
        <v>186</v>
      </c>
      <c r="I2" s="44">
        <v>188</v>
      </c>
      <c r="J2" s="44">
        <v>179</v>
      </c>
      <c r="K2" s="45">
        <f>COUNT(E2:J2)</f>
        <v>6</v>
      </c>
      <c r="L2" s="45">
        <f>SUM(E2:J2)</f>
        <v>1123</v>
      </c>
      <c r="M2" s="46">
        <f>IFERROR(L2/K2,0)</f>
        <v>187.16666666666666</v>
      </c>
      <c r="N2" s="47">
        <v>6</v>
      </c>
      <c r="O2" s="48">
        <f>SUM(M2+N2)</f>
        <v>193.16666666666666</v>
      </c>
    </row>
    <row r="3" spans="1:17" x14ac:dyDescent="0.25">
      <c r="A3" s="20" t="s">
        <v>61</v>
      </c>
      <c r="B3" s="21" t="s">
        <v>112</v>
      </c>
      <c r="C3" s="22">
        <v>43967</v>
      </c>
      <c r="D3" s="23" t="s">
        <v>142</v>
      </c>
      <c r="E3" s="24">
        <v>191</v>
      </c>
      <c r="F3" s="24">
        <v>190</v>
      </c>
      <c r="G3" s="24">
        <v>190</v>
      </c>
      <c r="H3" s="24">
        <v>188</v>
      </c>
      <c r="I3" s="24">
        <v>192</v>
      </c>
      <c r="J3" s="24">
        <v>191</v>
      </c>
      <c r="K3" s="29">
        <v>6</v>
      </c>
      <c r="L3" s="29">
        <v>1142</v>
      </c>
      <c r="M3" s="30">
        <v>190.33333333333334</v>
      </c>
      <c r="N3" s="31">
        <v>4</v>
      </c>
      <c r="O3" s="32">
        <v>194.33333333333334</v>
      </c>
    </row>
    <row r="4" spans="1:17" x14ac:dyDescent="0.25">
      <c r="A4" s="20" t="s">
        <v>127</v>
      </c>
      <c r="B4" s="21" t="s">
        <v>112</v>
      </c>
      <c r="C4" s="22">
        <v>43981</v>
      </c>
      <c r="D4" s="23" t="s">
        <v>162</v>
      </c>
      <c r="E4" s="24">
        <v>196.001</v>
      </c>
      <c r="F4" s="24">
        <v>196</v>
      </c>
      <c r="G4" s="24">
        <v>190</v>
      </c>
      <c r="H4" s="24">
        <v>194</v>
      </c>
      <c r="I4" s="24"/>
      <c r="J4" s="24"/>
      <c r="K4" s="29">
        <v>4</v>
      </c>
      <c r="L4" s="29">
        <v>776.00099999999998</v>
      </c>
      <c r="M4" s="30">
        <v>194.00024999999999</v>
      </c>
      <c r="N4" s="31">
        <v>2</v>
      </c>
      <c r="O4" s="32">
        <v>196.00024999999999</v>
      </c>
    </row>
    <row r="5" spans="1:17" x14ac:dyDescent="0.25">
      <c r="A5" s="20" t="s">
        <v>127</v>
      </c>
      <c r="B5" s="21" t="s">
        <v>112</v>
      </c>
      <c r="C5" s="22">
        <v>43982</v>
      </c>
      <c r="D5" s="23" t="s">
        <v>162</v>
      </c>
      <c r="E5" s="24">
        <v>193.001</v>
      </c>
      <c r="F5" s="24">
        <v>188</v>
      </c>
      <c r="G5" s="24">
        <v>195</v>
      </c>
      <c r="H5" s="24">
        <v>193</v>
      </c>
      <c r="I5" s="24">
        <v>187</v>
      </c>
      <c r="J5" s="24">
        <v>191</v>
      </c>
      <c r="K5" s="29">
        <v>6</v>
      </c>
      <c r="L5" s="29">
        <v>1147.001</v>
      </c>
      <c r="M5" s="30">
        <v>191.16683333333333</v>
      </c>
      <c r="N5" s="31">
        <v>6</v>
      </c>
      <c r="O5" s="32">
        <v>197.16683333333333</v>
      </c>
    </row>
    <row r="6" spans="1:17" x14ac:dyDescent="0.25">
      <c r="A6" s="20" t="s">
        <v>61</v>
      </c>
      <c r="B6" s="21" t="s">
        <v>112</v>
      </c>
      <c r="C6" s="22">
        <v>43988</v>
      </c>
      <c r="D6" s="23" t="s">
        <v>142</v>
      </c>
      <c r="E6" s="24">
        <v>195</v>
      </c>
      <c r="F6" s="24">
        <v>195</v>
      </c>
      <c r="G6" s="24">
        <v>193</v>
      </c>
      <c r="H6" s="24">
        <v>192</v>
      </c>
      <c r="I6" s="24"/>
      <c r="J6" s="24"/>
      <c r="K6" s="29">
        <v>4</v>
      </c>
      <c r="L6" s="29">
        <v>775</v>
      </c>
      <c r="M6" s="30">
        <v>193.75</v>
      </c>
      <c r="N6" s="31">
        <v>2</v>
      </c>
      <c r="O6" s="32">
        <v>195.75</v>
      </c>
    </row>
    <row r="7" spans="1:17" x14ac:dyDescent="0.25">
      <c r="A7" s="20" t="s">
        <v>61</v>
      </c>
      <c r="B7" s="21" t="s">
        <v>112</v>
      </c>
      <c r="C7" s="22">
        <v>43996</v>
      </c>
      <c r="D7" s="23" t="s">
        <v>142</v>
      </c>
      <c r="E7" s="24">
        <v>198</v>
      </c>
      <c r="F7" s="24">
        <v>195</v>
      </c>
      <c r="G7" s="24">
        <v>198</v>
      </c>
      <c r="H7" s="24">
        <v>196</v>
      </c>
      <c r="I7" s="24"/>
      <c r="J7" s="24"/>
      <c r="K7" s="29">
        <v>4</v>
      </c>
      <c r="L7" s="29">
        <v>787</v>
      </c>
      <c r="M7" s="30">
        <v>196.75</v>
      </c>
      <c r="N7" s="31">
        <v>4</v>
      </c>
      <c r="O7" s="32">
        <v>200.75</v>
      </c>
    </row>
    <row r="8" spans="1:17" x14ac:dyDescent="0.25">
      <c r="A8" s="20" t="s">
        <v>61</v>
      </c>
      <c r="B8" s="21" t="s">
        <v>112</v>
      </c>
      <c r="C8" s="22">
        <v>44031</v>
      </c>
      <c r="D8" s="23" t="s">
        <v>142</v>
      </c>
      <c r="E8" s="24">
        <v>195</v>
      </c>
      <c r="F8" s="24">
        <v>190</v>
      </c>
      <c r="G8" s="24">
        <v>195</v>
      </c>
      <c r="H8" s="24">
        <v>190</v>
      </c>
      <c r="I8" s="24"/>
      <c r="J8" s="24"/>
      <c r="K8" s="29">
        <v>4</v>
      </c>
      <c r="L8" s="29">
        <v>770</v>
      </c>
      <c r="M8" s="30">
        <v>192.5</v>
      </c>
      <c r="N8" s="31">
        <v>2</v>
      </c>
      <c r="O8" s="32">
        <v>194.5</v>
      </c>
    </row>
    <row r="10" spans="1:17" x14ac:dyDescent="0.25">
      <c r="K10" s="17">
        <f>SUM(K2:K9)</f>
        <v>34</v>
      </c>
      <c r="L10" s="17">
        <f>SUM(L2:L9)</f>
        <v>6520.0020000000004</v>
      </c>
      <c r="M10" s="19">
        <f>SUM(L10/K10)</f>
        <v>191.76476470588236</v>
      </c>
      <c r="N10" s="17">
        <f>SUM(N2:N9)</f>
        <v>26</v>
      </c>
      <c r="O10" s="19">
        <f>SUM(M10+N10)</f>
        <v>217.76476470588236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0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" name="Range1_5_1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_1"/>
  </protectedRanges>
  <conditionalFormatting sqref="I2">
    <cfRule type="top10" dxfId="1741" priority="115" rank="1"/>
  </conditionalFormatting>
  <conditionalFormatting sqref="J2">
    <cfRule type="top10" dxfId="1740" priority="116" rank="1"/>
  </conditionalFormatting>
  <conditionalFormatting sqref="F2">
    <cfRule type="top10" dxfId="1739" priority="117" rank="1"/>
  </conditionalFormatting>
  <conditionalFormatting sqref="G2">
    <cfRule type="top10" dxfId="1738" priority="118" rank="1"/>
  </conditionalFormatting>
  <conditionalFormatting sqref="H2">
    <cfRule type="top10" dxfId="1737" priority="119" rank="1"/>
  </conditionalFormatting>
  <conditionalFormatting sqref="E2">
    <cfRule type="top10" dxfId="1736" priority="120" rank="1"/>
  </conditionalFormatting>
  <conditionalFormatting sqref="F3">
    <cfRule type="top10" dxfId="1735" priority="109" rank="1"/>
  </conditionalFormatting>
  <conditionalFormatting sqref="G3">
    <cfRule type="top10" dxfId="1734" priority="110" rank="1"/>
  </conditionalFormatting>
  <conditionalFormatting sqref="H3">
    <cfRule type="top10" dxfId="1733" priority="111" rank="1"/>
  </conditionalFormatting>
  <conditionalFormatting sqref="I3">
    <cfRule type="top10" dxfId="1732" priority="112" rank="1"/>
  </conditionalFormatting>
  <conditionalFormatting sqref="J3">
    <cfRule type="top10" dxfId="1731" priority="113" rank="1"/>
  </conditionalFormatting>
  <conditionalFormatting sqref="E3">
    <cfRule type="top10" dxfId="1730" priority="114" rank="1"/>
  </conditionalFormatting>
  <conditionalFormatting sqref="I4">
    <cfRule type="top10" dxfId="1729" priority="108" rank="1"/>
  </conditionalFormatting>
  <conditionalFormatting sqref="E4">
    <cfRule type="top10" dxfId="1728" priority="107" rank="1"/>
  </conditionalFormatting>
  <conditionalFormatting sqref="F4">
    <cfRule type="top10" dxfId="1727" priority="106" rank="1"/>
  </conditionalFormatting>
  <conditionalFormatting sqref="G4">
    <cfRule type="top10" dxfId="1726" priority="105" rank="1"/>
  </conditionalFormatting>
  <conditionalFormatting sqref="H4">
    <cfRule type="top10" dxfId="1725" priority="104" rank="1"/>
  </conditionalFormatting>
  <conditionalFormatting sqref="J4">
    <cfRule type="top10" dxfId="1724" priority="103" rank="1"/>
  </conditionalFormatting>
  <conditionalFormatting sqref="I5">
    <cfRule type="top10" dxfId="1723" priority="102" rank="1"/>
  </conditionalFormatting>
  <conditionalFormatting sqref="E5:H5">
    <cfRule type="top10" dxfId="1722" priority="101" rank="1"/>
  </conditionalFormatting>
  <conditionalFormatting sqref="J5">
    <cfRule type="top10" dxfId="1721" priority="100" rank="1"/>
  </conditionalFormatting>
  <conditionalFormatting sqref="F6">
    <cfRule type="top10" dxfId="1720" priority="98" rank="1"/>
  </conditionalFormatting>
  <conditionalFormatting sqref="G6">
    <cfRule type="top10" dxfId="1719" priority="97" rank="1"/>
  </conditionalFormatting>
  <conditionalFormatting sqref="H6">
    <cfRule type="top10" dxfId="1718" priority="96" rank="1"/>
  </conditionalFormatting>
  <conditionalFormatting sqref="I6">
    <cfRule type="top10" dxfId="1717" priority="94" rank="1"/>
  </conditionalFormatting>
  <conditionalFormatting sqref="J6">
    <cfRule type="top10" dxfId="1716" priority="95" rank="1"/>
  </conditionalFormatting>
  <conditionalFormatting sqref="E6">
    <cfRule type="top10" dxfId="1715" priority="99" rank="1"/>
  </conditionalFormatting>
  <conditionalFormatting sqref="F7">
    <cfRule type="top10" dxfId="1714" priority="92" rank="1"/>
  </conditionalFormatting>
  <conditionalFormatting sqref="G7">
    <cfRule type="top10" dxfId="1713" priority="91" rank="1"/>
  </conditionalFormatting>
  <conditionalFormatting sqref="H7">
    <cfRule type="top10" dxfId="1712" priority="90" rank="1"/>
  </conditionalFormatting>
  <conditionalFormatting sqref="I7">
    <cfRule type="top10" dxfId="1711" priority="88" rank="1"/>
  </conditionalFormatting>
  <conditionalFormatting sqref="J7">
    <cfRule type="top10" dxfId="1710" priority="89" rank="1"/>
  </conditionalFormatting>
  <conditionalFormatting sqref="E7">
    <cfRule type="top10" dxfId="1709" priority="93" rank="1"/>
  </conditionalFormatting>
  <conditionalFormatting sqref="F8">
    <cfRule type="top10" dxfId="1708" priority="86" rank="1"/>
  </conditionalFormatting>
  <conditionalFormatting sqref="G8">
    <cfRule type="top10" dxfId="1707" priority="85" rank="1"/>
  </conditionalFormatting>
  <conditionalFormatting sqref="H8">
    <cfRule type="top10" dxfId="1706" priority="84" rank="1"/>
  </conditionalFormatting>
  <conditionalFormatting sqref="I8">
    <cfRule type="top10" dxfId="1705" priority="82" rank="1"/>
  </conditionalFormatting>
  <conditionalFormatting sqref="J8">
    <cfRule type="top10" dxfId="1704" priority="83" rank="1"/>
  </conditionalFormatting>
  <conditionalFormatting sqref="E8">
    <cfRule type="top10" dxfId="1703" priority="87" rank="1"/>
  </conditionalFormatting>
  <hyperlinks>
    <hyperlink ref="Q1" location="'National Adult Rankings'!A1" display="Return to Rankings" xr:uid="{49F5322D-33F5-467D-9647-D6CAB4DE04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66A3EFB-726F-44F7-89CD-0A18C01A9F5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9"/>
  <sheetViews>
    <sheetView workbookViewId="0">
      <selection activeCell="A7" sqref="A7:XFD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210</v>
      </c>
      <c r="C2" s="22">
        <v>44006</v>
      </c>
      <c r="D2" s="23" t="s">
        <v>159</v>
      </c>
      <c r="E2" s="24">
        <v>187</v>
      </c>
      <c r="F2" s="24">
        <v>190</v>
      </c>
      <c r="G2" s="24">
        <v>189</v>
      </c>
      <c r="H2" s="24">
        <v>181</v>
      </c>
      <c r="I2" s="24"/>
      <c r="J2" s="24"/>
      <c r="K2" s="29">
        <v>4</v>
      </c>
      <c r="L2" s="29">
        <v>747</v>
      </c>
      <c r="M2" s="30">
        <v>186.75</v>
      </c>
      <c r="N2" s="31">
        <v>4</v>
      </c>
      <c r="O2" s="32">
        <v>190.75</v>
      </c>
    </row>
    <row r="3" spans="1:17" x14ac:dyDescent="0.25">
      <c r="A3" s="20" t="s">
        <v>78</v>
      </c>
      <c r="B3" s="21" t="s">
        <v>210</v>
      </c>
      <c r="C3" s="22">
        <v>44024</v>
      </c>
      <c r="D3" s="23" t="s">
        <v>159</v>
      </c>
      <c r="E3" s="24">
        <v>177</v>
      </c>
      <c r="F3" s="24">
        <v>184</v>
      </c>
      <c r="G3" s="24">
        <v>171</v>
      </c>
      <c r="H3" s="24">
        <v>188</v>
      </c>
      <c r="I3" s="24">
        <v>190</v>
      </c>
      <c r="J3" s="24">
        <v>189</v>
      </c>
      <c r="K3" s="29">
        <v>6</v>
      </c>
      <c r="L3" s="29">
        <v>1099</v>
      </c>
      <c r="M3" s="30">
        <v>183.16666666666666</v>
      </c>
      <c r="N3" s="31">
        <v>4</v>
      </c>
      <c r="O3" s="32">
        <v>187.16666666666666</v>
      </c>
    </row>
    <row r="4" spans="1:17" x14ac:dyDescent="0.25">
      <c r="A4" s="20" t="s">
        <v>78</v>
      </c>
      <c r="B4" s="21" t="s">
        <v>210</v>
      </c>
      <c r="C4" s="22">
        <v>44030</v>
      </c>
      <c r="D4" s="23" t="s">
        <v>204</v>
      </c>
      <c r="E4" s="24">
        <v>184</v>
      </c>
      <c r="F4" s="24">
        <v>184</v>
      </c>
      <c r="G4" s="24">
        <v>178</v>
      </c>
      <c r="H4" s="24">
        <v>183</v>
      </c>
      <c r="I4" s="24"/>
      <c r="J4" s="24"/>
      <c r="K4" s="29">
        <v>4</v>
      </c>
      <c r="L4" s="29">
        <v>729</v>
      </c>
      <c r="M4" s="30">
        <v>182.25</v>
      </c>
      <c r="N4" s="31">
        <v>2</v>
      </c>
      <c r="O4" s="32">
        <v>184.25</v>
      </c>
    </row>
    <row r="5" spans="1:17" x14ac:dyDescent="0.25">
      <c r="A5" s="20" t="s">
        <v>78</v>
      </c>
      <c r="B5" s="21" t="s">
        <v>210</v>
      </c>
      <c r="C5" s="22">
        <v>44052</v>
      </c>
      <c r="D5" s="23" t="s">
        <v>159</v>
      </c>
      <c r="E5" s="24">
        <v>174</v>
      </c>
      <c r="F5" s="24">
        <v>190</v>
      </c>
      <c r="G5" s="24">
        <v>181</v>
      </c>
      <c r="H5" s="24">
        <v>191.001</v>
      </c>
      <c r="I5" s="24"/>
      <c r="J5" s="24"/>
      <c r="K5" s="29">
        <v>4</v>
      </c>
      <c r="L5" s="29">
        <v>736.00099999999998</v>
      </c>
      <c r="M5" s="30">
        <v>184.00024999999999</v>
      </c>
      <c r="N5" s="31">
        <v>4</v>
      </c>
      <c r="O5" s="32">
        <v>188.00024999999999</v>
      </c>
    </row>
    <row r="6" spans="1:17" x14ac:dyDescent="0.25">
      <c r="A6" s="20" t="s">
        <v>78</v>
      </c>
      <c r="B6" s="21" t="s">
        <v>210</v>
      </c>
      <c r="C6" s="22">
        <v>44087</v>
      </c>
      <c r="D6" s="23" t="s">
        <v>159</v>
      </c>
      <c r="E6" s="24">
        <v>192</v>
      </c>
      <c r="F6" s="24">
        <v>181</v>
      </c>
      <c r="G6" s="24">
        <v>182</v>
      </c>
      <c r="H6" s="24">
        <v>181</v>
      </c>
      <c r="I6" s="24"/>
      <c r="J6" s="24"/>
      <c r="K6" s="29">
        <v>4</v>
      </c>
      <c r="L6" s="29">
        <v>736</v>
      </c>
      <c r="M6" s="30">
        <v>184</v>
      </c>
      <c r="N6" s="31">
        <v>5</v>
      </c>
      <c r="O6" s="32">
        <v>189</v>
      </c>
    </row>
    <row r="9" spans="1:17" x14ac:dyDescent="0.25">
      <c r="K9" s="17">
        <f>SUM(K2:K8)</f>
        <v>22</v>
      </c>
      <c r="L9" s="17">
        <f>SUM(L2:L8)</f>
        <v>4047.0010000000002</v>
      </c>
      <c r="M9" s="19">
        <f>SUM(L9/K9)</f>
        <v>183.95459090909091</v>
      </c>
      <c r="N9" s="17">
        <f>SUM(N2:N8)</f>
        <v>19</v>
      </c>
      <c r="O9" s="19">
        <f>SUM(M9+N9)</f>
        <v>202.95459090909091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9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52"/>
    <protectedRange algorithmName="SHA-512" hashValue="ON39YdpmFHfN9f47KpiRvqrKx0V9+erV1CNkpWzYhW/Qyc6aT8rEyCrvauWSYGZK2ia3o7vd3akF07acHAFpOA==" saltValue="yVW9XmDwTqEnmpSGai0KYg==" spinCount="100000" sqref="D6" name="Range1_1_40"/>
  </protectedRanges>
  <conditionalFormatting sqref="J2">
    <cfRule type="top10" dxfId="1702" priority="31" rank="1"/>
  </conditionalFormatting>
  <conditionalFormatting sqref="I2">
    <cfRule type="top10" dxfId="1701" priority="33" rank="1"/>
  </conditionalFormatting>
  <conditionalFormatting sqref="H2">
    <cfRule type="top10" dxfId="1700" priority="34" rank="1"/>
  </conditionalFormatting>
  <conditionalFormatting sqref="G2">
    <cfRule type="top10" dxfId="1699" priority="35" rank="1"/>
  </conditionalFormatting>
  <conditionalFormatting sqref="F2">
    <cfRule type="top10" dxfId="1698" priority="36" rank="1"/>
  </conditionalFormatting>
  <conditionalFormatting sqref="E2">
    <cfRule type="top10" dxfId="1697" priority="32" rank="1"/>
  </conditionalFormatting>
  <conditionalFormatting sqref="J3">
    <cfRule type="top10" dxfId="1696" priority="25" rank="1"/>
  </conditionalFormatting>
  <conditionalFormatting sqref="I3">
    <cfRule type="top10" dxfId="1695" priority="26" rank="1"/>
  </conditionalFormatting>
  <conditionalFormatting sqref="H3">
    <cfRule type="top10" dxfId="1694" priority="27" rank="1"/>
  </conditionalFormatting>
  <conditionalFormatting sqref="G3">
    <cfRule type="top10" dxfId="1693" priority="28" rank="1"/>
  </conditionalFormatting>
  <conditionalFormatting sqref="F3">
    <cfRule type="top10" dxfId="1692" priority="29" rank="1"/>
  </conditionalFormatting>
  <conditionalFormatting sqref="E3">
    <cfRule type="top10" dxfId="1691" priority="30" rank="1"/>
  </conditionalFormatting>
  <conditionalFormatting sqref="I4">
    <cfRule type="top10" dxfId="1690" priority="21" rank="1"/>
  </conditionalFormatting>
  <conditionalFormatting sqref="H4">
    <cfRule type="top10" dxfId="1689" priority="22" rank="1"/>
  </conditionalFormatting>
  <conditionalFormatting sqref="G4">
    <cfRule type="top10" dxfId="1688" priority="23" rank="1"/>
  </conditionalFormatting>
  <conditionalFormatting sqref="F4">
    <cfRule type="top10" dxfId="1687" priority="24" rank="1"/>
  </conditionalFormatting>
  <conditionalFormatting sqref="E4">
    <cfRule type="top10" dxfId="1686" priority="20" rank="1"/>
  </conditionalFormatting>
  <conditionalFormatting sqref="J4">
    <cfRule type="top10" dxfId="1685" priority="19" rank="1"/>
  </conditionalFormatting>
  <conditionalFormatting sqref="I5">
    <cfRule type="top10" dxfId="1684" priority="15" rank="1"/>
  </conditionalFormatting>
  <conditionalFormatting sqref="H5">
    <cfRule type="top10" dxfId="1683" priority="16" rank="1"/>
  </conditionalFormatting>
  <conditionalFormatting sqref="G5">
    <cfRule type="top10" dxfId="1682" priority="17" rank="1"/>
  </conditionalFormatting>
  <conditionalFormatting sqref="F5">
    <cfRule type="top10" dxfId="1681" priority="18" rank="1"/>
  </conditionalFormatting>
  <conditionalFormatting sqref="E5">
    <cfRule type="top10" dxfId="1680" priority="14" rank="1"/>
  </conditionalFormatting>
  <conditionalFormatting sqref="J5">
    <cfRule type="top10" dxfId="1679" priority="13" rank="1"/>
  </conditionalFormatting>
  <conditionalFormatting sqref="I6">
    <cfRule type="top10" dxfId="1678" priority="9" rank="1"/>
  </conditionalFormatting>
  <conditionalFormatting sqref="H6">
    <cfRule type="top10" dxfId="1677" priority="10" rank="1"/>
  </conditionalFormatting>
  <conditionalFormatting sqref="G6">
    <cfRule type="top10" dxfId="1676" priority="11" rank="1"/>
  </conditionalFormatting>
  <conditionalFormatting sqref="F6">
    <cfRule type="top10" dxfId="1675" priority="12" rank="1"/>
  </conditionalFormatting>
  <conditionalFormatting sqref="E6">
    <cfRule type="top10" dxfId="1674" priority="8" rank="1"/>
  </conditionalFormatting>
  <conditionalFormatting sqref="J6">
    <cfRule type="top10" dxfId="1673" priority="7" rank="1"/>
  </conditionalFormatting>
  <dataValidations count="1">
    <dataValidation type="list" allowBlank="1" showInputMessage="1" showErrorMessage="1" sqref="B2" xr:uid="{5BFA901A-ED25-44D8-8F77-D5B66E63D153}">
      <formula1>$H$2:$H$105</formula1>
    </dataValidation>
  </dataValidations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56D0-B2A0-4DEC-9B0D-60C06BD1CB72}">
  <sheetPr codeName="Sheet43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62</v>
      </c>
      <c r="C2" s="22">
        <f t="shared" ref="C2" si="0">$D$2</f>
        <v>192</v>
      </c>
      <c r="D2" s="23">
        <f t="shared" ref="D2" si="1">$E$2</f>
        <v>192</v>
      </c>
      <c r="E2" s="24">
        <v>192</v>
      </c>
      <c r="F2" s="24">
        <v>195.001</v>
      </c>
      <c r="G2" s="24">
        <v>194</v>
      </c>
      <c r="H2" s="24">
        <v>185</v>
      </c>
      <c r="I2" s="24"/>
      <c r="J2" s="24"/>
      <c r="K2" s="29">
        <v>4</v>
      </c>
      <c r="L2" s="29">
        <v>766.00099999999998</v>
      </c>
      <c r="M2" s="30">
        <v>191.50024999999999</v>
      </c>
      <c r="N2" s="31">
        <v>6</v>
      </c>
      <c r="O2" s="32">
        <v>197.50024999999999</v>
      </c>
    </row>
    <row r="3" spans="1:17" x14ac:dyDescent="0.25">
      <c r="A3" s="20" t="s">
        <v>61</v>
      </c>
      <c r="B3" s="21" t="s">
        <v>62</v>
      </c>
      <c r="C3" s="22">
        <v>43988</v>
      </c>
      <c r="D3" s="23" t="s">
        <v>45</v>
      </c>
      <c r="E3" s="24">
        <v>184</v>
      </c>
      <c r="F3" s="24">
        <v>186</v>
      </c>
      <c r="G3" s="24">
        <v>175</v>
      </c>
      <c r="H3" s="24">
        <v>191</v>
      </c>
      <c r="I3" s="24"/>
      <c r="J3" s="24"/>
      <c r="K3" s="29">
        <v>4</v>
      </c>
      <c r="L3" s="29">
        <v>736</v>
      </c>
      <c r="M3" s="30">
        <v>184</v>
      </c>
      <c r="N3" s="31">
        <v>3</v>
      </c>
      <c r="O3" s="32">
        <v>187</v>
      </c>
    </row>
    <row r="4" spans="1:17" x14ac:dyDescent="0.25">
      <c r="A4" s="20" t="s">
        <v>61</v>
      </c>
      <c r="B4" s="21" t="s">
        <v>62</v>
      </c>
      <c r="C4" s="22">
        <v>44101</v>
      </c>
      <c r="D4" s="23" t="s">
        <v>45</v>
      </c>
      <c r="E4" s="24">
        <v>177</v>
      </c>
      <c r="F4" s="24">
        <v>186</v>
      </c>
      <c r="G4" s="24">
        <v>193</v>
      </c>
      <c r="H4" s="24">
        <v>191</v>
      </c>
      <c r="I4" s="24"/>
      <c r="J4" s="24"/>
      <c r="K4" s="29">
        <v>4</v>
      </c>
      <c r="L4" s="29">
        <v>747</v>
      </c>
      <c r="M4" s="30">
        <v>186.75</v>
      </c>
      <c r="N4" s="31">
        <v>11</v>
      </c>
      <c r="O4" s="32">
        <v>197.75</v>
      </c>
    </row>
    <row r="5" spans="1:17" x14ac:dyDescent="0.25">
      <c r="A5" s="20" t="s">
        <v>128</v>
      </c>
      <c r="B5" s="21" t="s">
        <v>62</v>
      </c>
      <c r="C5" s="22">
        <v>44121</v>
      </c>
      <c r="D5" s="23" t="s">
        <v>82</v>
      </c>
      <c r="E5" s="24">
        <v>188</v>
      </c>
      <c r="F5" s="24">
        <v>181</v>
      </c>
      <c r="G5" s="24">
        <v>182</v>
      </c>
      <c r="H5" s="24">
        <v>190</v>
      </c>
      <c r="I5" s="24">
        <v>197</v>
      </c>
      <c r="J5" s="24">
        <v>194</v>
      </c>
      <c r="K5" s="29">
        <v>6</v>
      </c>
      <c r="L5" s="29">
        <v>1132</v>
      </c>
      <c r="M5" s="30">
        <v>188.66666666666666</v>
      </c>
      <c r="N5" s="31">
        <v>4</v>
      </c>
      <c r="O5" s="32">
        <v>192.66666666666666</v>
      </c>
    </row>
    <row r="6" spans="1:17" x14ac:dyDescent="0.25">
      <c r="A6" s="20" t="s">
        <v>128</v>
      </c>
      <c r="B6" s="21" t="s">
        <v>62</v>
      </c>
      <c r="C6" s="22">
        <v>44122</v>
      </c>
      <c r="D6" s="23" t="s">
        <v>82</v>
      </c>
      <c r="E6" s="24">
        <v>194</v>
      </c>
      <c r="F6" s="24">
        <v>192</v>
      </c>
      <c r="G6" s="24">
        <v>188</v>
      </c>
      <c r="H6" s="24">
        <v>190</v>
      </c>
      <c r="I6" s="24">
        <v>188</v>
      </c>
      <c r="J6" s="24">
        <v>190</v>
      </c>
      <c r="K6" s="29">
        <v>6</v>
      </c>
      <c r="L6" s="29">
        <v>1142</v>
      </c>
      <c r="M6" s="30">
        <v>190.33333333333334</v>
      </c>
      <c r="N6" s="31">
        <v>6</v>
      </c>
      <c r="O6" s="32">
        <v>196.33333333333334</v>
      </c>
    </row>
    <row r="7" spans="1:17" x14ac:dyDescent="0.25">
      <c r="A7" s="20" t="s">
        <v>61</v>
      </c>
      <c r="B7" s="21" t="s">
        <v>62</v>
      </c>
      <c r="C7" s="22">
        <v>44136</v>
      </c>
      <c r="D7" s="23" t="s">
        <v>45</v>
      </c>
      <c r="E7" s="24">
        <v>189</v>
      </c>
      <c r="F7" s="24">
        <v>185</v>
      </c>
      <c r="G7" s="24">
        <v>185</v>
      </c>
      <c r="H7" s="24">
        <v>189</v>
      </c>
      <c r="I7" s="24"/>
      <c r="J7" s="24"/>
      <c r="K7" s="29">
        <v>4</v>
      </c>
      <c r="L7" s="29">
        <v>748</v>
      </c>
      <c r="M7" s="30">
        <v>187</v>
      </c>
      <c r="N7" s="31">
        <v>5</v>
      </c>
      <c r="O7" s="32">
        <v>192</v>
      </c>
    </row>
    <row r="10" spans="1:17" x14ac:dyDescent="0.25">
      <c r="K10" s="17">
        <f>SUM(K2:K9)</f>
        <v>28</v>
      </c>
      <c r="L10" s="17">
        <f>SUM(L2:L9)</f>
        <v>5271.0010000000002</v>
      </c>
      <c r="M10" s="19">
        <f>SUM(L10/K10)</f>
        <v>188.25003571428573</v>
      </c>
      <c r="N10" s="17">
        <f>SUM(N2:N9)</f>
        <v>35</v>
      </c>
      <c r="O10" s="19">
        <f>SUM(M10+N10)</f>
        <v>223.25003571428573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2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B5" name="Range1_19"/>
    <protectedRange algorithmName="SHA-512" hashValue="ON39YdpmFHfN9f47KpiRvqrKx0V9+erV1CNkpWzYhW/Qyc6aT8rEyCrvauWSYGZK2ia3o7vd3akF07acHAFpOA==" saltValue="yVW9XmDwTqEnmpSGai0KYg==" spinCount="100000" sqref="B6" name="Range1_20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5504" priority="31" rank="1"/>
  </conditionalFormatting>
  <conditionalFormatting sqref="G2">
    <cfRule type="top10" dxfId="5503" priority="32" rank="1"/>
  </conditionalFormatting>
  <conditionalFormatting sqref="H2">
    <cfRule type="top10" dxfId="5502" priority="33" rank="1"/>
  </conditionalFormatting>
  <conditionalFormatting sqref="I2">
    <cfRule type="top10" dxfId="5501" priority="34" rank="1"/>
  </conditionalFormatting>
  <conditionalFormatting sqref="J2">
    <cfRule type="top10" dxfId="5500" priority="35" rank="1"/>
  </conditionalFormatting>
  <conditionalFormatting sqref="E2">
    <cfRule type="top10" dxfId="5499" priority="36" rank="1"/>
  </conditionalFormatting>
  <conditionalFormatting sqref="F3">
    <cfRule type="top10" dxfId="5498" priority="29" rank="1"/>
  </conditionalFormatting>
  <conditionalFormatting sqref="G3">
    <cfRule type="top10" dxfId="5497" priority="28" rank="1"/>
  </conditionalFormatting>
  <conditionalFormatting sqref="H3">
    <cfRule type="top10" dxfId="5496" priority="27" rank="1"/>
  </conditionalFormatting>
  <conditionalFormatting sqref="I3">
    <cfRule type="top10" dxfId="5495" priority="25" rank="1"/>
  </conditionalFormatting>
  <conditionalFormatting sqref="J3">
    <cfRule type="top10" dxfId="5494" priority="26" rank="1"/>
  </conditionalFormatting>
  <conditionalFormatting sqref="E3">
    <cfRule type="top10" dxfId="5493" priority="30" rank="1"/>
  </conditionalFormatting>
  <conditionalFormatting sqref="F4">
    <cfRule type="top10" dxfId="5492" priority="23" rank="1"/>
  </conditionalFormatting>
  <conditionalFormatting sqref="G4">
    <cfRule type="top10" dxfId="5491" priority="22" rank="1"/>
  </conditionalFormatting>
  <conditionalFormatting sqref="H4">
    <cfRule type="top10" dxfId="5490" priority="21" rank="1"/>
  </conditionalFormatting>
  <conditionalFormatting sqref="I4">
    <cfRule type="top10" dxfId="5489" priority="19" rank="1"/>
  </conditionalFormatting>
  <conditionalFormatting sqref="J4">
    <cfRule type="top10" dxfId="5488" priority="20" rank="1"/>
  </conditionalFormatting>
  <conditionalFormatting sqref="E4">
    <cfRule type="top10" dxfId="5487" priority="24" rank="1"/>
  </conditionalFormatting>
  <conditionalFormatting sqref="E5">
    <cfRule type="top10" dxfId="5486" priority="18" rank="1"/>
  </conditionalFormatting>
  <conditionalFormatting sqref="F5">
    <cfRule type="top10" dxfId="5485" priority="17" rank="1"/>
  </conditionalFormatting>
  <conditionalFormatting sqref="G5">
    <cfRule type="top10" dxfId="5484" priority="16" rank="1"/>
  </conditionalFormatting>
  <conditionalFormatting sqref="H5">
    <cfRule type="top10" dxfId="5483" priority="15" rank="1"/>
  </conditionalFormatting>
  <conditionalFormatting sqref="I5">
    <cfRule type="top10" dxfId="5482" priority="14" rank="1"/>
  </conditionalFormatting>
  <conditionalFormatting sqref="J5">
    <cfRule type="top10" dxfId="5481" priority="13" rank="1"/>
  </conditionalFormatting>
  <conditionalFormatting sqref="E6">
    <cfRule type="top10" dxfId="5480" priority="12" rank="1"/>
  </conditionalFormatting>
  <conditionalFormatting sqref="F6">
    <cfRule type="top10" dxfId="5479" priority="11" rank="1"/>
  </conditionalFormatting>
  <conditionalFormatting sqref="G6">
    <cfRule type="top10" dxfId="5478" priority="10" rank="1"/>
  </conditionalFormatting>
  <conditionalFormatting sqref="H6">
    <cfRule type="top10" dxfId="5477" priority="9" rank="1"/>
  </conditionalFormatting>
  <conditionalFormatting sqref="I6">
    <cfRule type="top10" dxfId="5476" priority="8" rank="1"/>
  </conditionalFormatting>
  <conditionalFormatting sqref="J6">
    <cfRule type="top10" dxfId="5475" priority="7" rank="1"/>
  </conditionalFormatting>
  <conditionalFormatting sqref="F7">
    <cfRule type="top10" dxfId="5474" priority="5" rank="1"/>
  </conditionalFormatting>
  <conditionalFormatting sqref="G7">
    <cfRule type="top10" dxfId="5473" priority="4" rank="1"/>
  </conditionalFormatting>
  <conditionalFormatting sqref="H7">
    <cfRule type="top10" dxfId="5472" priority="3" rank="1"/>
  </conditionalFormatting>
  <conditionalFormatting sqref="I7">
    <cfRule type="top10" dxfId="5471" priority="1" rank="1"/>
  </conditionalFormatting>
  <conditionalFormatting sqref="J7">
    <cfRule type="top10" dxfId="5470" priority="2" rank="1"/>
  </conditionalFormatting>
  <conditionalFormatting sqref="E7">
    <cfRule type="top10" dxfId="5469" priority="6" rank="1"/>
  </conditionalFormatting>
  <hyperlinks>
    <hyperlink ref="Q1" location="'National Adult Rankings'!A1" display="Return to Rankings" xr:uid="{39F22772-49A4-4C6F-95BE-633EB7C3BB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E5CE0D-5C14-4D42-8595-D466CEBB2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B867A67-D61E-4805-99FC-66D61EC79601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8905-5CF2-44A0-A2CD-571A07486545}"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264</v>
      </c>
      <c r="C2" s="22">
        <v>44040</v>
      </c>
      <c r="D2" s="23" t="s">
        <v>32</v>
      </c>
      <c r="E2" s="24">
        <v>190</v>
      </c>
      <c r="F2" s="24">
        <v>195</v>
      </c>
      <c r="G2" s="24">
        <v>191</v>
      </c>
      <c r="H2" s="24"/>
      <c r="I2" s="24" t="s">
        <v>265</v>
      </c>
      <c r="J2" s="24"/>
      <c r="K2" s="29">
        <v>3</v>
      </c>
      <c r="L2" s="29">
        <v>576</v>
      </c>
      <c r="M2" s="30">
        <v>192</v>
      </c>
      <c r="N2" s="31">
        <v>4</v>
      </c>
      <c r="O2" s="32">
        <v>196</v>
      </c>
    </row>
    <row r="3" spans="1:17" x14ac:dyDescent="0.25">
      <c r="A3" s="20" t="s">
        <v>128</v>
      </c>
      <c r="B3" s="21" t="s">
        <v>264</v>
      </c>
      <c r="C3" s="22">
        <v>44059</v>
      </c>
      <c r="D3" s="23" t="s">
        <v>32</v>
      </c>
      <c r="E3" s="24">
        <v>195</v>
      </c>
      <c r="F3" s="24">
        <v>193</v>
      </c>
      <c r="G3" s="24">
        <v>200</v>
      </c>
      <c r="H3" s="24">
        <v>198.001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7</v>
      </c>
      <c r="O3" s="32">
        <v>203.50024999999999</v>
      </c>
    </row>
    <row r="4" spans="1:17" x14ac:dyDescent="0.25">
      <c r="A4" s="20" t="s">
        <v>128</v>
      </c>
      <c r="B4" s="21" t="s">
        <v>264</v>
      </c>
      <c r="C4" s="22">
        <v>44068</v>
      </c>
      <c r="D4" s="23" t="s">
        <v>32</v>
      </c>
      <c r="E4" s="24">
        <v>195</v>
      </c>
      <c r="F4" s="24">
        <v>194</v>
      </c>
      <c r="G4" s="24">
        <v>195</v>
      </c>
      <c r="H4" s="24"/>
      <c r="I4" s="24"/>
      <c r="J4" s="24"/>
      <c r="K4" s="29">
        <v>3</v>
      </c>
      <c r="L4" s="29">
        <v>584</v>
      </c>
      <c r="M4" s="30">
        <v>194.66666666666666</v>
      </c>
      <c r="N4" s="31">
        <v>4</v>
      </c>
      <c r="O4" s="32">
        <v>198.66666666666666</v>
      </c>
    </row>
    <row r="5" spans="1:17" x14ac:dyDescent="0.25">
      <c r="A5" s="20" t="s">
        <v>127</v>
      </c>
      <c r="B5" s="21" t="s">
        <v>306</v>
      </c>
      <c r="C5" s="22">
        <v>44079</v>
      </c>
      <c r="D5" s="23" t="s">
        <v>295</v>
      </c>
      <c r="E5" s="24">
        <v>188</v>
      </c>
      <c r="F5" s="24">
        <v>195</v>
      </c>
      <c r="G5" s="24">
        <v>191</v>
      </c>
      <c r="H5" s="24">
        <v>196</v>
      </c>
      <c r="I5" s="24">
        <v>197</v>
      </c>
      <c r="J5" s="24">
        <v>197</v>
      </c>
      <c r="K5" s="29">
        <v>6</v>
      </c>
      <c r="L5" s="29">
        <v>1164</v>
      </c>
      <c r="M5" s="30">
        <v>194</v>
      </c>
      <c r="N5" s="31">
        <v>4</v>
      </c>
      <c r="O5" s="32">
        <v>198</v>
      </c>
    </row>
    <row r="6" spans="1:17" x14ac:dyDescent="0.25">
      <c r="A6" s="20" t="s">
        <v>128</v>
      </c>
      <c r="B6" s="21" t="s">
        <v>264</v>
      </c>
      <c r="C6" s="22">
        <v>44094</v>
      </c>
      <c r="D6" s="23" t="s">
        <v>32</v>
      </c>
      <c r="E6" s="24">
        <v>196</v>
      </c>
      <c r="F6" s="24">
        <v>192</v>
      </c>
      <c r="G6" s="24">
        <v>197</v>
      </c>
      <c r="H6" s="24">
        <v>199</v>
      </c>
      <c r="I6" s="24">
        <v>197</v>
      </c>
      <c r="J6" s="24">
        <v>195</v>
      </c>
      <c r="K6" s="29">
        <v>6</v>
      </c>
      <c r="L6" s="29">
        <v>1176</v>
      </c>
      <c r="M6" s="30">
        <v>196</v>
      </c>
      <c r="N6" s="31">
        <v>18</v>
      </c>
      <c r="O6" s="32">
        <v>214</v>
      </c>
    </row>
    <row r="7" spans="1:17" x14ac:dyDescent="0.25">
      <c r="A7" s="20" t="s">
        <v>128</v>
      </c>
      <c r="B7" s="21" t="s">
        <v>264</v>
      </c>
      <c r="C7" s="22">
        <v>44107</v>
      </c>
      <c r="D7" s="23" t="s">
        <v>69</v>
      </c>
      <c r="E7" s="24">
        <v>190</v>
      </c>
      <c r="F7" s="24">
        <v>191</v>
      </c>
      <c r="G7" s="24">
        <v>193</v>
      </c>
      <c r="H7" s="24">
        <v>197</v>
      </c>
      <c r="I7" s="24">
        <v>197</v>
      </c>
      <c r="J7" s="24">
        <v>194</v>
      </c>
      <c r="K7" s="29">
        <v>6</v>
      </c>
      <c r="L7" s="29">
        <v>1162</v>
      </c>
      <c r="M7" s="30">
        <v>193.66666666666666</v>
      </c>
      <c r="N7" s="31">
        <v>16</v>
      </c>
      <c r="O7" s="32">
        <v>209.66666666666666</v>
      </c>
    </row>
    <row r="8" spans="1:17" x14ac:dyDescent="0.25">
      <c r="A8" s="20" t="s">
        <v>128</v>
      </c>
      <c r="B8" s="21" t="s">
        <v>264</v>
      </c>
      <c r="C8" s="22">
        <v>44122</v>
      </c>
      <c r="D8" s="23" t="s">
        <v>32</v>
      </c>
      <c r="E8" s="24">
        <v>196</v>
      </c>
      <c r="F8" s="24">
        <v>194</v>
      </c>
      <c r="G8" s="24">
        <v>196</v>
      </c>
      <c r="H8" s="24">
        <v>197</v>
      </c>
      <c r="I8" s="24"/>
      <c r="J8" s="24"/>
      <c r="K8" s="29">
        <v>4</v>
      </c>
      <c r="L8" s="29">
        <v>783</v>
      </c>
      <c r="M8" s="30">
        <v>195.75</v>
      </c>
      <c r="N8" s="31">
        <v>4</v>
      </c>
      <c r="O8" s="32">
        <v>199.75</v>
      </c>
    </row>
    <row r="9" spans="1:17" x14ac:dyDescent="0.25">
      <c r="A9" s="20" t="s">
        <v>128</v>
      </c>
      <c r="B9" s="21" t="s">
        <v>264</v>
      </c>
      <c r="C9" s="22">
        <v>44150</v>
      </c>
      <c r="D9" s="23" t="s">
        <v>32</v>
      </c>
      <c r="E9" s="24">
        <v>196</v>
      </c>
      <c r="F9" s="24">
        <v>200</v>
      </c>
      <c r="G9" s="24">
        <v>195</v>
      </c>
      <c r="H9" s="24">
        <v>196</v>
      </c>
      <c r="I9" s="24"/>
      <c r="J9" s="24"/>
      <c r="K9" s="29">
        <v>4</v>
      </c>
      <c r="L9" s="29">
        <v>787</v>
      </c>
      <c r="M9" s="30">
        <v>196.75</v>
      </c>
      <c r="N9" s="31">
        <v>5</v>
      </c>
      <c r="O9" s="32">
        <v>201.75</v>
      </c>
    </row>
    <row r="12" spans="1:17" x14ac:dyDescent="0.25">
      <c r="K12" s="17">
        <f>SUM(K2:K11)</f>
        <v>36</v>
      </c>
      <c r="L12" s="17">
        <f>SUM(L2:L11)</f>
        <v>7018.0010000000002</v>
      </c>
      <c r="M12" s="19">
        <f>SUM(L12/K12)</f>
        <v>194.94447222222223</v>
      </c>
      <c r="N12" s="17">
        <f>SUM(N2:N11)</f>
        <v>62</v>
      </c>
      <c r="O12" s="19">
        <f>SUM(M12+N12)</f>
        <v>256.9444722222222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E2">
    <cfRule type="top10" dxfId="1672" priority="48" rank="1"/>
  </conditionalFormatting>
  <conditionalFormatting sqref="F2">
    <cfRule type="top10" dxfId="1671" priority="47" rank="1"/>
  </conditionalFormatting>
  <conditionalFormatting sqref="G2">
    <cfRule type="top10" dxfId="1670" priority="46" rank="1"/>
  </conditionalFormatting>
  <conditionalFormatting sqref="H2">
    <cfRule type="top10" dxfId="1669" priority="45" rank="1"/>
  </conditionalFormatting>
  <conditionalFormatting sqref="I2">
    <cfRule type="top10" dxfId="1668" priority="44" rank="1"/>
  </conditionalFormatting>
  <conditionalFormatting sqref="J2">
    <cfRule type="top10" dxfId="1667" priority="43" rank="1"/>
  </conditionalFormatting>
  <conditionalFormatting sqref="E3">
    <cfRule type="top10" dxfId="1666" priority="42" rank="1"/>
  </conditionalFormatting>
  <conditionalFormatting sqref="F3">
    <cfRule type="top10" dxfId="1665" priority="41" rank="1"/>
  </conditionalFormatting>
  <conditionalFormatting sqref="G3">
    <cfRule type="top10" dxfId="1664" priority="40" rank="1"/>
  </conditionalFormatting>
  <conditionalFormatting sqref="H3">
    <cfRule type="top10" dxfId="1663" priority="39" rank="1"/>
  </conditionalFormatting>
  <conditionalFormatting sqref="I3">
    <cfRule type="top10" dxfId="1662" priority="38" rank="1"/>
  </conditionalFormatting>
  <conditionalFormatting sqref="J3">
    <cfRule type="top10" dxfId="1661" priority="37" rank="1"/>
  </conditionalFormatting>
  <conditionalFormatting sqref="E4">
    <cfRule type="top10" dxfId="1660" priority="36" rank="1"/>
  </conditionalFormatting>
  <conditionalFormatting sqref="F4">
    <cfRule type="top10" dxfId="1659" priority="35" rank="1"/>
  </conditionalFormatting>
  <conditionalFormatting sqref="G4">
    <cfRule type="top10" dxfId="1658" priority="34" rank="1"/>
  </conditionalFormatting>
  <conditionalFormatting sqref="H4">
    <cfRule type="top10" dxfId="1657" priority="33" rank="1"/>
  </conditionalFormatting>
  <conditionalFormatting sqref="I4">
    <cfRule type="top10" dxfId="1656" priority="32" rank="1"/>
  </conditionalFormatting>
  <conditionalFormatting sqref="J4">
    <cfRule type="top10" dxfId="1655" priority="31" rank="1"/>
  </conditionalFormatting>
  <conditionalFormatting sqref="I5">
    <cfRule type="top10" dxfId="1654" priority="30" rank="1"/>
  </conditionalFormatting>
  <conditionalFormatting sqref="E5">
    <cfRule type="top10" dxfId="1653" priority="29" rank="1"/>
  </conditionalFormatting>
  <conditionalFormatting sqref="F5">
    <cfRule type="top10" dxfId="1652" priority="28" rank="1"/>
  </conditionalFormatting>
  <conditionalFormatting sqref="G5">
    <cfRule type="top10" dxfId="1651" priority="27" rank="1"/>
  </conditionalFormatting>
  <conditionalFormatting sqref="H5">
    <cfRule type="top10" dxfId="1650" priority="26" rank="1"/>
  </conditionalFormatting>
  <conditionalFormatting sqref="J5">
    <cfRule type="top10" dxfId="1649" priority="25" rank="1"/>
  </conditionalFormatting>
  <conditionalFormatting sqref="E6">
    <cfRule type="top10" dxfId="1648" priority="24" rank="1"/>
  </conditionalFormatting>
  <conditionalFormatting sqref="F6">
    <cfRule type="top10" dxfId="1647" priority="23" rank="1"/>
  </conditionalFormatting>
  <conditionalFormatting sqref="G6">
    <cfRule type="top10" dxfId="1646" priority="22" rank="1"/>
  </conditionalFormatting>
  <conditionalFormatting sqref="H6">
    <cfRule type="top10" dxfId="1645" priority="21" rank="1"/>
  </conditionalFormatting>
  <conditionalFormatting sqref="I6">
    <cfRule type="top10" dxfId="1644" priority="20" rank="1"/>
  </conditionalFormatting>
  <conditionalFormatting sqref="J6">
    <cfRule type="top10" dxfId="1643" priority="19" rank="1"/>
  </conditionalFormatting>
  <conditionalFormatting sqref="E7">
    <cfRule type="top10" dxfId="1642" priority="18" rank="1"/>
  </conditionalFormatting>
  <conditionalFormatting sqref="F7">
    <cfRule type="top10" dxfId="1641" priority="17" rank="1"/>
  </conditionalFormatting>
  <conditionalFormatting sqref="G7">
    <cfRule type="top10" dxfId="1640" priority="16" rank="1"/>
  </conditionalFormatting>
  <conditionalFormatting sqref="H7">
    <cfRule type="top10" dxfId="1639" priority="15" rank="1"/>
  </conditionalFormatting>
  <conditionalFormatting sqref="I7">
    <cfRule type="top10" dxfId="1638" priority="14" rank="1"/>
  </conditionalFormatting>
  <conditionalFormatting sqref="J7">
    <cfRule type="top10" dxfId="1637" priority="13" rank="1"/>
  </conditionalFormatting>
  <conditionalFormatting sqref="E8">
    <cfRule type="top10" dxfId="1636" priority="12" rank="1"/>
  </conditionalFormatting>
  <conditionalFormatting sqref="F8">
    <cfRule type="top10" dxfId="1635" priority="11" rank="1"/>
  </conditionalFormatting>
  <conditionalFormatting sqref="G8">
    <cfRule type="top10" dxfId="1634" priority="10" rank="1"/>
  </conditionalFormatting>
  <conditionalFormatting sqref="H8">
    <cfRule type="top10" dxfId="1633" priority="9" rank="1"/>
  </conditionalFormatting>
  <conditionalFormatting sqref="I8">
    <cfRule type="top10" dxfId="1632" priority="8" rank="1"/>
  </conditionalFormatting>
  <conditionalFormatting sqref="J8">
    <cfRule type="top10" dxfId="1631" priority="7" rank="1"/>
  </conditionalFormatting>
  <conditionalFormatting sqref="E9">
    <cfRule type="top10" dxfId="1630" priority="6" rank="1"/>
  </conditionalFormatting>
  <conditionalFormatting sqref="F9">
    <cfRule type="top10" dxfId="1629" priority="5" rank="1"/>
  </conditionalFormatting>
  <conditionalFormatting sqref="G9">
    <cfRule type="top10" dxfId="1628" priority="4" rank="1"/>
  </conditionalFormatting>
  <conditionalFormatting sqref="H9">
    <cfRule type="top10" dxfId="1627" priority="3" rank="1"/>
  </conditionalFormatting>
  <conditionalFormatting sqref="I9">
    <cfRule type="top10" dxfId="1626" priority="2" rank="1"/>
  </conditionalFormatting>
  <conditionalFormatting sqref="J9">
    <cfRule type="top10" dxfId="1625" priority="1" rank="1"/>
  </conditionalFormatting>
  <hyperlinks>
    <hyperlink ref="Q1" location="'National Adult Rankings'!A1" display="Return to Rankings" xr:uid="{943A1BC0-F0C7-4EFD-BADD-768F6C34D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4D399-42B7-4BB9-8DF0-10748AD519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5BF7-C5DA-43FB-B674-FBF9074CB47E}">
  <sheetPr codeName="Sheet77"/>
  <dimension ref="A1:Q1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101</v>
      </c>
      <c r="C2" s="22">
        <v>43918</v>
      </c>
      <c r="D2" s="23" t="s">
        <v>88</v>
      </c>
      <c r="E2" s="24">
        <v>174</v>
      </c>
      <c r="F2" s="24">
        <v>181</v>
      </c>
      <c r="G2" s="24">
        <v>179</v>
      </c>
      <c r="H2" s="24">
        <v>176</v>
      </c>
      <c r="I2" s="24"/>
      <c r="J2" s="24"/>
      <c r="K2" s="29">
        <f>COUNT(E2:J2)</f>
        <v>4</v>
      </c>
      <c r="L2" s="29">
        <f>SUM(E2:J2)</f>
        <v>710</v>
      </c>
      <c r="M2" s="30">
        <f>IFERROR(L2/K2,0)</f>
        <v>177.5</v>
      </c>
      <c r="N2" s="31">
        <v>2</v>
      </c>
      <c r="O2" s="32">
        <f>SUM(M2+N2)</f>
        <v>179.5</v>
      </c>
    </row>
    <row r="3" spans="1:17" x14ac:dyDescent="0.25">
      <c r="A3" s="20" t="s">
        <v>61</v>
      </c>
      <c r="B3" s="21" t="s">
        <v>101</v>
      </c>
      <c r="C3" s="22">
        <v>43939</v>
      </c>
      <c r="D3" s="23" t="s">
        <v>88</v>
      </c>
      <c r="E3" s="24">
        <v>177</v>
      </c>
      <c r="F3" s="24">
        <v>179</v>
      </c>
      <c r="G3" s="24">
        <v>185</v>
      </c>
      <c r="H3" s="24">
        <v>187</v>
      </c>
      <c r="I3" s="24"/>
      <c r="J3" s="24"/>
      <c r="K3" s="29">
        <f>COUNT(E3:J3)</f>
        <v>4</v>
      </c>
      <c r="L3" s="29">
        <f>SUM(E3:J3)</f>
        <v>728</v>
      </c>
      <c r="M3" s="30">
        <f>IFERROR(L3/K3,0)</f>
        <v>182</v>
      </c>
      <c r="N3" s="31">
        <v>2</v>
      </c>
      <c r="O3" s="32">
        <f>SUM(M3+N3)</f>
        <v>184</v>
      </c>
    </row>
    <row r="6" spans="1:17" x14ac:dyDescent="0.25">
      <c r="K6" s="17">
        <f>SUM(K2:K5)</f>
        <v>8</v>
      </c>
      <c r="L6" s="17">
        <f>SUM(L2:L5)</f>
        <v>1438</v>
      </c>
      <c r="M6" s="16">
        <f>SUM(L6/K6)</f>
        <v>179.75</v>
      </c>
      <c r="N6" s="17">
        <f>SUM(N2:N5)</f>
        <v>4</v>
      </c>
      <c r="O6" s="19">
        <f>SUM(M6+N6)</f>
        <v>183.75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72</v>
      </c>
      <c r="B13" s="21" t="s">
        <v>101</v>
      </c>
      <c r="C13" s="42">
        <v>43960</v>
      </c>
      <c r="D13" s="43" t="s">
        <v>88</v>
      </c>
      <c r="E13" s="44">
        <v>177</v>
      </c>
      <c r="F13" s="44">
        <v>180</v>
      </c>
      <c r="G13" s="44">
        <v>178</v>
      </c>
      <c r="H13" s="44">
        <v>177</v>
      </c>
      <c r="I13" s="44"/>
      <c r="J13" s="44"/>
      <c r="K13" s="45">
        <v>4</v>
      </c>
      <c r="L13" s="45">
        <v>712</v>
      </c>
      <c r="M13" s="46">
        <v>178</v>
      </c>
      <c r="N13" s="47">
        <v>5</v>
      </c>
      <c r="O13" s="48">
        <v>183</v>
      </c>
    </row>
    <row r="16" spans="1:17" x14ac:dyDescent="0.25">
      <c r="K16" s="17">
        <f>SUM(K13:K15)</f>
        <v>4</v>
      </c>
      <c r="L16" s="17">
        <f>SUM(L13:L15)</f>
        <v>712</v>
      </c>
      <c r="M16" s="16">
        <f>SUM(L16/K16)</f>
        <v>178</v>
      </c>
      <c r="N16" s="17">
        <f>SUM(N13:N15)</f>
        <v>5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B13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E13:J13 C13" name="Range1_5"/>
    <protectedRange algorithmName="SHA-512" hashValue="ON39YdpmFHfN9f47KpiRvqrKx0V9+erV1CNkpWzYhW/Qyc6aT8rEyCrvauWSYGZK2ia3o7vd3akF07acHAFpOA==" saltValue="yVW9XmDwTqEnmpSGai0KYg==" spinCount="100000" sqref="D13" name="Range1_1_2"/>
  </protectedRanges>
  <conditionalFormatting sqref="F2">
    <cfRule type="top10" dxfId="1624" priority="29" rank="1"/>
  </conditionalFormatting>
  <conditionalFormatting sqref="G2">
    <cfRule type="top10" dxfId="1623" priority="28" rank="1"/>
  </conditionalFormatting>
  <conditionalFormatting sqref="H2">
    <cfRule type="top10" dxfId="1622" priority="27" rank="1"/>
  </conditionalFormatting>
  <conditionalFormatting sqref="I2">
    <cfRule type="top10" dxfId="1621" priority="25" rank="1"/>
  </conditionalFormatting>
  <conditionalFormatting sqref="J2">
    <cfRule type="top10" dxfId="1620" priority="26" rank="1"/>
  </conditionalFormatting>
  <conditionalFormatting sqref="E2">
    <cfRule type="top10" dxfId="1619" priority="30" rank="1"/>
  </conditionalFormatting>
  <conditionalFormatting sqref="F3">
    <cfRule type="top10" dxfId="1618" priority="23" rank="1"/>
  </conditionalFormatting>
  <conditionalFormatting sqref="G3">
    <cfRule type="top10" dxfId="1617" priority="22" rank="1"/>
  </conditionalFormatting>
  <conditionalFormatting sqref="H3">
    <cfRule type="top10" dxfId="1616" priority="21" rank="1"/>
  </conditionalFormatting>
  <conditionalFormatting sqref="I3">
    <cfRule type="top10" dxfId="1615" priority="19" rank="1"/>
  </conditionalFormatting>
  <conditionalFormatting sqref="J3">
    <cfRule type="top10" dxfId="1614" priority="20" rank="1"/>
  </conditionalFormatting>
  <conditionalFormatting sqref="E3">
    <cfRule type="top10" dxfId="1613" priority="24" rank="1"/>
  </conditionalFormatting>
  <conditionalFormatting sqref="F13">
    <cfRule type="top10" dxfId="1612" priority="1" rank="1"/>
  </conditionalFormatting>
  <conditionalFormatting sqref="E13">
    <cfRule type="top10" dxfId="1611" priority="2" rank="1"/>
  </conditionalFormatting>
  <conditionalFormatting sqref="I13">
    <cfRule type="top10" dxfId="1610" priority="3" rank="1"/>
  </conditionalFormatting>
  <conditionalFormatting sqref="H13">
    <cfRule type="top10" dxfId="1609" priority="4" rank="1"/>
  </conditionalFormatting>
  <conditionalFormatting sqref="G13">
    <cfRule type="top10" dxfId="1608" priority="5" rank="1"/>
  </conditionalFormatting>
  <conditionalFormatting sqref="J13">
    <cfRule type="top10" dxfId="1607" priority="6" rank="1"/>
  </conditionalFormatting>
  <hyperlinks>
    <hyperlink ref="Q1" location="'National Adult Rankings'!A1" display="Return to Rankings" xr:uid="{4F6704E3-A3AC-4820-86BD-69F58A0ECF42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B4B7-9B6C-45BE-BD8D-5ED822DCFE08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260</v>
      </c>
      <c r="C2" s="22">
        <v>44037</v>
      </c>
      <c r="D2" s="23" t="s">
        <v>49</v>
      </c>
      <c r="E2" s="24">
        <v>167</v>
      </c>
      <c r="F2" s="24">
        <v>161</v>
      </c>
      <c r="G2" s="24">
        <v>172</v>
      </c>
      <c r="H2" s="24">
        <v>171</v>
      </c>
      <c r="I2" s="24"/>
      <c r="J2" s="24"/>
      <c r="K2" s="29">
        <v>4</v>
      </c>
      <c r="L2" s="29">
        <v>671</v>
      </c>
      <c r="M2" s="30">
        <v>167.75</v>
      </c>
      <c r="N2" s="31">
        <v>2</v>
      </c>
      <c r="O2" s="32">
        <v>169.75</v>
      </c>
    </row>
    <row r="3" spans="1:17" x14ac:dyDescent="0.25">
      <c r="A3" s="20" t="s">
        <v>78</v>
      </c>
      <c r="B3" s="21" t="s">
        <v>260</v>
      </c>
      <c r="C3" s="22">
        <v>44051</v>
      </c>
      <c r="D3" s="23" t="s">
        <v>49</v>
      </c>
      <c r="E3" s="24">
        <v>161</v>
      </c>
      <c r="F3" s="24">
        <v>168</v>
      </c>
      <c r="G3" s="24">
        <v>164.001</v>
      </c>
      <c r="H3" s="24">
        <v>166</v>
      </c>
      <c r="I3" s="24"/>
      <c r="J3" s="24"/>
      <c r="K3" s="29">
        <v>4</v>
      </c>
      <c r="L3" s="29">
        <v>659.00099999999998</v>
      </c>
      <c r="M3" s="30">
        <v>164.75024999999999</v>
      </c>
      <c r="N3" s="31">
        <v>2</v>
      </c>
      <c r="O3" s="32">
        <v>166.75024999999999</v>
      </c>
    </row>
    <row r="6" spans="1:17" x14ac:dyDescent="0.25">
      <c r="K6" s="17">
        <f>SUM(K2:K5)</f>
        <v>8</v>
      </c>
      <c r="L6" s="17">
        <f>SUM(L2:L5)</f>
        <v>1330.001</v>
      </c>
      <c r="M6" s="19">
        <f>SUM(L6/K6)</f>
        <v>166.250125</v>
      </c>
      <c r="N6" s="17">
        <f>SUM(N2:N5)</f>
        <v>4</v>
      </c>
      <c r="O6" s="19">
        <f>SUM(M6+N6)</f>
        <v>170.250125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3"/>
    <protectedRange sqref="E3:J3 B3:C3" name="Range1_2_10"/>
    <protectedRange sqref="D3" name="Range1_1_1_9"/>
  </protectedRanges>
  <conditionalFormatting sqref="E2">
    <cfRule type="top10" dxfId="1606" priority="12" rank="1"/>
  </conditionalFormatting>
  <conditionalFormatting sqref="F2">
    <cfRule type="top10" dxfId="1605" priority="11" rank="1"/>
  </conditionalFormatting>
  <conditionalFormatting sqref="G2">
    <cfRule type="top10" dxfId="1604" priority="10" rank="1"/>
  </conditionalFormatting>
  <conditionalFormatting sqref="H2">
    <cfRule type="top10" dxfId="1603" priority="9" rank="1"/>
  </conditionalFormatting>
  <conditionalFormatting sqref="J2">
    <cfRule type="top10" dxfId="1602" priority="7" rank="1"/>
  </conditionalFormatting>
  <conditionalFormatting sqref="I2">
    <cfRule type="top10" dxfId="1601" priority="8" rank="1"/>
  </conditionalFormatting>
  <conditionalFormatting sqref="J3">
    <cfRule type="top10" dxfId="1600" priority="1" rank="1"/>
  </conditionalFormatting>
  <conditionalFormatting sqref="I3">
    <cfRule type="top10" dxfId="1599" priority="2" rank="1"/>
  </conditionalFormatting>
  <conditionalFormatting sqref="H3">
    <cfRule type="top10" dxfId="1598" priority="3" rank="1"/>
  </conditionalFormatting>
  <conditionalFormatting sqref="G3">
    <cfRule type="top10" dxfId="1597" priority="4" rank="1"/>
  </conditionalFormatting>
  <conditionalFormatting sqref="F3">
    <cfRule type="top10" dxfId="1596" priority="5" rank="1"/>
  </conditionalFormatting>
  <conditionalFormatting sqref="E3">
    <cfRule type="top10" dxfId="1595" priority="6" rank="1"/>
  </conditionalFormatting>
  <hyperlinks>
    <hyperlink ref="Q1" location="'National Adult Rankings'!A1" display="Return to Rankings" xr:uid="{4CBEC2F0-758B-4BB0-907A-60E722F95D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83199-0822-4134-B65A-6497EAAAA0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5EAB-D467-4D8F-8B52-7CCC95D513FC}"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201</v>
      </c>
      <c r="C2" s="22">
        <v>44000</v>
      </c>
      <c r="D2" s="23" t="s">
        <v>121</v>
      </c>
      <c r="E2" s="24">
        <v>191</v>
      </c>
      <c r="F2" s="24">
        <v>188</v>
      </c>
      <c r="G2" s="24">
        <v>193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11</v>
      </c>
      <c r="O2" s="32">
        <v>201.66666666666666</v>
      </c>
    </row>
    <row r="3" spans="1:17" x14ac:dyDescent="0.25">
      <c r="A3" s="20" t="s">
        <v>61</v>
      </c>
      <c r="B3" s="21" t="s">
        <v>199</v>
      </c>
      <c r="C3" s="22">
        <v>44024</v>
      </c>
      <c r="D3" s="23" t="s">
        <v>159</v>
      </c>
      <c r="E3" s="24">
        <v>195</v>
      </c>
      <c r="F3" s="24">
        <v>195</v>
      </c>
      <c r="G3" s="24">
        <v>191</v>
      </c>
      <c r="H3" s="24">
        <v>195</v>
      </c>
      <c r="I3" s="24">
        <v>196</v>
      </c>
      <c r="J3" s="24">
        <v>196</v>
      </c>
      <c r="K3" s="29">
        <v>6</v>
      </c>
      <c r="L3" s="29">
        <v>1168</v>
      </c>
      <c r="M3" s="30">
        <v>194.66666666666666</v>
      </c>
      <c r="N3" s="31">
        <v>4</v>
      </c>
      <c r="O3" s="32">
        <v>198.66666666666666</v>
      </c>
    </row>
    <row r="4" spans="1:17" x14ac:dyDescent="0.25">
      <c r="A4" s="20" t="s">
        <v>61</v>
      </c>
      <c r="B4" s="21" t="s">
        <v>199</v>
      </c>
      <c r="C4" s="22">
        <v>44052</v>
      </c>
      <c r="D4" s="23" t="s">
        <v>159</v>
      </c>
      <c r="E4" s="24">
        <v>185</v>
      </c>
      <c r="F4" s="24">
        <v>187</v>
      </c>
      <c r="G4" s="24">
        <v>195</v>
      </c>
      <c r="H4" s="24">
        <v>190</v>
      </c>
      <c r="I4" s="24"/>
      <c r="J4" s="24"/>
      <c r="K4" s="29">
        <v>4</v>
      </c>
      <c r="L4" s="29">
        <v>757</v>
      </c>
      <c r="M4" s="30">
        <v>189.25</v>
      </c>
      <c r="N4" s="31">
        <v>2</v>
      </c>
      <c r="O4" s="32">
        <v>191.25</v>
      </c>
    </row>
    <row r="5" spans="1:17" x14ac:dyDescent="0.25">
      <c r="A5" s="20" t="s">
        <v>61</v>
      </c>
      <c r="B5" s="21" t="s">
        <v>199</v>
      </c>
      <c r="C5" s="22">
        <v>44051</v>
      </c>
      <c r="D5" s="23" t="s">
        <v>121</v>
      </c>
      <c r="E5" s="24">
        <v>196</v>
      </c>
      <c r="F5" s="24">
        <v>195</v>
      </c>
      <c r="G5" s="24">
        <v>190</v>
      </c>
      <c r="H5" s="24"/>
      <c r="I5" s="24"/>
      <c r="J5" s="24"/>
      <c r="K5" s="29">
        <v>3</v>
      </c>
      <c r="L5" s="29">
        <v>581</v>
      </c>
      <c r="M5" s="30">
        <v>193.66666666666666</v>
      </c>
      <c r="N5" s="31">
        <v>4</v>
      </c>
      <c r="O5" s="32">
        <v>197.66666666666666</v>
      </c>
    </row>
    <row r="6" spans="1:17" x14ac:dyDescent="0.25">
      <c r="A6" s="20" t="s">
        <v>61</v>
      </c>
      <c r="B6" s="21" t="s">
        <v>199</v>
      </c>
      <c r="C6" s="22">
        <v>44070</v>
      </c>
      <c r="D6" s="23" t="s">
        <v>121</v>
      </c>
      <c r="E6" s="24">
        <v>190</v>
      </c>
      <c r="F6" s="24">
        <v>193</v>
      </c>
      <c r="G6" s="24">
        <v>194</v>
      </c>
      <c r="H6" s="24"/>
      <c r="I6" s="24"/>
      <c r="J6" s="24"/>
      <c r="K6" s="29">
        <v>3</v>
      </c>
      <c r="L6" s="29">
        <v>577</v>
      </c>
      <c r="M6" s="30">
        <v>192.33333333333334</v>
      </c>
      <c r="N6" s="31">
        <v>4</v>
      </c>
      <c r="O6" s="32">
        <v>196.33333333333334</v>
      </c>
    </row>
    <row r="7" spans="1:17" x14ac:dyDescent="0.25">
      <c r="A7" s="20" t="s">
        <v>61</v>
      </c>
      <c r="B7" s="21" t="s">
        <v>323</v>
      </c>
      <c r="C7" s="22">
        <v>44014</v>
      </c>
      <c r="D7" s="23" t="s">
        <v>121</v>
      </c>
      <c r="E7" s="24">
        <v>186</v>
      </c>
      <c r="F7" s="24">
        <v>196</v>
      </c>
      <c r="G7" s="24">
        <v>198</v>
      </c>
      <c r="H7" s="24"/>
      <c r="I7" s="24"/>
      <c r="J7" s="24"/>
      <c r="K7" s="29">
        <v>3</v>
      </c>
      <c r="L7" s="29">
        <v>580</v>
      </c>
      <c r="M7" s="30">
        <v>193.33333333333334</v>
      </c>
      <c r="N7" s="31">
        <v>5</v>
      </c>
      <c r="O7" s="32">
        <v>198.33333333333334</v>
      </c>
    </row>
    <row r="8" spans="1:17" x14ac:dyDescent="0.25">
      <c r="A8" s="20" t="s">
        <v>61</v>
      </c>
      <c r="B8" s="21" t="s">
        <v>199</v>
      </c>
      <c r="C8" s="22">
        <v>44084</v>
      </c>
      <c r="D8" s="23" t="s">
        <v>121</v>
      </c>
      <c r="E8" s="24">
        <v>195</v>
      </c>
      <c r="F8" s="24">
        <v>190</v>
      </c>
      <c r="G8" s="24">
        <v>185</v>
      </c>
      <c r="H8" s="24"/>
      <c r="I8" s="24"/>
      <c r="J8" s="24"/>
      <c r="K8" s="29">
        <v>3</v>
      </c>
      <c r="L8" s="29">
        <v>570</v>
      </c>
      <c r="M8" s="30">
        <v>190</v>
      </c>
      <c r="N8" s="31">
        <v>11</v>
      </c>
      <c r="O8" s="32">
        <v>201</v>
      </c>
    </row>
    <row r="9" spans="1:17" x14ac:dyDescent="0.25">
      <c r="A9" s="20" t="s">
        <v>61</v>
      </c>
      <c r="B9" s="21" t="s">
        <v>199</v>
      </c>
      <c r="C9" s="22">
        <v>44093</v>
      </c>
      <c r="D9" s="23" t="s">
        <v>121</v>
      </c>
      <c r="E9" s="24">
        <v>189</v>
      </c>
      <c r="F9" s="24">
        <v>189</v>
      </c>
      <c r="G9" s="24">
        <v>195</v>
      </c>
      <c r="H9" s="24"/>
      <c r="I9" s="24"/>
      <c r="J9" s="24"/>
      <c r="K9" s="29">
        <v>3</v>
      </c>
      <c r="L9" s="29">
        <v>573</v>
      </c>
      <c r="M9" s="30">
        <v>191</v>
      </c>
      <c r="N9" s="31">
        <v>6</v>
      </c>
      <c r="O9" s="32">
        <v>197</v>
      </c>
    </row>
    <row r="10" spans="1:17" x14ac:dyDescent="0.25">
      <c r="A10" s="20" t="s">
        <v>61</v>
      </c>
      <c r="B10" s="21" t="s">
        <v>199</v>
      </c>
      <c r="C10" s="22">
        <v>44112</v>
      </c>
      <c r="D10" s="23" t="s">
        <v>121</v>
      </c>
      <c r="E10" s="24">
        <v>196</v>
      </c>
      <c r="F10" s="24">
        <v>195</v>
      </c>
      <c r="G10" s="24">
        <v>190</v>
      </c>
      <c r="H10" s="24"/>
      <c r="I10" s="24"/>
      <c r="J10" s="24"/>
      <c r="K10" s="29">
        <v>3</v>
      </c>
      <c r="L10" s="29">
        <v>581</v>
      </c>
      <c r="M10" s="30">
        <v>193.66666666666666</v>
      </c>
      <c r="N10" s="31">
        <v>4</v>
      </c>
      <c r="O10" s="32">
        <v>197.66666666666666</v>
      </c>
    </row>
    <row r="11" spans="1:17" x14ac:dyDescent="0.25">
      <c r="A11" s="20" t="s">
        <v>127</v>
      </c>
      <c r="B11" s="21" t="s">
        <v>323</v>
      </c>
      <c r="C11" s="22">
        <v>44135</v>
      </c>
      <c r="D11" s="23" t="s">
        <v>121</v>
      </c>
      <c r="E11" s="24">
        <v>191</v>
      </c>
      <c r="F11" s="24">
        <v>190</v>
      </c>
      <c r="G11" s="24">
        <v>194</v>
      </c>
      <c r="H11" s="24">
        <v>190</v>
      </c>
      <c r="I11" s="24">
        <v>190</v>
      </c>
      <c r="J11" s="24">
        <v>188</v>
      </c>
      <c r="K11" s="29">
        <v>6</v>
      </c>
      <c r="L11" s="29">
        <v>1143</v>
      </c>
      <c r="M11" s="30">
        <v>190.5</v>
      </c>
      <c r="N11" s="31">
        <v>4</v>
      </c>
      <c r="O11" s="32">
        <v>194.5</v>
      </c>
    </row>
    <row r="14" spans="1:17" x14ac:dyDescent="0.25">
      <c r="K14" s="17">
        <f>SUM(K2:K13)</f>
        <v>37</v>
      </c>
      <c r="L14" s="17">
        <f>SUM(L2:L13)</f>
        <v>7102</v>
      </c>
      <c r="M14" s="19">
        <f>SUM(L14/K14)</f>
        <v>191.94594594594594</v>
      </c>
      <c r="N14" s="17">
        <f>SUM(N2:N13)</f>
        <v>55</v>
      </c>
      <c r="O14" s="19">
        <f>SUM(M14+N14)</f>
        <v>246.94594594594594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45"/>
    <protectedRange algorithmName="SHA-512" hashValue="ON39YdpmFHfN9f47KpiRvqrKx0V9+erV1CNkpWzYhW/Qyc6aT8rEyCrvauWSYGZK2ia3o7vd3akF07acHAFpOA==" saltValue="yVW9XmDwTqEnmpSGai0KYg==" spinCount="100000" sqref="D5" name="Range1_1_35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41"/>
    <protectedRange algorithmName="SHA-512" hashValue="ON39YdpmFHfN9f47KpiRvqrKx0V9+erV1CNkpWzYhW/Qyc6aT8rEyCrvauWSYGZK2ia3o7vd3akF07acHAFpOA==" saltValue="yVW9XmDwTqEnmpSGai0KYg==" spinCount="100000" sqref="D6" name="Range1_1_31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24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10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9:H9" name="Range1_3_1_1"/>
    <protectedRange algorithmName="SHA-512" hashValue="ON39YdpmFHfN9f47KpiRvqrKx0V9+erV1CNkpWzYhW/Qyc6aT8rEyCrvauWSYGZK2ia3o7vd3akF07acHAFpOA==" saltValue="yVW9XmDwTqEnmpSGai0KYg==" spinCount="100000" sqref="I10:J10 B10:C10" name="Range1_6_5"/>
    <protectedRange algorithmName="SHA-512" hashValue="ON39YdpmFHfN9f47KpiRvqrKx0V9+erV1CNkpWzYhW/Qyc6aT8rEyCrvauWSYGZK2ia3o7vd3akF07acHAFpOA==" saltValue="yVW9XmDwTqEnmpSGai0KYg==" spinCount="100000" sqref="D10" name="Range1_1_4_3"/>
    <protectedRange algorithmName="SHA-512" hashValue="ON39YdpmFHfN9f47KpiRvqrKx0V9+erV1CNkpWzYhW/Qyc6aT8rEyCrvauWSYGZK2ia3o7vd3akF07acHAFpOA==" saltValue="yVW9XmDwTqEnmpSGai0KYg==" spinCount="100000" sqref="E10:H10" name="Range1_3_1_3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E2">
    <cfRule type="top10" dxfId="1594" priority="63" rank="1"/>
  </conditionalFormatting>
  <conditionalFormatting sqref="F2">
    <cfRule type="top10" dxfId="1593" priority="62" rank="1"/>
  </conditionalFormatting>
  <conditionalFormatting sqref="G2">
    <cfRule type="top10" dxfId="1592" priority="61" rank="1"/>
  </conditionalFormatting>
  <conditionalFormatting sqref="H2">
    <cfRule type="top10" dxfId="1591" priority="60" rank="1"/>
  </conditionalFormatting>
  <conditionalFormatting sqref="I2">
    <cfRule type="top10" dxfId="1590" priority="58" rank="1"/>
  </conditionalFormatting>
  <conditionalFormatting sqref="J2">
    <cfRule type="top10" dxfId="1589" priority="59" rank="1"/>
  </conditionalFormatting>
  <conditionalFormatting sqref="F3">
    <cfRule type="top10" dxfId="1588" priority="56" rank="1"/>
  </conditionalFormatting>
  <conditionalFormatting sqref="G3">
    <cfRule type="top10" dxfId="1587" priority="55" rank="1"/>
  </conditionalFormatting>
  <conditionalFormatting sqref="H3">
    <cfRule type="top10" dxfId="1586" priority="54" rank="1"/>
  </conditionalFormatting>
  <conditionalFormatting sqref="I3">
    <cfRule type="top10" dxfId="1585" priority="52" rank="1"/>
  </conditionalFormatting>
  <conditionalFormatting sqref="J3">
    <cfRule type="top10" dxfId="1584" priority="53" rank="1"/>
  </conditionalFormatting>
  <conditionalFormatting sqref="E3">
    <cfRule type="top10" dxfId="1583" priority="57" rank="1"/>
  </conditionalFormatting>
  <conditionalFormatting sqref="F4">
    <cfRule type="top10" dxfId="1582" priority="49" rank="1"/>
  </conditionalFormatting>
  <conditionalFormatting sqref="I4">
    <cfRule type="top10" dxfId="1581" priority="46" rank="1"/>
    <cfRule type="top10" dxfId="1580" priority="51" rank="1"/>
  </conditionalFormatting>
  <conditionalFormatting sqref="E4">
    <cfRule type="top10" dxfId="1579" priority="50" rank="1"/>
  </conditionalFormatting>
  <conditionalFormatting sqref="G4">
    <cfRule type="top10" dxfId="1578" priority="48" rank="1"/>
  </conditionalFormatting>
  <conditionalFormatting sqref="H4">
    <cfRule type="top10" dxfId="1577" priority="47" rank="1"/>
  </conditionalFormatting>
  <conditionalFormatting sqref="J4">
    <cfRule type="top10" dxfId="1576" priority="45" rank="1"/>
  </conditionalFormatting>
  <conditionalFormatting sqref="F5">
    <cfRule type="top10" dxfId="1575" priority="42" rank="1"/>
  </conditionalFormatting>
  <conditionalFormatting sqref="I5">
    <cfRule type="top10" dxfId="1574" priority="39" rank="1"/>
    <cfRule type="top10" dxfId="1573" priority="44" rank="1"/>
  </conditionalFormatting>
  <conditionalFormatting sqref="E5">
    <cfRule type="top10" dxfId="1572" priority="43" rank="1"/>
  </conditionalFormatting>
  <conditionalFormatting sqref="G5">
    <cfRule type="top10" dxfId="1571" priority="41" rank="1"/>
  </conditionalFormatting>
  <conditionalFormatting sqref="H5">
    <cfRule type="top10" dxfId="1570" priority="40" rank="1"/>
  </conditionalFormatting>
  <conditionalFormatting sqref="J5">
    <cfRule type="top10" dxfId="1569" priority="38" rank="1"/>
  </conditionalFormatting>
  <conditionalFormatting sqref="F6">
    <cfRule type="top10" dxfId="1568" priority="36" rank="1"/>
  </conditionalFormatting>
  <conditionalFormatting sqref="G6">
    <cfRule type="top10" dxfId="1567" priority="35" rank="1"/>
  </conditionalFormatting>
  <conditionalFormatting sqref="H6">
    <cfRule type="top10" dxfId="1566" priority="34" rank="1"/>
  </conditionalFormatting>
  <conditionalFormatting sqref="I6">
    <cfRule type="top10" dxfId="1565" priority="32" rank="1"/>
  </conditionalFormatting>
  <conditionalFormatting sqref="J6">
    <cfRule type="top10" dxfId="1564" priority="33" rank="1"/>
  </conditionalFormatting>
  <conditionalFormatting sqref="E6">
    <cfRule type="top10" dxfId="1563" priority="37" rank="1"/>
  </conditionalFormatting>
  <conditionalFormatting sqref="F7">
    <cfRule type="top10" dxfId="1562" priority="30" rank="1"/>
  </conditionalFormatting>
  <conditionalFormatting sqref="G7">
    <cfRule type="top10" dxfId="1561" priority="29" rank="1"/>
  </conditionalFormatting>
  <conditionalFormatting sqref="H7">
    <cfRule type="top10" dxfId="1560" priority="28" rank="1"/>
  </conditionalFormatting>
  <conditionalFormatting sqref="I7">
    <cfRule type="top10" dxfId="1559" priority="26" rank="1"/>
  </conditionalFormatting>
  <conditionalFormatting sqref="J7">
    <cfRule type="top10" dxfId="1558" priority="27" rank="1"/>
  </conditionalFormatting>
  <conditionalFormatting sqref="E7">
    <cfRule type="top10" dxfId="1557" priority="31" rank="1"/>
  </conditionalFormatting>
  <conditionalFormatting sqref="F8">
    <cfRule type="top10" dxfId="1556" priority="24" rank="1"/>
  </conditionalFormatting>
  <conditionalFormatting sqref="G8">
    <cfRule type="top10" dxfId="1555" priority="23" rank="1"/>
  </conditionalFormatting>
  <conditionalFormatting sqref="H8">
    <cfRule type="top10" dxfId="1554" priority="22" rank="1"/>
  </conditionalFormatting>
  <conditionalFormatting sqref="I8">
    <cfRule type="top10" dxfId="1553" priority="20" rank="1"/>
  </conditionalFormatting>
  <conditionalFormatting sqref="J8">
    <cfRule type="top10" dxfId="1552" priority="21" rank="1"/>
  </conditionalFormatting>
  <conditionalFormatting sqref="E8">
    <cfRule type="top10" dxfId="1551" priority="25" rank="1"/>
  </conditionalFormatting>
  <conditionalFormatting sqref="F9">
    <cfRule type="top10" dxfId="1550" priority="18" rank="1"/>
  </conditionalFormatting>
  <conditionalFormatting sqref="G9">
    <cfRule type="top10" dxfId="1549" priority="17" rank="1"/>
  </conditionalFormatting>
  <conditionalFormatting sqref="H9">
    <cfRule type="top10" dxfId="1548" priority="16" rank="1"/>
  </conditionalFormatting>
  <conditionalFormatting sqref="I9">
    <cfRule type="top10" dxfId="1547" priority="14" rank="1"/>
  </conditionalFormatting>
  <conditionalFormatting sqref="J9">
    <cfRule type="top10" dxfId="1546" priority="15" rank="1"/>
  </conditionalFormatting>
  <conditionalFormatting sqref="E9">
    <cfRule type="top10" dxfId="1545" priority="19" rank="1"/>
  </conditionalFormatting>
  <conditionalFormatting sqref="F10">
    <cfRule type="top10" dxfId="1544" priority="12" rank="1"/>
  </conditionalFormatting>
  <conditionalFormatting sqref="G10">
    <cfRule type="top10" dxfId="1543" priority="11" rank="1"/>
  </conditionalFormatting>
  <conditionalFormatting sqref="H10">
    <cfRule type="top10" dxfId="1542" priority="10" rank="1"/>
  </conditionalFormatting>
  <conditionalFormatting sqref="I10">
    <cfRule type="top10" dxfId="1541" priority="8" rank="1"/>
  </conditionalFormatting>
  <conditionalFormatting sqref="J10">
    <cfRule type="top10" dxfId="1540" priority="9" rank="1"/>
  </conditionalFormatting>
  <conditionalFormatting sqref="E10">
    <cfRule type="top10" dxfId="1539" priority="13" rank="1"/>
  </conditionalFormatting>
  <conditionalFormatting sqref="F11">
    <cfRule type="top10" dxfId="1538" priority="5" rank="1"/>
  </conditionalFormatting>
  <conditionalFormatting sqref="I11">
    <cfRule type="top10" dxfId="1537" priority="2" rank="1"/>
    <cfRule type="top10" dxfId="1536" priority="7" rank="1"/>
  </conditionalFormatting>
  <conditionalFormatting sqref="E11">
    <cfRule type="top10" dxfId="1535" priority="6" rank="1"/>
  </conditionalFormatting>
  <conditionalFormatting sqref="G11">
    <cfRule type="top10" dxfId="1534" priority="4" rank="1"/>
  </conditionalFormatting>
  <conditionalFormatting sqref="H11">
    <cfRule type="top10" dxfId="1533" priority="3" rank="1"/>
  </conditionalFormatting>
  <conditionalFormatting sqref="J11">
    <cfRule type="top10" dxfId="1532" priority="1" rank="1"/>
  </conditionalFormatting>
  <hyperlinks>
    <hyperlink ref="Q1" location="'National Adult Rankings'!A1" display="Return to Rankings" xr:uid="{BD3891A6-FA8B-4D18-BF6C-7D5635B06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3F0D83-BB3B-4513-BD41-F0C2973D31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A177-2B82-4AA2-BCCA-48678A3F53CA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275</v>
      </c>
      <c r="C2" s="22">
        <v>44052</v>
      </c>
      <c r="D2" s="23" t="s">
        <v>274</v>
      </c>
      <c r="E2" s="24">
        <v>186</v>
      </c>
      <c r="F2" s="24">
        <v>184</v>
      </c>
      <c r="G2" s="24">
        <v>188</v>
      </c>
      <c r="H2" s="24">
        <v>188</v>
      </c>
      <c r="I2" s="24">
        <v>179</v>
      </c>
      <c r="J2" s="24">
        <v>191</v>
      </c>
      <c r="K2" s="29">
        <v>6</v>
      </c>
      <c r="L2" s="29">
        <v>1116</v>
      </c>
      <c r="M2" s="30">
        <v>186</v>
      </c>
      <c r="N2" s="31">
        <v>6</v>
      </c>
      <c r="O2" s="32">
        <v>192</v>
      </c>
    </row>
    <row r="3" spans="1:17" ht="15.75" x14ac:dyDescent="0.3">
      <c r="A3" s="50" t="s">
        <v>31</v>
      </c>
      <c r="B3" s="51" t="s">
        <v>275</v>
      </c>
      <c r="C3" s="52">
        <v>44087</v>
      </c>
      <c r="D3" s="53" t="s">
        <v>122</v>
      </c>
      <c r="E3" s="54">
        <v>181</v>
      </c>
      <c r="F3" s="54">
        <v>184</v>
      </c>
      <c r="G3" s="54">
        <v>178</v>
      </c>
      <c r="H3" s="54">
        <v>183</v>
      </c>
      <c r="I3" s="54">
        <v>186</v>
      </c>
      <c r="J3" s="54">
        <v>187</v>
      </c>
      <c r="K3" s="55">
        <f>COUNT(E3:J3)</f>
        <v>6</v>
      </c>
      <c r="L3" s="55">
        <f>SUM(E3:J3)</f>
        <v>1099</v>
      </c>
      <c r="M3" s="56">
        <f>SUM(L3/K3)</f>
        <v>183.16666666666666</v>
      </c>
      <c r="N3" s="51">
        <v>6</v>
      </c>
      <c r="O3" s="57">
        <f>SUM(M3+N3)</f>
        <v>189.16666666666666</v>
      </c>
    </row>
    <row r="6" spans="1:17" x14ac:dyDescent="0.25">
      <c r="K6" s="17">
        <f>SUM(K2:K5)</f>
        <v>12</v>
      </c>
      <c r="L6" s="17">
        <f>SUM(L2:L5)</f>
        <v>2215</v>
      </c>
      <c r="M6" s="19">
        <f>SUM(L6/K6)</f>
        <v>184.58333333333334</v>
      </c>
      <c r="N6" s="17">
        <f>SUM(N2:N5)</f>
        <v>12</v>
      </c>
      <c r="O6" s="19">
        <f>SUM(M6+N6)</f>
        <v>196.58333333333334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_10"/>
  </protectedRanges>
  <conditionalFormatting sqref="H2">
    <cfRule type="top10" dxfId="1531" priority="9" rank="1"/>
  </conditionalFormatting>
  <conditionalFormatting sqref="G2">
    <cfRule type="top10" dxfId="1530" priority="10" rank="1"/>
  </conditionalFormatting>
  <conditionalFormatting sqref="F2">
    <cfRule type="top10" dxfId="1529" priority="11" rank="1"/>
  </conditionalFormatting>
  <conditionalFormatting sqref="E2">
    <cfRule type="top10" dxfId="1528" priority="12" rank="1"/>
  </conditionalFormatting>
  <conditionalFormatting sqref="I2">
    <cfRule type="top10" dxfId="1527" priority="7" rank="1"/>
  </conditionalFormatting>
  <conditionalFormatting sqref="J2">
    <cfRule type="top10" dxfId="1526" priority="8" rank="1"/>
  </conditionalFormatting>
  <conditionalFormatting sqref="E3">
    <cfRule type="top10" dxfId="1525" priority="1" rank="1"/>
  </conditionalFormatting>
  <conditionalFormatting sqref="F3">
    <cfRule type="top10" dxfId="1524" priority="2" rank="1"/>
  </conditionalFormatting>
  <conditionalFormatting sqref="G3">
    <cfRule type="top10" dxfId="1523" priority="3" rank="1"/>
  </conditionalFormatting>
  <conditionalFormatting sqref="H3">
    <cfRule type="top10" dxfId="1522" priority="4" rank="1"/>
  </conditionalFormatting>
  <conditionalFormatting sqref="J3">
    <cfRule type="top10" dxfId="1521" priority="5" rank="1"/>
  </conditionalFormatting>
  <conditionalFormatting sqref="I3">
    <cfRule type="top10" dxfId="1520" priority="6" rank="1"/>
  </conditionalFormatting>
  <hyperlinks>
    <hyperlink ref="Q1" location="'National Adult Rankings'!A1" display="Return to Rankings" xr:uid="{4F870BF1-5D7B-4C47-806B-B1124F32D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3E3B39-8949-4283-82B1-49EF4EBFD3D9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DF29D1E9-4D63-4B3F-97DD-20D64C474F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C715-EB9A-438A-800D-1B79C87323F8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241</v>
      </c>
      <c r="C2" s="22">
        <v>44030</v>
      </c>
      <c r="D2" s="23" t="s">
        <v>204</v>
      </c>
      <c r="E2" s="24">
        <v>191</v>
      </c>
      <c r="F2" s="24">
        <v>195</v>
      </c>
      <c r="G2" s="24">
        <v>192</v>
      </c>
      <c r="H2" s="24">
        <v>196</v>
      </c>
      <c r="I2" s="24"/>
      <c r="J2" s="24"/>
      <c r="K2" s="29">
        <v>4</v>
      </c>
      <c r="L2" s="29">
        <v>774</v>
      </c>
      <c r="M2" s="30">
        <v>193.5</v>
      </c>
      <c r="N2" s="31">
        <v>2</v>
      </c>
      <c r="O2" s="32">
        <v>195.5</v>
      </c>
    </row>
    <row r="3" spans="1:17" x14ac:dyDescent="0.25">
      <c r="A3" s="20" t="s">
        <v>61</v>
      </c>
      <c r="B3" s="21" t="s">
        <v>241</v>
      </c>
      <c r="C3" s="22">
        <v>44058</v>
      </c>
      <c r="D3" s="23" t="s">
        <v>113</v>
      </c>
      <c r="E3" s="24">
        <v>197</v>
      </c>
      <c r="F3" s="24">
        <v>198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588</v>
      </c>
      <c r="M3" s="30">
        <f>IFERROR(L3/K3,0)</f>
        <v>196</v>
      </c>
      <c r="N3" s="31">
        <v>2</v>
      </c>
      <c r="O3" s="32">
        <f>SUM(M3+N3)</f>
        <v>198</v>
      </c>
    </row>
    <row r="4" spans="1:17" x14ac:dyDescent="0.25">
      <c r="A4" s="20" t="s">
        <v>127</v>
      </c>
      <c r="B4" s="21" t="s">
        <v>241</v>
      </c>
      <c r="C4" s="22">
        <v>44122</v>
      </c>
      <c r="D4" s="23" t="s">
        <v>159</v>
      </c>
      <c r="E4" s="24">
        <v>198</v>
      </c>
      <c r="F4" s="24">
        <v>196.001</v>
      </c>
      <c r="G4" s="24">
        <v>193</v>
      </c>
      <c r="H4" s="24">
        <v>197.001</v>
      </c>
      <c r="I4" s="24">
        <v>189</v>
      </c>
      <c r="J4" s="24">
        <v>192</v>
      </c>
      <c r="K4" s="29">
        <v>6</v>
      </c>
      <c r="L4" s="29">
        <v>1165.002</v>
      </c>
      <c r="M4" s="30">
        <v>194.167</v>
      </c>
      <c r="N4" s="31">
        <v>16</v>
      </c>
      <c r="O4" s="32">
        <v>210.167</v>
      </c>
    </row>
    <row r="5" spans="1:17" x14ac:dyDescent="0.25">
      <c r="A5" s="20" t="s">
        <v>127</v>
      </c>
      <c r="B5" s="21" t="s">
        <v>241</v>
      </c>
      <c r="C5" s="22">
        <v>44125</v>
      </c>
      <c r="D5" s="23" t="s">
        <v>159</v>
      </c>
      <c r="E5" s="24">
        <v>197</v>
      </c>
      <c r="F5" s="24">
        <v>198</v>
      </c>
      <c r="G5" s="24">
        <v>196</v>
      </c>
      <c r="H5" s="24">
        <v>197</v>
      </c>
      <c r="I5" s="24"/>
      <c r="J5" s="24"/>
      <c r="K5" s="29">
        <v>4</v>
      </c>
      <c r="L5" s="29">
        <v>788</v>
      </c>
      <c r="M5" s="30">
        <v>197</v>
      </c>
      <c r="N5" s="31">
        <v>5</v>
      </c>
      <c r="O5" s="32">
        <v>202</v>
      </c>
    </row>
    <row r="6" spans="1:17" x14ac:dyDescent="0.25">
      <c r="A6" s="20" t="s">
        <v>127</v>
      </c>
      <c r="B6" s="21" t="s">
        <v>241</v>
      </c>
      <c r="C6" s="22">
        <v>44136</v>
      </c>
      <c r="D6" s="23" t="s">
        <v>159</v>
      </c>
      <c r="E6" s="24">
        <v>195</v>
      </c>
      <c r="F6" s="24">
        <v>192</v>
      </c>
      <c r="G6" s="24">
        <v>191</v>
      </c>
      <c r="H6" s="24">
        <v>196</v>
      </c>
      <c r="I6" s="24"/>
      <c r="J6" s="24"/>
      <c r="K6" s="29">
        <v>4</v>
      </c>
      <c r="L6" s="29">
        <v>774</v>
      </c>
      <c r="M6" s="30">
        <v>193.5</v>
      </c>
      <c r="N6" s="31">
        <v>4</v>
      </c>
      <c r="O6" s="32">
        <v>197.5</v>
      </c>
    </row>
    <row r="7" spans="1:17" x14ac:dyDescent="0.25">
      <c r="A7" s="20" t="s">
        <v>127</v>
      </c>
      <c r="B7" s="21" t="s">
        <v>241</v>
      </c>
      <c r="C7" s="22">
        <v>44135</v>
      </c>
      <c r="D7" s="23" t="s">
        <v>121</v>
      </c>
      <c r="E7" s="24">
        <v>195</v>
      </c>
      <c r="F7" s="24">
        <v>195</v>
      </c>
      <c r="G7" s="24">
        <v>198</v>
      </c>
      <c r="H7" s="24">
        <v>188</v>
      </c>
      <c r="I7" s="24">
        <v>194</v>
      </c>
      <c r="J7" s="24">
        <v>183</v>
      </c>
      <c r="K7" s="29">
        <v>6</v>
      </c>
      <c r="L7" s="29">
        <v>1153</v>
      </c>
      <c r="M7" s="30">
        <v>192.16666666666666</v>
      </c>
      <c r="N7" s="31">
        <v>12</v>
      </c>
      <c r="O7" s="32">
        <v>204.16666666666666</v>
      </c>
    </row>
    <row r="10" spans="1:17" x14ac:dyDescent="0.25">
      <c r="K10" s="17">
        <f>SUM(K2:K9)</f>
        <v>27</v>
      </c>
      <c r="L10" s="17">
        <f>SUM(L2:L9)</f>
        <v>5242.0020000000004</v>
      </c>
      <c r="M10" s="19">
        <f>SUM(L10/K10)</f>
        <v>194.14822222222224</v>
      </c>
      <c r="N10" s="17">
        <f>SUM(N2:N9)</f>
        <v>41</v>
      </c>
      <c r="O10" s="19">
        <f>SUM(M10+N10)</f>
        <v>235.14822222222224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62"/>
    <protectedRange algorithmName="SHA-512" hashValue="ON39YdpmFHfN9f47KpiRvqrKx0V9+erV1CNkpWzYhW/Qyc6aT8rEyCrvauWSYGZK2ia3o7vd3akF07acHAFpOA==" saltValue="yVW9XmDwTqEnmpSGai0KYg==" spinCount="100000" sqref="D5" name="Range1_1_47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0"/>
    <protectedRange algorithmName="SHA-512" hashValue="ON39YdpmFHfN9f47KpiRvqrKx0V9+erV1CNkpWzYhW/Qyc6aT8rEyCrvauWSYGZK2ia3o7vd3akF07acHAFpOA==" saltValue="yVW9XmDwTqEnmpSGai0KYg==" spinCount="100000" sqref="D6" name="Range1_1_53"/>
    <protectedRange algorithmName="SHA-512" hashValue="ON39YdpmFHfN9f47KpiRvqrKx0V9+erV1CNkpWzYhW/Qyc6aT8rEyCrvauWSYGZK2ia3o7vd3akF07acHAFpOA==" saltValue="yVW9XmDwTqEnmpSGai0KYg==" spinCount="100000" sqref="E6:H6" name="Range1_3_17"/>
    <protectedRange algorithmName="SHA-512" hashValue="ON39YdpmFHfN9f47KpiRvqrKx0V9+erV1CNkpWzYhW/Qyc6aT8rEyCrvauWSYGZK2ia3o7vd3akF07acHAFpOA==" saltValue="yVW9XmDwTqEnmpSGai0KYg==" spinCount="100000" sqref="I7:J7 B7:C7" name="Range1_65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6"/>
  </protectedRanges>
  <conditionalFormatting sqref="F2">
    <cfRule type="top10" dxfId="1519" priority="39" rank="1"/>
  </conditionalFormatting>
  <conditionalFormatting sqref="I2">
    <cfRule type="top10" dxfId="1518" priority="36" rank="1"/>
    <cfRule type="top10" dxfId="1517" priority="41" rank="1"/>
  </conditionalFormatting>
  <conditionalFormatting sqref="E2">
    <cfRule type="top10" dxfId="1516" priority="40" rank="1"/>
  </conditionalFormatting>
  <conditionalFormatting sqref="G2">
    <cfRule type="top10" dxfId="1515" priority="38" rank="1"/>
  </conditionalFormatting>
  <conditionalFormatting sqref="H2">
    <cfRule type="top10" dxfId="1514" priority="37" rank="1"/>
  </conditionalFormatting>
  <conditionalFormatting sqref="J2">
    <cfRule type="top10" dxfId="1513" priority="35" rank="1"/>
  </conditionalFormatting>
  <conditionalFormatting sqref="F3">
    <cfRule type="top10" dxfId="1512" priority="33" rank="1"/>
  </conditionalFormatting>
  <conditionalFormatting sqref="G3">
    <cfRule type="top10" dxfId="1511" priority="32" rank="1"/>
  </conditionalFormatting>
  <conditionalFormatting sqref="H3">
    <cfRule type="top10" dxfId="1510" priority="31" rank="1"/>
  </conditionalFormatting>
  <conditionalFormatting sqref="I3">
    <cfRule type="top10" dxfId="1509" priority="29" rank="1"/>
  </conditionalFormatting>
  <conditionalFormatting sqref="J3">
    <cfRule type="top10" dxfId="1508" priority="30" rank="1"/>
  </conditionalFormatting>
  <conditionalFormatting sqref="E3">
    <cfRule type="top10" dxfId="1507" priority="34" rank="1"/>
  </conditionalFormatting>
  <conditionalFormatting sqref="F4">
    <cfRule type="top10" dxfId="1506" priority="26" rank="1"/>
  </conditionalFormatting>
  <conditionalFormatting sqref="I4">
    <cfRule type="top10" dxfId="1505" priority="23" rank="1"/>
    <cfRule type="top10" dxfId="1504" priority="28" rank="1"/>
  </conditionalFormatting>
  <conditionalFormatting sqref="E4">
    <cfRule type="top10" dxfId="1503" priority="27" rank="1"/>
  </conditionalFormatting>
  <conditionalFormatting sqref="G4">
    <cfRule type="top10" dxfId="1502" priority="25" rank="1"/>
  </conditionalFormatting>
  <conditionalFormatting sqref="H4">
    <cfRule type="top10" dxfId="1501" priority="24" rank="1"/>
  </conditionalFormatting>
  <conditionalFormatting sqref="J4">
    <cfRule type="top10" dxfId="1500" priority="22" rank="1"/>
  </conditionalFormatting>
  <conditionalFormatting sqref="F5">
    <cfRule type="top10" dxfId="1499" priority="19" rank="1"/>
  </conditionalFormatting>
  <conditionalFormatting sqref="I5">
    <cfRule type="top10" dxfId="1498" priority="16" rank="1"/>
    <cfRule type="top10" dxfId="1497" priority="21" rank="1"/>
  </conditionalFormatting>
  <conditionalFormatting sqref="E5">
    <cfRule type="top10" dxfId="1496" priority="20" rank="1"/>
  </conditionalFormatting>
  <conditionalFormatting sqref="G5">
    <cfRule type="top10" dxfId="1495" priority="18" rank="1"/>
  </conditionalFormatting>
  <conditionalFormatting sqref="H5">
    <cfRule type="top10" dxfId="1494" priority="17" rank="1"/>
  </conditionalFormatting>
  <conditionalFormatting sqref="J5">
    <cfRule type="top10" dxfId="1493" priority="15" rank="1"/>
  </conditionalFormatting>
  <conditionalFormatting sqref="F6">
    <cfRule type="top10" dxfId="1492" priority="12" rank="1"/>
  </conditionalFormatting>
  <conditionalFormatting sqref="I6">
    <cfRule type="top10" dxfId="1491" priority="9" rank="1"/>
    <cfRule type="top10" dxfId="1490" priority="14" rank="1"/>
  </conditionalFormatting>
  <conditionalFormatting sqref="E6">
    <cfRule type="top10" dxfId="1489" priority="13" rank="1"/>
  </conditionalFormatting>
  <conditionalFormatting sqref="G6">
    <cfRule type="top10" dxfId="1488" priority="11" rank="1"/>
  </conditionalFormatting>
  <conditionalFormatting sqref="H6">
    <cfRule type="top10" dxfId="1487" priority="10" rank="1"/>
  </conditionalFormatting>
  <conditionalFormatting sqref="J6">
    <cfRule type="top10" dxfId="1486" priority="8" rank="1"/>
  </conditionalFormatting>
  <conditionalFormatting sqref="F7">
    <cfRule type="top10" dxfId="1485" priority="5" rank="1"/>
  </conditionalFormatting>
  <conditionalFormatting sqref="I7">
    <cfRule type="top10" dxfId="1484" priority="2" rank="1"/>
    <cfRule type="top10" dxfId="1483" priority="7" rank="1"/>
  </conditionalFormatting>
  <conditionalFormatting sqref="E7">
    <cfRule type="top10" dxfId="1482" priority="6" rank="1"/>
  </conditionalFormatting>
  <conditionalFormatting sqref="G7">
    <cfRule type="top10" dxfId="1481" priority="4" rank="1"/>
  </conditionalFormatting>
  <conditionalFormatting sqref="H7">
    <cfRule type="top10" dxfId="1480" priority="3" rank="1"/>
  </conditionalFormatting>
  <conditionalFormatting sqref="J7">
    <cfRule type="top10" dxfId="1479" priority="1" rank="1"/>
  </conditionalFormatting>
  <hyperlinks>
    <hyperlink ref="Q1" location="'National Adult Rankings'!A1" display="Return to Rankings" xr:uid="{AD9CA76A-E79B-47EF-B059-5AD7E8DA3C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F51B-0796-428F-A882-DB70E314BD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17EE-1CB4-451F-980B-09150DD7841A}">
  <sheetPr codeName="Sheet7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5" max="15" width="8.8554687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92</v>
      </c>
      <c r="C2" s="22">
        <v>43918</v>
      </c>
      <c r="D2" s="23" t="s">
        <v>88</v>
      </c>
      <c r="E2" s="24">
        <v>193</v>
      </c>
      <c r="F2" s="24">
        <v>195</v>
      </c>
      <c r="G2" s="24">
        <v>195</v>
      </c>
      <c r="H2" s="24">
        <v>192</v>
      </c>
      <c r="I2" s="24"/>
      <c r="J2" s="24"/>
      <c r="K2" s="29">
        <f>COUNT(E2:J2)</f>
        <v>4</v>
      </c>
      <c r="L2" s="29">
        <f>SUM(E2:J2)</f>
        <v>775</v>
      </c>
      <c r="M2" s="30">
        <f>IFERROR(L2/K2,0)</f>
        <v>193.75</v>
      </c>
      <c r="N2" s="31">
        <v>6</v>
      </c>
      <c r="O2" s="32">
        <f>SUM(M2+N2)</f>
        <v>199.75</v>
      </c>
    </row>
    <row r="5" spans="1:17" x14ac:dyDescent="0.25">
      <c r="K5" s="17">
        <f>SUM(K2:K4)</f>
        <v>4</v>
      </c>
      <c r="L5" s="17">
        <f>SUM(L2:L4)</f>
        <v>775</v>
      </c>
      <c r="M5" s="16">
        <f>SUM(L5/K5)</f>
        <v>193.75</v>
      </c>
      <c r="N5" s="17">
        <f>SUM(N2:N4)</f>
        <v>6</v>
      </c>
      <c r="O5" s="19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478" priority="5" rank="1"/>
  </conditionalFormatting>
  <conditionalFormatting sqref="G2">
    <cfRule type="top10" dxfId="1477" priority="4" rank="1"/>
  </conditionalFormatting>
  <conditionalFormatting sqref="H2">
    <cfRule type="top10" dxfId="1476" priority="3" rank="1"/>
  </conditionalFormatting>
  <conditionalFormatting sqref="I2">
    <cfRule type="top10" dxfId="1475" priority="1" rank="1"/>
  </conditionalFormatting>
  <conditionalFormatting sqref="J2">
    <cfRule type="top10" dxfId="1474" priority="2" rank="1"/>
  </conditionalFormatting>
  <conditionalFormatting sqref="E2">
    <cfRule type="top10" dxfId="1473" priority="6" rank="1"/>
  </conditionalFormatting>
  <hyperlinks>
    <hyperlink ref="Q1" location="'National Adult Rankings'!A1" display="Return to Rankings" xr:uid="{2750071B-E144-46D8-BBED-AD5AC63C3676}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323A-57AA-4EA9-9CAD-75D9E06FDFE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342</v>
      </c>
      <c r="C2" s="22">
        <v>44093</v>
      </c>
      <c r="D2" s="23" t="s">
        <v>256</v>
      </c>
      <c r="E2" s="24">
        <v>180</v>
      </c>
      <c r="F2" s="24">
        <v>180</v>
      </c>
      <c r="G2" s="24">
        <v>190</v>
      </c>
      <c r="H2" s="24"/>
      <c r="I2" s="24"/>
      <c r="J2" s="24"/>
      <c r="K2" s="29">
        <v>3</v>
      </c>
      <c r="L2" s="29">
        <v>550</v>
      </c>
      <c r="M2" s="30">
        <v>183.33333333333334</v>
      </c>
      <c r="N2" s="31">
        <v>6</v>
      </c>
      <c r="O2" s="32">
        <v>189.33333333333334</v>
      </c>
    </row>
    <row r="3" spans="1:17" x14ac:dyDescent="0.25">
      <c r="A3" s="20" t="s">
        <v>78</v>
      </c>
      <c r="B3" s="21" t="s">
        <v>342</v>
      </c>
      <c r="C3" s="22">
        <v>44093</v>
      </c>
      <c r="D3" s="23" t="s">
        <v>335</v>
      </c>
      <c r="E3" s="24">
        <v>192</v>
      </c>
      <c r="F3" s="24">
        <v>188</v>
      </c>
      <c r="G3" s="24">
        <v>192</v>
      </c>
      <c r="H3" s="24"/>
      <c r="I3" s="24"/>
      <c r="J3" s="24"/>
      <c r="K3" s="29">
        <v>3</v>
      </c>
      <c r="L3" s="29">
        <v>572</v>
      </c>
      <c r="M3" s="30">
        <v>190.66666666666666</v>
      </c>
      <c r="N3" s="31">
        <v>12</v>
      </c>
      <c r="O3" s="32">
        <v>202.66666666666666</v>
      </c>
    </row>
    <row r="6" spans="1:17" x14ac:dyDescent="0.25">
      <c r="K6" s="17">
        <f>SUM(K2:K5)</f>
        <v>6</v>
      </c>
      <c r="L6" s="17">
        <f>SUM(L2:L5)</f>
        <v>1122</v>
      </c>
      <c r="M6" s="19">
        <f>SUM(L6/K6)</f>
        <v>187</v>
      </c>
      <c r="N6" s="17">
        <f>SUM(N2:N5)</f>
        <v>18</v>
      </c>
      <c r="O6" s="19">
        <f>SUM(M6+N6)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1472" priority="12" rank="1"/>
  </conditionalFormatting>
  <conditionalFormatting sqref="E2">
    <cfRule type="top10" dxfId="1471" priority="11" rank="1"/>
  </conditionalFormatting>
  <conditionalFormatting sqref="I2">
    <cfRule type="top10" dxfId="1470" priority="8" rank="1"/>
  </conditionalFormatting>
  <conditionalFormatting sqref="H2">
    <cfRule type="top10" dxfId="1469" priority="9" rank="1"/>
  </conditionalFormatting>
  <conditionalFormatting sqref="G2">
    <cfRule type="top10" dxfId="1468" priority="10" rank="1"/>
  </conditionalFormatting>
  <conditionalFormatting sqref="J2">
    <cfRule type="top10" dxfId="1467" priority="7" rank="1"/>
  </conditionalFormatting>
  <conditionalFormatting sqref="J3">
    <cfRule type="top10" dxfId="1466" priority="1" rank="1"/>
  </conditionalFormatting>
  <conditionalFormatting sqref="I3">
    <cfRule type="top10" dxfId="1465" priority="2" rank="1"/>
  </conditionalFormatting>
  <conditionalFormatting sqref="H3">
    <cfRule type="top10" dxfId="1464" priority="3" rank="1"/>
  </conditionalFormatting>
  <conditionalFormatting sqref="G3">
    <cfRule type="top10" dxfId="1463" priority="4" rank="1"/>
  </conditionalFormatting>
  <conditionalFormatting sqref="F3">
    <cfRule type="top10" dxfId="1462" priority="5" rank="1"/>
  </conditionalFormatting>
  <conditionalFormatting sqref="E3">
    <cfRule type="top10" dxfId="1461" priority="6" rank="1"/>
  </conditionalFormatting>
  <hyperlinks>
    <hyperlink ref="Q1" location="'National Adult Rankings'!A1" display="Return to Rankings" xr:uid="{C46D7CD5-1F11-44DA-B175-BE0C0AE745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50C902-5482-4A43-9282-B11BC345D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5571-C9A3-4F2B-B5D7-02FC896CF88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252</v>
      </c>
      <c r="C2" s="22">
        <v>44032</v>
      </c>
      <c r="D2" s="23" t="s">
        <v>88</v>
      </c>
      <c r="E2" s="24">
        <v>186</v>
      </c>
      <c r="F2" s="24">
        <v>190</v>
      </c>
      <c r="G2" s="24">
        <v>187</v>
      </c>
      <c r="H2" s="24">
        <v>186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</protectedRanges>
  <conditionalFormatting sqref="I2">
    <cfRule type="top10" dxfId="1460" priority="6" rank="1"/>
  </conditionalFormatting>
  <conditionalFormatting sqref="E2">
    <cfRule type="top10" dxfId="1459" priority="5" rank="1"/>
  </conditionalFormatting>
  <conditionalFormatting sqref="F2">
    <cfRule type="top10" dxfId="1458" priority="4" rank="1"/>
  </conditionalFormatting>
  <conditionalFormatting sqref="G2">
    <cfRule type="top10" dxfId="1457" priority="3" rank="1"/>
  </conditionalFormatting>
  <conditionalFormatting sqref="H2">
    <cfRule type="top10" dxfId="1456" priority="2" rank="1"/>
  </conditionalFormatting>
  <conditionalFormatting sqref="J2">
    <cfRule type="top10" dxfId="1455" priority="1" rank="1"/>
  </conditionalFormatting>
  <hyperlinks>
    <hyperlink ref="Q1" location="'National Adult Rankings'!A1" display="Return to Rankings" xr:uid="{317EBC58-DE27-4E08-A033-627A906998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876DC-7DF3-4E22-B4D1-29CF00FAFD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8327-C1F2-4B7B-8CA8-07083AEA7BD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355</v>
      </c>
      <c r="C2" s="22">
        <v>44121</v>
      </c>
      <c r="D2" s="23" t="s">
        <v>82</v>
      </c>
      <c r="E2" s="24">
        <v>193</v>
      </c>
      <c r="F2" s="24">
        <v>191</v>
      </c>
      <c r="G2" s="24">
        <v>185</v>
      </c>
      <c r="H2" s="24">
        <v>195</v>
      </c>
      <c r="I2" s="24">
        <v>188</v>
      </c>
      <c r="J2" s="24">
        <v>195</v>
      </c>
      <c r="K2" s="29">
        <v>6</v>
      </c>
      <c r="L2" s="29">
        <v>1147</v>
      </c>
      <c r="M2" s="30">
        <v>191.16666666666666</v>
      </c>
      <c r="N2" s="31">
        <v>6</v>
      </c>
      <c r="O2" s="32">
        <v>197.16666666666666</v>
      </c>
    </row>
    <row r="3" spans="1:17" x14ac:dyDescent="0.25">
      <c r="A3" s="20" t="s">
        <v>128</v>
      </c>
      <c r="B3" s="21" t="s">
        <v>355</v>
      </c>
      <c r="C3" s="22">
        <v>44122</v>
      </c>
      <c r="D3" s="23" t="s">
        <v>82</v>
      </c>
      <c r="E3" s="24">
        <v>189</v>
      </c>
      <c r="F3" s="24">
        <v>189</v>
      </c>
      <c r="G3" s="24">
        <v>189</v>
      </c>
      <c r="H3" s="24">
        <v>188</v>
      </c>
      <c r="I3" s="24">
        <v>181</v>
      </c>
      <c r="J3" s="24">
        <v>191</v>
      </c>
      <c r="K3" s="29">
        <v>6</v>
      </c>
      <c r="L3" s="29">
        <v>1127</v>
      </c>
      <c r="M3" s="30">
        <v>187.83333333333334</v>
      </c>
      <c r="N3" s="31">
        <v>4</v>
      </c>
      <c r="O3" s="32">
        <v>191.83333333333334</v>
      </c>
    </row>
    <row r="6" spans="1:17" x14ac:dyDescent="0.25">
      <c r="K6" s="17">
        <f>SUM(K2:K5)</f>
        <v>12</v>
      </c>
      <c r="L6" s="17">
        <f>SUM(L2:L5)</f>
        <v>2274</v>
      </c>
      <c r="M6" s="19">
        <f>SUM(L6/K6)</f>
        <v>189.5</v>
      </c>
      <c r="N6" s="17">
        <f>SUM(N2:N5)</f>
        <v>10</v>
      </c>
      <c r="O6" s="19">
        <f>SUM(M6+N6)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9_1"/>
    <protectedRange algorithmName="SHA-512" hashValue="ON39YdpmFHfN9f47KpiRvqrKx0V9+erV1CNkpWzYhW/Qyc6aT8rEyCrvauWSYGZK2ia3o7vd3akF07acHAFpOA==" saltValue="yVW9XmDwTqEnmpSGai0KYg==" spinCount="100000" sqref="B3" name="Range1_20"/>
  </protectedRanges>
  <conditionalFormatting sqref="E2">
    <cfRule type="top10" dxfId="1454" priority="12" rank="1"/>
  </conditionalFormatting>
  <conditionalFormatting sqref="F2">
    <cfRule type="top10" dxfId="1453" priority="11" rank="1"/>
  </conditionalFormatting>
  <conditionalFormatting sqref="G2">
    <cfRule type="top10" dxfId="1452" priority="10" rank="1"/>
  </conditionalFormatting>
  <conditionalFormatting sqref="H2">
    <cfRule type="top10" dxfId="1451" priority="9" rank="1"/>
  </conditionalFormatting>
  <conditionalFormatting sqref="I2">
    <cfRule type="top10" dxfId="1450" priority="8" rank="1"/>
  </conditionalFormatting>
  <conditionalFormatting sqref="J2">
    <cfRule type="top10" dxfId="1449" priority="7" rank="1"/>
  </conditionalFormatting>
  <conditionalFormatting sqref="E3">
    <cfRule type="top10" dxfId="1448" priority="6" rank="1"/>
  </conditionalFormatting>
  <conditionalFormatting sqref="F3">
    <cfRule type="top10" dxfId="1447" priority="5" rank="1"/>
  </conditionalFormatting>
  <conditionalFormatting sqref="G3">
    <cfRule type="top10" dxfId="1446" priority="4" rank="1"/>
  </conditionalFormatting>
  <conditionalFormatting sqref="H3">
    <cfRule type="top10" dxfId="1445" priority="3" rank="1"/>
  </conditionalFormatting>
  <conditionalFormatting sqref="I3">
    <cfRule type="top10" dxfId="1444" priority="2" rank="1"/>
  </conditionalFormatting>
  <conditionalFormatting sqref="J3">
    <cfRule type="top10" dxfId="1443" priority="1" rank="1"/>
  </conditionalFormatting>
  <hyperlinks>
    <hyperlink ref="Q1" location="'National Adult Rankings'!A1" display="Return to Rankings" xr:uid="{B41D2AFF-A95E-4C6A-A6B7-11E7FD8545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0A342F-F253-4F2C-B0DA-C58DF3D820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B92E-EC00-4D15-BFCD-C29D6961957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31</v>
      </c>
      <c r="B2" s="51" t="s">
        <v>327</v>
      </c>
      <c r="C2" s="52">
        <v>44087</v>
      </c>
      <c r="D2" s="53" t="s">
        <v>122</v>
      </c>
      <c r="E2" s="54">
        <v>168</v>
      </c>
      <c r="F2" s="54">
        <v>175</v>
      </c>
      <c r="G2" s="54">
        <v>168</v>
      </c>
      <c r="H2" s="54">
        <v>164</v>
      </c>
      <c r="I2" s="54">
        <v>167</v>
      </c>
      <c r="J2" s="54">
        <v>157</v>
      </c>
      <c r="K2" s="55">
        <f>COUNT(E2:J2)</f>
        <v>6</v>
      </c>
      <c r="L2" s="55">
        <f>SUM(E2:J2)</f>
        <v>999</v>
      </c>
      <c r="M2" s="56">
        <f>SUM(L2/K2)</f>
        <v>166.5</v>
      </c>
      <c r="N2" s="51">
        <v>4</v>
      </c>
      <c r="O2" s="57">
        <f>SUM(M2+N2)</f>
        <v>170.5</v>
      </c>
    </row>
    <row r="5" spans="1:17" x14ac:dyDescent="0.25">
      <c r="K5" s="17">
        <f>SUM(K2:K4)</f>
        <v>6</v>
      </c>
      <c r="L5" s="17">
        <f>SUM(L2:L4)</f>
        <v>999</v>
      </c>
      <c r="M5" s="19">
        <f>SUM(L5/K5)</f>
        <v>166.5</v>
      </c>
      <c r="N5" s="17">
        <f>SUM(N2:N4)</f>
        <v>4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_1"/>
  </protectedRanges>
  <conditionalFormatting sqref="E2">
    <cfRule type="top10" dxfId="5468" priority="1" rank="1"/>
  </conditionalFormatting>
  <conditionalFormatting sqref="F2">
    <cfRule type="top10" dxfId="5467" priority="2" rank="1"/>
  </conditionalFormatting>
  <conditionalFormatting sqref="G2">
    <cfRule type="top10" dxfId="5466" priority="3" rank="1"/>
  </conditionalFormatting>
  <conditionalFormatting sqref="H2">
    <cfRule type="top10" dxfId="5465" priority="4" rank="1"/>
  </conditionalFormatting>
  <conditionalFormatting sqref="J2">
    <cfRule type="top10" dxfId="5464" priority="5" rank="1"/>
  </conditionalFormatting>
  <conditionalFormatting sqref="I2">
    <cfRule type="top10" dxfId="5463" priority="6" rank="1"/>
  </conditionalFormatting>
  <hyperlinks>
    <hyperlink ref="Q1" location="'National Adult Rankings'!A1" display="Return to Rankings" xr:uid="{B7710E18-3D54-44E9-98B7-C183BA2AC6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E8BF16-F832-4037-BB9E-A38EA6A69A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O5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156</v>
      </c>
      <c r="C2" s="22">
        <v>44058</v>
      </c>
      <c r="D2" s="23" t="s">
        <v>150</v>
      </c>
      <c r="E2" s="24">
        <v>194</v>
      </c>
      <c r="F2" s="24">
        <v>191</v>
      </c>
      <c r="G2" s="24">
        <v>185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3</v>
      </c>
      <c r="O2" s="32">
        <v>193</v>
      </c>
    </row>
    <row r="5" spans="1:15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3</v>
      </c>
      <c r="O5" s="19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442" priority="11" rank="1"/>
  </conditionalFormatting>
  <conditionalFormatting sqref="G2">
    <cfRule type="top10" dxfId="1441" priority="10" rank="1"/>
  </conditionalFormatting>
  <conditionalFormatting sqref="H2">
    <cfRule type="top10" dxfId="1440" priority="9" rank="1"/>
  </conditionalFormatting>
  <conditionalFormatting sqref="I2">
    <cfRule type="top10" dxfId="1439" priority="7" rank="1"/>
  </conditionalFormatting>
  <conditionalFormatting sqref="J2">
    <cfRule type="top10" dxfId="1438" priority="8" rank="1"/>
  </conditionalFormatting>
  <conditionalFormatting sqref="E2">
    <cfRule type="top10" dxfId="1437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4B2F-D9B1-47BD-9218-35A15AD1299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352</v>
      </c>
      <c r="C2" s="22">
        <v>44122</v>
      </c>
      <c r="D2" s="23" t="s">
        <v>159</v>
      </c>
      <c r="E2" s="24">
        <v>194</v>
      </c>
      <c r="F2" s="24">
        <v>195</v>
      </c>
      <c r="G2" s="24">
        <v>189</v>
      </c>
      <c r="H2" s="24">
        <v>194</v>
      </c>
      <c r="I2" s="24">
        <v>197</v>
      </c>
      <c r="J2" s="24">
        <v>194</v>
      </c>
      <c r="K2" s="29">
        <v>6</v>
      </c>
      <c r="L2" s="29">
        <v>1163</v>
      </c>
      <c r="M2" s="30">
        <v>193.83333333333334</v>
      </c>
      <c r="N2" s="31">
        <v>4</v>
      </c>
      <c r="O2" s="32">
        <v>197.83333333333334</v>
      </c>
    </row>
    <row r="5" spans="1:17" x14ac:dyDescent="0.25">
      <c r="K5" s="17">
        <f>SUM(K2:K4)</f>
        <v>6</v>
      </c>
      <c r="L5" s="17">
        <f>SUM(L2:L4)</f>
        <v>1163</v>
      </c>
      <c r="M5" s="19">
        <f>SUM(L5/K5)</f>
        <v>193.83333333333334</v>
      </c>
      <c r="N5" s="17">
        <f>SUM(N2:N4)</f>
        <v>4</v>
      </c>
      <c r="O5" s="19">
        <f>SUM(M5+N5)</f>
        <v>197.83333333333334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1436" priority="5" rank="1"/>
  </conditionalFormatting>
  <conditionalFormatting sqref="I2">
    <cfRule type="top10" dxfId="1435" priority="2" rank="1"/>
    <cfRule type="top10" dxfId="1434" priority="7" rank="1"/>
  </conditionalFormatting>
  <conditionalFormatting sqref="E2">
    <cfRule type="top10" dxfId="1433" priority="6" rank="1"/>
  </conditionalFormatting>
  <conditionalFormatting sqref="G2">
    <cfRule type="top10" dxfId="1432" priority="4" rank="1"/>
  </conditionalFormatting>
  <conditionalFormatting sqref="H2">
    <cfRule type="top10" dxfId="1431" priority="3" rank="1"/>
  </conditionalFormatting>
  <conditionalFormatting sqref="J2">
    <cfRule type="top10" dxfId="1430" priority="1" rank="1"/>
  </conditionalFormatting>
  <hyperlinks>
    <hyperlink ref="Q1" location="'National Adult Rankings'!A1" display="Return to Rankings" xr:uid="{89FFECB9-4665-4A01-A3C0-A5E3A882BC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EEC94-6C1F-47D8-8D77-22E1596CBE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128</v>
      </c>
      <c r="B2" s="21" t="s">
        <v>329</v>
      </c>
      <c r="C2" s="22">
        <v>44115</v>
      </c>
      <c r="D2" s="23" t="s">
        <v>274</v>
      </c>
      <c r="E2" s="24">
        <v>184</v>
      </c>
      <c r="F2" s="24">
        <v>185</v>
      </c>
      <c r="G2" s="24">
        <v>186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6</v>
      </c>
      <c r="O2" s="32">
        <v>190.75</v>
      </c>
    </row>
    <row r="3" spans="1:15" ht="15.75" x14ac:dyDescent="0.3">
      <c r="A3" s="50" t="s">
        <v>16</v>
      </c>
      <c r="B3" s="51" t="s">
        <v>330</v>
      </c>
      <c r="C3" s="52">
        <v>44143</v>
      </c>
      <c r="D3" s="53" t="s">
        <v>122</v>
      </c>
      <c r="E3" s="54">
        <v>191</v>
      </c>
      <c r="F3" s="54">
        <v>190</v>
      </c>
      <c r="G3" s="54">
        <v>190</v>
      </c>
      <c r="H3" s="54">
        <v>190</v>
      </c>
      <c r="I3" s="54"/>
      <c r="J3" s="54"/>
      <c r="K3" s="55">
        <f>COUNT(E3:J3)</f>
        <v>4</v>
      </c>
      <c r="L3" s="55">
        <f>SUM(E3:J3)</f>
        <v>761</v>
      </c>
      <c r="M3" s="56">
        <f>SUM(L3/K3)</f>
        <v>190.25</v>
      </c>
      <c r="N3" s="51">
        <v>4</v>
      </c>
      <c r="O3" s="57">
        <f>SUM(M3+N3)</f>
        <v>194.25</v>
      </c>
    </row>
    <row r="6" spans="1:15" x14ac:dyDescent="0.25">
      <c r="K6" s="17">
        <f>SUM(K2:K5)</f>
        <v>8</v>
      </c>
      <c r="L6" s="17">
        <f>SUM(L2:L5)</f>
        <v>1500</v>
      </c>
      <c r="M6" s="19">
        <f>SUM(L6/K6)</f>
        <v>187.5</v>
      </c>
      <c r="N6" s="17">
        <f>SUM(N2:N5)</f>
        <v>10</v>
      </c>
      <c r="O6" s="19">
        <f>SUM(M6+N6)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_6_1"/>
  </protectedRanges>
  <conditionalFormatting sqref="E2">
    <cfRule type="top10" dxfId="1429" priority="12" rank="1"/>
  </conditionalFormatting>
  <conditionalFormatting sqref="F2">
    <cfRule type="top10" dxfId="1428" priority="11" rank="1"/>
  </conditionalFormatting>
  <conditionalFormatting sqref="G2">
    <cfRule type="top10" dxfId="1427" priority="10" rank="1"/>
  </conditionalFormatting>
  <conditionalFormatting sqref="H2">
    <cfRule type="top10" dxfId="1426" priority="9" rank="1"/>
  </conditionalFormatting>
  <conditionalFormatting sqref="I2">
    <cfRule type="top10" dxfId="1425" priority="8" rank="1"/>
  </conditionalFormatting>
  <conditionalFormatting sqref="J2">
    <cfRule type="top10" dxfId="1424" priority="7" rank="1"/>
  </conditionalFormatting>
  <conditionalFormatting sqref="E3">
    <cfRule type="top10" dxfId="1423" priority="1" rank="1"/>
  </conditionalFormatting>
  <conditionalFormatting sqref="F3">
    <cfRule type="top10" dxfId="1422" priority="2" rank="1"/>
  </conditionalFormatting>
  <conditionalFormatting sqref="G3">
    <cfRule type="top10" dxfId="1421" priority="3" rank="1"/>
  </conditionalFormatting>
  <conditionalFormatting sqref="H3">
    <cfRule type="top10" dxfId="1420" priority="4" rank="1"/>
  </conditionalFormatting>
  <conditionalFormatting sqref="J3">
    <cfRule type="top10" dxfId="1419" priority="5" rank="1"/>
  </conditionalFormatting>
  <conditionalFormatting sqref="I3">
    <cfRule type="top10" dxfId="141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CD8F-8287-4518-90BD-61AA73BABAA5}">
  <sheetPr codeName="Sheet31"/>
  <dimension ref="A1:Q21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53</v>
      </c>
      <c r="C2" s="22">
        <v>43883</v>
      </c>
      <c r="D2" s="23" t="s">
        <v>49</v>
      </c>
      <c r="E2" s="24">
        <v>179</v>
      </c>
      <c r="F2" s="24">
        <v>180</v>
      </c>
      <c r="G2" s="24">
        <v>183</v>
      </c>
      <c r="H2" s="24">
        <v>185</v>
      </c>
      <c r="I2" s="24"/>
      <c r="J2" s="24"/>
      <c r="K2" s="29">
        <v>4</v>
      </c>
      <c r="L2" s="29">
        <v>727</v>
      </c>
      <c r="M2" s="30">
        <v>181.75</v>
      </c>
      <c r="N2" s="31">
        <v>11</v>
      </c>
      <c r="O2" s="32">
        <v>192.75</v>
      </c>
    </row>
    <row r="3" spans="1:17" x14ac:dyDescent="0.25">
      <c r="A3" s="20" t="s">
        <v>78</v>
      </c>
      <c r="B3" s="21" t="s">
        <v>53</v>
      </c>
      <c r="C3" s="22">
        <v>43904</v>
      </c>
      <c r="D3" s="23" t="s">
        <v>49</v>
      </c>
      <c r="E3" s="24">
        <v>195</v>
      </c>
      <c r="F3" s="24">
        <v>192</v>
      </c>
      <c r="G3" s="24">
        <v>189</v>
      </c>
      <c r="H3" s="24">
        <v>190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53</v>
      </c>
      <c r="C4" s="22">
        <v>43974</v>
      </c>
      <c r="D4" s="23" t="s">
        <v>49</v>
      </c>
      <c r="E4" s="24">
        <v>194</v>
      </c>
      <c r="F4" s="24">
        <v>188</v>
      </c>
      <c r="G4" s="24">
        <v>186</v>
      </c>
      <c r="H4" s="24">
        <v>186</v>
      </c>
      <c r="I4" s="24"/>
      <c r="J4" s="24"/>
      <c r="K4" s="29">
        <v>4</v>
      </c>
      <c r="L4" s="29">
        <v>754</v>
      </c>
      <c r="M4" s="30">
        <v>188.5</v>
      </c>
      <c r="N4" s="31">
        <v>13</v>
      </c>
      <c r="O4" s="32">
        <v>201.5</v>
      </c>
    </row>
    <row r="5" spans="1:17" x14ac:dyDescent="0.25">
      <c r="A5" s="20" t="s">
        <v>78</v>
      </c>
      <c r="B5" s="21" t="s">
        <v>53</v>
      </c>
      <c r="C5" s="22">
        <v>43981</v>
      </c>
      <c r="D5" s="23" t="s">
        <v>49</v>
      </c>
      <c r="E5" s="24">
        <v>184</v>
      </c>
      <c r="F5" s="24">
        <v>178</v>
      </c>
      <c r="G5" s="24">
        <v>182</v>
      </c>
      <c r="H5" s="24">
        <v>179</v>
      </c>
      <c r="I5" s="24"/>
      <c r="J5" s="24"/>
      <c r="K5" s="29">
        <v>4</v>
      </c>
      <c r="L5" s="29">
        <v>723</v>
      </c>
      <c r="M5" s="30">
        <v>180.75</v>
      </c>
      <c r="N5" s="31">
        <v>6</v>
      </c>
      <c r="O5" s="32">
        <v>186.75</v>
      </c>
    </row>
    <row r="6" spans="1:17" x14ac:dyDescent="0.25">
      <c r="A6" s="20" t="s">
        <v>78</v>
      </c>
      <c r="B6" s="21" t="s">
        <v>53</v>
      </c>
      <c r="C6" s="22">
        <v>43995</v>
      </c>
      <c r="D6" s="23" t="s">
        <v>49</v>
      </c>
      <c r="E6" s="24">
        <v>180</v>
      </c>
      <c r="F6" s="24">
        <v>183</v>
      </c>
      <c r="G6" s="24">
        <v>188</v>
      </c>
      <c r="H6" s="24">
        <v>184</v>
      </c>
      <c r="I6" s="24"/>
      <c r="J6" s="24"/>
      <c r="K6" s="29">
        <v>4</v>
      </c>
      <c r="L6" s="29">
        <v>735</v>
      </c>
      <c r="M6" s="30">
        <v>183.75</v>
      </c>
      <c r="N6" s="31">
        <v>9</v>
      </c>
      <c r="O6" s="32">
        <v>192.75</v>
      </c>
    </row>
    <row r="7" spans="1:17" x14ac:dyDescent="0.25">
      <c r="A7" s="20" t="s">
        <v>78</v>
      </c>
      <c r="B7" s="21" t="s">
        <v>53</v>
      </c>
      <c r="C7" s="22">
        <v>44009</v>
      </c>
      <c r="D7" s="23" t="s">
        <v>49</v>
      </c>
      <c r="E7" s="24">
        <v>192</v>
      </c>
      <c r="F7" s="24">
        <v>193</v>
      </c>
      <c r="G7" s="24">
        <v>185</v>
      </c>
      <c r="H7" s="24">
        <v>193</v>
      </c>
      <c r="I7" s="24"/>
      <c r="J7" s="24"/>
      <c r="K7" s="29">
        <v>4</v>
      </c>
      <c r="L7" s="29">
        <v>763</v>
      </c>
      <c r="M7" s="30">
        <v>190.75</v>
      </c>
      <c r="N7" s="31">
        <v>13</v>
      </c>
      <c r="O7" s="32">
        <v>203.75</v>
      </c>
    </row>
    <row r="8" spans="1:17" x14ac:dyDescent="0.25">
      <c r="A8" s="20" t="s">
        <v>78</v>
      </c>
      <c r="B8" s="21" t="s">
        <v>53</v>
      </c>
      <c r="C8" s="22">
        <v>44037</v>
      </c>
      <c r="D8" s="23" t="s">
        <v>49</v>
      </c>
      <c r="E8" s="24">
        <v>193</v>
      </c>
      <c r="F8" s="24">
        <v>196</v>
      </c>
      <c r="G8" s="24">
        <v>189</v>
      </c>
      <c r="H8" s="24">
        <v>196</v>
      </c>
      <c r="I8" s="24"/>
      <c r="J8" s="24"/>
      <c r="K8" s="29">
        <v>4</v>
      </c>
      <c r="L8" s="29">
        <v>774</v>
      </c>
      <c r="M8" s="30">
        <v>193.5</v>
      </c>
      <c r="N8" s="31">
        <v>13</v>
      </c>
      <c r="O8" s="32">
        <v>206.5</v>
      </c>
    </row>
    <row r="9" spans="1:17" x14ac:dyDescent="0.25">
      <c r="A9" s="20" t="s">
        <v>78</v>
      </c>
      <c r="B9" s="21" t="s">
        <v>53</v>
      </c>
      <c r="C9" s="22">
        <v>44023</v>
      </c>
      <c r="D9" s="23" t="s">
        <v>49</v>
      </c>
      <c r="E9" s="24">
        <v>192</v>
      </c>
      <c r="F9" s="24">
        <v>193</v>
      </c>
      <c r="G9" s="24">
        <v>199</v>
      </c>
      <c r="H9" s="24">
        <v>192</v>
      </c>
      <c r="I9" s="24"/>
      <c r="J9" s="24"/>
      <c r="K9" s="29">
        <v>4</v>
      </c>
      <c r="L9" s="29">
        <v>776</v>
      </c>
      <c r="M9" s="30">
        <v>194</v>
      </c>
      <c r="N9" s="31">
        <v>13</v>
      </c>
      <c r="O9" s="32">
        <v>207</v>
      </c>
    </row>
    <row r="10" spans="1:17" x14ac:dyDescent="0.25">
      <c r="A10" s="20" t="s">
        <v>78</v>
      </c>
      <c r="B10" s="21" t="s">
        <v>53</v>
      </c>
      <c r="C10" s="22">
        <v>44051</v>
      </c>
      <c r="D10" s="23" t="s">
        <v>49</v>
      </c>
      <c r="E10" s="24">
        <v>192</v>
      </c>
      <c r="F10" s="24">
        <v>187</v>
      </c>
      <c r="G10" s="24">
        <v>186</v>
      </c>
      <c r="H10" s="24">
        <v>191</v>
      </c>
      <c r="I10" s="24"/>
      <c r="J10" s="24"/>
      <c r="K10" s="29">
        <v>4</v>
      </c>
      <c r="L10" s="29">
        <v>756</v>
      </c>
      <c r="M10" s="30">
        <v>189</v>
      </c>
      <c r="N10" s="31">
        <v>13</v>
      </c>
      <c r="O10" s="32">
        <v>202</v>
      </c>
    </row>
    <row r="11" spans="1:17" x14ac:dyDescent="0.25">
      <c r="A11" s="20" t="s">
        <v>78</v>
      </c>
      <c r="B11" s="21" t="s">
        <v>53</v>
      </c>
      <c r="C11" s="22">
        <v>44065</v>
      </c>
      <c r="D11" s="23" t="s">
        <v>49</v>
      </c>
      <c r="E11" s="24">
        <v>195</v>
      </c>
      <c r="F11" s="24">
        <v>189</v>
      </c>
      <c r="G11" s="24">
        <v>191</v>
      </c>
      <c r="H11" s="24">
        <v>193</v>
      </c>
      <c r="I11" s="24"/>
      <c r="J11" s="24"/>
      <c r="K11" s="29">
        <v>4</v>
      </c>
      <c r="L11" s="29">
        <v>768</v>
      </c>
      <c r="M11" s="30">
        <v>192</v>
      </c>
      <c r="N11" s="31">
        <v>13</v>
      </c>
      <c r="O11" s="32">
        <v>205</v>
      </c>
    </row>
    <row r="12" spans="1:17" x14ac:dyDescent="0.25">
      <c r="A12" s="20" t="s">
        <v>78</v>
      </c>
      <c r="B12" s="21" t="s">
        <v>53</v>
      </c>
      <c r="C12" s="22">
        <v>44072</v>
      </c>
      <c r="D12" s="23" t="s">
        <v>49</v>
      </c>
      <c r="E12" s="24">
        <v>189</v>
      </c>
      <c r="F12" s="24">
        <v>191</v>
      </c>
      <c r="G12" s="24">
        <v>195</v>
      </c>
      <c r="H12" s="24">
        <v>199</v>
      </c>
      <c r="I12" s="24">
        <v>194</v>
      </c>
      <c r="J12" s="24">
        <v>194</v>
      </c>
      <c r="K12" s="29">
        <v>6</v>
      </c>
      <c r="L12" s="29">
        <v>1162</v>
      </c>
      <c r="M12" s="30">
        <v>193.66666666666666</v>
      </c>
      <c r="N12" s="31">
        <v>34</v>
      </c>
      <c r="O12" s="32">
        <v>227.66666666666666</v>
      </c>
    </row>
    <row r="13" spans="1:17" x14ac:dyDescent="0.25">
      <c r="A13" s="20" t="s">
        <v>78</v>
      </c>
      <c r="B13" s="21" t="s">
        <v>53</v>
      </c>
      <c r="C13" s="22">
        <v>44086</v>
      </c>
      <c r="D13" s="23" t="s">
        <v>49</v>
      </c>
      <c r="E13" s="24">
        <v>191</v>
      </c>
      <c r="F13" s="24">
        <v>191</v>
      </c>
      <c r="G13" s="24">
        <v>191</v>
      </c>
      <c r="H13" s="24">
        <v>193</v>
      </c>
      <c r="I13" s="24"/>
      <c r="J13" s="24"/>
      <c r="K13" s="29">
        <v>4</v>
      </c>
      <c r="L13" s="29">
        <v>766</v>
      </c>
      <c r="M13" s="30">
        <v>191.5</v>
      </c>
      <c r="N13" s="31">
        <v>13</v>
      </c>
      <c r="O13" s="32">
        <v>204.5</v>
      </c>
    </row>
    <row r="14" spans="1:17" x14ac:dyDescent="0.25">
      <c r="A14" s="20" t="s">
        <v>78</v>
      </c>
      <c r="B14" s="21" t="s">
        <v>53</v>
      </c>
      <c r="C14" s="22">
        <v>44100</v>
      </c>
      <c r="D14" s="23" t="s">
        <v>49</v>
      </c>
      <c r="E14" s="24">
        <v>196</v>
      </c>
      <c r="F14" s="24">
        <v>182</v>
      </c>
      <c r="G14" s="24">
        <v>193</v>
      </c>
      <c r="H14" s="24">
        <v>189</v>
      </c>
      <c r="I14" s="24"/>
      <c r="J14" s="24"/>
      <c r="K14" s="29">
        <v>4</v>
      </c>
      <c r="L14" s="29">
        <v>760</v>
      </c>
      <c r="M14" s="30">
        <v>190</v>
      </c>
      <c r="N14" s="31">
        <v>13</v>
      </c>
      <c r="O14" s="32">
        <v>203</v>
      </c>
    </row>
    <row r="15" spans="1:17" x14ac:dyDescent="0.25">
      <c r="A15" s="20" t="s">
        <v>78</v>
      </c>
      <c r="B15" s="21" t="s">
        <v>53</v>
      </c>
      <c r="C15" s="22">
        <v>44114</v>
      </c>
      <c r="D15" s="23" t="s">
        <v>49</v>
      </c>
      <c r="E15" s="24">
        <v>191</v>
      </c>
      <c r="F15" s="24">
        <v>192</v>
      </c>
      <c r="G15" s="24">
        <v>190</v>
      </c>
      <c r="H15" s="24">
        <v>188</v>
      </c>
      <c r="I15" s="24"/>
      <c r="J15" s="24"/>
      <c r="K15" s="29">
        <v>4</v>
      </c>
      <c r="L15" s="29">
        <v>761</v>
      </c>
      <c r="M15" s="30">
        <v>190.25</v>
      </c>
      <c r="N15" s="31">
        <v>13</v>
      </c>
      <c r="O15" s="32">
        <v>203.25</v>
      </c>
    </row>
    <row r="16" spans="1:17" x14ac:dyDescent="0.25">
      <c r="A16" s="20" t="s">
        <v>129</v>
      </c>
      <c r="B16" s="21" t="s">
        <v>53</v>
      </c>
      <c r="C16" s="22">
        <v>44122</v>
      </c>
      <c r="D16" s="23" t="s">
        <v>82</v>
      </c>
      <c r="E16" s="24">
        <v>189</v>
      </c>
      <c r="F16" s="24">
        <v>192</v>
      </c>
      <c r="G16" s="24">
        <v>195</v>
      </c>
      <c r="H16" s="24">
        <v>198</v>
      </c>
      <c r="I16" s="24">
        <v>192</v>
      </c>
      <c r="J16" s="24">
        <v>194</v>
      </c>
      <c r="K16" s="29">
        <v>6</v>
      </c>
      <c r="L16" s="29">
        <v>1160</v>
      </c>
      <c r="M16" s="30">
        <v>193.33333333333334</v>
      </c>
      <c r="N16" s="31">
        <v>34</v>
      </c>
      <c r="O16" s="32">
        <v>227.33333333333334</v>
      </c>
    </row>
    <row r="17" spans="1:15" x14ac:dyDescent="0.25">
      <c r="A17" s="20" t="s">
        <v>129</v>
      </c>
      <c r="B17" s="21" t="s">
        <v>53</v>
      </c>
      <c r="C17" s="22">
        <v>44121</v>
      </c>
      <c r="D17" s="23" t="s">
        <v>82</v>
      </c>
      <c r="E17" s="24">
        <v>190</v>
      </c>
      <c r="F17" s="24">
        <v>193</v>
      </c>
      <c r="G17" s="24">
        <v>193</v>
      </c>
      <c r="H17" s="24">
        <v>194</v>
      </c>
      <c r="I17" s="24">
        <v>191</v>
      </c>
      <c r="J17" s="24">
        <v>193</v>
      </c>
      <c r="K17" s="29">
        <v>6</v>
      </c>
      <c r="L17" s="29">
        <v>1154</v>
      </c>
      <c r="M17" s="30">
        <v>192.33333333333334</v>
      </c>
      <c r="N17" s="31">
        <v>34</v>
      </c>
      <c r="O17" s="32">
        <v>226.33333333333334</v>
      </c>
    </row>
    <row r="18" spans="1:15" x14ac:dyDescent="0.25">
      <c r="A18" s="40" t="s">
        <v>78</v>
      </c>
      <c r="B18" s="41" t="s">
        <v>53</v>
      </c>
      <c r="C18" s="42">
        <v>44149</v>
      </c>
      <c r="D18" s="43" t="s">
        <v>49</v>
      </c>
      <c r="E18" s="44">
        <v>181</v>
      </c>
      <c r="F18" s="44">
        <v>188</v>
      </c>
      <c r="G18" s="44">
        <v>188</v>
      </c>
      <c r="H18" s="44">
        <v>189</v>
      </c>
      <c r="I18" s="44">
        <v>194</v>
      </c>
      <c r="J18" s="44">
        <v>188</v>
      </c>
      <c r="K18" s="45">
        <v>6</v>
      </c>
      <c r="L18" s="45">
        <v>1128</v>
      </c>
      <c r="M18" s="46">
        <v>188</v>
      </c>
      <c r="N18" s="47">
        <v>34</v>
      </c>
      <c r="O18" s="48">
        <v>222</v>
      </c>
    </row>
    <row r="21" spans="1:15" x14ac:dyDescent="0.25">
      <c r="K21" s="17">
        <f>SUM(K2:K20)</f>
        <v>76</v>
      </c>
      <c r="L21" s="17">
        <f>SUM(L2:L20)</f>
        <v>14433</v>
      </c>
      <c r="M21" s="19">
        <f>SUM(L21/K21)</f>
        <v>189.90789473684211</v>
      </c>
      <c r="N21" s="17">
        <f>SUM(N2:N20)</f>
        <v>292</v>
      </c>
      <c r="O21" s="19">
        <f>SUM(M21+N21)</f>
        <v>481.90789473684208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"/>
    <protectedRange sqref="D5" name="Range1_1_1_1"/>
    <protectedRange sqref="E6:J6 B6:C6" name="Range1_2_4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5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sqref="E13:J13 B13:C13" name="Range1_2_1_1"/>
    <protectedRange sqref="D13" name="Range1_1_1_5"/>
    <protectedRange algorithmName="SHA-512" hashValue="ON39YdpmFHfN9f47KpiRvqrKx0V9+erV1CNkpWzYhW/Qyc6aT8rEyCrvauWSYGZK2ia3o7vd3akF07acHAFpOA==" saltValue="yVW9XmDwTqEnmpSGai0KYg==" spinCount="100000" sqref="E14:J14 B14:C14" name="Range1_2_11"/>
    <protectedRange algorithmName="SHA-512" hashValue="ON39YdpmFHfN9f47KpiRvqrKx0V9+erV1CNkpWzYhW/Qyc6aT8rEyCrvauWSYGZK2ia3o7vd3akF07acHAFpOA==" saltValue="yVW9XmDwTqEnmpSGai0KYg==" spinCount="100000" sqref="D14" name="Range1_1_1_10"/>
    <protectedRange algorithmName="SHA-512" hashValue="ON39YdpmFHfN9f47KpiRvqrKx0V9+erV1CNkpWzYhW/Qyc6aT8rEyCrvauWSYGZK2ia3o7vd3akF07acHAFpOA==" saltValue="yVW9XmDwTqEnmpSGai0KYg==" spinCount="100000" sqref="E15:J15 B15:C15" name="Range1_2_12"/>
    <protectedRange algorithmName="SHA-512" hashValue="ON39YdpmFHfN9f47KpiRvqrKx0V9+erV1CNkpWzYhW/Qyc6aT8rEyCrvauWSYGZK2ia3o7vd3akF07acHAFpOA==" saltValue="yVW9XmDwTqEnmpSGai0KYg==" spinCount="100000" sqref="D15" name="Range1_1_1_11"/>
    <protectedRange algorithmName="SHA-512" hashValue="ON39YdpmFHfN9f47KpiRvqrKx0V9+erV1CNkpWzYhW/Qyc6aT8rEyCrvauWSYGZK2ia3o7vd3akF07acHAFpOA==" saltValue="yVW9XmDwTqEnmpSGai0KYg==" spinCount="100000" sqref="E16:J16 C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B16" name="Range1_2_14"/>
    <protectedRange algorithmName="SHA-512" hashValue="ON39YdpmFHfN9f47KpiRvqrKx0V9+erV1CNkpWzYhW/Qyc6aT8rEyCrvauWSYGZK2ia3o7vd3akF07acHAFpOA==" saltValue="yVW9XmDwTqEnmpSGai0KYg==" spinCount="100000" sqref="E17:J17 C17" name="Range1_2_1_1_2"/>
    <protectedRange algorithmName="SHA-512" hashValue="ON39YdpmFHfN9f47KpiRvqrKx0V9+erV1CNkpWzYhW/Qyc6aT8rEyCrvauWSYGZK2ia3o7vd3akF07acHAFpOA==" saltValue="yVW9XmDwTqEnmpSGai0KYg==" spinCount="100000" sqref="D17" name="Range1_1_3_1_1"/>
    <protectedRange algorithmName="SHA-512" hashValue="ON39YdpmFHfN9f47KpiRvqrKx0V9+erV1CNkpWzYhW/Qyc6aT8rEyCrvauWSYGZK2ia3o7vd3akF07acHAFpOA==" saltValue="yVW9XmDwTqEnmpSGai0KYg==" spinCount="100000" sqref="B17" name="Range1_2_13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</protectedRanges>
  <conditionalFormatting sqref="F2">
    <cfRule type="top10" dxfId="1417" priority="101" rank="1"/>
  </conditionalFormatting>
  <conditionalFormatting sqref="G2">
    <cfRule type="top10" dxfId="1416" priority="100" rank="1"/>
  </conditionalFormatting>
  <conditionalFormatting sqref="H2">
    <cfRule type="top10" dxfId="1415" priority="99" rank="1"/>
  </conditionalFormatting>
  <conditionalFormatting sqref="E2">
    <cfRule type="top10" dxfId="1414" priority="102" rank="1"/>
  </conditionalFormatting>
  <conditionalFormatting sqref="J2">
    <cfRule type="top10" dxfId="1413" priority="97" rank="1"/>
  </conditionalFormatting>
  <conditionalFormatting sqref="I2">
    <cfRule type="top10" dxfId="1412" priority="98" rank="1"/>
  </conditionalFormatting>
  <conditionalFormatting sqref="J3">
    <cfRule type="top10" dxfId="1411" priority="91" rank="1"/>
  </conditionalFormatting>
  <conditionalFormatting sqref="I3">
    <cfRule type="top10" dxfId="1410" priority="92" rank="1"/>
  </conditionalFormatting>
  <conditionalFormatting sqref="H3">
    <cfRule type="top10" dxfId="1409" priority="93" rank="1"/>
  </conditionalFormatting>
  <conditionalFormatting sqref="G3">
    <cfRule type="top10" dxfId="1408" priority="94" rank="1"/>
  </conditionalFormatting>
  <conditionalFormatting sqref="F3">
    <cfRule type="top10" dxfId="1407" priority="95" rank="1"/>
  </conditionalFormatting>
  <conditionalFormatting sqref="E3">
    <cfRule type="top10" dxfId="1406" priority="96" rank="1"/>
  </conditionalFormatting>
  <conditionalFormatting sqref="J4">
    <cfRule type="top10" dxfId="1405" priority="85" rank="1"/>
  </conditionalFormatting>
  <conditionalFormatting sqref="I4">
    <cfRule type="top10" dxfId="1404" priority="86" rank="1"/>
  </conditionalFormatting>
  <conditionalFormatting sqref="H4">
    <cfRule type="top10" dxfId="1403" priority="87" rank="1"/>
  </conditionalFormatting>
  <conditionalFormatting sqref="G4">
    <cfRule type="top10" dxfId="1402" priority="88" rank="1"/>
  </conditionalFormatting>
  <conditionalFormatting sqref="F4">
    <cfRule type="top10" dxfId="1401" priority="89" rank="1"/>
  </conditionalFormatting>
  <conditionalFormatting sqref="E4">
    <cfRule type="top10" dxfId="1400" priority="90" rank="1"/>
  </conditionalFormatting>
  <conditionalFormatting sqref="J5">
    <cfRule type="top10" dxfId="1399" priority="79" rank="1"/>
  </conditionalFormatting>
  <conditionalFormatting sqref="I5">
    <cfRule type="top10" dxfId="1398" priority="80" rank="1"/>
  </conditionalFormatting>
  <conditionalFormatting sqref="H5">
    <cfRule type="top10" dxfId="1397" priority="81" rank="1"/>
  </conditionalFormatting>
  <conditionalFormatting sqref="G5">
    <cfRule type="top10" dxfId="1396" priority="82" rank="1"/>
  </conditionalFormatting>
  <conditionalFormatting sqref="F5">
    <cfRule type="top10" dxfId="1395" priority="83" rank="1"/>
  </conditionalFormatting>
  <conditionalFormatting sqref="E5">
    <cfRule type="top10" dxfId="1394" priority="84" rank="1"/>
  </conditionalFormatting>
  <conditionalFormatting sqref="J6">
    <cfRule type="top10" dxfId="1393" priority="73" rank="1"/>
  </conditionalFormatting>
  <conditionalFormatting sqref="I6">
    <cfRule type="top10" dxfId="1392" priority="74" rank="1"/>
  </conditionalFormatting>
  <conditionalFormatting sqref="H6">
    <cfRule type="top10" dxfId="1391" priority="75" rank="1"/>
  </conditionalFormatting>
  <conditionalFormatting sqref="G6">
    <cfRule type="top10" dxfId="1390" priority="76" rank="1"/>
  </conditionalFormatting>
  <conditionalFormatting sqref="F6">
    <cfRule type="top10" dxfId="1389" priority="77" rank="1"/>
  </conditionalFormatting>
  <conditionalFormatting sqref="E6">
    <cfRule type="top10" dxfId="1388" priority="78" rank="1"/>
  </conditionalFormatting>
  <conditionalFormatting sqref="J7">
    <cfRule type="top10" dxfId="1387" priority="67" rank="1"/>
  </conditionalFormatting>
  <conditionalFormatting sqref="I7">
    <cfRule type="top10" dxfId="1386" priority="68" rank="1"/>
  </conditionalFormatting>
  <conditionalFormatting sqref="H7">
    <cfRule type="top10" dxfId="1385" priority="69" rank="1"/>
  </conditionalFormatting>
  <conditionalFormatting sqref="G7">
    <cfRule type="top10" dxfId="1384" priority="70" rank="1"/>
  </conditionalFormatting>
  <conditionalFormatting sqref="F7">
    <cfRule type="top10" dxfId="1383" priority="71" rank="1"/>
  </conditionalFormatting>
  <conditionalFormatting sqref="E7">
    <cfRule type="top10" dxfId="1382" priority="72" rank="1"/>
  </conditionalFormatting>
  <conditionalFormatting sqref="J8">
    <cfRule type="top10" dxfId="1381" priority="61" rank="1"/>
  </conditionalFormatting>
  <conditionalFormatting sqref="I8">
    <cfRule type="top10" dxfId="1380" priority="62" rank="1"/>
  </conditionalFormatting>
  <conditionalFormatting sqref="H8">
    <cfRule type="top10" dxfId="1379" priority="63" rank="1"/>
  </conditionalFormatting>
  <conditionalFormatting sqref="G8">
    <cfRule type="top10" dxfId="1378" priority="64" rank="1"/>
  </conditionalFormatting>
  <conditionalFormatting sqref="F8">
    <cfRule type="top10" dxfId="1377" priority="65" rank="1"/>
  </conditionalFormatting>
  <conditionalFormatting sqref="E8">
    <cfRule type="top10" dxfId="1376" priority="66" rank="1"/>
  </conditionalFormatting>
  <conditionalFormatting sqref="J9">
    <cfRule type="top10" dxfId="1375" priority="55" rank="1"/>
  </conditionalFormatting>
  <conditionalFormatting sqref="I9">
    <cfRule type="top10" dxfId="1374" priority="56" rank="1"/>
  </conditionalFormatting>
  <conditionalFormatting sqref="H9">
    <cfRule type="top10" dxfId="1373" priority="57" rank="1"/>
  </conditionalFormatting>
  <conditionalFormatting sqref="G9">
    <cfRule type="top10" dxfId="1372" priority="58" rank="1"/>
  </conditionalFormatting>
  <conditionalFormatting sqref="F9">
    <cfRule type="top10" dxfId="1371" priority="59" rank="1"/>
  </conditionalFormatting>
  <conditionalFormatting sqref="E9">
    <cfRule type="top10" dxfId="1370" priority="60" rank="1"/>
  </conditionalFormatting>
  <conditionalFormatting sqref="J10">
    <cfRule type="top10" dxfId="1369" priority="49" rank="1"/>
  </conditionalFormatting>
  <conditionalFormatting sqref="I10">
    <cfRule type="top10" dxfId="1368" priority="50" rank="1"/>
  </conditionalFormatting>
  <conditionalFormatting sqref="H10">
    <cfRule type="top10" dxfId="1367" priority="51" rank="1"/>
  </conditionalFormatting>
  <conditionalFormatting sqref="G10">
    <cfRule type="top10" dxfId="1366" priority="52" rank="1"/>
  </conditionalFormatting>
  <conditionalFormatting sqref="F10">
    <cfRule type="top10" dxfId="1365" priority="53" rank="1"/>
  </conditionalFormatting>
  <conditionalFormatting sqref="E10">
    <cfRule type="top10" dxfId="1364" priority="54" rank="1"/>
  </conditionalFormatting>
  <conditionalFormatting sqref="J11">
    <cfRule type="top10" dxfId="1363" priority="43" rank="1"/>
  </conditionalFormatting>
  <conditionalFormatting sqref="I11">
    <cfRule type="top10" dxfId="1362" priority="44" rank="1"/>
  </conditionalFormatting>
  <conditionalFormatting sqref="H11">
    <cfRule type="top10" dxfId="1361" priority="45" rank="1"/>
  </conditionalFormatting>
  <conditionalFormatting sqref="G11">
    <cfRule type="top10" dxfId="1360" priority="46" rank="1"/>
  </conditionalFormatting>
  <conditionalFormatting sqref="F11">
    <cfRule type="top10" dxfId="1359" priority="47" rank="1"/>
  </conditionalFormatting>
  <conditionalFormatting sqref="E11">
    <cfRule type="top10" dxfId="1358" priority="48" rank="1"/>
  </conditionalFormatting>
  <conditionalFormatting sqref="J12">
    <cfRule type="top10" dxfId="1357" priority="37" rank="1"/>
  </conditionalFormatting>
  <conditionalFormatting sqref="I12">
    <cfRule type="top10" dxfId="1356" priority="38" rank="1"/>
  </conditionalFormatting>
  <conditionalFormatting sqref="H12">
    <cfRule type="top10" dxfId="1355" priority="39" rank="1"/>
  </conditionalFormatting>
  <conditionalFormatting sqref="G12">
    <cfRule type="top10" dxfId="1354" priority="40" rank="1"/>
  </conditionalFormatting>
  <conditionalFormatting sqref="F12">
    <cfRule type="top10" dxfId="1353" priority="41" rank="1"/>
  </conditionalFormatting>
  <conditionalFormatting sqref="E12">
    <cfRule type="top10" dxfId="1352" priority="42" rank="1"/>
  </conditionalFormatting>
  <conditionalFormatting sqref="J13">
    <cfRule type="top10" dxfId="1351" priority="31" rank="1"/>
  </conditionalFormatting>
  <conditionalFormatting sqref="I13">
    <cfRule type="top10" dxfId="1350" priority="32" rank="1"/>
  </conditionalFormatting>
  <conditionalFormatting sqref="H13">
    <cfRule type="top10" dxfId="1349" priority="33" rank="1"/>
  </conditionalFormatting>
  <conditionalFormatting sqref="G13">
    <cfRule type="top10" dxfId="1348" priority="34" rank="1"/>
  </conditionalFormatting>
  <conditionalFormatting sqref="F13">
    <cfRule type="top10" dxfId="1347" priority="35" rank="1"/>
  </conditionalFormatting>
  <conditionalFormatting sqref="E13">
    <cfRule type="top10" dxfId="1346" priority="36" rank="1"/>
  </conditionalFormatting>
  <conditionalFormatting sqref="J14">
    <cfRule type="top10" dxfId="1345" priority="25" rank="1"/>
  </conditionalFormatting>
  <conditionalFormatting sqref="I14">
    <cfRule type="top10" dxfId="1344" priority="26" rank="1"/>
  </conditionalFormatting>
  <conditionalFormatting sqref="H14">
    <cfRule type="top10" dxfId="1343" priority="27" rank="1"/>
  </conditionalFormatting>
  <conditionalFormatting sqref="G14">
    <cfRule type="top10" dxfId="1342" priority="28" rank="1"/>
  </conditionalFormatting>
  <conditionalFormatting sqref="F14">
    <cfRule type="top10" dxfId="1341" priority="29" rank="1"/>
  </conditionalFormatting>
  <conditionalFormatting sqref="E14">
    <cfRule type="top10" dxfId="1340" priority="30" rank="1"/>
  </conditionalFormatting>
  <conditionalFormatting sqref="J15">
    <cfRule type="top10" dxfId="1339" priority="19" rank="1"/>
  </conditionalFormatting>
  <conditionalFormatting sqref="I15">
    <cfRule type="top10" dxfId="1338" priority="20" rank="1"/>
  </conditionalFormatting>
  <conditionalFormatting sqref="H15">
    <cfRule type="top10" dxfId="1337" priority="21" rank="1"/>
  </conditionalFormatting>
  <conditionalFormatting sqref="G15">
    <cfRule type="top10" dxfId="1336" priority="22" rank="1"/>
  </conditionalFormatting>
  <conditionalFormatting sqref="F15">
    <cfRule type="top10" dxfId="1335" priority="23" rank="1"/>
  </conditionalFormatting>
  <conditionalFormatting sqref="E15">
    <cfRule type="top10" dxfId="1334" priority="24" rank="1"/>
  </conditionalFormatting>
  <conditionalFormatting sqref="E16">
    <cfRule type="top10" dxfId="1333" priority="18" rank="1"/>
  </conditionalFormatting>
  <conditionalFormatting sqref="F16">
    <cfRule type="top10" dxfId="1332" priority="17" rank="1"/>
  </conditionalFormatting>
  <conditionalFormatting sqref="G16">
    <cfRule type="top10" dxfId="1331" priority="16" rank="1"/>
  </conditionalFormatting>
  <conditionalFormatting sqref="H16">
    <cfRule type="top10" dxfId="1330" priority="15" rank="1"/>
  </conditionalFormatting>
  <conditionalFormatting sqref="I16">
    <cfRule type="top10" dxfId="1329" priority="14" rank="1"/>
  </conditionalFormatting>
  <conditionalFormatting sqref="J16">
    <cfRule type="top10" dxfId="1328" priority="13" rank="1"/>
  </conditionalFormatting>
  <conditionalFormatting sqref="E17">
    <cfRule type="top10" dxfId="1327" priority="12" rank="1"/>
  </conditionalFormatting>
  <conditionalFormatting sqref="F17">
    <cfRule type="top10" dxfId="1326" priority="11" rank="1"/>
  </conditionalFormatting>
  <conditionalFormatting sqref="G17">
    <cfRule type="top10" dxfId="1325" priority="10" rank="1"/>
  </conditionalFormatting>
  <conditionalFormatting sqref="H17">
    <cfRule type="top10" dxfId="1324" priority="9" rank="1"/>
  </conditionalFormatting>
  <conditionalFormatting sqref="I17">
    <cfRule type="top10" dxfId="1323" priority="8" rank="1"/>
  </conditionalFormatting>
  <conditionalFormatting sqref="J17">
    <cfRule type="top10" dxfId="1322" priority="7" rank="1"/>
  </conditionalFormatting>
  <conditionalFormatting sqref="J18">
    <cfRule type="top10" dxfId="1321" priority="1" rank="1"/>
  </conditionalFormatting>
  <conditionalFormatting sqref="I18">
    <cfRule type="top10" dxfId="1320" priority="2" rank="1"/>
  </conditionalFormatting>
  <conditionalFormatting sqref="H18">
    <cfRule type="top10" dxfId="1319" priority="3" rank="1"/>
  </conditionalFormatting>
  <conditionalFormatting sqref="G18">
    <cfRule type="top10" dxfId="1318" priority="4" rank="1"/>
  </conditionalFormatting>
  <conditionalFormatting sqref="F18">
    <cfRule type="top10" dxfId="1317" priority="5" rank="1"/>
  </conditionalFormatting>
  <conditionalFormatting sqref="E18">
    <cfRule type="top10" dxfId="1316" priority="6" rank="1"/>
  </conditionalFormatting>
  <hyperlinks>
    <hyperlink ref="Q1" location="'National Adult Rankings'!A1" display="Return to Rankings" xr:uid="{019BF62F-31EF-461F-9278-947D1F5E7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3122F-E21F-4A91-BCA1-F704D3C209D8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CDD7C5C-C7D5-437F-8172-CDD69A1CC7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4C7BCED-8C05-4430-8F0E-860587D1D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B363CF8-6916-45B4-B1EB-038E789D41B7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57B2-C513-43A3-8526-1B29133D326F}">
  <sheetPr codeName="Sheet7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98</v>
      </c>
      <c r="C2" s="22">
        <v>43918</v>
      </c>
      <c r="D2" s="23" t="s">
        <v>88</v>
      </c>
      <c r="E2" s="24">
        <v>186</v>
      </c>
      <c r="F2" s="24">
        <v>191</v>
      </c>
      <c r="G2" s="24">
        <v>191</v>
      </c>
      <c r="H2" s="24">
        <v>185</v>
      </c>
      <c r="I2" s="24"/>
      <c r="J2" s="24"/>
      <c r="K2" s="29">
        <f>COUNT(E2:J2)</f>
        <v>4</v>
      </c>
      <c r="L2" s="29">
        <f>SUM(E2:J2)</f>
        <v>753</v>
      </c>
      <c r="M2" s="30">
        <f>IFERROR(L2/K2,0)</f>
        <v>188.25</v>
      </c>
      <c r="N2" s="31">
        <v>2</v>
      </c>
      <c r="O2" s="32">
        <f>SUM(M2+N2)</f>
        <v>190.25</v>
      </c>
    </row>
    <row r="5" spans="1:17" x14ac:dyDescent="0.25">
      <c r="K5" s="17">
        <f>SUM(K2:K4)</f>
        <v>4</v>
      </c>
      <c r="L5" s="17">
        <f>SUM(L2:L4)</f>
        <v>753</v>
      </c>
      <c r="M5" s="16">
        <f>SUM(L5/K5)</f>
        <v>188.25</v>
      </c>
      <c r="N5" s="17">
        <f>SUM(N2:N4)</f>
        <v>2</v>
      </c>
      <c r="O5" s="17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315" priority="5" rank="1"/>
  </conditionalFormatting>
  <conditionalFormatting sqref="G2">
    <cfRule type="top10" dxfId="1314" priority="4" rank="1"/>
  </conditionalFormatting>
  <conditionalFormatting sqref="H2">
    <cfRule type="top10" dxfId="1313" priority="3" rank="1"/>
  </conditionalFormatting>
  <conditionalFormatting sqref="I2">
    <cfRule type="top10" dxfId="1312" priority="1" rank="1"/>
  </conditionalFormatting>
  <conditionalFormatting sqref="J2">
    <cfRule type="top10" dxfId="1311" priority="2" rank="1"/>
  </conditionalFormatting>
  <conditionalFormatting sqref="E2">
    <cfRule type="top10" dxfId="1310" priority="6" rank="1"/>
  </conditionalFormatting>
  <hyperlinks>
    <hyperlink ref="Q1" location="'National Adult Rankings'!A1" display="Return to Rankings" xr:uid="{A0F1E8C3-ECE0-4C72-BC21-E4B5522067AD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9491-29BB-4BD2-9FA1-8693322785F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247</v>
      </c>
      <c r="C2" s="22">
        <v>44030</v>
      </c>
      <c r="D2" s="23" t="s">
        <v>204</v>
      </c>
      <c r="E2" s="24">
        <v>171</v>
      </c>
      <c r="F2" s="24">
        <v>181</v>
      </c>
      <c r="G2" s="24">
        <v>172</v>
      </c>
      <c r="H2" s="24">
        <v>175</v>
      </c>
      <c r="I2" s="24"/>
      <c r="J2" s="24"/>
      <c r="K2" s="29">
        <v>4</v>
      </c>
      <c r="L2" s="29">
        <v>699</v>
      </c>
      <c r="M2" s="30">
        <v>174.75</v>
      </c>
      <c r="N2" s="31">
        <v>2</v>
      </c>
      <c r="O2" s="32">
        <v>176.75</v>
      </c>
    </row>
    <row r="5" spans="1:17" x14ac:dyDescent="0.25">
      <c r="K5" s="17">
        <f>SUM(K2:K4)</f>
        <v>4</v>
      </c>
      <c r="L5" s="17">
        <f>SUM(L2:L4)</f>
        <v>699</v>
      </c>
      <c r="M5" s="19">
        <f>SUM(L5/K5)</f>
        <v>174.75</v>
      </c>
      <c r="N5" s="17">
        <f>SUM(N2:N4)</f>
        <v>2</v>
      </c>
      <c r="O5" s="19">
        <f>SUM(M5+N5)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1"/>
    <protectedRange algorithmName="SHA-512" hashValue="ON39YdpmFHfN9f47KpiRvqrKx0V9+erV1CNkpWzYhW/Qyc6aT8rEyCrvauWSYGZK2ia3o7vd3akF07acHAFpOA==" saltValue="yVW9XmDwTqEnmpSGai0KYg==" spinCount="100000" sqref="D2" name="Range1_1_24"/>
  </protectedRanges>
  <conditionalFormatting sqref="I2">
    <cfRule type="top10" dxfId="1309" priority="3" rank="1"/>
  </conditionalFormatting>
  <conditionalFormatting sqref="H2">
    <cfRule type="top10" dxfId="1308" priority="4" rank="1"/>
  </conditionalFormatting>
  <conditionalFormatting sqref="G2">
    <cfRule type="top10" dxfId="1307" priority="5" rank="1"/>
  </conditionalFormatting>
  <conditionalFormatting sqref="F2">
    <cfRule type="top10" dxfId="1306" priority="6" rank="1"/>
  </conditionalFormatting>
  <conditionalFormatting sqref="E2">
    <cfRule type="top10" dxfId="1305" priority="2" rank="1"/>
  </conditionalFormatting>
  <conditionalFormatting sqref="J2">
    <cfRule type="top10" dxfId="1304" priority="1" rank="1"/>
  </conditionalFormatting>
  <hyperlinks>
    <hyperlink ref="Q1" location="'National Adult Rankings'!A1" display="Return to Rankings" xr:uid="{27F11534-97AD-489F-8DFB-C5A8BB94B1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F35CF-052B-4016-9AE3-DBD49F4DE2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8B6-DD58-4C54-A3E3-0EEBC0D1CA56}">
  <sheetPr codeName="Sheet12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145</v>
      </c>
      <c r="C2" s="22">
        <v>43967</v>
      </c>
      <c r="D2" s="23" t="s">
        <v>142</v>
      </c>
      <c r="E2" s="24">
        <v>190</v>
      </c>
      <c r="F2" s="24">
        <v>189</v>
      </c>
      <c r="G2" s="24">
        <v>197</v>
      </c>
      <c r="H2" s="24">
        <v>195</v>
      </c>
      <c r="I2" s="24">
        <v>196</v>
      </c>
      <c r="J2" s="24">
        <v>188</v>
      </c>
      <c r="K2" s="29">
        <v>6</v>
      </c>
      <c r="L2" s="29">
        <v>1155</v>
      </c>
      <c r="M2" s="30">
        <v>192.5</v>
      </c>
      <c r="N2" s="31">
        <v>4</v>
      </c>
      <c r="O2" s="32">
        <v>196.5</v>
      </c>
    </row>
    <row r="5" spans="1:17" x14ac:dyDescent="0.25">
      <c r="K5" s="17">
        <f>SUM(K2:K4)</f>
        <v>6</v>
      </c>
      <c r="L5" s="17">
        <f>SUM(L2:L4)</f>
        <v>1155</v>
      </c>
      <c r="M5" s="19">
        <f>SUM(L5/K5)</f>
        <v>192.5</v>
      </c>
      <c r="N5" s="17">
        <f>SUM(N2:N4)</f>
        <v>4</v>
      </c>
      <c r="O5" s="19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1303" priority="1" rank="1"/>
  </conditionalFormatting>
  <conditionalFormatting sqref="G2">
    <cfRule type="top10" dxfId="1302" priority="2" rank="1"/>
  </conditionalFormatting>
  <conditionalFormatting sqref="H2">
    <cfRule type="top10" dxfId="1301" priority="3" rank="1"/>
  </conditionalFormatting>
  <conditionalFormatting sqref="I2">
    <cfRule type="top10" dxfId="1300" priority="4" rank="1"/>
  </conditionalFormatting>
  <conditionalFormatting sqref="J2">
    <cfRule type="top10" dxfId="1299" priority="5" rank="1"/>
  </conditionalFormatting>
  <conditionalFormatting sqref="E2">
    <cfRule type="top10" dxfId="1298" priority="6" rank="1"/>
  </conditionalFormatting>
  <hyperlinks>
    <hyperlink ref="Q1" location="'National Adult Rankings'!A1" display="Return to Rankings" xr:uid="{DC1FD300-F31D-4508-AD28-4D4D5230CD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836EC6-3ED5-4AC1-AFCA-21D700A4ED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8C365DF-FF8A-4A6A-B23E-338E22D28EC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92D-701F-4B72-AE40-8E7C96EC9EB0}">
  <sheetPr codeName="Sheet50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67</v>
      </c>
      <c r="C2" s="22">
        <f t="shared" ref="C2" si="0">$D$2</f>
        <v>188</v>
      </c>
      <c r="D2" s="23">
        <f t="shared" ref="D2" si="1">$E$2</f>
        <v>188</v>
      </c>
      <c r="E2" s="24">
        <v>188</v>
      </c>
      <c r="F2" s="24">
        <v>189</v>
      </c>
      <c r="G2" s="24">
        <v>185</v>
      </c>
      <c r="H2" s="24">
        <v>182</v>
      </c>
      <c r="I2" s="24"/>
      <c r="J2" s="24"/>
      <c r="K2" s="29">
        <v>4</v>
      </c>
      <c r="L2" s="29">
        <v>744</v>
      </c>
      <c r="M2" s="30">
        <v>186</v>
      </c>
      <c r="N2" s="31">
        <v>2</v>
      </c>
      <c r="O2" s="32">
        <v>188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2</v>
      </c>
      <c r="O5" s="19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1297" priority="1" rank="1"/>
  </conditionalFormatting>
  <conditionalFormatting sqref="G2">
    <cfRule type="top10" dxfId="1296" priority="2" rank="1"/>
  </conditionalFormatting>
  <conditionalFormatting sqref="H2">
    <cfRule type="top10" dxfId="1295" priority="3" rank="1"/>
  </conditionalFormatting>
  <conditionalFormatting sqref="I2">
    <cfRule type="top10" dxfId="1294" priority="4" rank="1"/>
  </conditionalFormatting>
  <conditionalFormatting sqref="J2">
    <cfRule type="top10" dxfId="1293" priority="5" rank="1"/>
  </conditionalFormatting>
  <conditionalFormatting sqref="E2">
    <cfRule type="top10" dxfId="1292" priority="6" rank="1"/>
  </conditionalFormatting>
  <hyperlinks>
    <hyperlink ref="Q1" location="'National Adult Rankings'!A1" display="Return to Rankings" xr:uid="{7FC12290-4ED1-435D-BA81-A0AA21924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EFDBD-7D5F-4897-B296-B11D0288B5FC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83482F31-5E2A-4E65-A09A-7E3EAAA039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82C7-85B3-41F1-B6E3-12CD62C599C3}">
  <dimension ref="A1:Q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164</v>
      </c>
      <c r="C2" s="22">
        <v>43981</v>
      </c>
      <c r="D2" s="23" t="s">
        <v>162</v>
      </c>
      <c r="E2" s="24">
        <v>197</v>
      </c>
      <c r="F2" s="24">
        <v>195</v>
      </c>
      <c r="G2" s="24">
        <v>191</v>
      </c>
      <c r="H2" s="24">
        <v>193</v>
      </c>
      <c r="I2" s="24"/>
      <c r="J2" s="24"/>
      <c r="K2" s="29">
        <v>4</v>
      </c>
      <c r="L2" s="29">
        <v>776</v>
      </c>
      <c r="M2" s="30">
        <v>194</v>
      </c>
      <c r="N2" s="31">
        <v>2</v>
      </c>
      <c r="O2" s="32">
        <v>196</v>
      </c>
    </row>
    <row r="3" spans="1:17" x14ac:dyDescent="0.25">
      <c r="A3" s="20" t="s">
        <v>127</v>
      </c>
      <c r="B3" s="21" t="s">
        <v>164</v>
      </c>
      <c r="C3" s="22">
        <v>43995</v>
      </c>
      <c r="D3" s="23" t="s">
        <v>162</v>
      </c>
      <c r="E3" s="24">
        <v>184</v>
      </c>
      <c r="F3" s="62">
        <v>191.001</v>
      </c>
      <c r="G3" s="24">
        <v>191</v>
      </c>
      <c r="H3" s="24">
        <v>185</v>
      </c>
      <c r="I3" s="24"/>
      <c r="J3" s="24"/>
      <c r="K3" s="29">
        <v>4</v>
      </c>
      <c r="L3" s="29">
        <v>751.00099999999998</v>
      </c>
      <c r="M3" s="30">
        <v>187.75024999999999</v>
      </c>
      <c r="N3" s="31">
        <v>4</v>
      </c>
      <c r="O3" s="32">
        <v>191.75024999999999</v>
      </c>
    </row>
    <row r="4" spans="1:17" x14ac:dyDescent="0.25">
      <c r="A4" s="20" t="s">
        <v>127</v>
      </c>
      <c r="B4" s="21" t="s">
        <v>164</v>
      </c>
      <c r="C4" s="22">
        <v>44029</v>
      </c>
      <c r="D4" s="23" t="s">
        <v>162</v>
      </c>
      <c r="E4" s="24">
        <v>194</v>
      </c>
      <c r="F4" s="24">
        <v>190</v>
      </c>
      <c r="G4" s="24"/>
      <c r="H4" s="24"/>
      <c r="I4" s="24"/>
      <c r="J4" s="24"/>
      <c r="K4" s="29">
        <v>2</v>
      </c>
      <c r="L4" s="29">
        <v>384</v>
      </c>
      <c r="M4" s="30">
        <v>192</v>
      </c>
      <c r="N4" s="31">
        <v>2</v>
      </c>
      <c r="O4" s="32">
        <v>194</v>
      </c>
    </row>
    <row r="5" spans="1:17" x14ac:dyDescent="0.25">
      <c r="A5" s="20" t="s">
        <v>127</v>
      </c>
      <c r="B5" s="21" t="s">
        <v>164</v>
      </c>
      <c r="C5" s="22">
        <v>44023</v>
      </c>
      <c r="D5" s="23" t="s">
        <v>162</v>
      </c>
      <c r="E5" s="24">
        <v>191</v>
      </c>
      <c r="F5" s="24">
        <v>173</v>
      </c>
      <c r="G5" s="24">
        <v>186</v>
      </c>
      <c r="H5" s="24">
        <v>186</v>
      </c>
      <c r="I5" s="24"/>
      <c r="J5" s="24"/>
      <c r="K5" s="29">
        <v>4</v>
      </c>
      <c r="L5" s="29">
        <v>736</v>
      </c>
      <c r="M5" s="30">
        <v>184</v>
      </c>
      <c r="N5" s="31">
        <v>2</v>
      </c>
      <c r="O5" s="32">
        <v>186</v>
      </c>
    </row>
    <row r="6" spans="1:17" x14ac:dyDescent="0.25">
      <c r="A6" s="20" t="s">
        <v>127</v>
      </c>
      <c r="B6" s="21" t="s">
        <v>164</v>
      </c>
      <c r="C6" s="22">
        <v>44051</v>
      </c>
      <c r="D6" s="23" t="s">
        <v>162</v>
      </c>
      <c r="E6" s="24">
        <v>187</v>
      </c>
      <c r="F6" s="24">
        <v>191</v>
      </c>
      <c r="G6" s="24">
        <v>191</v>
      </c>
      <c r="H6" s="24">
        <v>195.001</v>
      </c>
      <c r="I6" s="24"/>
      <c r="J6" s="24"/>
      <c r="K6" s="29">
        <v>4</v>
      </c>
      <c r="L6" s="29">
        <v>764.00099999999998</v>
      </c>
      <c r="M6" s="30">
        <v>191.00024999999999</v>
      </c>
      <c r="N6" s="31">
        <v>5</v>
      </c>
      <c r="O6" s="32">
        <v>196.00024999999999</v>
      </c>
    </row>
    <row r="7" spans="1:17" x14ac:dyDescent="0.25">
      <c r="A7" s="20" t="s">
        <v>127</v>
      </c>
      <c r="B7" s="21" t="s">
        <v>164</v>
      </c>
      <c r="C7" s="22">
        <v>44065</v>
      </c>
      <c r="D7" s="23" t="s">
        <v>162</v>
      </c>
      <c r="E7" s="24">
        <v>189</v>
      </c>
      <c r="F7" s="24">
        <v>199.001</v>
      </c>
      <c r="G7" s="24">
        <v>199</v>
      </c>
      <c r="H7" s="24"/>
      <c r="I7" s="24"/>
      <c r="J7" s="24"/>
      <c r="K7" s="29">
        <v>3</v>
      </c>
      <c r="L7" s="29">
        <v>587.00099999999998</v>
      </c>
      <c r="M7" s="30">
        <v>195.667</v>
      </c>
      <c r="N7" s="31">
        <v>8</v>
      </c>
      <c r="O7" s="32">
        <v>203.667</v>
      </c>
    </row>
    <row r="8" spans="1:17" x14ac:dyDescent="0.25">
      <c r="A8" s="40" t="s">
        <v>127</v>
      </c>
      <c r="B8" s="41" t="s">
        <v>164</v>
      </c>
      <c r="C8" s="42">
        <v>44070</v>
      </c>
      <c r="D8" s="43" t="s">
        <v>162</v>
      </c>
      <c r="E8" s="44">
        <v>198</v>
      </c>
      <c r="F8" s="44">
        <v>198</v>
      </c>
      <c r="G8" s="44">
        <v>197</v>
      </c>
      <c r="H8" s="44"/>
      <c r="I8" s="44"/>
      <c r="J8" s="44"/>
      <c r="K8" s="45">
        <v>3</v>
      </c>
      <c r="L8" s="45">
        <v>593</v>
      </c>
      <c r="M8" s="46">
        <v>197.66666666666666</v>
      </c>
      <c r="N8" s="47">
        <v>11</v>
      </c>
      <c r="O8" s="48">
        <v>208.66666666666666</v>
      </c>
    </row>
    <row r="9" spans="1:17" x14ac:dyDescent="0.25">
      <c r="A9" s="20" t="s">
        <v>127</v>
      </c>
      <c r="B9" s="21" t="s">
        <v>164</v>
      </c>
      <c r="C9" s="22">
        <v>44100</v>
      </c>
      <c r="D9" s="23" t="s">
        <v>162</v>
      </c>
      <c r="E9" s="24">
        <v>189</v>
      </c>
      <c r="F9" s="24">
        <v>194</v>
      </c>
      <c r="G9" s="24">
        <v>193</v>
      </c>
      <c r="H9" s="24">
        <v>191</v>
      </c>
      <c r="I9" s="24">
        <v>195</v>
      </c>
      <c r="J9" s="24">
        <v>197</v>
      </c>
      <c r="K9" s="29">
        <v>6</v>
      </c>
      <c r="L9" s="29">
        <v>1159</v>
      </c>
      <c r="M9" s="30">
        <v>193.16666666666666</v>
      </c>
      <c r="N9" s="31">
        <v>4</v>
      </c>
      <c r="O9" s="32">
        <v>197.16666666666666</v>
      </c>
    </row>
    <row r="10" spans="1:17" x14ac:dyDescent="0.25">
      <c r="A10" s="20" t="s">
        <v>127</v>
      </c>
      <c r="B10" s="21" t="s">
        <v>164</v>
      </c>
      <c r="C10" s="22">
        <v>44111</v>
      </c>
      <c r="D10" s="23" t="s">
        <v>162</v>
      </c>
      <c r="E10" s="24">
        <v>197</v>
      </c>
      <c r="F10" s="24">
        <v>193</v>
      </c>
      <c r="G10" s="24">
        <v>198</v>
      </c>
      <c r="H10" s="24">
        <v>198</v>
      </c>
      <c r="I10" s="24"/>
      <c r="J10" s="24"/>
      <c r="K10" s="29">
        <v>4</v>
      </c>
      <c r="L10" s="29">
        <v>786</v>
      </c>
      <c r="M10" s="30">
        <v>196.5</v>
      </c>
      <c r="N10" s="31">
        <v>9</v>
      </c>
      <c r="O10" s="32">
        <v>205.5</v>
      </c>
    </row>
    <row r="13" spans="1:17" x14ac:dyDescent="0.25">
      <c r="K13" s="17">
        <f>SUM(K2:K12)</f>
        <v>34</v>
      </c>
      <c r="L13" s="17">
        <f>SUM(L2:L12)</f>
        <v>6536.0030000000006</v>
      </c>
      <c r="M13" s="19">
        <f>SUM(L13/K13)</f>
        <v>192.2353823529412</v>
      </c>
      <c r="N13" s="17">
        <f>SUM(N2:N12)</f>
        <v>47</v>
      </c>
      <c r="O13" s="19">
        <f>SUM(M13+N13)</f>
        <v>239.2353823529412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37"/>
    <protectedRange algorithmName="SHA-512" hashValue="ON39YdpmFHfN9f47KpiRvqrKx0V9+erV1CNkpWzYhW/Qyc6aT8rEyCrvauWSYGZK2ia3o7vd3akF07acHAFpOA==" saltValue="yVW9XmDwTqEnmpSGai0KYg==" spinCount="100000" sqref="D8" name="Range1_1_22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45"/>
    <protectedRange algorithmName="SHA-512" hashValue="ON39YdpmFHfN9f47KpiRvqrKx0V9+erV1CNkpWzYhW/Qyc6aT8rEyCrvauWSYGZK2ia3o7vd3akF07acHAFpOA==" saltValue="yVW9XmDwTqEnmpSGai0KYg==" spinCount="100000" sqref="D10" name="Range1_1_2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J2">
    <cfRule type="top10" dxfId="1291" priority="40" rank="1"/>
  </conditionalFormatting>
  <conditionalFormatting sqref="I2">
    <cfRule type="top10" dxfId="1290" priority="45" rank="1"/>
  </conditionalFormatting>
  <conditionalFormatting sqref="E2">
    <cfRule type="top10" dxfId="1289" priority="44" rank="1"/>
  </conditionalFormatting>
  <conditionalFormatting sqref="F2">
    <cfRule type="top10" dxfId="1288" priority="43" rank="1"/>
  </conditionalFormatting>
  <conditionalFormatting sqref="G2">
    <cfRule type="top10" dxfId="1287" priority="42" rank="1"/>
  </conditionalFormatting>
  <conditionalFormatting sqref="H2">
    <cfRule type="top10" dxfId="1286" priority="41" rank="1"/>
  </conditionalFormatting>
  <conditionalFormatting sqref="I3">
    <cfRule type="top10" dxfId="1285" priority="39" rank="1"/>
  </conditionalFormatting>
  <conditionalFormatting sqref="E3:H3">
    <cfRule type="top10" dxfId="1284" priority="38" rank="1"/>
  </conditionalFormatting>
  <conditionalFormatting sqref="J3">
    <cfRule type="top10" dxfId="1283" priority="37" rank="1"/>
  </conditionalFormatting>
  <conditionalFormatting sqref="I4">
    <cfRule type="top10" dxfId="1282" priority="32" rank="1"/>
  </conditionalFormatting>
  <conditionalFormatting sqref="E4">
    <cfRule type="top10" dxfId="1281" priority="36" rank="1"/>
  </conditionalFormatting>
  <conditionalFormatting sqref="G4">
    <cfRule type="top10" dxfId="1280" priority="34" rank="1"/>
  </conditionalFormatting>
  <conditionalFormatting sqref="H4">
    <cfRule type="top10" dxfId="1279" priority="33" rank="1"/>
  </conditionalFormatting>
  <conditionalFormatting sqref="J4">
    <cfRule type="top10" dxfId="1278" priority="31" rank="1"/>
  </conditionalFormatting>
  <conditionalFormatting sqref="F4">
    <cfRule type="top10" dxfId="1277" priority="35" rank="1"/>
  </conditionalFormatting>
  <conditionalFormatting sqref="I6">
    <cfRule type="top10" dxfId="1276" priority="26" rank="1"/>
  </conditionalFormatting>
  <conditionalFormatting sqref="E6">
    <cfRule type="top10" dxfId="1275" priority="30" rank="1"/>
  </conditionalFormatting>
  <conditionalFormatting sqref="G6">
    <cfRule type="top10" dxfId="1274" priority="28" rank="1"/>
  </conditionalFormatting>
  <conditionalFormatting sqref="H6">
    <cfRule type="top10" dxfId="1273" priority="27" rank="1"/>
  </conditionalFormatting>
  <conditionalFormatting sqref="J6">
    <cfRule type="top10" dxfId="1272" priority="25" rank="1"/>
  </conditionalFormatting>
  <conditionalFormatting sqref="F6">
    <cfRule type="top10" dxfId="1271" priority="29" rank="1"/>
  </conditionalFormatting>
  <conditionalFormatting sqref="I7">
    <cfRule type="top10" dxfId="1270" priority="20" rank="1"/>
  </conditionalFormatting>
  <conditionalFormatting sqref="E7">
    <cfRule type="top10" dxfId="1269" priority="24" rank="1"/>
  </conditionalFormatting>
  <conditionalFormatting sqref="G7">
    <cfRule type="top10" dxfId="1268" priority="22" rank="1"/>
  </conditionalFormatting>
  <conditionalFormatting sqref="H7">
    <cfRule type="top10" dxfId="1267" priority="21" rank="1"/>
  </conditionalFormatting>
  <conditionalFormatting sqref="J7">
    <cfRule type="top10" dxfId="1266" priority="19" rank="1"/>
  </conditionalFormatting>
  <conditionalFormatting sqref="F7">
    <cfRule type="top10" dxfId="1265" priority="23" rank="1"/>
  </conditionalFormatting>
  <conditionalFormatting sqref="I8">
    <cfRule type="top10" dxfId="1264" priority="14" rank="1"/>
  </conditionalFormatting>
  <conditionalFormatting sqref="E8">
    <cfRule type="top10" dxfId="1263" priority="18" rank="1"/>
  </conditionalFormatting>
  <conditionalFormatting sqref="G8">
    <cfRule type="top10" dxfId="1262" priority="16" rank="1"/>
  </conditionalFormatting>
  <conditionalFormatting sqref="H8">
    <cfRule type="top10" dxfId="1261" priority="15" rank="1"/>
  </conditionalFormatting>
  <conditionalFormatting sqref="J8">
    <cfRule type="top10" dxfId="1260" priority="13" rank="1"/>
  </conditionalFormatting>
  <conditionalFormatting sqref="F8">
    <cfRule type="top10" dxfId="1259" priority="17" rank="1"/>
  </conditionalFormatting>
  <conditionalFormatting sqref="I9">
    <cfRule type="top10" dxfId="1258" priority="8" rank="1"/>
  </conditionalFormatting>
  <conditionalFormatting sqref="E9">
    <cfRule type="top10" dxfId="1257" priority="12" rank="1"/>
  </conditionalFormatting>
  <conditionalFormatting sqref="G9">
    <cfRule type="top10" dxfId="1256" priority="10" rank="1"/>
  </conditionalFormatting>
  <conditionalFormatting sqref="H9">
    <cfRule type="top10" dxfId="1255" priority="9" rank="1"/>
  </conditionalFormatting>
  <conditionalFormatting sqref="J9">
    <cfRule type="top10" dxfId="1254" priority="7" rank="1"/>
  </conditionalFormatting>
  <conditionalFormatting sqref="F9">
    <cfRule type="top10" dxfId="1253" priority="11" rank="1"/>
  </conditionalFormatting>
  <conditionalFormatting sqref="I10">
    <cfRule type="top10" dxfId="1252" priority="2" rank="1"/>
  </conditionalFormatting>
  <conditionalFormatting sqref="E10">
    <cfRule type="top10" dxfId="1251" priority="6" rank="1"/>
  </conditionalFormatting>
  <conditionalFormatting sqref="G10">
    <cfRule type="top10" dxfId="1250" priority="4" rank="1"/>
  </conditionalFormatting>
  <conditionalFormatting sqref="H10">
    <cfRule type="top10" dxfId="1249" priority="3" rank="1"/>
  </conditionalFormatting>
  <conditionalFormatting sqref="J10">
    <cfRule type="top10" dxfId="1248" priority="1" rank="1"/>
  </conditionalFormatting>
  <conditionalFormatting sqref="F10">
    <cfRule type="top10" dxfId="1247" priority="5" rank="1"/>
  </conditionalFormatting>
  <hyperlinks>
    <hyperlink ref="Q1" location="'National Adult Rankings'!A1" display="Return to Rankings" xr:uid="{DEA2789A-F9A1-489F-B004-C66465E38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3DFC7D-A62B-49D2-A08C-75A603E0BA97}">
          <x14:formula1>
            <xm:f>'C:\Users\abra2\AppData\Local\Packages\Microsoft.MicrosoftEdge_8wekyb3d8bbwe\TempState\Downloads\[__ABRA Scoring Program  2-24-2020 MASTER (2).xlsm]DATA'!#REF!</xm:f>
          </x14:formula1>
          <xm:sqref>D2:D10 B2:B10</xm:sqref>
        </x14:dataValidation>
        <x14:dataValidation type="list" allowBlank="1" showInputMessage="1" showErrorMessage="1" xr:uid="{48871B11-477B-400F-9558-FFE2D078F9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O5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85</v>
      </c>
      <c r="C2" s="22">
        <v>43998</v>
      </c>
      <c r="D2" s="23" t="s">
        <v>82</v>
      </c>
      <c r="E2" s="24">
        <v>191</v>
      </c>
      <c r="F2" s="24">
        <v>191</v>
      </c>
      <c r="G2" s="24">
        <v>190</v>
      </c>
      <c r="H2" s="24">
        <v>193</v>
      </c>
      <c r="I2" s="24"/>
      <c r="J2" s="24"/>
      <c r="K2" s="29">
        <v>4</v>
      </c>
      <c r="L2" s="29">
        <v>765</v>
      </c>
      <c r="M2" s="30">
        <v>191.25</v>
      </c>
      <c r="N2" s="31">
        <v>4</v>
      </c>
      <c r="O2" s="32">
        <v>195.25</v>
      </c>
    </row>
    <row r="5" spans="1:15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4</v>
      </c>
      <c r="O5" s="1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246" priority="5" rank="1"/>
  </conditionalFormatting>
  <conditionalFormatting sqref="G2">
    <cfRule type="top10" dxfId="1245" priority="4" rank="1"/>
  </conditionalFormatting>
  <conditionalFormatting sqref="H2">
    <cfRule type="top10" dxfId="1244" priority="3" rank="1"/>
  </conditionalFormatting>
  <conditionalFormatting sqref="I2">
    <cfRule type="top10" dxfId="1243" priority="1" rank="1"/>
  </conditionalFormatting>
  <conditionalFormatting sqref="J2">
    <cfRule type="top10" dxfId="1242" priority="2" rank="1"/>
  </conditionalFormatting>
  <conditionalFormatting sqref="E2">
    <cfRule type="top10" dxfId="1241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Q15"/>
  <sheetViews>
    <sheetView topLeftCell="A12" workbookViewId="0">
      <selection activeCell="A20" sqref="A20:XFD3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188</v>
      </c>
      <c r="C2" s="42">
        <v>43988</v>
      </c>
      <c r="D2" s="43" t="s">
        <v>187</v>
      </c>
      <c r="E2" s="44">
        <v>166</v>
      </c>
      <c r="F2" s="44">
        <v>167</v>
      </c>
      <c r="G2" s="44">
        <v>169</v>
      </c>
      <c r="H2" s="44">
        <v>175</v>
      </c>
      <c r="I2" s="44">
        <v>194</v>
      </c>
      <c r="J2" s="44">
        <v>171</v>
      </c>
      <c r="K2" s="45">
        <v>6</v>
      </c>
      <c r="L2" s="45">
        <v>1042</v>
      </c>
      <c r="M2" s="46">
        <v>173.66666666666666</v>
      </c>
      <c r="N2" s="47">
        <v>18</v>
      </c>
      <c r="O2" s="48">
        <v>191.66666666666666</v>
      </c>
    </row>
    <row r="3" spans="1:17" ht="15.75" x14ac:dyDescent="0.3">
      <c r="A3" s="50" t="s">
        <v>72</v>
      </c>
      <c r="B3" s="51" t="s">
        <v>188</v>
      </c>
      <c r="C3" s="52">
        <v>43996</v>
      </c>
      <c r="D3" s="53" t="s">
        <v>196</v>
      </c>
      <c r="E3" s="54">
        <v>171</v>
      </c>
      <c r="F3" s="54">
        <v>175</v>
      </c>
      <c r="G3" s="54">
        <v>168</v>
      </c>
      <c r="H3" s="54">
        <v>160</v>
      </c>
      <c r="I3" s="54"/>
      <c r="J3" s="54"/>
      <c r="K3" s="55">
        <f>COUNT(E3:J3)</f>
        <v>4</v>
      </c>
      <c r="L3" s="55">
        <f>SUM(E3:J3)</f>
        <v>674</v>
      </c>
      <c r="M3" s="56">
        <f>SUM(L3/K3)</f>
        <v>168.5</v>
      </c>
      <c r="N3" s="51">
        <v>5</v>
      </c>
      <c r="O3" s="57">
        <f>SUM(M3+N3)</f>
        <v>173.5</v>
      </c>
    </row>
    <row r="4" spans="1:17" ht="15.75" x14ac:dyDescent="0.3">
      <c r="A4" s="50" t="s">
        <v>78</v>
      </c>
      <c r="B4" s="51" t="s">
        <v>188</v>
      </c>
      <c r="C4" s="52">
        <v>44024</v>
      </c>
      <c r="D4" s="53" t="s">
        <v>219</v>
      </c>
      <c r="E4" s="54">
        <v>172</v>
      </c>
      <c r="F4" s="54">
        <v>169</v>
      </c>
      <c r="G4" s="54">
        <v>180</v>
      </c>
      <c r="H4" s="54">
        <v>173</v>
      </c>
      <c r="I4" s="54"/>
      <c r="J4" s="54"/>
      <c r="K4" s="55">
        <f t="shared" ref="K4" si="0">COUNT(E4:J4)</f>
        <v>4</v>
      </c>
      <c r="L4" s="55">
        <f>SUM(E4:J4)</f>
        <v>694</v>
      </c>
      <c r="M4" s="56">
        <f>SUM(L4/K4)</f>
        <v>173.5</v>
      </c>
      <c r="N4" s="51">
        <v>5</v>
      </c>
      <c r="O4" s="57">
        <f>SUM(M4+N4)</f>
        <v>178.5</v>
      </c>
    </row>
    <row r="5" spans="1:17" ht="15.75" x14ac:dyDescent="0.3">
      <c r="A5" s="50" t="s">
        <v>78</v>
      </c>
      <c r="B5" s="51" t="s">
        <v>222</v>
      </c>
      <c r="C5" s="52">
        <v>44024</v>
      </c>
      <c r="D5" s="53" t="s">
        <v>219</v>
      </c>
      <c r="E5" s="54">
        <v>164</v>
      </c>
      <c r="F5" s="54">
        <v>174</v>
      </c>
      <c r="G5" s="54">
        <v>168</v>
      </c>
      <c r="H5" s="54">
        <v>175</v>
      </c>
      <c r="I5" s="54"/>
      <c r="J5" s="54"/>
      <c r="K5" s="55">
        <f>COUNT(E5:J5)</f>
        <v>4</v>
      </c>
      <c r="L5" s="55">
        <f>SUM(E5:J5)</f>
        <v>681</v>
      </c>
      <c r="M5" s="56">
        <f>SUM(L5/K5)</f>
        <v>170.25</v>
      </c>
      <c r="N5" s="51">
        <v>5</v>
      </c>
      <c r="O5" s="57">
        <f>SUM(M5+N5)</f>
        <v>175.25</v>
      </c>
    </row>
    <row r="6" spans="1:17" x14ac:dyDescent="0.25">
      <c r="A6" s="20" t="s">
        <v>78</v>
      </c>
      <c r="B6" s="21" t="s">
        <v>188</v>
      </c>
      <c r="C6" s="22">
        <v>44016</v>
      </c>
      <c r="D6" s="23" t="s">
        <v>187</v>
      </c>
      <c r="E6" s="24">
        <v>168</v>
      </c>
      <c r="F6" s="24">
        <v>177</v>
      </c>
      <c r="G6" s="24">
        <v>169</v>
      </c>
      <c r="H6" s="24">
        <v>174</v>
      </c>
      <c r="I6" s="24"/>
      <c r="J6" s="24"/>
      <c r="K6" s="29">
        <v>4</v>
      </c>
      <c r="L6" s="29">
        <v>688</v>
      </c>
      <c r="M6" s="30">
        <v>172</v>
      </c>
      <c r="N6" s="31">
        <v>4</v>
      </c>
      <c r="O6" s="32">
        <v>176</v>
      </c>
    </row>
    <row r="7" spans="1:17" x14ac:dyDescent="0.25">
      <c r="A7" s="20" t="s">
        <v>78</v>
      </c>
      <c r="B7" s="21" t="s">
        <v>188</v>
      </c>
      <c r="C7" s="22">
        <v>44052</v>
      </c>
      <c r="D7" s="23" t="s">
        <v>274</v>
      </c>
      <c r="E7" s="24">
        <v>159</v>
      </c>
      <c r="F7" s="24">
        <v>172</v>
      </c>
      <c r="G7" s="24">
        <v>170</v>
      </c>
      <c r="H7" s="24">
        <v>174</v>
      </c>
      <c r="I7" s="24">
        <v>177</v>
      </c>
      <c r="J7" s="24">
        <v>173</v>
      </c>
      <c r="K7" s="29">
        <v>6</v>
      </c>
      <c r="L7" s="29">
        <v>1025</v>
      </c>
      <c r="M7" s="30">
        <v>170.83333333333334</v>
      </c>
      <c r="N7" s="31">
        <v>4</v>
      </c>
      <c r="O7" s="32">
        <v>174.83333333333334</v>
      </c>
    </row>
    <row r="8" spans="1:17" x14ac:dyDescent="0.25">
      <c r="A8" s="20" t="s">
        <v>78</v>
      </c>
      <c r="B8" s="21" t="s">
        <v>188</v>
      </c>
      <c r="C8" s="22">
        <v>44044</v>
      </c>
      <c r="D8" s="23" t="s">
        <v>187</v>
      </c>
      <c r="E8" s="24">
        <v>169</v>
      </c>
      <c r="F8" s="24">
        <v>167</v>
      </c>
      <c r="G8" s="24">
        <v>177</v>
      </c>
      <c r="H8" s="24">
        <v>177</v>
      </c>
      <c r="I8" s="24"/>
      <c r="J8" s="24"/>
      <c r="K8" s="29">
        <v>4</v>
      </c>
      <c r="L8" s="29">
        <f>SUM(E8:H8)</f>
        <v>690</v>
      </c>
      <c r="M8" s="30">
        <f>SUM(L8/K8)</f>
        <v>172.5</v>
      </c>
      <c r="N8" s="31">
        <v>6</v>
      </c>
      <c r="O8" s="32">
        <v>178.5</v>
      </c>
    </row>
    <row r="9" spans="1:17" ht="15.75" x14ac:dyDescent="0.3">
      <c r="A9" s="50" t="s">
        <v>72</v>
      </c>
      <c r="B9" s="51" t="s">
        <v>188</v>
      </c>
      <c r="C9" s="52">
        <v>44087</v>
      </c>
      <c r="D9" s="53" t="s">
        <v>122</v>
      </c>
      <c r="E9" s="54">
        <v>180</v>
      </c>
      <c r="F9" s="54">
        <v>164</v>
      </c>
      <c r="G9" s="54">
        <v>167</v>
      </c>
      <c r="H9" s="54">
        <v>163</v>
      </c>
      <c r="I9" s="54">
        <v>177</v>
      </c>
      <c r="J9" s="54">
        <v>175</v>
      </c>
      <c r="K9" s="55">
        <f>COUNT(E9:J9)</f>
        <v>6</v>
      </c>
      <c r="L9" s="55">
        <f>SUM(E9:J9)</f>
        <v>1026</v>
      </c>
      <c r="M9" s="56">
        <f>SUM(L9/K9)</f>
        <v>171</v>
      </c>
      <c r="N9" s="51">
        <v>12</v>
      </c>
      <c r="O9" s="57">
        <f>SUM(M9+N9)</f>
        <v>183</v>
      </c>
    </row>
    <row r="10" spans="1:17" ht="15.75" x14ac:dyDescent="0.3">
      <c r="A10" s="50" t="s">
        <v>72</v>
      </c>
      <c r="B10" s="51" t="s">
        <v>188</v>
      </c>
      <c r="C10" s="70">
        <v>44094</v>
      </c>
      <c r="D10" s="53" t="s">
        <v>331</v>
      </c>
      <c r="E10" s="54">
        <v>177</v>
      </c>
      <c r="F10" s="54">
        <v>178</v>
      </c>
      <c r="G10" s="54">
        <v>176</v>
      </c>
      <c r="H10" s="54">
        <v>179.001</v>
      </c>
      <c r="I10" s="54">
        <v>177</v>
      </c>
      <c r="J10" s="54">
        <v>179</v>
      </c>
      <c r="K10" s="55">
        <f>COUNT(E10:J10)</f>
        <v>6</v>
      </c>
      <c r="L10" s="55">
        <f>SUM(E10:J10)</f>
        <v>1066.001</v>
      </c>
      <c r="M10" s="56">
        <f>SUM(L10/K10)</f>
        <v>177.66683333333333</v>
      </c>
      <c r="N10" s="51">
        <v>12</v>
      </c>
      <c r="O10" s="57">
        <f>SUM(M10+N10)</f>
        <v>189.66683333333333</v>
      </c>
    </row>
    <row r="11" spans="1:17" x14ac:dyDescent="0.25">
      <c r="A11" s="20" t="s">
        <v>129</v>
      </c>
      <c r="B11" s="21" t="s">
        <v>188</v>
      </c>
      <c r="C11" s="22">
        <v>44115</v>
      </c>
      <c r="D11" s="23" t="s">
        <v>274</v>
      </c>
      <c r="E11" s="24">
        <v>171</v>
      </c>
      <c r="F11" s="24">
        <v>173</v>
      </c>
      <c r="G11" s="24">
        <v>183</v>
      </c>
      <c r="H11" s="24">
        <v>177</v>
      </c>
      <c r="I11" s="24"/>
      <c r="J11" s="24"/>
      <c r="K11" s="29">
        <v>4</v>
      </c>
      <c r="L11" s="29">
        <v>704</v>
      </c>
      <c r="M11" s="30">
        <v>176</v>
      </c>
      <c r="N11" s="31">
        <v>4</v>
      </c>
      <c r="O11" s="32">
        <v>180</v>
      </c>
    </row>
    <row r="12" spans="1:17" ht="15.75" x14ac:dyDescent="0.3">
      <c r="A12" s="50" t="s">
        <v>23</v>
      </c>
      <c r="B12" s="51" t="s">
        <v>188</v>
      </c>
      <c r="C12" s="52">
        <v>44143</v>
      </c>
      <c r="D12" s="53" t="s">
        <v>122</v>
      </c>
      <c r="E12" s="54">
        <v>177</v>
      </c>
      <c r="F12" s="54">
        <v>179</v>
      </c>
      <c r="G12" s="54">
        <v>181</v>
      </c>
      <c r="H12" s="54">
        <v>183</v>
      </c>
      <c r="I12" s="54"/>
      <c r="J12" s="54"/>
      <c r="K12" s="55">
        <f>COUNT(E12:J12)</f>
        <v>4</v>
      </c>
      <c r="L12" s="55">
        <f>SUM(E12:J12)</f>
        <v>720</v>
      </c>
      <c r="M12" s="56">
        <f>SUM(L12/K12)</f>
        <v>180</v>
      </c>
      <c r="N12" s="51">
        <v>3</v>
      </c>
      <c r="O12" s="57">
        <f>SUM(M12+N12)</f>
        <v>183</v>
      </c>
    </row>
    <row r="15" spans="1:17" x14ac:dyDescent="0.25">
      <c r="K15" s="17">
        <f>SUM(K2:K14)</f>
        <v>52</v>
      </c>
      <c r="L15" s="17">
        <f>SUM(L2:L14)</f>
        <v>9010.0010000000002</v>
      </c>
      <c r="M15" s="19">
        <f>SUM(L15/K15)</f>
        <v>173.26925</v>
      </c>
      <c r="N15" s="17">
        <f>SUM(N2:N14)</f>
        <v>78</v>
      </c>
      <c r="O15" s="19">
        <f>SUM(M15+N15)</f>
        <v>251.26925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C6" name="Range1_8_2"/>
    <protectedRange algorithmName="SHA-512" hashValue="ON39YdpmFHfN9f47KpiRvqrKx0V9+erV1CNkpWzYhW/Qyc6aT8rEyCrvauWSYGZK2ia3o7vd3akF07acHAFpOA==" saltValue="yVW9XmDwTqEnmpSGai0KYg==" spinCount="100000" sqref="E6:J6 B6" name="Range1_2_1_2"/>
    <protectedRange algorithmName="SHA-512" hashValue="ON39YdpmFHfN9f47KpiRvqrKx0V9+erV1CNkpWzYhW/Qyc6aT8rEyCrvauWSYGZK2ia3o7vd3akF07acHAFpOA==" saltValue="yVW9XmDwTqEnmpSGai0KYg==" spinCount="100000" sqref="D6" name="Range1_1_1_1_1"/>
    <protectedRange algorithmName="SHA-512" hashValue="FG7sbUW81RLTrqZOgRQY3WT58Fmv2wpczdNtHSivDYpua2f0csBbi4PHtU2Z8RiB+M2w+jl67Do94rJCq0Ck5Q==" saltValue="84WXeaapoYvzxj0ZBNU3eQ==" spinCount="100000" sqref="O9 L9:M9" name="Range1_10"/>
    <protectedRange algorithmName="SHA-512" hashValue="FG7sbUW81RLTrqZOgRQY3WT58Fmv2wpczdNtHSivDYpua2f0csBbi4PHtU2Z8RiB+M2w+jl67Do94rJCq0Ck5Q==" saltValue="84WXeaapoYvzxj0ZBNU3eQ==" spinCount="100000" sqref="O10 L10:M10" name="Range1_9"/>
    <protectedRange algorithmName="SHA-512" hashValue="ON39YdpmFHfN9f47KpiRvqrKx0V9+erV1CNkpWzYhW/Qyc6aT8rEyCrvauWSYGZK2ia3o7vd3akF07acHAFpOA==" saltValue="yVW9XmDwTqEnmpSGai0KYg==" spinCount="100000" sqref="E11:J11 C11" name="Range1_2_1_1"/>
    <protectedRange algorithmName="SHA-512" hashValue="ON39YdpmFHfN9f47KpiRvqrKx0V9+erV1CNkpWzYhW/Qyc6aT8rEyCrvauWSYGZK2ia3o7vd3akF07acHAFpOA==" saltValue="yVW9XmDwTqEnmpSGai0KYg==" spinCount="100000" sqref="D11" name="Range1_1_3_1_1"/>
    <protectedRange algorithmName="SHA-512" hashValue="ON39YdpmFHfN9f47KpiRvqrKx0V9+erV1CNkpWzYhW/Qyc6aT8rEyCrvauWSYGZK2ia3o7vd3akF07acHAFpOA==" saltValue="yVW9XmDwTqEnmpSGai0KYg==" spinCount="100000" sqref="B11" name="Range1_2_3"/>
  </protectedRanges>
  <conditionalFormatting sqref="J2">
    <cfRule type="top10" dxfId="5462" priority="139" rank="1"/>
  </conditionalFormatting>
  <conditionalFormatting sqref="I2">
    <cfRule type="top10" dxfId="5461" priority="140" rank="1"/>
  </conditionalFormatting>
  <conditionalFormatting sqref="H2">
    <cfRule type="top10" dxfId="5460" priority="141" rank="1"/>
  </conditionalFormatting>
  <conditionalFormatting sqref="G2">
    <cfRule type="top10" dxfId="5459" priority="142" rank="1"/>
  </conditionalFormatting>
  <conditionalFormatting sqref="F2">
    <cfRule type="top10" dxfId="5458" priority="143" rank="1"/>
  </conditionalFormatting>
  <conditionalFormatting sqref="E2">
    <cfRule type="top10" dxfId="5457" priority="144" rank="1"/>
  </conditionalFormatting>
  <conditionalFormatting sqref="E3">
    <cfRule type="top10" dxfId="5456" priority="121" rank="1"/>
  </conditionalFormatting>
  <conditionalFormatting sqref="F3">
    <cfRule type="top10" dxfId="5455" priority="122" rank="1"/>
  </conditionalFormatting>
  <conditionalFormatting sqref="G3">
    <cfRule type="top10" dxfId="5454" priority="123" rank="1"/>
  </conditionalFormatting>
  <conditionalFormatting sqref="H3">
    <cfRule type="top10" dxfId="5453" priority="124" rank="1"/>
  </conditionalFormatting>
  <conditionalFormatting sqref="I3">
    <cfRule type="top10" dxfId="5452" priority="125" rank="1"/>
  </conditionalFormatting>
  <conditionalFormatting sqref="J3">
    <cfRule type="top10" dxfId="5451" priority="126" rank="1"/>
  </conditionalFormatting>
  <conditionalFormatting sqref="E4">
    <cfRule type="top10" dxfId="5450" priority="109" rank="1"/>
  </conditionalFormatting>
  <conditionalFormatting sqref="F4">
    <cfRule type="top10" dxfId="5449" priority="110" rank="1"/>
  </conditionalFormatting>
  <conditionalFormatting sqref="G4">
    <cfRule type="top10" dxfId="5448" priority="111" rank="1"/>
  </conditionalFormatting>
  <conditionalFormatting sqref="H4">
    <cfRule type="top10" dxfId="5447" priority="112" rank="1"/>
  </conditionalFormatting>
  <conditionalFormatting sqref="I4">
    <cfRule type="top10" dxfId="5446" priority="113" rank="1"/>
  </conditionalFormatting>
  <conditionalFormatting sqref="J4">
    <cfRule type="top10" dxfId="5445" priority="114" rank="1"/>
  </conditionalFormatting>
  <conditionalFormatting sqref="E5">
    <cfRule type="top10" dxfId="5444" priority="97" rank="1"/>
  </conditionalFormatting>
  <conditionalFormatting sqref="F5">
    <cfRule type="top10" dxfId="5443" priority="98" rank="1"/>
  </conditionalFormatting>
  <conditionalFormatting sqref="G5">
    <cfRule type="top10" dxfId="5442" priority="99" rank="1"/>
  </conditionalFormatting>
  <conditionalFormatting sqref="H5">
    <cfRule type="top10" dxfId="5441" priority="100" rank="1"/>
  </conditionalFormatting>
  <conditionalFormatting sqref="I5">
    <cfRule type="top10" dxfId="5440" priority="101" rank="1"/>
  </conditionalFormatting>
  <conditionalFormatting sqref="J5">
    <cfRule type="top10" dxfId="5439" priority="102" rank="1"/>
  </conditionalFormatting>
  <conditionalFormatting sqref="J7">
    <cfRule type="top10" dxfId="5438" priority="73" rank="1"/>
  </conditionalFormatting>
  <conditionalFormatting sqref="I7">
    <cfRule type="top10" dxfId="5437" priority="74" rank="1"/>
  </conditionalFormatting>
  <conditionalFormatting sqref="H7">
    <cfRule type="top10" dxfId="5436" priority="75" rank="1"/>
  </conditionalFormatting>
  <conditionalFormatting sqref="G7">
    <cfRule type="top10" dxfId="5435" priority="76" rank="1"/>
  </conditionalFormatting>
  <conditionalFormatting sqref="F7">
    <cfRule type="top10" dxfId="5434" priority="77" rank="1"/>
  </conditionalFormatting>
  <conditionalFormatting sqref="E7">
    <cfRule type="top10" dxfId="5433" priority="78" rank="1"/>
  </conditionalFormatting>
  <conditionalFormatting sqref="J8">
    <cfRule type="top10" dxfId="5432" priority="61" rank="1"/>
  </conditionalFormatting>
  <conditionalFormatting sqref="I8">
    <cfRule type="top10" dxfId="5431" priority="62" rank="1"/>
  </conditionalFormatting>
  <conditionalFormatting sqref="H8">
    <cfRule type="top10" dxfId="5430" priority="63" rank="1"/>
  </conditionalFormatting>
  <conditionalFormatting sqref="G8">
    <cfRule type="top10" dxfId="5429" priority="64" rank="1"/>
  </conditionalFormatting>
  <conditionalFormatting sqref="F8">
    <cfRule type="top10" dxfId="5428" priority="65" rank="1"/>
  </conditionalFormatting>
  <conditionalFormatting sqref="E8">
    <cfRule type="top10" dxfId="5427" priority="66" rank="1"/>
  </conditionalFormatting>
  <conditionalFormatting sqref="J6">
    <cfRule type="top10" dxfId="5426" priority="49" rank="1"/>
  </conditionalFormatting>
  <conditionalFormatting sqref="I6">
    <cfRule type="top10" dxfId="5425" priority="50" rank="1"/>
  </conditionalFormatting>
  <conditionalFormatting sqref="H6">
    <cfRule type="top10" dxfId="5424" priority="51" rank="1"/>
  </conditionalFormatting>
  <conditionalFormatting sqref="G6">
    <cfRule type="top10" dxfId="5423" priority="52" rank="1"/>
  </conditionalFormatting>
  <conditionalFormatting sqref="F6">
    <cfRule type="top10" dxfId="5422" priority="53" rank="1"/>
  </conditionalFormatting>
  <conditionalFormatting sqref="E6">
    <cfRule type="top10" dxfId="5421" priority="54" rank="1"/>
  </conditionalFormatting>
  <conditionalFormatting sqref="E9">
    <cfRule type="top10" dxfId="5420" priority="43" rank="1"/>
  </conditionalFormatting>
  <conditionalFormatting sqref="F9">
    <cfRule type="top10" dxfId="5419" priority="44" rank="1"/>
  </conditionalFormatting>
  <conditionalFormatting sqref="G9">
    <cfRule type="top10" dxfId="5418" priority="45" rank="1"/>
  </conditionalFormatting>
  <conditionalFormatting sqref="H9">
    <cfRule type="top10" dxfId="5417" priority="46" rank="1"/>
  </conditionalFormatting>
  <conditionalFormatting sqref="I9">
    <cfRule type="top10" dxfId="5416" priority="47" rank="1"/>
  </conditionalFormatting>
  <conditionalFormatting sqref="J9">
    <cfRule type="top10" dxfId="5415" priority="48" rank="1"/>
  </conditionalFormatting>
  <conditionalFormatting sqref="E10">
    <cfRule type="top10" dxfId="5414" priority="31" rank="1"/>
  </conditionalFormatting>
  <conditionalFormatting sqref="F10">
    <cfRule type="top10" dxfId="5413" priority="32" rank="1"/>
  </conditionalFormatting>
  <conditionalFormatting sqref="G10">
    <cfRule type="top10" dxfId="5412" priority="33" rank="1"/>
  </conditionalFormatting>
  <conditionalFormatting sqref="H10">
    <cfRule type="top10" dxfId="5411" priority="34" rank="1"/>
  </conditionalFormatting>
  <conditionalFormatting sqref="I10">
    <cfRule type="top10" dxfId="5410" priority="35" rank="1"/>
  </conditionalFormatting>
  <conditionalFormatting sqref="J10">
    <cfRule type="top10" dxfId="5409" priority="36" rank="1"/>
  </conditionalFormatting>
  <conditionalFormatting sqref="E11">
    <cfRule type="top10" dxfId="5408" priority="24" rank="1"/>
  </conditionalFormatting>
  <conditionalFormatting sqref="F11">
    <cfRule type="top10" dxfId="5407" priority="23" rank="1"/>
  </conditionalFormatting>
  <conditionalFormatting sqref="G11">
    <cfRule type="top10" dxfId="5406" priority="22" rank="1"/>
  </conditionalFormatting>
  <conditionalFormatting sqref="H11">
    <cfRule type="top10" dxfId="5405" priority="21" rank="1"/>
  </conditionalFormatting>
  <conditionalFormatting sqref="I11">
    <cfRule type="top10" dxfId="5404" priority="20" rank="1"/>
  </conditionalFormatting>
  <conditionalFormatting sqref="J11">
    <cfRule type="top10" dxfId="5403" priority="19" rank="1"/>
  </conditionalFormatting>
  <conditionalFormatting sqref="E12">
    <cfRule type="top10" dxfId="5402" priority="7" rank="1"/>
  </conditionalFormatting>
  <conditionalFormatting sqref="F12">
    <cfRule type="top10" dxfId="5401" priority="8" rank="1"/>
  </conditionalFormatting>
  <conditionalFormatting sqref="G12">
    <cfRule type="top10" dxfId="5400" priority="9" rank="1"/>
  </conditionalFormatting>
  <conditionalFormatting sqref="H12">
    <cfRule type="top10" dxfId="5399" priority="10" rank="1"/>
  </conditionalFormatting>
  <conditionalFormatting sqref="I12">
    <cfRule type="top10" dxfId="5398" priority="11" rank="1"/>
  </conditionalFormatting>
  <conditionalFormatting sqref="J12">
    <cfRule type="top10" dxfId="5397" priority="12" rank="1"/>
  </conditionalFormatting>
  <hyperlinks>
    <hyperlink ref="Q1" location="'National Adult Rankings'!A1" display="Return to Rankings" xr:uid="{CE43C1C1-E109-4EF6-8BE2-D9C932251CD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9939-874D-408F-86C3-5EA0B075D5FF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231</v>
      </c>
      <c r="C2" s="22">
        <v>44016</v>
      </c>
      <c r="D2" s="23" t="s">
        <v>187</v>
      </c>
      <c r="E2" s="24">
        <v>183</v>
      </c>
      <c r="F2" s="24">
        <v>196</v>
      </c>
      <c r="G2" s="24">
        <v>185</v>
      </c>
      <c r="H2" s="24">
        <v>180</v>
      </c>
      <c r="I2" s="24"/>
      <c r="J2" s="24"/>
      <c r="K2" s="29">
        <v>4</v>
      </c>
      <c r="L2" s="29">
        <v>744</v>
      </c>
      <c r="M2" s="30">
        <v>186</v>
      </c>
      <c r="N2" s="31">
        <v>6</v>
      </c>
      <c r="O2" s="32">
        <v>192</v>
      </c>
    </row>
    <row r="3" spans="1:17" x14ac:dyDescent="0.25">
      <c r="A3" s="20" t="s">
        <v>61</v>
      </c>
      <c r="B3" s="21" t="s">
        <v>231</v>
      </c>
      <c r="C3" s="22">
        <v>44044</v>
      </c>
      <c r="D3" s="23" t="s">
        <v>187</v>
      </c>
      <c r="E3" s="24">
        <v>191</v>
      </c>
      <c r="F3" s="24">
        <v>187</v>
      </c>
      <c r="G3" s="24">
        <v>193</v>
      </c>
      <c r="H3" s="24">
        <v>189</v>
      </c>
      <c r="I3" s="24"/>
      <c r="J3" s="24"/>
      <c r="K3" s="29">
        <v>4</v>
      </c>
      <c r="L3" s="29">
        <v>760</v>
      </c>
      <c r="M3" s="30">
        <v>190</v>
      </c>
      <c r="N3" s="31">
        <v>5</v>
      </c>
      <c r="O3" s="32">
        <v>195</v>
      </c>
    </row>
    <row r="6" spans="1:17" x14ac:dyDescent="0.25">
      <c r="K6" s="17">
        <f>SUM(K2:K5)</f>
        <v>8</v>
      </c>
      <c r="L6" s="17">
        <f>SUM(L2:L5)</f>
        <v>1504</v>
      </c>
      <c r="M6" s="19">
        <f>SUM(L6/K6)</f>
        <v>188</v>
      </c>
      <c r="N6" s="17">
        <f>SUM(N2:N5)</f>
        <v>11</v>
      </c>
      <c r="O6" s="19">
        <f>SUM(M6+N6)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1240" priority="12" rank="1"/>
  </conditionalFormatting>
  <conditionalFormatting sqref="F2">
    <cfRule type="top10" dxfId="1239" priority="11" rank="1"/>
  </conditionalFormatting>
  <conditionalFormatting sqref="G2">
    <cfRule type="top10" dxfId="1238" priority="10" rank="1"/>
  </conditionalFormatting>
  <conditionalFormatting sqref="H2">
    <cfRule type="top10" dxfId="1237" priority="9" rank="1"/>
  </conditionalFormatting>
  <conditionalFormatting sqref="I2">
    <cfRule type="top10" dxfId="1236" priority="7" rank="1"/>
  </conditionalFormatting>
  <conditionalFormatting sqref="J2">
    <cfRule type="top10" dxfId="1235" priority="8" rank="1"/>
  </conditionalFormatting>
  <conditionalFormatting sqref="F3">
    <cfRule type="top10" dxfId="1234" priority="5" rank="1"/>
  </conditionalFormatting>
  <conditionalFormatting sqref="G3">
    <cfRule type="top10" dxfId="1233" priority="4" rank="1"/>
  </conditionalFormatting>
  <conditionalFormatting sqref="H3">
    <cfRule type="top10" dxfId="1232" priority="3" rank="1"/>
  </conditionalFormatting>
  <conditionalFormatting sqref="I3">
    <cfRule type="top10" dxfId="1231" priority="1" rank="1"/>
  </conditionalFormatting>
  <conditionalFormatting sqref="J3">
    <cfRule type="top10" dxfId="1230" priority="2" rank="1"/>
  </conditionalFormatting>
  <conditionalFormatting sqref="E3">
    <cfRule type="top10" dxfId="1229" priority="6" rank="1"/>
  </conditionalFormatting>
  <hyperlinks>
    <hyperlink ref="Q1" location="'National Adult Rankings'!A1" display="Return to Rankings" xr:uid="{FBFCD27B-D2AA-42B1-8596-F122DB3053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A69F3-6D1E-4FE4-A933-90B246A7AB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706B-3D18-43FC-9BA5-4A0AD849C392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195</v>
      </c>
      <c r="C2" s="22">
        <v>43995</v>
      </c>
      <c r="D2" s="23" t="s">
        <v>121</v>
      </c>
      <c r="E2" s="24">
        <v>185</v>
      </c>
      <c r="F2" s="24">
        <v>186</v>
      </c>
      <c r="G2" s="24">
        <v>184</v>
      </c>
      <c r="H2" s="24"/>
      <c r="I2" s="24"/>
      <c r="J2" s="24"/>
      <c r="K2" s="29">
        <v>3</v>
      </c>
      <c r="L2" s="29">
        <v>555</v>
      </c>
      <c r="M2" s="30">
        <v>185</v>
      </c>
      <c r="N2" s="31">
        <v>4</v>
      </c>
      <c r="O2" s="32">
        <v>189</v>
      </c>
    </row>
    <row r="3" spans="1:17" x14ac:dyDescent="0.25">
      <c r="A3" s="20" t="s">
        <v>78</v>
      </c>
      <c r="B3" s="21" t="s">
        <v>195</v>
      </c>
      <c r="C3" s="22">
        <v>44014</v>
      </c>
      <c r="D3" s="23" t="s">
        <v>121</v>
      </c>
      <c r="E3" s="24">
        <v>178</v>
      </c>
      <c r="F3" s="24">
        <v>181</v>
      </c>
      <c r="G3" s="24">
        <v>183</v>
      </c>
      <c r="H3" s="24"/>
      <c r="I3" s="24"/>
      <c r="J3" s="24"/>
      <c r="K3" s="29">
        <v>3</v>
      </c>
      <c r="L3" s="29">
        <v>542</v>
      </c>
      <c r="M3" s="30">
        <v>180.66666666666666</v>
      </c>
      <c r="N3" s="31">
        <v>4</v>
      </c>
      <c r="O3" s="32">
        <v>184.66666666666666</v>
      </c>
    </row>
    <row r="6" spans="1:17" x14ac:dyDescent="0.25">
      <c r="K6" s="17">
        <f>SUM(K2:K5)</f>
        <v>6</v>
      </c>
      <c r="L6" s="17">
        <f>SUM(L2:L5)</f>
        <v>1097</v>
      </c>
      <c r="M6" s="19">
        <f>SUM(L6/K6)</f>
        <v>182.83333333333334</v>
      </c>
      <c r="N6" s="17">
        <f>SUM(N2:N5)</f>
        <v>8</v>
      </c>
      <c r="O6" s="19">
        <f>SUM(M6+N6)</f>
        <v>190.83333333333334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4"/>
  </protectedRanges>
  <conditionalFormatting sqref="E2">
    <cfRule type="top10" dxfId="1228" priority="12" rank="1"/>
  </conditionalFormatting>
  <conditionalFormatting sqref="F2">
    <cfRule type="top10" dxfId="1227" priority="11" rank="1"/>
  </conditionalFormatting>
  <conditionalFormatting sqref="G2">
    <cfRule type="top10" dxfId="1226" priority="10" rank="1"/>
  </conditionalFormatting>
  <conditionalFormatting sqref="H2">
    <cfRule type="top10" dxfId="1225" priority="9" rank="1"/>
  </conditionalFormatting>
  <conditionalFormatting sqref="I2">
    <cfRule type="top10" dxfId="1224" priority="8" rank="1"/>
  </conditionalFormatting>
  <conditionalFormatting sqref="J2">
    <cfRule type="top10" dxfId="1223" priority="7" rank="1"/>
  </conditionalFormatting>
  <conditionalFormatting sqref="J3">
    <cfRule type="top10" dxfId="1222" priority="1" rank="1"/>
  </conditionalFormatting>
  <conditionalFormatting sqref="I3">
    <cfRule type="top10" dxfId="1221" priority="2" rank="1"/>
  </conditionalFormatting>
  <conditionalFormatting sqref="H3">
    <cfRule type="top10" dxfId="1220" priority="3" rank="1"/>
  </conditionalFormatting>
  <conditionalFormatting sqref="G3">
    <cfRule type="top10" dxfId="1219" priority="4" rank="1"/>
  </conditionalFormatting>
  <conditionalFormatting sqref="F3">
    <cfRule type="top10" dxfId="1218" priority="5" rank="1"/>
  </conditionalFormatting>
  <conditionalFormatting sqref="E3">
    <cfRule type="top10" dxfId="1217" priority="6" rank="1"/>
  </conditionalFormatting>
  <hyperlinks>
    <hyperlink ref="Q1" location="'National Adult Rankings'!A1" display="Return to Rankings" xr:uid="{5E0A6CEF-715C-4E10-A899-185061EE2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1BD0E-1AC3-42AD-94A9-A3CBC3BFD6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3E15-D408-40A9-B1BE-3D69A215D8D6}">
  <sheetPr codeName="Sheet128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0" t="s">
        <v>147</v>
      </c>
      <c r="C2" s="22">
        <v>43972</v>
      </c>
      <c r="D2" s="23" t="s">
        <v>121</v>
      </c>
      <c r="E2" s="24">
        <v>188</v>
      </c>
      <c r="F2" s="24">
        <v>186</v>
      </c>
      <c r="G2" s="24">
        <v>192</v>
      </c>
      <c r="H2" s="24"/>
      <c r="I2" s="24"/>
      <c r="J2" s="24"/>
      <c r="K2" s="29">
        <v>3</v>
      </c>
      <c r="L2" s="29">
        <v>566</v>
      </c>
      <c r="M2" s="30">
        <f>SUM(L2/K2)</f>
        <v>188.66666666666666</v>
      </c>
      <c r="N2" s="31">
        <v>5</v>
      </c>
      <c r="O2" s="32">
        <f>SUM(M2+N2)</f>
        <v>193.66666666666666</v>
      </c>
    </row>
    <row r="3" spans="1:17" x14ac:dyDescent="0.25">
      <c r="A3" s="20" t="s">
        <v>72</v>
      </c>
      <c r="B3" s="21" t="s">
        <v>147</v>
      </c>
      <c r="C3" s="22">
        <v>43995</v>
      </c>
      <c r="D3" s="23" t="s">
        <v>121</v>
      </c>
      <c r="E3" s="24">
        <v>181</v>
      </c>
      <c r="F3" s="24">
        <v>184</v>
      </c>
      <c r="G3" s="24">
        <v>185</v>
      </c>
      <c r="H3" s="24"/>
      <c r="I3" s="24"/>
      <c r="J3" s="24"/>
      <c r="K3" s="29">
        <v>3</v>
      </c>
      <c r="L3" s="29">
        <v>550</v>
      </c>
      <c r="M3" s="30">
        <v>183.33333333333334</v>
      </c>
      <c r="N3" s="31">
        <v>3</v>
      </c>
      <c r="O3" s="32">
        <v>186.33333333333334</v>
      </c>
    </row>
    <row r="4" spans="1:17" x14ac:dyDescent="0.25">
      <c r="A4" s="20" t="s">
        <v>72</v>
      </c>
      <c r="B4" s="21" t="s">
        <v>147</v>
      </c>
      <c r="C4" s="22">
        <v>44000</v>
      </c>
      <c r="D4" s="23" t="s">
        <v>121</v>
      </c>
      <c r="E4" s="24">
        <v>189</v>
      </c>
      <c r="F4" s="24">
        <v>164</v>
      </c>
      <c r="G4" s="24">
        <v>160</v>
      </c>
      <c r="H4" s="24"/>
      <c r="I4" s="24"/>
      <c r="J4" s="24"/>
      <c r="K4" s="29">
        <v>3</v>
      </c>
      <c r="L4" s="29">
        <v>513</v>
      </c>
      <c r="M4" s="30">
        <v>171</v>
      </c>
      <c r="N4" s="31">
        <v>5</v>
      </c>
      <c r="O4" s="32">
        <v>176</v>
      </c>
    </row>
    <row r="5" spans="1:17" x14ac:dyDescent="0.25">
      <c r="A5" s="20" t="s">
        <v>72</v>
      </c>
      <c r="B5" s="21" t="s">
        <v>147</v>
      </c>
      <c r="C5" s="22">
        <v>44024</v>
      </c>
      <c r="D5" s="23" t="s">
        <v>159</v>
      </c>
      <c r="E5" s="24">
        <v>190</v>
      </c>
      <c r="F5" s="24">
        <v>186</v>
      </c>
      <c r="G5" s="24">
        <v>192</v>
      </c>
      <c r="H5" s="24">
        <v>184</v>
      </c>
      <c r="I5" s="24">
        <v>186</v>
      </c>
      <c r="J5" s="24">
        <v>188</v>
      </c>
      <c r="K5" s="29">
        <v>6</v>
      </c>
      <c r="L5" s="29">
        <v>1126</v>
      </c>
      <c r="M5" s="30">
        <v>187.66666666666666</v>
      </c>
      <c r="N5" s="31">
        <v>6</v>
      </c>
      <c r="O5" s="32">
        <v>193.66666666666666</v>
      </c>
    </row>
    <row r="6" spans="1:17" x14ac:dyDescent="0.25">
      <c r="A6" s="20" t="s">
        <v>72</v>
      </c>
      <c r="B6" s="21" t="s">
        <v>147</v>
      </c>
      <c r="C6" s="22">
        <v>44052</v>
      </c>
      <c r="D6" s="23" t="s">
        <v>159</v>
      </c>
      <c r="E6" s="24">
        <v>184</v>
      </c>
      <c r="F6" s="24">
        <v>181</v>
      </c>
      <c r="G6" s="24">
        <v>183</v>
      </c>
      <c r="H6" s="24">
        <v>188</v>
      </c>
      <c r="I6" s="24"/>
      <c r="J6" s="24"/>
      <c r="K6" s="29">
        <v>4</v>
      </c>
      <c r="L6" s="29">
        <v>736</v>
      </c>
      <c r="M6" s="30">
        <v>184</v>
      </c>
      <c r="N6" s="31">
        <v>3</v>
      </c>
      <c r="O6" s="32">
        <v>187</v>
      </c>
    </row>
    <row r="7" spans="1:17" x14ac:dyDescent="0.25">
      <c r="A7" s="20" t="s">
        <v>72</v>
      </c>
      <c r="B7" s="21" t="s">
        <v>147</v>
      </c>
      <c r="C7" s="22">
        <v>44051</v>
      </c>
      <c r="D7" s="23" t="s">
        <v>121</v>
      </c>
      <c r="E7" s="24">
        <v>179</v>
      </c>
      <c r="F7" s="24">
        <v>177</v>
      </c>
      <c r="G7" s="24">
        <v>176</v>
      </c>
      <c r="H7" s="24"/>
      <c r="I7" s="24"/>
      <c r="J7" s="24"/>
      <c r="K7" s="29">
        <v>3</v>
      </c>
      <c r="L7" s="29">
        <v>532</v>
      </c>
      <c r="M7" s="30">
        <v>177.33333333333334</v>
      </c>
      <c r="N7" s="31">
        <v>4</v>
      </c>
      <c r="O7" s="32">
        <v>181.33333333333334</v>
      </c>
    </row>
    <row r="8" spans="1:17" x14ac:dyDescent="0.25">
      <c r="A8" s="20" t="s">
        <v>72</v>
      </c>
      <c r="B8" s="21" t="s">
        <v>147</v>
      </c>
      <c r="C8" s="22">
        <v>44070</v>
      </c>
      <c r="D8" s="23" t="s">
        <v>121</v>
      </c>
      <c r="E8" s="24">
        <v>181</v>
      </c>
      <c r="F8" s="24">
        <v>183</v>
      </c>
      <c r="G8" s="24">
        <v>190</v>
      </c>
      <c r="H8" s="24"/>
      <c r="I8" s="24"/>
      <c r="J8" s="24"/>
      <c r="K8" s="29">
        <v>3</v>
      </c>
      <c r="L8" s="29">
        <v>554</v>
      </c>
      <c r="M8" s="30">
        <v>184.66666666666666</v>
      </c>
      <c r="N8" s="31">
        <v>5</v>
      </c>
      <c r="O8" s="32">
        <v>189.66666666666666</v>
      </c>
    </row>
    <row r="9" spans="1:17" x14ac:dyDescent="0.25">
      <c r="A9" s="20" t="s">
        <v>72</v>
      </c>
      <c r="B9" s="21" t="s">
        <v>147</v>
      </c>
      <c r="C9" s="22">
        <v>44014</v>
      </c>
      <c r="D9" s="23" t="s">
        <v>121</v>
      </c>
      <c r="E9" s="24">
        <v>185</v>
      </c>
      <c r="F9" s="24">
        <v>187</v>
      </c>
      <c r="G9" s="24">
        <v>185</v>
      </c>
      <c r="H9" s="24"/>
      <c r="I9" s="24"/>
      <c r="J9" s="24"/>
      <c r="K9" s="29">
        <v>3</v>
      </c>
      <c r="L9" s="29">
        <v>557</v>
      </c>
      <c r="M9" s="30">
        <v>185.66666666666666</v>
      </c>
      <c r="N9" s="31">
        <v>11</v>
      </c>
      <c r="O9" s="32">
        <v>196.66666666666666</v>
      </c>
    </row>
    <row r="10" spans="1:17" x14ac:dyDescent="0.25">
      <c r="A10" s="20" t="s">
        <v>78</v>
      </c>
      <c r="B10" s="21" t="s">
        <v>147</v>
      </c>
      <c r="C10" s="22">
        <v>44084</v>
      </c>
      <c r="D10" s="23" t="s">
        <v>121</v>
      </c>
      <c r="E10" s="24">
        <v>188</v>
      </c>
      <c r="F10" s="24">
        <v>182</v>
      </c>
      <c r="G10" s="24">
        <v>181</v>
      </c>
      <c r="H10" s="24"/>
      <c r="I10" s="24"/>
      <c r="J10" s="24"/>
      <c r="K10" s="29">
        <v>3</v>
      </c>
      <c r="L10" s="29">
        <v>551</v>
      </c>
      <c r="M10" s="30">
        <v>183.66666666666666</v>
      </c>
      <c r="N10" s="31">
        <v>5</v>
      </c>
      <c r="O10" s="32">
        <v>188.66666666666666</v>
      </c>
    </row>
    <row r="11" spans="1:17" x14ac:dyDescent="0.25">
      <c r="A11" s="20" t="s">
        <v>78</v>
      </c>
      <c r="B11" s="21" t="s">
        <v>147</v>
      </c>
      <c r="C11" s="22">
        <v>44093</v>
      </c>
      <c r="D11" s="23" t="s">
        <v>121</v>
      </c>
      <c r="E11" s="24">
        <v>185</v>
      </c>
      <c r="F11" s="24">
        <v>179</v>
      </c>
      <c r="G11" s="24">
        <v>185</v>
      </c>
      <c r="H11" s="24"/>
      <c r="I11" s="24"/>
      <c r="J11" s="24"/>
      <c r="K11" s="29">
        <v>3</v>
      </c>
      <c r="L11" s="29">
        <v>549</v>
      </c>
      <c r="M11" s="30">
        <v>183</v>
      </c>
      <c r="N11" s="31">
        <v>5</v>
      </c>
      <c r="O11" s="32">
        <v>188</v>
      </c>
    </row>
    <row r="12" spans="1:17" x14ac:dyDescent="0.25">
      <c r="A12" s="20" t="s">
        <v>78</v>
      </c>
      <c r="B12" s="21" t="s">
        <v>147</v>
      </c>
      <c r="C12" s="22">
        <v>44112</v>
      </c>
      <c r="D12" s="23" t="s">
        <v>121</v>
      </c>
      <c r="E12" s="24">
        <v>177</v>
      </c>
      <c r="F12" s="24">
        <v>175</v>
      </c>
      <c r="G12" s="24">
        <v>183</v>
      </c>
      <c r="H12" s="24"/>
      <c r="I12" s="24"/>
      <c r="J12" s="24"/>
      <c r="K12" s="29">
        <v>3</v>
      </c>
      <c r="L12" s="29">
        <v>535</v>
      </c>
      <c r="M12" s="30">
        <v>178.33333333333334</v>
      </c>
      <c r="N12" s="31">
        <v>5</v>
      </c>
      <c r="O12" s="32">
        <v>183.33333333333334</v>
      </c>
    </row>
    <row r="13" spans="1:17" x14ac:dyDescent="0.25">
      <c r="A13" s="20" t="s">
        <v>78</v>
      </c>
      <c r="B13" s="21" t="s">
        <v>147</v>
      </c>
      <c r="C13" s="22">
        <v>44135</v>
      </c>
      <c r="D13" s="23" t="s">
        <v>121</v>
      </c>
      <c r="E13" s="24">
        <v>184</v>
      </c>
      <c r="F13" s="24">
        <v>189</v>
      </c>
      <c r="G13" s="24">
        <v>184</v>
      </c>
      <c r="H13" s="24">
        <v>183</v>
      </c>
      <c r="I13" s="24">
        <v>188</v>
      </c>
      <c r="J13" s="24">
        <v>182</v>
      </c>
      <c r="K13" s="29">
        <v>6</v>
      </c>
      <c r="L13" s="29">
        <v>1110</v>
      </c>
      <c r="M13" s="30">
        <v>185</v>
      </c>
      <c r="N13" s="31">
        <v>10</v>
      </c>
      <c r="O13" s="32">
        <v>195</v>
      </c>
    </row>
    <row r="16" spans="1:17" x14ac:dyDescent="0.25">
      <c r="K16" s="17">
        <f>SUM(K2:K15)</f>
        <v>43</v>
      </c>
      <c r="L16" s="17">
        <f>SUM(L2:L15)</f>
        <v>7879</v>
      </c>
      <c r="M16" s="19">
        <f>SUM(L16/K16)</f>
        <v>183.23255813953489</v>
      </c>
      <c r="N16" s="17">
        <f>SUM(N2:N15)</f>
        <v>67</v>
      </c>
      <c r="O16" s="19">
        <f>SUM(M16+N16)</f>
        <v>250.23255813953489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2_2"/>
    <protectedRange algorithmName="SHA-512" hashValue="ON39YdpmFHfN9f47KpiRvqrKx0V9+erV1CNkpWzYhW/Qyc6aT8rEyCrvauWSYGZK2ia3o7vd3akF07acHAFpOA==" saltValue="yVW9XmDwTqEnmpSGai0KYg==" spinCount="100000" sqref="E3:J3 B3:C3" name="Range1_24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34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E7:J7 B7:C7" name="Range1_46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8:J8 B8:C8" name="Range1_42"/>
    <protectedRange algorithmName="SHA-512" hashValue="ON39YdpmFHfN9f47KpiRvqrKx0V9+erV1CNkpWzYhW/Qyc6aT8rEyCrvauWSYGZK2ia3o7vd3akF07acHAFpOA==" saltValue="yVW9XmDwTqEnmpSGai0KYg==" spinCount="100000" sqref="D8" name="Range1_1_32"/>
    <protectedRange algorithmName="SHA-512" hashValue="ON39YdpmFHfN9f47KpiRvqrKx0V9+erV1CNkpWzYhW/Qyc6aT8rEyCrvauWSYGZK2ia3o7vd3akF07acHAFpOA==" saltValue="yVW9XmDwTqEnmpSGai0KYg==" spinCount="100000" sqref="E9:J9 B9:C9" name="Range1_2_3"/>
    <protectedRange algorithmName="SHA-512" hashValue="ON39YdpmFHfN9f47KpiRvqrKx0V9+erV1CNkpWzYhW/Qyc6aT8rEyCrvauWSYGZK2ia3o7vd3akF07acHAFpOA==" saltValue="yVW9XmDwTqEnmpSGai0KYg==" spinCount="100000" sqref="D9" name="Range1_1_1_4"/>
    <protectedRange algorithmName="SHA-512" hashValue="ON39YdpmFHfN9f47KpiRvqrKx0V9+erV1CNkpWzYhW/Qyc6aT8rEyCrvauWSYGZK2ia3o7vd3akF07acHAFpOA==" saltValue="yVW9XmDwTqEnmpSGai0KYg==" spinCount="100000" sqref="E10:J10 B10:C10" name="Range1_4_16"/>
    <protectedRange algorithmName="SHA-512" hashValue="ON39YdpmFHfN9f47KpiRvqrKx0V9+erV1CNkpWzYhW/Qyc6aT8rEyCrvauWSYGZK2ia3o7vd3akF07acHAFpOA==" saltValue="yVW9XmDwTqEnmpSGai0KYg==" spinCount="100000" sqref="D10" name="Range1_1_2_16"/>
    <protectedRange algorithmName="SHA-512" hashValue="ON39YdpmFHfN9f47KpiRvqrKx0V9+erV1CNkpWzYhW/Qyc6aT8rEyCrvauWSYGZK2ia3o7vd3akF07acHAFpOA==" saltValue="yVW9XmDwTqEnmpSGai0KYg==" spinCount="100000" sqref="E11:J11 B11:C11" name="Range1_11_1"/>
    <protectedRange algorithmName="SHA-512" hashValue="ON39YdpmFHfN9f47KpiRvqrKx0V9+erV1CNkpWzYhW/Qyc6aT8rEyCrvauWSYGZK2ia3o7vd3akF07acHAFpOA==" saltValue="yVW9XmDwTqEnmpSGai0KYg==" spinCount="100000" sqref="D11" name="Range1_1_6_1"/>
    <protectedRange algorithmName="SHA-512" hashValue="ON39YdpmFHfN9f47KpiRvqrKx0V9+erV1CNkpWzYhW/Qyc6aT8rEyCrvauWSYGZK2ia3o7vd3akF07acHAFpOA==" saltValue="yVW9XmDwTqEnmpSGai0KYg==" spinCount="100000" sqref="E12:J12 B12:C12" name="Range1_7_2"/>
    <protectedRange algorithmName="SHA-512" hashValue="ON39YdpmFHfN9f47KpiRvqrKx0V9+erV1CNkpWzYhW/Qyc6aT8rEyCrvauWSYGZK2ia3o7vd3akF07acHAFpOA==" saltValue="yVW9XmDwTqEnmpSGai0KYg==" spinCount="100000" sqref="D12" name="Range1_1_5_3"/>
    <protectedRange algorithmName="SHA-512" hashValue="ON39YdpmFHfN9f47KpiRvqrKx0V9+erV1CNkpWzYhW/Qyc6aT8rEyCrvauWSYGZK2ia3o7vd3akF07acHAFpOA==" saltValue="yVW9XmDwTqEnmpSGai0KYg==" spinCount="100000" sqref="B13:C13 E13:J13" name="Range1_66"/>
    <protectedRange algorithmName="SHA-512" hashValue="ON39YdpmFHfN9f47KpiRvqrKx0V9+erV1CNkpWzYhW/Qyc6aT8rEyCrvauWSYGZK2ia3o7vd3akF07acHAFpOA==" saltValue="yVW9XmDwTqEnmpSGai0KYg==" spinCount="100000" sqref="D13" name="Range1_1_50"/>
  </protectedRanges>
  <conditionalFormatting sqref="E2">
    <cfRule type="top10" dxfId="1216" priority="72" rank="1"/>
  </conditionalFormatting>
  <conditionalFormatting sqref="F2">
    <cfRule type="top10" dxfId="1215" priority="71" rank="1"/>
  </conditionalFormatting>
  <conditionalFormatting sqref="G2">
    <cfRule type="top10" dxfId="1214" priority="70" rank="1"/>
  </conditionalFormatting>
  <conditionalFormatting sqref="I2">
    <cfRule type="top10" dxfId="1213" priority="67" rank="1"/>
  </conditionalFormatting>
  <conditionalFormatting sqref="H2">
    <cfRule type="top10" dxfId="1212" priority="68" rank="1"/>
  </conditionalFormatting>
  <conditionalFormatting sqref="J2">
    <cfRule type="top10" dxfId="1211" priority="69" rank="1"/>
  </conditionalFormatting>
  <conditionalFormatting sqref="J3">
    <cfRule type="top10" dxfId="1210" priority="61" rank="1"/>
  </conditionalFormatting>
  <conditionalFormatting sqref="I3">
    <cfRule type="top10" dxfId="1209" priority="62" rank="1"/>
  </conditionalFormatting>
  <conditionalFormatting sqref="H3">
    <cfRule type="top10" dxfId="1208" priority="63" rank="1"/>
  </conditionalFormatting>
  <conditionalFormatting sqref="G3">
    <cfRule type="top10" dxfId="1207" priority="64" rank="1"/>
  </conditionalFormatting>
  <conditionalFormatting sqref="F3">
    <cfRule type="top10" dxfId="1206" priority="65" rank="1"/>
  </conditionalFormatting>
  <conditionalFormatting sqref="E3">
    <cfRule type="top10" dxfId="1205" priority="66" rank="1"/>
  </conditionalFormatting>
  <conditionalFormatting sqref="J4">
    <cfRule type="top10" dxfId="1204" priority="55" rank="1"/>
  </conditionalFormatting>
  <conditionalFormatting sqref="I4">
    <cfRule type="top10" dxfId="1203" priority="56" rank="1"/>
  </conditionalFormatting>
  <conditionalFormatting sqref="H4">
    <cfRule type="top10" dxfId="1202" priority="57" rank="1"/>
  </conditionalFormatting>
  <conditionalFormatting sqref="G4">
    <cfRule type="top10" dxfId="1201" priority="58" rank="1"/>
  </conditionalFormatting>
  <conditionalFormatting sqref="F4">
    <cfRule type="top10" dxfId="1200" priority="59" rank="1"/>
  </conditionalFormatting>
  <conditionalFormatting sqref="E4">
    <cfRule type="top10" dxfId="1199" priority="60" rank="1"/>
  </conditionalFormatting>
  <conditionalFormatting sqref="J5">
    <cfRule type="top10" dxfId="1198" priority="49" rank="1"/>
  </conditionalFormatting>
  <conditionalFormatting sqref="I5">
    <cfRule type="top10" dxfId="1197" priority="50" rank="1"/>
  </conditionalFormatting>
  <conditionalFormatting sqref="H5">
    <cfRule type="top10" dxfId="1196" priority="51" rank="1"/>
  </conditionalFormatting>
  <conditionalFormatting sqref="G5">
    <cfRule type="top10" dxfId="1195" priority="52" rank="1"/>
  </conditionalFormatting>
  <conditionalFormatting sqref="F5">
    <cfRule type="top10" dxfId="1194" priority="53" rank="1"/>
  </conditionalFormatting>
  <conditionalFormatting sqref="E5">
    <cfRule type="top10" dxfId="1193" priority="54" rank="1"/>
  </conditionalFormatting>
  <conditionalFormatting sqref="I6">
    <cfRule type="top10" dxfId="1192" priority="45" rank="1"/>
  </conditionalFormatting>
  <conditionalFormatting sqref="H6">
    <cfRule type="top10" dxfId="1191" priority="46" rank="1"/>
  </conditionalFormatting>
  <conditionalFormatting sqref="G6">
    <cfRule type="top10" dxfId="1190" priority="47" rank="1"/>
  </conditionalFormatting>
  <conditionalFormatting sqref="F6">
    <cfRule type="top10" dxfId="1189" priority="48" rank="1"/>
  </conditionalFormatting>
  <conditionalFormatting sqref="E6">
    <cfRule type="top10" dxfId="1188" priority="44" rank="1"/>
  </conditionalFormatting>
  <conditionalFormatting sqref="J6">
    <cfRule type="top10" dxfId="1187" priority="43" rank="1"/>
  </conditionalFormatting>
  <conditionalFormatting sqref="I7">
    <cfRule type="top10" dxfId="1186" priority="39" rank="1"/>
  </conditionalFormatting>
  <conditionalFormatting sqref="H7">
    <cfRule type="top10" dxfId="1185" priority="40" rank="1"/>
  </conditionalFormatting>
  <conditionalFormatting sqref="G7">
    <cfRule type="top10" dxfId="1184" priority="41" rank="1"/>
  </conditionalFormatting>
  <conditionalFormatting sqref="F7">
    <cfRule type="top10" dxfId="1183" priority="42" rank="1"/>
  </conditionalFormatting>
  <conditionalFormatting sqref="E7">
    <cfRule type="top10" dxfId="1182" priority="38" rank="1"/>
  </conditionalFormatting>
  <conditionalFormatting sqref="J7">
    <cfRule type="top10" dxfId="1181" priority="37" rank="1"/>
  </conditionalFormatting>
  <conditionalFormatting sqref="J8">
    <cfRule type="top10" dxfId="1180" priority="31" rank="1"/>
  </conditionalFormatting>
  <conditionalFormatting sqref="I8">
    <cfRule type="top10" dxfId="1179" priority="32" rank="1"/>
  </conditionalFormatting>
  <conditionalFormatting sqref="H8">
    <cfRule type="top10" dxfId="1178" priority="33" rank="1"/>
  </conditionalFormatting>
  <conditionalFormatting sqref="G8">
    <cfRule type="top10" dxfId="1177" priority="34" rank="1"/>
  </conditionalFormatting>
  <conditionalFormatting sqref="F8">
    <cfRule type="top10" dxfId="1176" priority="35" rank="1"/>
  </conditionalFormatting>
  <conditionalFormatting sqref="E8">
    <cfRule type="top10" dxfId="1175" priority="36" rank="1"/>
  </conditionalFormatting>
  <conditionalFormatting sqref="J9">
    <cfRule type="top10" dxfId="1174" priority="25" rank="1"/>
  </conditionalFormatting>
  <conditionalFormatting sqref="I9">
    <cfRule type="top10" dxfId="1173" priority="26" rank="1"/>
  </conditionalFormatting>
  <conditionalFormatting sqref="H9">
    <cfRule type="top10" dxfId="1172" priority="27" rank="1"/>
  </conditionalFormatting>
  <conditionalFormatting sqref="G9">
    <cfRule type="top10" dxfId="1171" priority="28" rank="1"/>
  </conditionalFormatting>
  <conditionalFormatting sqref="F9">
    <cfRule type="top10" dxfId="1170" priority="29" rank="1"/>
  </conditionalFormatting>
  <conditionalFormatting sqref="E9">
    <cfRule type="top10" dxfId="1169" priority="30" rank="1"/>
  </conditionalFormatting>
  <conditionalFormatting sqref="J10">
    <cfRule type="top10" dxfId="1168" priority="19" rank="1"/>
  </conditionalFormatting>
  <conditionalFormatting sqref="I10">
    <cfRule type="top10" dxfId="1167" priority="20" rank="1"/>
  </conditionalFormatting>
  <conditionalFormatting sqref="H10">
    <cfRule type="top10" dxfId="1166" priority="21" rank="1"/>
  </conditionalFormatting>
  <conditionalFormatting sqref="G10">
    <cfRule type="top10" dxfId="1165" priority="22" rank="1"/>
  </conditionalFormatting>
  <conditionalFormatting sqref="F10">
    <cfRule type="top10" dxfId="1164" priority="23" rank="1"/>
  </conditionalFormatting>
  <conditionalFormatting sqref="E10">
    <cfRule type="top10" dxfId="1163" priority="24" rank="1"/>
  </conditionalFormatting>
  <conditionalFormatting sqref="J11">
    <cfRule type="top10" dxfId="1162" priority="13" rank="1"/>
  </conditionalFormatting>
  <conditionalFormatting sqref="I11">
    <cfRule type="top10" dxfId="1161" priority="14" rank="1"/>
  </conditionalFormatting>
  <conditionalFormatting sqref="H11">
    <cfRule type="top10" dxfId="1160" priority="15" rank="1"/>
  </conditionalFormatting>
  <conditionalFormatting sqref="G11">
    <cfRule type="top10" dxfId="1159" priority="16" rank="1"/>
  </conditionalFormatting>
  <conditionalFormatting sqref="F11">
    <cfRule type="top10" dxfId="1158" priority="17" rank="1"/>
  </conditionalFormatting>
  <conditionalFormatting sqref="E11">
    <cfRule type="top10" dxfId="1157" priority="18" rank="1"/>
  </conditionalFormatting>
  <conditionalFormatting sqref="J12">
    <cfRule type="top10" dxfId="1156" priority="7" rank="1"/>
  </conditionalFormatting>
  <conditionalFormatting sqref="I12">
    <cfRule type="top10" dxfId="1155" priority="8" rank="1"/>
  </conditionalFormatting>
  <conditionalFormatting sqref="H12">
    <cfRule type="top10" dxfId="1154" priority="9" rank="1"/>
  </conditionalFormatting>
  <conditionalFormatting sqref="G12">
    <cfRule type="top10" dxfId="1153" priority="10" rank="1"/>
  </conditionalFormatting>
  <conditionalFormatting sqref="F12">
    <cfRule type="top10" dxfId="1152" priority="11" rank="1"/>
  </conditionalFormatting>
  <conditionalFormatting sqref="E12">
    <cfRule type="top10" dxfId="1151" priority="12" rank="1"/>
  </conditionalFormatting>
  <conditionalFormatting sqref="I13">
    <cfRule type="top10" dxfId="1150" priority="1" rank="1"/>
  </conditionalFormatting>
  <conditionalFormatting sqref="H13">
    <cfRule type="top10" dxfId="1149" priority="2" rank="1"/>
  </conditionalFormatting>
  <conditionalFormatting sqref="G13">
    <cfRule type="top10" dxfId="1148" priority="3" rank="1"/>
  </conditionalFormatting>
  <conditionalFormatting sqref="F13">
    <cfRule type="top10" dxfId="1147" priority="4" rank="1"/>
  </conditionalFormatting>
  <conditionalFormatting sqref="E13">
    <cfRule type="top10" dxfId="1146" priority="5" rank="1"/>
  </conditionalFormatting>
  <conditionalFormatting sqref="J13">
    <cfRule type="top10" dxfId="1145" priority="6" rank="1"/>
  </conditionalFormatting>
  <hyperlinks>
    <hyperlink ref="Q1" location="'National Adult Rankings'!A1" display="Return to Rankings" xr:uid="{B691F96B-2D08-4302-9C88-4D414C88EC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0B158E-8AD3-4FFE-823D-ACBF1DE2DB5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B5955E4C-F600-42B8-8996-C4C842BD06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Q15"/>
  <sheetViews>
    <sheetView topLeftCell="A15" workbookViewId="0">
      <selection activeCell="A18" sqref="A18:XFD3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17</v>
      </c>
      <c r="C2" s="9">
        <v>43849</v>
      </c>
      <c r="D2" s="10" t="s">
        <v>32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25">
      <c r="A3" s="20" t="s">
        <v>16</v>
      </c>
      <c r="B3" s="21" t="s">
        <v>17</v>
      </c>
      <c r="C3" s="22">
        <v>43877</v>
      </c>
      <c r="D3" s="23" t="s">
        <v>32</v>
      </c>
      <c r="E3" s="24">
        <v>195</v>
      </c>
      <c r="F3" s="24">
        <v>195</v>
      </c>
      <c r="G3" s="24">
        <v>197</v>
      </c>
      <c r="H3" s="24">
        <v>195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61</v>
      </c>
      <c r="B4" s="21" t="s">
        <v>17</v>
      </c>
      <c r="C4" s="22">
        <v>43905</v>
      </c>
      <c r="D4" s="39" t="s">
        <v>73</v>
      </c>
      <c r="E4" s="24">
        <v>199</v>
      </c>
      <c r="F4" s="24">
        <v>197</v>
      </c>
      <c r="G4" s="24">
        <v>197</v>
      </c>
      <c r="H4" s="24">
        <v>198</v>
      </c>
      <c r="I4" s="24"/>
      <c r="J4" s="24"/>
      <c r="K4" s="29">
        <v>4</v>
      </c>
      <c r="L4" s="29">
        <v>791</v>
      </c>
      <c r="M4" s="30">
        <v>197.75</v>
      </c>
      <c r="N4" s="31">
        <v>6</v>
      </c>
      <c r="O4" s="32">
        <v>203.75</v>
      </c>
    </row>
    <row r="5" spans="1:17" ht="26.25" x14ac:dyDescent="0.25">
      <c r="A5" s="40" t="s">
        <v>128</v>
      </c>
      <c r="B5" s="41" t="s">
        <v>17</v>
      </c>
      <c r="C5" s="42">
        <v>44003</v>
      </c>
      <c r="D5" s="43" t="s">
        <v>32</v>
      </c>
      <c r="E5" s="44">
        <v>199</v>
      </c>
      <c r="F5" s="44">
        <v>194</v>
      </c>
      <c r="G5" s="44">
        <v>192</v>
      </c>
      <c r="H5" s="44">
        <v>198</v>
      </c>
      <c r="I5" s="44"/>
      <c r="J5" s="44"/>
      <c r="K5" s="45">
        <v>4</v>
      </c>
      <c r="L5" s="45">
        <v>783</v>
      </c>
      <c r="M5" s="46">
        <v>195.75</v>
      </c>
      <c r="N5" s="47">
        <v>9</v>
      </c>
      <c r="O5" s="48">
        <v>204.75</v>
      </c>
    </row>
    <row r="6" spans="1:17" ht="26.25" x14ac:dyDescent="0.25">
      <c r="A6" s="20" t="s">
        <v>128</v>
      </c>
      <c r="B6" s="21" t="s">
        <v>17</v>
      </c>
      <c r="C6" s="22">
        <v>44031</v>
      </c>
      <c r="D6" s="23" t="s">
        <v>32</v>
      </c>
      <c r="E6" s="24">
        <v>199</v>
      </c>
      <c r="F6" s="24">
        <v>197</v>
      </c>
      <c r="G6" s="24">
        <v>197</v>
      </c>
      <c r="H6" s="24">
        <v>198</v>
      </c>
      <c r="I6" s="24"/>
      <c r="J6" s="24"/>
      <c r="K6" s="29">
        <v>4</v>
      </c>
      <c r="L6" s="29">
        <v>791</v>
      </c>
      <c r="M6" s="30">
        <v>197.75</v>
      </c>
      <c r="N6" s="31">
        <v>9</v>
      </c>
      <c r="O6" s="32">
        <v>206.75</v>
      </c>
    </row>
    <row r="7" spans="1:17" ht="26.25" x14ac:dyDescent="0.25">
      <c r="A7" s="20" t="s">
        <v>128</v>
      </c>
      <c r="B7" s="21" t="s">
        <v>17</v>
      </c>
      <c r="C7" s="22">
        <v>44040</v>
      </c>
      <c r="D7" s="23" t="s">
        <v>32</v>
      </c>
      <c r="E7" s="24">
        <v>198</v>
      </c>
      <c r="F7" s="24">
        <v>198</v>
      </c>
      <c r="G7" s="24">
        <v>193</v>
      </c>
      <c r="H7" s="24"/>
      <c r="I7" s="24"/>
      <c r="J7" s="24"/>
      <c r="K7" s="29">
        <v>3</v>
      </c>
      <c r="L7" s="29">
        <v>589</v>
      </c>
      <c r="M7" s="30">
        <v>196.33333333333334</v>
      </c>
      <c r="N7" s="31">
        <v>8</v>
      </c>
      <c r="O7" s="32">
        <v>204.33333333333334</v>
      </c>
    </row>
    <row r="8" spans="1:17" ht="26.25" x14ac:dyDescent="0.25">
      <c r="A8" s="20" t="s">
        <v>128</v>
      </c>
      <c r="B8" s="21" t="s">
        <v>17</v>
      </c>
      <c r="C8" s="22">
        <v>44059</v>
      </c>
      <c r="D8" s="23" t="s">
        <v>32</v>
      </c>
      <c r="E8" s="24">
        <v>198</v>
      </c>
      <c r="F8" s="24">
        <v>199.0001</v>
      </c>
      <c r="G8" s="24">
        <v>198</v>
      </c>
      <c r="H8" s="24">
        <v>196</v>
      </c>
      <c r="I8" s="24"/>
      <c r="J8" s="24"/>
      <c r="K8" s="29">
        <v>4</v>
      </c>
      <c r="L8" s="29">
        <v>791.00009999999997</v>
      </c>
      <c r="M8" s="30">
        <v>197.75002499999999</v>
      </c>
      <c r="N8" s="31">
        <v>9</v>
      </c>
      <c r="O8" s="32">
        <v>206.75002499999999</v>
      </c>
    </row>
    <row r="9" spans="1:17" ht="26.25" x14ac:dyDescent="0.25">
      <c r="A9" s="20" t="s">
        <v>128</v>
      </c>
      <c r="B9" s="21" t="s">
        <v>17</v>
      </c>
      <c r="C9" s="22">
        <v>44068</v>
      </c>
      <c r="D9" s="23" t="s">
        <v>32</v>
      </c>
      <c r="E9" s="24">
        <v>195</v>
      </c>
      <c r="F9" s="24">
        <v>199</v>
      </c>
      <c r="G9" s="24">
        <v>199</v>
      </c>
      <c r="H9" s="24"/>
      <c r="I9" s="24"/>
      <c r="J9" s="24"/>
      <c r="K9" s="29">
        <v>3</v>
      </c>
      <c r="L9" s="29">
        <v>593</v>
      </c>
      <c r="M9" s="30">
        <v>197.66666666666666</v>
      </c>
      <c r="N9" s="31">
        <v>9</v>
      </c>
      <c r="O9" s="32">
        <v>206.66666666666666</v>
      </c>
    </row>
    <row r="10" spans="1:17" x14ac:dyDescent="0.25">
      <c r="A10" s="20" t="s">
        <v>127</v>
      </c>
      <c r="B10" s="21" t="s">
        <v>297</v>
      </c>
      <c r="C10" s="22">
        <v>44079</v>
      </c>
      <c r="D10" s="23" t="s">
        <v>295</v>
      </c>
      <c r="E10" s="24">
        <v>195.001</v>
      </c>
      <c r="F10" s="24">
        <v>196</v>
      </c>
      <c r="G10" s="24">
        <v>195</v>
      </c>
      <c r="H10" s="24">
        <v>198</v>
      </c>
      <c r="I10" s="24">
        <v>198</v>
      </c>
      <c r="J10" s="24">
        <v>200</v>
      </c>
      <c r="K10" s="29">
        <v>6</v>
      </c>
      <c r="L10" s="29">
        <v>1182.001</v>
      </c>
      <c r="M10" s="30">
        <v>197.00016666666667</v>
      </c>
      <c r="N10" s="31">
        <v>8</v>
      </c>
      <c r="O10" s="32">
        <v>205.00016666666667</v>
      </c>
    </row>
    <row r="11" spans="1:17" ht="26.25" x14ac:dyDescent="0.25">
      <c r="A11" s="20" t="s">
        <v>128</v>
      </c>
      <c r="B11" s="21" t="s">
        <v>17</v>
      </c>
      <c r="C11" s="22">
        <v>44103</v>
      </c>
      <c r="D11" s="23" t="s">
        <v>32</v>
      </c>
      <c r="E11" s="24">
        <v>198</v>
      </c>
      <c r="F11" s="24">
        <v>200</v>
      </c>
      <c r="G11" s="24">
        <v>199</v>
      </c>
      <c r="H11" s="24"/>
      <c r="I11" s="24"/>
      <c r="J11" s="24"/>
      <c r="K11" s="29">
        <v>3</v>
      </c>
      <c r="L11" s="29">
        <v>597</v>
      </c>
      <c r="M11" s="30">
        <v>199</v>
      </c>
      <c r="N11" s="31">
        <v>11</v>
      </c>
      <c r="O11" s="32">
        <v>210</v>
      </c>
    </row>
    <row r="12" spans="1:17" x14ac:dyDescent="0.25">
      <c r="A12" s="20" t="s">
        <v>127</v>
      </c>
      <c r="B12" s="21" t="s">
        <v>17</v>
      </c>
      <c r="C12" s="22">
        <v>44114</v>
      </c>
      <c r="D12" s="23" t="s">
        <v>162</v>
      </c>
      <c r="E12" s="24">
        <v>195</v>
      </c>
      <c r="F12" s="24">
        <v>186</v>
      </c>
      <c r="G12" s="24">
        <v>193</v>
      </c>
      <c r="H12" s="24">
        <v>195</v>
      </c>
      <c r="I12" s="24"/>
      <c r="J12" s="24"/>
      <c r="K12" s="29">
        <v>4</v>
      </c>
      <c r="L12" s="29">
        <v>769</v>
      </c>
      <c r="M12" s="30">
        <v>192.25</v>
      </c>
      <c r="N12" s="31">
        <v>6</v>
      </c>
      <c r="O12" s="32">
        <v>198.25</v>
      </c>
    </row>
    <row r="15" spans="1:17" x14ac:dyDescent="0.25">
      <c r="K15" s="17">
        <f>SUM(K2:K14)</f>
        <v>43</v>
      </c>
      <c r="L15" s="17">
        <f>SUM(L2:L14)</f>
        <v>8447.0011000000013</v>
      </c>
      <c r="M15" s="19">
        <f>SUM(L15/K15)</f>
        <v>196.44188604651166</v>
      </c>
      <c r="N15" s="17">
        <f>SUM(N2:N14)</f>
        <v>87</v>
      </c>
      <c r="O15" s="19">
        <f>SUM(M15+N15)</f>
        <v>283.44188604651163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 B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10:J10 B10:C10" name="Range1_6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2"/>
    <protectedRange algorithmName="SHA-512" hashValue="ON39YdpmFHfN9f47KpiRvqrKx0V9+erV1CNkpWzYhW/Qyc6aT8rEyCrvauWSYGZK2ia3o7vd3akF07acHAFpOA==" saltValue="yVW9XmDwTqEnmpSGai0KYg==" spinCount="100000" sqref="I12:J12 B12:C12" name="Range1_49"/>
    <protectedRange algorithmName="SHA-512" hashValue="ON39YdpmFHfN9f47KpiRvqrKx0V9+erV1CNkpWzYhW/Qyc6aT8rEyCrvauWSYGZK2ia3o7vd3akF07acHAFpOA==" saltValue="yVW9XmDwTqEnmpSGai0KYg==" spinCount="100000" sqref="D12" name="Range1_1_32"/>
    <protectedRange algorithmName="SHA-512" hashValue="ON39YdpmFHfN9f47KpiRvqrKx0V9+erV1CNkpWzYhW/Qyc6aT8rEyCrvauWSYGZK2ia3o7vd3akF07acHAFpOA==" saltValue="yVW9XmDwTqEnmpSGai0KYg==" spinCount="100000" sqref="E12:H12" name="Range1_3_11"/>
  </protectedRanges>
  <conditionalFormatting sqref="F2">
    <cfRule type="top10" dxfId="1144" priority="161" rank="1"/>
  </conditionalFormatting>
  <conditionalFormatting sqref="G2">
    <cfRule type="top10" dxfId="1143" priority="160" rank="1"/>
  </conditionalFormatting>
  <conditionalFormatting sqref="H2">
    <cfRule type="top10" dxfId="1142" priority="159" rank="1"/>
  </conditionalFormatting>
  <conditionalFormatting sqref="I2">
    <cfRule type="top10" dxfId="1141" priority="157" rank="1"/>
  </conditionalFormatting>
  <conditionalFormatting sqref="J2">
    <cfRule type="top10" dxfId="1140" priority="158" rank="1"/>
  </conditionalFormatting>
  <conditionalFormatting sqref="E2">
    <cfRule type="top10" dxfId="1139" priority="162" rank="1"/>
  </conditionalFormatting>
  <conditionalFormatting sqref="F3">
    <cfRule type="top10" dxfId="1138" priority="143" rank="1"/>
  </conditionalFormatting>
  <conditionalFormatting sqref="G3">
    <cfRule type="top10" dxfId="1137" priority="142" rank="1"/>
  </conditionalFormatting>
  <conditionalFormatting sqref="H3">
    <cfRule type="top10" dxfId="1136" priority="141" rank="1"/>
  </conditionalFormatting>
  <conditionalFormatting sqref="I3">
    <cfRule type="top10" dxfId="1135" priority="139" rank="1"/>
  </conditionalFormatting>
  <conditionalFormatting sqref="J3">
    <cfRule type="top10" dxfId="1134" priority="140" rank="1"/>
  </conditionalFormatting>
  <conditionalFormatting sqref="E3">
    <cfRule type="top10" dxfId="1133" priority="144" rank="1"/>
  </conditionalFormatting>
  <conditionalFormatting sqref="F4">
    <cfRule type="top10" dxfId="1132" priority="131" rank="1"/>
  </conditionalFormatting>
  <conditionalFormatting sqref="G4">
    <cfRule type="top10" dxfId="1131" priority="130" rank="1"/>
  </conditionalFormatting>
  <conditionalFormatting sqref="H4">
    <cfRule type="top10" dxfId="1130" priority="129" rank="1"/>
  </conditionalFormatting>
  <conditionalFormatting sqref="I4">
    <cfRule type="top10" dxfId="1129" priority="127" rank="1"/>
  </conditionalFormatting>
  <conditionalFormatting sqref="J4">
    <cfRule type="top10" dxfId="1128" priority="128" rank="1"/>
  </conditionalFormatting>
  <conditionalFormatting sqref="E4">
    <cfRule type="top10" dxfId="1127" priority="132" rank="1"/>
  </conditionalFormatting>
  <conditionalFormatting sqref="E5">
    <cfRule type="top10" dxfId="1126" priority="96" rank="1"/>
  </conditionalFormatting>
  <conditionalFormatting sqref="F5">
    <cfRule type="top10" dxfId="1125" priority="95" rank="1"/>
  </conditionalFormatting>
  <conditionalFormatting sqref="G5">
    <cfRule type="top10" dxfId="1124" priority="94" rank="1"/>
  </conditionalFormatting>
  <conditionalFormatting sqref="H5">
    <cfRule type="top10" dxfId="1123" priority="93" rank="1"/>
  </conditionalFormatting>
  <conditionalFormatting sqref="I5">
    <cfRule type="top10" dxfId="1122" priority="92" rank="1"/>
  </conditionalFormatting>
  <conditionalFormatting sqref="J5">
    <cfRule type="top10" dxfId="1121" priority="91" rank="1"/>
  </conditionalFormatting>
  <conditionalFormatting sqref="E6">
    <cfRule type="top10" dxfId="1120" priority="72" rank="1"/>
  </conditionalFormatting>
  <conditionalFormatting sqref="F6">
    <cfRule type="top10" dxfId="1119" priority="71" rank="1"/>
  </conditionalFormatting>
  <conditionalFormatting sqref="G6">
    <cfRule type="top10" dxfId="1118" priority="70" rank="1"/>
  </conditionalFormatting>
  <conditionalFormatting sqref="H6">
    <cfRule type="top10" dxfId="1117" priority="69" rank="1"/>
  </conditionalFormatting>
  <conditionalFormatting sqref="I6">
    <cfRule type="top10" dxfId="1116" priority="68" rank="1"/>
  </conditionalFormatting>
  <conditionalFormatting sqref="J6">
    <cfRule type="top10" dxfId="1115" priority="67" rank="1"/>
  </conditionalFormatting>
  <conditionalFormatting sqref="E7">
    <cfRule type="top10" dxfId="1114" priority="60" rank="1"/>
  </conditionalFormatting>
  <conditionalFormatting sqref="F7">
    <cfRule type="top10" dxfId="1113" priority="59" rank="1"/>
  </conditionalFormatting>
  <conditionalFormatting sqref="G7">
    <cfRule type="top10" dxfId="1112" priority="58" rank="1"/>
  </conditionalFormatting>
  <conditionalFormatting sqref="H7">
    <cfRule type="top10" dxfId="1111" priority="57" rank="1"/>
  </conditionalFormatting>
  <conditionalFormatting sqref="I7">
    <cfRule type="top10" dxfId="1110" priority="56" rank="1"/>
  </conditionalFormatting>
  <conditionalFormatting sqref="J7">
    <cfRule type="top10" dxfId="1109" priority="55" rank="1"/>
  </conditionalFormatting>
  <conditionalFormatting sqref="E8">
    <cfRule type="top10" dxfId="1108" priority="54" rank="1"/>
  </conditionalFormatting>
  <conditionalFormatting sqref="F8">
    <cfRule type="top10" dxfId="1107" priority="53" rank="1"/>
  </conditionalFormatting>
  <conditionalFormatting sqref="G8">
    <cfRule type="top10" dxfId="1106" priority="52" rank="1"/>
  </conditionalFormatting>
  <conditionalFormatting sqref="H8">
    <cfRule type="top10" dxfId="1105" priority="51" rank="1"/>
  </conditionalFormatting>
  <conditionalFormatting sqref="I8">
    <cfRule type="top10" dxfId="1104" priority="50" rank="1"/>
  </conditionalFormatting>
  <conditionalFormatting sqref="J8">
    <cfRule type="top10" dxfId="1103" priority="49" rank="1"/>
  </conditionalFormatting>
  <conditionalFormatting sqref="E9">
    <cfRule type="top10" dxfId="1102" priority="42" rank="1"/>
  </conditionalFormatting>
  <conditionalFormatting sqref="F9">
    <cfRule type="top10" dxfId="1101" priority="41" rank="1"/>
  </conditionalFormatting>
  <conditionalFormatting sqref="G9">
    <cfRule type="top10" dxfId="1100" priority="40" rank="1"/>
  </conditionalFormatting>
  <conditionalFormatting sqref="H9">
    <cfRule type="top10" dxfId="1099" priority="39" rank="1"/>
  </conditionalFormatting>
  <conditionalFormatting sqref="I9">
    <cfRule type="top10" dxfId="1098" priority="38" rank="1"/>
  </conditionalFormatting>
  <conditionalFormatting sqref="J9">
    <cfRule type="top10" dxfId="1097" priority="37" rank="1"/>
  </conditionalFormatting>
  <conditionalFormatting sqref="I10">
    <cfRule type="top10" dxfId="1096" priority="36" rank="1"/>
  </conditionalFormatting>
  <conditionalFormatting sqref="E10">
    <cfRule type="top10" dxfId="1095" priority="35" rank="1"/>
  </conditionalFormatting>
  <conditionalFormatting sqref="F10">
    <cfRule type="top10" dxfId="1094" priority="34" rank="1"/>
  </conditionalFormatting>
  <conditionalFormatting sqref="G10">
    <cfRule type="top10" dxfId="1093" priority="33" rank="1"/>
  </conditionalFormatting>
  <conditionalFormatting sqref="H10">
    <cfRule type="top10" dxfId="1092" priority="32" rank="1"/>
  </conditionalFormatting>
  <conditionalFormatting sqref="J10">
    <cfRule type="top10" dxfId="1091" priority="31" rank="1"/>
  </conditionalFormatting>
  <conditionalFormatting sqref="E11">
    <cfRule type="top10" dxfId="1090" priority="12" rank="1"/>
  </conditionalFormatting>
  <conditionalFormatting sqref="F11">
    <cfRule type="top10" dxfId="1089" priority="11" rank="1"/>
  </conditionalFormatting>
  <conditionalFormatting sqref="G11">
    <cfRule type="top10" dxfId="1088" priority="10" rank="1"/>
  </conditionalFormatting>
  <conditionalFormatting sqref="H11">
    <cfRule type="top10" dxfId="1087" priority="9" rank="1"/>
  </conditionalFormatting>
  <conditionalFormatting sqref="I11">
    <cfRule type="top10" dxfId="1086" priority="8" rank="1"/>
  </conditionalFormatting>
  <conditionalFormatting sqref="J11">
    <cfRule type="top10" dxfId="1085" priority="7" rank="1"/>
  </conditionalFormatting>
  <conditionalFormatting sqref="I12">
    <cfRule type="top10" dxfId="1084" priority="2" rank="1"/>
  </conditionalFormatting>
  <conditionalFormatting sqref="E12">
    <cfRule type="top10" dxfId="1083" priority="6" rank="1"/>
  </conditionalFormatting>
  <conditionalFormatting sqref="G12">
    <cfRule type="top10" dxfId="1082" priority="4" rank="1"/>
  </conditionalFormatting>
  <conditionalFormatting sqref="H12">
    <cfRule type="top10" dxfId="1081" priority="3" rank="1"/>
  </conditionalFormatting>
  <conditionalFormatting sqref="J12">
    <cfRule type="top10" dxfId="1080" priority="1" rank="1"/>
  </conditionalFormatting>
  <conditionalFormatting sqref="F12">
    <cfRule type="top10" dxfId="1079" priority="5" rank="1"/>
  </conditionalFormatting>
  <hyperlinks>
    <hyperlink ref="Q1" location="'National Adult Rankings'!A1" display="Return to Rankings" xr:uid="{4C7A7C46-5B3F-4DC2-B730-B2108269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4579-B090-4814-BBD3-96B050F2EC8D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287</v>
      </c>
      <c r="C2" s="22">
        <v>44072</v>
      </c>
      <c r="D2" s="23" t="s">
        <v>49</v>
      </c>
      <c r="E2" s="24">
        <v>173</v>
      </c>
      <c r="F2" s="24">
        <v>175.001</v>
      </c>
      <c r="G2" s="24">
        <v>173</v>
      </c>
      <c r="H2" s="24">
        <v>183</v>
      </c>
      <c r="I2" s="24">
        <v>175</v>
      </c>
      <c r="J2" s="24">
        <v>173</v>
      </c>
      <c r="K2" s="29">
        <v>6</v>
      </c>
      <c r="L2" s="29">
        <v>1052.001</v>
      </c>
      <c r="M2" s="30">
        <v>175.33349999999999</v>
      </c>
      <c r="N2" s="31">
        <v>4</v>
      </c>
      <c r="O2" s="32">
        <v>179.33349999999999</v>
      </c>
    </row>
    <row r="3" spans="1:17" x14ac:dyDescent="0.25">
      <c r="A3" s="20" t="s">
        <v>61</v>
      </c>
      <c r="B3" s="21" t="s">
        <v>287</v>
      </c>
      <c r="C3" s="22">
        <v>44100</v>
      </c>
      <c r="D3" s="23" t="s">
        <v>49</v>
      </c>
      <c r="E3" s="24">
        <v>172</v>
      </c>
      <c r="F3" s="24">
        <v>171</v>
      </c>
      <c r="G3" s="24">
        <v>166</v>
      </c>
      <c r="H3" s="24">
        <v>171</v>
      </c>
      <c r="I3" s="24"/>
      <c r="J3" s="24"/>
      <c r="K3" s="29">
        <v>4</v>
      </c>
      <c r="L3" s="29">
        <v>680</v>
      </c>
      <c r="M3" s="30">
        <v>170</v>
      </c>
      <c r="N3" s="31">
        <v>2</v>
      </c>
      <c r="O3" s="32">
        <v>172</v>
      </c>
    </row>
    <row r="4" spans="1:17" x14ac:dyDescent="0.25">
      <c r="A4" s="20" t="s">
        <v>61</v>
      </c>
      <c r="B4" s="21" t="s">
        <v>287</v>
      </c>
      <c r="C4" s="22">
        <v>44128</v>
      </c>
      <c r="D4" s="23" t="s">
        <v>49</v>
      </c>
      <c r="E4" s="24">
        <v>171</v>
      </c>
      <c r="F4" s="24">
        <v>184</v>
      </c>
      <c r="G4" s="24">
        <v>171</v>
      </c>
      <c r="H4" s="24">
        <v>171</v>
      </c>
      <c r="I4" s="24"/>
      <c r="J4" s="24"/>
      <c r="K4" s="29">
        <v>4</v>
      </c>
      <c r="L4" s="29">
        <v>697</v>
      </c>
      <c r="M4" s="30">
        <v>174.25</v>
      </c>
      <c r="N4" s="31">
        <v>3</v>
      </c>
      <c r="O4" s="32">
        <v>177.25</v>
      </c>
    </row>
    <row r="7" spans="1:17" x14ac:dyDescent="0.25">
      <c r="K7" s="17">
        <f>SUM(K2:K6)</f>
        <v>14</v>
      </c>
      <c r="L7" s="17">
        <f>SUM(L2:L6)</f>
        <v>2429.0010000000002</v>
      </c>
      <c r="M7" s="19">
        <f>SUM(L7/K7)</f>
        <v>173.50007142857143</v>
      </c>
      <c r="N7" s="17">
        <f>SUM(N2:N6)</f>
        <v>9</v>
      </c>
      <c r="O7" s="19">
        <f>SUM(M7+N7)</f>
        <v>182.50007142857143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J2" name="Range1_3_10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12"/>
  </protectedRanges>
  <conditionalFormatting sqref="F2">
    <cfRule type="top10" dxfId="1078" priority="11" rank="1"/>
  </conditionalFormatting>
  <conditionalFormatting sqref="G2">
    <cfRule type="top10" dxfId="1077" priority="10" rank="1"/>
  </conditionalFormatting>
  <conditionalFormatting sqref="H2">
    <cfRule type="top10" dxfId="1076" priority="9" rank="1"/>
  </conditionalFormatting>
  <conditionalFormatting sqref="I2">
    <cfRule type="top10" dxfId="1075" priority="7" rank="1"/>
  </conditionalFormatting>
  <conditionalFormatting sqref="J2">
    <cfRule type="top10" dxfId="1074" priority="8" rank="1"/>
  </conditionalFormatting>
  <conditionalFormatting sqref="E2">
    <cfRule type="top10" dxfId="1073" priority="12" rank="1"/>
  </conditionalFormatting>
  <conditionalFormatting sqref="F3">
    <cfRule type="top10" dxfId="1072" priority="5" rank="1"/>
  </conditionalFormatting>
  <conditionalFormatting sqref="G3">
    <cfRule type="top10" dxfId="1071" priority="4" rank="1"/>
  </conditionalFormatting>
  <conditionalFormatting sqref="H3">
    <cfRule type="top10" dxfId="1070" priority="3" rank="1"/>
  </conditionalFormatting>
  <conditionalFormatting sqref="I3">
    <cfRule type="top10" dxfId="1069" priority="1" rank="1"/>
  </conditionalFormatting>
  <conditionalFormatting sqref="J3">
    <cfRule type="top10" dxfId="1068" priority="2" rank="1"/>
  </conditionalFormatting>
  <conditionalFormatting sqref="E3">
    <cfRule type="top10" dxfId="1067" priority="6" rank="1"/>
  </conditionalFormatting>
  <hyperlinks>
    <hyperlink ref="Q1" location="'National Adult Rankings'!A1" display="Return to Rankings" xr:uid="{D68B097E-0D67-4CE2-B564-6BA0BE470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F28D2-7DD7-407A-A885-A830EBE7DA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18C9-C56B-4241-B7C6-8D29ABC2E23B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268</v>
      </c>
      <c r="C2" s="22">
        <v>44051</v>
      </c>
      <c r="D2" s="23" t="s">
        <v>121</v>
      </c>
      <c r="E2" s="24">
        <v>186</v>
      </c>
      <c r="F2" s="24">
        <v>180</v>
      </c>
      <c r="G2" s="24">
        <v>186</v>
      </c>
      <c r="H2" s="24"/>
      <c r="I2" s="24"/>
      <c r="J2" s="24"/>
      <c r="K2" s="29">
        <v>3</v>
      </c>
      <c r="L2" s="29">
        <v>552</v>
      </c>
      <c r="M2" s="30">
        <v>184</v>
      </c>
      <c r="N2" s="31">
        <v>2</v>
      </c>
      <c r="O2" s="32">
        <v>186</v>
      </c>
    </row>
    <row r="5" spans="1:17" x14ac:dyDescent="0.25">
      <c r="K5" s="17">
        <f>SUM(K2:K4)</f>
        <v>3</v>
      </c>
      <c r="L5" s="17">
        <f>SUM(L2:L4)</f>
        <v>552</v>
      </c>
      <c r="M5" s="19">
        <f>SUM(L5/K5)</f>
        <v>184</v>
      </c>
      <c r="N5" s="17">
        <f>SUM(N2:N4)</f>
        <v>2</v>
      </c>
      <c r="O5" s="19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45_1"/>
    <protectedRange algorithmName="SHA-512" hashValue="ON39YdpmFHfN9f47KpiRvqrKx0V9+erV1CNkpWzYhW/Qyc6aT8rEyCrvauWSYGZK2ia3o7vd3akF07acHAFpOA==" saltValue="yVW9XmDwTqEnmpSGai0KYg==" spinCount="100000" sqref="D2" name="Range1_1_35_1"/>
    <protectedRange algorithmName="SHA-512" hashValue="ON39YdpmFHfN9f47KpiRvqrKx0V9+erV1CNkpWzYhW/Qyc6aT8rEyCrvauWSYGZK2ia3o7vd3akF07acHAFpOA==" saltValue="yVW9XmDwTqEnmpSGai0KYg==" spinCount="100000" sqref="E2:H2" name="Range1_3_11_1"/>
  </protectedRanges>
  <conditionalFormatting sqref="F2">
    <cfRule type="top10" dxfId="1066" priority="5" rank="1"/>
  </conditionalFormatting>
  <conditionalFormatting sqref="I2">
    <cfRule type="top10" dxfId="1065" priority="2" rank="1"/>
    <cfRule type="top10" dxfId="1064" priority="7" rank="1"/>
  </conditionalFormatting>
  <conditionalFormatting sqref="E2">
    <cfRule type="top10" dxfId="1063" priority="6" rank="1"/>
  </conditionalFormatting>
  <conditionalFormatting sqref="G2">
    <cfRule type="top10" dxfId="1062" priority="4" rank="1"/>
  </conditionalFormatting>
  <conditionalFormatting sqref="H2">
    <cfRule type="top10" dxfId="1061" priority="3" rank="1"/>
  </conditionalFormatting>
  <conditionalFormatting sqref="J2">
    <cfRule type="top10" dxfId="1060" priority="1" rank="1"/>
  </conditionalFormatting>
  <hyperlinks>
    <hyperlink ref="Q1" location="'National Adult Rankings'!A1" display="Return to Rankings" xr:uid="{40CEA13D-6596-4EEF-A669-227D10299A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5DC3C-B4E0-499E-90E2-34FEC40F5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5970-F0FD-4737-A0F3-766665749578}">
  <sheetPr codeName="Sheet129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152</v>
      </c>
      <c r="C2" s="22">
        <v>43967</v>
      </c>
      <c r="D2" s="23" t="s">
        <v>149</v>
      </c>
      <c r="E2" s="24">
        <v>188</v>
      </c>
      <c r="F2" s="24">
        <v>184</v>
      </c>
      <c r="G2" s="24">
        <v>181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2</v>
      </c>
      <c r="O2" s="32">
        <v>186.33333333333334</v>
      </c>
    </row>
    <row r="3" spans="1:17" x14ac:dyDescent="0.25">
      <c r="A3" s="20" t="s">
        <v>127</v>
      </c>
      <c r="B3" s="21" t="s">
        <v>152</v>
      </c>
      <c r="C3" s="22">
        <v>43973</v>
      </c>
      <c r="D3" s="23" t="s">
        <v>150</v>
      </c>
      <c r="E3" s="24">
        <v>186</v>
      </c>
      <c r="F3" s="24">
        <v>189</v>
      </c>
      <c r="G3" s="24"/>
      <c r="H3" s="24"/>
      <c r="I3" s="24"/>
      <c r="J3" s="24"/>
      <c r="K3" s="29">
        <v>2</v>
      </c>
      <c r="L3" s="29">
        <v>375</v>
      </c>
      <c r="M3" s="30">
        <v>187.5</v>
      </c>
      <c r="N3" s="31">
        <v>3</v>
      </c>
      <c r="O3" s="32">
        <v>190.5</v>
      </c>
    </row>
    <row r="4" spans="1:17" x14ac:dyDescent="0.25">
      <c r="A4" s="20" t="s">
        <v>127</v>
      </c>
      <c r="B4" s="21" t="s">
        <v>152</v>
      </c>
      <c r="C4" s="22">
        <v>44058</v>
      </c>
      <c r="D4" s="23" t="s">
        <v>150</v>
      </c>
      <c r="E4" s="24">
        <v>188</v>
      </c>
      <c r="F4" s="24">
        <v>188</v>
      </c>
      <c r="G4" s="24">
        <v>180</v>
      </c>
      <c r="H4" s="24"/>
      <c r="I4" s="24"/>
      <c r="J4" s="24"/>
      <c r="K4" s="29">
        <v>3</v>
      </c>
      <c r="L4" s="29">
        <v>556</v>
      </c>
      <c r="M4" s="30">
        <v>185.33333333333334</v>
      </c>
      <c r="N4" s="31">
        <v>2</v>
      </c>
      <c r="O4" s="32">
        <v>187.33333333333334</v>
      </c>
    </row>
    <row r="7" spans="1:17" x14ac:dyDescent="0.25">
      <c r="K7" s="17">
        <f>SUM(K2:K6)</f>
        <v>8</v>
      </c>
      <c r="L7" s="17">
        <f>SUM(L2:L6)</f>
        <v>1484</v>
      </c>
      <c r="M7" s="19">
        <f>SUM(L7/K7)</f>
        <v>185.5</v>
      </c>
      <c r="N7" s="17">
        <f>SUM(N2:N6)</f>
        <v>7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1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3">
    <cfRule type="top10" dxfId="1059" priority="12" rank="1"/>
  </conditionalFormatting>
  <conditionalFormatting sqref="F3">
    <cfRule type="top10" dxfId="1058" priority="11" rank="1"/>
  </conditionalFormatting>
  <conditionalFormatting sqref="G3">
    <cfRule type="top10" dxfId="1057" priority="10" rank="1"/>
  </conditionalFormatting>
  <conditionalFormatting sqref="H3">
    <cfRule type="top10" dxfId="1056" priority="9" rank="1"/>
  </conditionalFormatting>
  <conditionalFormatting sqref="F2">
    <cfRule type="top10" dxfId="1055" priority="13" rank="1"/>
  </conditionalFormatting>
  <conditionalFormatting sqref="H2">
    <cfRule type="top10" dxfId="1054" priority="14" rank="1"/>
  </conditionalFormatting>
  <conditionalFormatting sqref="I2">
    <cfRule type="top10" dxfId="1053" priority="15" rank="1"/>
  </conditionalFormatting>
  <conditionalFormatting sqref="J2">
    <cfRule type="top10" dxfId="1052" priority="16" rank="1"/>
  </conditionalFormatting>
  <conditionalFormatting sqref="E2">
    <cfRule type="top10" dxfId="1051" priority="17" rank="1"/>
  </conditionalFormatting>
  <conditionalFormatting sqref="G2">
    <cfRule type="top10" dxfId="1050" priority="18" rank="1"/>
  </conditionalFormatting>
  <conditionalFormatting sqref="I3">
    <cfRule type="top10" dxfId="1049" priority="7" rank="1"/>
  </conditionalFormatting>
  <conditionalFormatting sqref="J3">
    <cfRule type="top10" dxfId="1048" priority="8" rank="1"/>
  </conditionalFormatting>
  <conditionalFormatting sqref="F4">
    <cfRule type="top10" dxfId="1047" priority="5" rank="1"/>
  </conditionalFormatting>
  <conditionalFormatting sqref="G4">
    <cfRule type="top10" dxfId="1046" priority="4" rank="1"/>
  </conditionalFormatting>
  <conditionalFormatting sqref="H4">
    <cfRule type="top10" dxfId="1045" priority="3" rank="1"/>
  </conditionalFormatting>
  <conditionalFormatting sqref="I4">
    <cfRule type="top10" dxfId="1044" priority="1" rank="1"/>
  </conditionalFormatting>
  <conditionalFormatting sqref="J4">
    <cfRule type="top10" dxfId="1043" priority="2" rank="1"/>
  </conditionalFormatting>
  <conditionalFormatting sqref="E4">
    <cfRule type="top10" dxfId="1042" priority="6" rank="1"/>
  </conditionalFormatting>
  <hyperlinks>
    <hyperlink ref="Q1" location="'National Adult Rankings'!A1" display="Return to Rankings" xr:uid="{1C4E05B5-7A7A-4C56-9D57-1BAB682AD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A41B1E-C3A6-445A-8299-D7AC2729452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06439A0A-23E1-4FA8-A898-ECF183F8E0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Q5"/>
  <sheetViews>
    <sheetView workbookViewId="0">
      <selection activeCell="A11" sqref="A11:XFD2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32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25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17">
        <f>SUM(M5+N5)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1041" priority="25" rank="1"/>
  </conditionalFormatting>
  <conditionalFormatting sqref="I2">
    <cfRule type="top10" dxfId="1040" priority="26" rank="1"/>
  </conditionalFormatting>
  <conditionalFormatting sqref="H2">
    <cfRule type="top10" dxfId="1039" priority="27" rank="1"/>
  </conditionalFormatting>
  <conditionalFormatting sqref="G2">
    <cfRule type="top10" dxfId="1038" priority="28" rank="1"/>
  </conditionalFormatting>
  <conditionalFormatting sqref="F2">
    <cfRule type="top10" dxfId="1037" priority="29" rank="1"/>
  </conditionalFormatting>
  <conditionalFormatting sqref="E2">
    <cfRule type="top10" dxfId="1036" priority="30" rank="1"/>
  </conditionalFormatting>
  <hyperlinks>
    <hyperlink ref="Q1" location="'National Adult Rankings'!A1" display="Return to Rankings" xr:uid="{CB9F0E91-A519-4FC1-BB3A-D37B36A26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4797-B482-4194-98BB-B78FD027507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72" t="s">
        <v>332</v>
      </c>
      <c r="C2" s="22">
        <v>44093</v>
      </c>
      <c r="D2" s="23" t="s">
        <v>134</v>
      </c>
      <c r="E2" s="73">
        <v>164</v>
      </c>
      <c r="F2" s="71">
        <v>163</v>
      </c>
      <c r="G2" s="71">
        <v>154</v>
      </c>
      <c r="H2" s="24"/>
      <c r="I2" s="24"/>
      <c r="J2" s="24"/>
      <c r="K2" s="29">
        <v>3</v>
      </c>
      <c r="L2" s="29">
        <v>481</v>
      </c>
      <c r="M2" s="30">
        <v>160.33000000000001</v>
      </c>
      <c r="N2" s="31">
        <v>5</v>
      </c>
      <c r="O2" s="32">
        <v>165.33</v>
      </c>
    </row>
    <row r="5" spans="1:17" x14ac:dyDescent="0.25">
      <c r="K5" s="17">
        <f>SUM(K2:K4)</f>
        <v>3</v>
      </c>
      <c r="L5" s="17">
        <f>SUM(L2:L4)</f>
        <v>481</v>
      </c>
      <c r="M5" s="19">
        <f>SUM(L5/K5)</f>
        <v>160.33333333333334</v>
      </c>
      <c r="N5" s="17">
        <f>SUM(N2:N4)</f>
        <v>5</v>
      </c>
      <c r="O5" s="19">
        <f>SUM(M5+N5)</f>
        <v>165.33333333333334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035" priority="5" rank="1"/>
  </conditionalFormatting>
  <conditionalFormatting sqref="G2">
    <cfRule type="top10" dxfId="1034" priority="4" rank="1"/>
  </conditionalFormatting>
  <conditionalFormatting sqref="H2">
    <cfRule type="top10" dxfId="1033" priority="3" rank="1"/>
  </conditionalFormatting>
  <conditionalFormatting sqref="I2">
    <cfRule type="top10" dxfId="1032" priority="1" rank="1"/>
  </conditionalFormatting>
  <conditionalFormatting sqref="J2">
    <cfRule type="top10" dxfId="1031" priority="2" rank="1"/>
  </conditionalFormatting>
  <conditionalFormatting sqref="E2">
    <cfRule type="top10" dxfId="1030" priority="6" rank="1"/>
  </conditionalFormatting>
  <hyperlinks>
    <hyperlink ref="Q1" location="'National Adult Rankings'!A1" display="Return to Rankings" xr:uid="{7A5ACD9B-8104-40F2-B65B-FE251736BA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32EDF9-D1E7-4028-9EA8-372D947431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Q7"/>
  <sheetViews>
    <sheetView workbookViewId="0">
      <selection activeCell="A12" sqref="A12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154</v>
      </c>
      <c r="C2" s="22">
        <v>43967</v>
      </c>
      <c r="D2" s="23" t="s">
        <v>149</v>
      </c>
      <c r="E2" s="24">
        <v>191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3</v>
      </c>
      <c r="O2" s="32">
        <v>193.66666666666666</v>
      </c>
    </row>
    <row r="3" spans="1:17" x14ac:dyDescent="0.25">
      <c r="A3" s="20" t="s">
        <v>127</v>
      </c>
      <c r="B3" s="21" t="s">
        <v>154</v>
      </c>
      <c r="C3" s="22">
        <v>44030</v>
      </c>
      <c r="D3" s="23" t="s">
        <v>150</v>
      </c>
      <c r="E3" s="24">
        <v>195</v>
      </c>
      <c r="F3" s="24">
        <v>196</v>
      </c>
      <c r="G3" s="24">
        <v>194</v>
      </c>
      <c r="H3" s="24">
        <v>196.001</v>
      </c>
      <c r="I3" s="24">
        <v>190</v>
      </c>
      <c r="J3" s="24">
        <v>194.001</v>
      </c>
      <c r="K3" s="29">
        <v>6</v>
      </c>
      <c r="L3" s="29">
        <v>1165.002</v>
      </c>
      <c r="M3" s="30">
        <v>194.167</v>
      </c>
      <c r="N3" s="31">
        <v>14</v>
      </c>
      <c r="O3" s="32">
        <v>208.167</v>
      </c>
    </row>
    <row r="4" spans="1:17" x14ac:dyDescent="0.25">
      <c r="A4" s="20" t="s">
        <v>127</v>
      </c>
      <c r="B4" s="21" t="s">
        <v>154</v>
      </c>
      <c r="C4" s="22">
        <v>44058</v>
      </c>
      <c r="D4" s="23" t="s">
        <v>150</v>
      </c>
      <c r="E4" s="24">
        <v>191</v>
      </c>
      <c r="F4" s="24">
        <v>189</v>
      </c>
      <c r="G4" s="24">
        <v>196.01</v>
      </c>
      <c r="H4" s="24"/>
      <c r="I4" s="24"/>
      <c r="J4" s="24"/>
      <c r="K4" s="29">
        <v>3</v>
      </c>
      <c r="L4" s="29">
        <v>576.01</v>
      </c>
      <c r="M4" s="30">
        <v>192.00333333333333</v>
      </c>
      <c r="N4" s="31">
        <v>6</v>
      </c>
      <c r="O4" s="32">
        <v>198.00333333333333</v>
      </c>
    </row>
    <row r="7" spans="1:17" x14ac:dyDescent="0.25">
      <c r="K7" s="17">
        <f>SUM(K2:K6)</f>
        <v>12</v>
      </c>
      <c r="L7" s="17">
        <f>SUM(L2:L6)</f>
        <v>2313.0119999999997</v>
      </c>
      <c r="M7" s="19">
        <f>SUM(L7/K7)</f>
        <v>192.75099999999998</v>
      </c>
      <c r="N7" s="17">
        <f>SUM(N2:N6)</f>
        <v>23</v>
      </c>
      <c r="O7" s="19">
        <f>SUM(M7+N7)</f>
        <v>215.75099999999998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029" priority="43" rank="1"/>
  </conditionalFormatting>
  <conditionalFormatting sqref="H2">
    <cfRule type="top10" dxfId="1028" priority="44" rank="1"/>
  </conditionalFormatting>
  <conditionalFormatting sqref="I2">
    <cfRule type="top10" dxfId="1027" priority="45" rank="1"/>
  </conditionalFormatting>
  <conditionalFormatting sqref="J2">
    <cfRule type="top10" dxfId="1026" priority="46" rank="1"/>
  </conditionalFormatting>
  <conditionalFormatting sqref="E2">
    <cfRule type="top10" dxfId="1025" priority="47" rank="1"/>
  </conditionalFormatting>
  <conditionalFormatting sqref="G2">
    <cfRule type="top10" dxfId="1024" priority="48" rank="1"/>
  </conditionalFormatting>
  <conditionalFormatting sqref="F3">
    <cfRule type="top10" dxfId="1023" priority="23" rank="1"/>
  </conditionalFormatting>
  <conditionalFormatting sqref="G3">
    <cfRule type="top10" dxfId="1022" priority="22" rank="1"/>
  </conditionalFormatting>
  <conditionalFormatting sqref="H3">
    <cfRule type="top10" dxfId="1021" priority="21" rank="1"/>
  </conditionalFormatting>
  <conditionalFormatting sqref="I3">
    <cfRule type="top10" dxfId="1020" priority="19" rank="1"/>
  </conditionalFormatting>
  <conditionalFormatting sqref="J3">
    <cfRule type="top10" dxfId="1019" priority="20" rank="1"/>
  </conditionalFormatting>
  <conditionalFormatting sqref="E3">
    <cfRule type="top10" dxfId="1018" priority="24" rank="1"/>
  </conditionalFormatting>
  <conditionalFormatting sqref="F4">
    <cfRule type="top10" dxfId="1017" priority="11" rank="1"/>
  </conditionalFormatting>
  <conditionalFormatting sqref="G4">
    <cfRule type="top10" dxfId="1016" priority="10" rank="1"/>
  </conditionalFormatting>
  <conditionalFormatting sqref="H4">
    <cfRule type="top10" dxfId="1015" priority="9" rank="1"/>
  </conditionalFormatting>
  <conditionalFormatting sqref="I4">
    <cfRule type="top10" dxfId="1014" priority="7" rank="1"/>
  </conditionalFormatting>
  <conditionalFormatting sqref="J4">
    <cfRule type="top10" dxfId="1013" priority="8" rank="1"/>
  </conditionalFormatting>
  <conditionalFormatting sqref="E4">
    <cfRule type="top10" dxfId="1012" priority="12" rank="1"/>
  </conditionalFormatting>
  <hyperlinks>
    <hyperlink ref="Q1" location="'National Adult Rankings'!A1" display="Return to Rankings" xr:uid="{A71A46F1-7378-4132-BC2F-787C11850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C6E2-D3C7-4BE4-A547-5492639CA51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357</v>
      </c>
      <c r="C2" s="22">
        <v>44124</v>
      </c>
      <c r="D2" s="23" t="s">
        <v>82</v>
      </c>
      <c r="E2" s="24">
        <v>170</v>
      </c>
      <c r="F2" s="24">
        <v>170</v>
      </c>
      <c r="G2" s="24">
        <v>171</v>
      </c>
      <c r="H2" s="24">
        <v>168</v>
      </c>
      <c r="I2" s="24"/>
      <c r="J2" s="24"/>
      <c r="K2" s="29">
        <v>4</v>
      </c>
      <c r="L2" s="29">
        <v>679</v>
      </c>
      <c r="M2" s="30">
        <v>169.75</v>
      </c>
      <c r="N2" s="31">
        <v>3</v>
      </c>
      <c r="O2" s="32">
        <v>172.75</v>
      </c>
    </row>
    <row r="5" spans="1:17" x14ac:dyDescent="0.25">
      <c r="K5" s="17">
        <f>SUM(K2:K4)</f>
        <v>4</v>
      </c>
      <c r="L5" s="17">
        <f>SUM(L2:L4)</f>
        <v>679</v>
      </c>
      <c r="M5" s="19">
        <f>SUM(L5/K5)</f>
        <v>169.75</v>
      </c>
      <c r="N5" s="17">
        <f>SUM(N2:N4)</f>
        <v>3</v>
      </c>
      <c r="O5" s="19">
        <f>SUM(M5+N5)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_2"/>
    <protectedRange algorithmName="SHA-512" hashValue="ON39YdpmFHfN9f47KpiRvqrKx0V9+erV1CNkpWzYhW/Qyc6aT8rEyCrvauWSYGZK2ia3o7vd3akF07acHAFpOA==" saltValue="yVW9XmDwTqEnmpSGai0KYg==" spinCount="100000" sqref="D2" name="Range1_1_3_1_1_2"/>
    <protectedRange algorithmName="SHA-512" hashValue="ON39YdpmFHfN9f47KpiRvqrKx0V9+erV1CNkpWzYhW/Qyc6aT8rEyCrvauWSYGZK2ia3o7vd3akF07acHAFpOA==" saltValue="yVW9XmDwTqEnmpSGai0KYg==" spinCount="100000" sqref="B2" name="Range1_2_15"/>
  </protectedRanges>
  <conditionalFormatting sqref="E2">
    <cfRule type="top10" dxfId="5396" priority="6" rank="1"/>
  </conditionalFormatting>
  <conditionalFormatting sqref="F2">
    <cfRule type="top10" dxfId="5395" priority="5" rank="1"/>
  </conditionalFormatting>
  <conditionalFormatting sqref="G2">
    <cfRule type="top10" dxfId="5394" priority="4" rank="1"/>
  </conditionalFormatting>
  <conditionalFormatting sqref="H2">
    <cfRule type="top10" dxfId="5393" priority="3" rank="1"/>
  </conditionalFormatting>
  <conditionalFormatting sqref="I2">
    <cfRule type="top10" dxfId="5392" priority="2" rank="1"/>
  </conditionalFormatting>
  <conditionalFormatting sqref="J2">
    <cfRule type="top10" dxfId="5391" priority="1" rank="1"/>
  </conditionalFormatting>
  <hyperlinks>
    <hyperlink ref="Q1" location="'National Adult Rankings'!A1" display="Return to Rankings" xr:uid="{8517D401-F287-4448-8788-534F6C2C0F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E4FD99-82ED-4ED2-8380-A58BE0DEB0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O5"/>
  <sheetViews>
    <sheetView workbookViewId="0">
      <selection sqref="A1:XFD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203</v>
      </c>
      <c r="C2" s="22">
        <v>44032</v>
      </c>
      <c r="D2" s="23" t="s">
        <v>88</v>
      </c>
      <c r="E2" s="24">
        <v>183</v>
      </c>
      <c r="F2" s="24">
        <v>178</v>
      </c>
      <c r="G2" s="24">
        <v>188</v>
      </c>
      <c r="H2" s="24">
        <v>191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5" spans="1:15" x14ac:dyDescent="0.25">
      <c r="K5" s="17">
        <f>SUM(K2:K4)</f>
        <v>4</v>
      </c>
      <c r="L5" s="17">
        <f>SUM(L2:L4)</f>
        <v>740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2" name="Range1_1_1_2_1"/>
  </protectedRanges>
  <conditionalFormatting sqref="I2">
    <cfRule type="top10" dxfId="1011" priority="6" rank="1"/>
  </conditionalFormatting>
  <conditionalFormatting sqref="E2">
    <cfRule type="top10" dxfId="1010" priority="5" rank="1"/>
  </conditionalFormatting>
  <conditionalFormatting sqref="F2">
    <cfRule type="top10" dxfId="1009" priority="4" rank="1"/>
  </conditionalFormatting>
  <conditionalFormatting sqref="G2">
    <cfRule type="top10" dxfId="1008" priority="3" rank="1"/>
  </conditionalFormatting>
  <conditionalFormatting sqref="H2">
    <cfRule type="top10" dxfId="1007" priority="2" rank="1"/>
  </conditionalFormatting>
  <conditionalFormatting sqref="J2">
    <cfRule type="top10" dxfId="100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E8D4-9AAF-4A7D-B9AB-489B417C8D9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192</v>
      </c>
      <c r="C2" s="22">
        <v>43995</v>
      </c>
      <c r="D2" s="23" t="s">
        <v>171</v>
      </c>
      <c r="E2" s="24">
        <v>190</v>
      </c>
      <c r="F2" s="24">
        <v>187</v>
      </c>
      <c r="G2" s="24">
        <v>184</v>
      </c>
      <c r="H2" s="24">
        <v>187</v>
      </c>
      <c r="I2" s="24"/>
      <c r="J2" s="24"/>
      <c r="K2" s="29">
        <f>COUNT(E2:J2)</f>
        <v>4</v>
      </c>
      <c r="L2" s="29">
        <f>SUM(E2:J2)</f>
        <v>748</v>
      </c>
      <c r="M2" s="30">
        <f>IFERROR(L2/K2,0)</f>
        <v>187</v>
      </c>
      <c r="N2" s="31">
        <v>2</v>
      </c>
      <c r="O2" s="32">
        <f>SUM(M2+N2)</f>
        <v>189</v>
      </c>
    </row>
    <row r="5" spans="1:17" x14ac:dyDescent="0.25">
      <c r="K5" s="17">
        <f>SUM(K2:K4)</f>
        <v>4</v>
      </c>
      <c r="L5" s="17">
        <f>SUM(L2:L4)</f>
        <v>748</v>
      </c>
      <c r="M5" s="19">
        <f>SUM(L5/K5)</f>
        <v>187</v>
      </c>
      <c r="N5" s="17">
        <f>SUM(N2:N4)</f>
        <v>2</v>
      </c>
      <c r="O5" s="19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1005" priority="6" rank="1"/>
  </conditionalFormatting>
  <conditionalFormatting sqref="H2">
    <cfRule type="top10" dxfId="1004" priority="3" rank="1"/>
  </conditionalFormatting>
  <conditionalFormatting sqref="F2">
    <cfRule type="top10" dxfId="1003" priority="1" rank="1"/>
  </conditionalFormatting>
  <conditionalFormatting sqref="G2">
    <cfRule type="top10" dxfId="1002" priority="2" rank="1"/>
  </conditionalFormatting>
  <conditionalFormatting sqref="I2">
    <cfRule type="top10" dxfId="1001" priority="4" rank="1"/>
  </conditionalFormatting>
  <conditionalFormatting sqref="J2">
    <cfRule type="top10" dxfId="1000" priority="5" rank="1"/>
  </conditionalFormatting>
  <hyperlinks>
    <hyperlink ref="Q1" location="'National Adult Rankings'!A1" display="Return to Rankings" xr:uid="{6898FC75-CEF6-4C31-9734-6A84532F83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A66B55-6715-404E-B201-765FEB0E87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9BF9-D55C-4599-BDDB-698613EF7056}">
  <sheetPr codeName="Sheet34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48</v>
      </c>
      <c r="C2" s="22">
        <v>43883</v>
      </c>
      <c r="D2" s="23" t="s">
        <v>49</v>
      </c>
      <c r="E2" s="24">
        <v>184</v>
      </c>
      <c r="F2" s="24">
        <v>185</v>
      </c>
      <c r="G2" s="24">
        <v>187</v>
      </c>
      <c r="H2" s="24">
        <v>187</v>
      </c>
      <c r="I2" s="24"/>
      <c r="J2" s="24"/>
      <c r="K2" s="29">
        <v>4</v>
      </c>
      <c r="L2" s="29">
        <v>743</v>
      </c>
      <c r="M2" s="30">
        <v>185.75</v>
      </c>
      <c r="N2" s="31">
        <v>13</v>
      </c>
      <c r="O2" s="32">
        <v>198.75</v>
      </c>
    </row>
    <row r="3" spans="1:17" x14ac:dyDescent="0.25">
      <c r="A3" s="40" t="s">
        <v>61</v>
      </c>
      <c r="B3" s="41" t="s">
        <v>76</v>
      </c>
      <c r="C3" s="42">
        <v>43904</v>
      </c>
      <c r="D3" s="43" t="s">
        <v>49</v>
      </c>
      <c r="E3" s="44">
        <v>196</v>
      </c>
      <c r="F3" s="44">
        <v>193</v>
      </c>
      <c r="G3" s="44">
        <v>196</v>
      </c>
      <c r="H3" s="44">
        <v>193</v>
      </c>
      <c r="I3" s="44"/>
      <c r="J3" s="44"/>
      <c r="K3" s="45">
        <v>4</v>
      </c>
      <c r="L3" s="45">
        <v>778</v>
      </c>
      <c r="M3" s="46">
        <v>194.5</v>
      </c>
      <c r="N3" s="47">
        <v>11</v>
      </c>
      <c r="O3" s="48">
        <v>205.5</v>
      </c>
    </row>
    <row r="4" spans="1:17" x14ac:dyDescent="0.25">
      <c r="A4" s="20" t="s">
        <v>61</v>
      </c>
      <c r="B4" s="21" t="s">
        <v>76</v>
      </c>
      <c r="C4" s="22">
        <v>43974</v>
      </c>
      <c r="D4" s="23" t="s">
        <v>49</v>
      </c>
      <c r="E4" s="24">
        <v>188</v>
      </c>
      <c r="F4" s="24">
        <v>187</v>
      </c>
      <c r="G4" s="24">
        <v>186</v>
      </c>
      <c r="H4" s="24">
        <v>190</v>
      </c>
      <c r="I4" s="24"/>
      <c r="J4" s="24"/>
      <c r="K4" s="29">
        <v>4</v>
      </c>
      <c r="L4" s="29">
        <v>751</v>
      </c>
      <c r="M4" s="30">
        <v>187.75</v>
      </c>
      <c r="N4" s="31">
        <v>9</v>
      </c>
      <c r="O4" s="32">
        <v>196.75</v>
      </c>
    </row>
    <row r="5" spans="1:17" x14ac:dyDescent="0.25">
      <c r="A5" s="20" t="s">
        <v>61</v>
      </c>
      <c r="B5" s="21" t="s">
        <v>76</v>
      </c>
      <c r="C5" s="22">
        <v>43981</v>
      </c>
      <c r="D5" s="23" t="s">
        <v>49</v>
      </c>
      <c r="E5" s="24">
        <v>190</v>
      </c>
      <c r="F5" s="24">
        <v>186</v>
      </c>
      <c r="G5" s="24">
        <v>187</v>
      </c>
      <c r="H5" s="24">
        <v>189.001</v>
      </c>
      <c r="I5" s="24"/>
      <c r="J5" s="24"/>
      <c r="K5" s="29">
        <v>4</v>
      </c>
      <c r="L5" s="29">
        <v>752.00099999999998</v>
      </c>
      <c r="M5" s="30">
        <v>188.00024999999999</v>
      </c>
      <c r="N5" s="31">
        <v>7</v>
      </c>
      <c r="O5" s="32">
        <v>195.00024999999999</v>
      </c>
    </row>
    <row r="6" spans="1:17" x14ac:dyDescent="0.25">
      <c r="A6" s="20" t="s">
        <v>61</v>
      </c>
      <c r="B6" s="21" t="s">
        <v>76</v>
      </c>
      <c r="C6" s="22">
        <v>43995</v>
      </c>
      <c r="D6" s="23" t="s">
        <v>49</v>
      </c>
      <c r="E6" s="24">
        <v>158</v>
      </c>
      <c r="F6" s="24">
        <v>186</v>
      </c>
      <c r="G6" s="24">
        <v>184</v>
      </c>
      <c r="H6" s="24">
        <v>181</v>
      </c>
      <c r="I6" s="24"/>
      <c r="J6" s="24"/>
      <c r="K6" s="29">
        <v>4</v>
      </c>
      <c r="L6" s="29">
        <v>709</v>
      </c>
      <c r="M6" s="30">
        <v>177.25</v>
      </c>
      <c r="N6" s="31">
        <v>7</v>
      </c>
      <c r="O6" s="32">
        <v>184.25</v>
      </c>
    </row>
    <row r="7" spans="1:17" x14ac:dyDescent="0.25">
      <c r="A7" s="20" t="s">
        <v>61</v>
      </c>
      <c r="B7" s="21" t="s">
        <v>76</v>
      </c>
      <c r="C7" s="22">
        <v>44051</v>
      </c>
      <c r="D7" s="23" t="s">
        <v>49</v>
      </c>
      <c r="E7" s="24">
        <v>188</v>
      </c>
      <c r="F7" s="24">
        <v>187</v>
      </c>
      <c r="G7" s="24">
        <v>185</v>
      </c>
      <c r="H7" s="24">
        <v>189</v>
      </c>
      <c r="I7" s="24"/>
      <c r="J7" s="24"/>
      <c r="K7" s="29">
        <v>4</v>
      </c>
      <c r="L7" s="29">
        <v>749</v>
      </c>
      <c r="M7" s="30">
        <v>187.25</v>
      </c>
      <c r="N7" s="31">
        <v>11</v>
      </c>
      <c r="O7" s="32">
        <v>198.25</v>
      </c>
    </row>
    <row r="8" spans="1:17" x14ac:dyDescent="0.25">
      <c r="A8" s="20" t="s">
        <v>61</v>
      </c>
      <c r="B8" s="21" t="s">
        <v>76</v>
      </c>
      <c r="C8" s="22">
        <v>44086</v>
      </c>
      <c r="D8" s="23" t="s">
        <v>49</v>
      </c>
      <c r="E8" s="24">
        <v>196</v>
      </c>
      <c r="F8" s="24">
        <v>186</v>
      </c>
      <c r="G8" s="24">
        <v>193</v>
      </c>
      <c r="H8" s="24">
        <v>186</v>
      </c>
      <c r="I8" s="24"/>
      <c r="J8" s="24"/>
      <c r="K8" s="29">
        <v>4</v>
      </c>
      <c r="L8" s="29">
        <v>761</v>
      </c>
      <c r="M8" s="30">
        <v>190.25</v>
      </c>
      <c r="N8" s="31">
        <v>6</v>
      </c>
      <c r="O8" s="32">
        <v>196.25</v>
      </c>
    </row>
    <row r="11" spans="1:17" x14ac:dyDescent="0.25">
      <c r="K11" s="17">
        <f>SUM(K2:K10)</f>
        <v>28</v>
      </c>
      <c r="L11" s="17">
        <f>SUM(L2:L10)</f>
        <v>5243.0010000000002</v>
      </c>
      <c r="M11" s="19">
        <f>SUM(L11/K11)</f>
        <v>187.25003571428573</v>
      </c>
      <c r="N11" s="17">
        <f>SUM(N2:N10)</f>
        <v>64</v>
      </c>
      <c r="O11" s="19">
        <f>SUM(M11+N11)</f>
        <v>251.25003571428573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I4:J4 B4:C4" name="Range1_7"/>
    <protectedRange sqref="D4" name="Range1_1_4"/>
    <protectedRange sqref="E4:H4" name="Range1_3_3"/>
    <protectedRange sqref="I5:J5 B5:C5" name="Range1_2"/>
    <protectedRange sqref="D5" name="Range1_1_1"/>
    <protectedRange sqref="E5:H5" name="Range1_3_1"/>
    <protectedRange sqref="I6:J6 B6:C6" name="Range1_4"/>
    <protectedRange sqref="D6" name="Range1_1_2"/>
    <protectedRange sqref="E6:H6" name="Range1_3_2"/>
    <protectedRange sqref="I7:J7 B7:C7" name="Range1_18"/>
    <protectedRange sqref="D7" name="Range1_1_18"/>
    <protectedRange sqref="E7:H7" name="Range1_3_11"/>
    <protectedRange sqref="I8:J8 B8:C8" name="Range1_5"/>
    <protectedRange sqref="D8" name="Range1_1_3"/>
    <protectedRange sqref="E8:H8" name="Range1_3_4"/>
  </protectedRanges>
  <conditionalFormatting sqref="F2">
    <cfRule type="top10" dxfId="999" priority="41" rank="1"/>
  </conditionalFormatting>
  <conditionalFormatting sqref="G2">
    <cfRule type="top10" dxfId="998" priority="40" rank="1"/>
  </conditionalFormatting>
  <conditionalFormatting sqref="H2">
    <cfRule type="top10" dxfId="997" priority="39" rank="1"/>
  </conditionalFormatting>
  <conditionalFormatting sqref="I2">
    <cfRule type="top10" dxfId="996" priority="37" rank="1"/>
  </conditionalFormatting>
  <conditionalFormatting sqref="J2">
    <cfRule type="top10" dxfId="995" priority="38" rank="1"/>
  </conditionalFormatting>
  <conditionalFormatting sqref="E2">
    <cfRule type="top10" dxfId="994" priority="42" rank="1"/>
  </conditionalFormatting>
  <conditionalFormatting sqref="F3">
    <cfRule type="top10" dxfId="993" priority="35" rank="1"/>
  </conditionalFormatting>
  <conditionalFormatting sqref="G3">
    <cfRule type="top10" dxfId="992" priority="34" rank="1"/>
  </conditionalFormatting>
  <conditionalFormatting sqref="H3">
    <cfRule type="top10" dxfId="991" priority="33" rank="1"/>
  </conditionalFormatting>
  <conditionalFormatting sqref="I3">
    <cfRule type="top10" dxfId="990" priority="31" rank="1"/>
  </conditionalFormatting>
  <conditionalFormatting sqref="J3">
    <cfRule type="top10" dxfId="989" priority="32" rank="1"/>
  </conditionalFormatting>
  <conditionalFormatting sqref="E3">
    <cfRule type="top10" dxfId="988" priority="36" rank="1"/>
  </conditionalFormatting>
  <conditionalFormatting sqref="F4">
    <cfRule type="top10" dxfId="987" priority="29" rank="1"/>
  </conditionalFormatting>
  <conditionalFormatting sqref="G4">
    <cfRule type="top10" dxfId="986" priority="28" rank="1"/>
  </conditionalFormatting>
  <conditionalFormatting sqref="H4">
    <cfRule type="top10" dxfId="985" priority="27" rank="1"/>
  </conditionalFormatting>
  <conditionalFormatting sqref="I4">
    <cfRule type="top10" dxfId="984" priority="25" rank="1"/>
  </conditionalFormatting>
  <conditionalFormatting sqref="J4">
    <cfRule type="top10" dxfId="983" priority="26" rank="1"/>
  </conditionalFormatting>
  <conditionalFormatting sqref="E4">
    <cfRule type="top10" dxfId="982" priority="30" rank="1"/>
  </conditionalFormatting>
  <conditionalFormatting sqref="F5">
    <cfRule type="top10" dxfId="981" priority="23" rank="1"/>
  </conditionalFormatting>
  <conditionalFormatting sqref="G5">
    <cfRule type="top10" dxfId="980" priority="22" rank="1"/>
  </conditionalFormatting>
  <conditionalFormatting sqref="H5">
    <cfRule type="top10" dxfId="979" priority="21" rank="1"/>
  </conditionalFormatting>
  <conditionalFormatting sqref="I5">
    <cfRule type="top10" dxfId="978" priority="19" rank="1"/>
  </conditionalFormatting>
  <conditionalFormatting sqref="J5">
    <cfRule type="top10" dxfId="977" priority="20" rank="1"/>
  </conditionalFormatting>
  <conditionalFormatting sqref="E5">
    <cfRule type="top10" dxfId="976" priority="24" rank="1"/>
  </conditionalFormatting>
  <conditionalFormatting sqref="F6">
    <cfRule type="top10" dxfId="975" priority="17" rank="1"/>
  </conditionalFormatting>
  <conditionalFormatting sqref="G6">
    <cfRule type="top10" dxfId="974" priority="16" rank="1"/>
  </conditionalFormatting>
  <conditionalFormatting sqref="H6">
    <cfRule type="top10" dxfId="973" priority="15" rank="1"/>
  </conditionalFormatting>
  <conditionalFormatting sqref="I6">
    <cfRule type="top10" dxfId="972" priority="13" rank="1"/>
  </conditionalFormatting>
  <conditionalFormatting sqref="J6">
    <cfRule type="top10" dxfId="971" priority="14" rank="1"/>
  </conditionalFormatting>
  <conditionalFormatting sqref="E6">
    <cfRule type="top10" dxfId="970" priority="18" rank="1"/>
  </conditionalFormatting>
  <conditionalFormatting sqref="F7">
    <cfRule type="top10" dxfId="969" priority="11" rank="1"/>
  </conditionalFormatting>
  <conditionalFormatting sqref="G7">
    <cfRule type="top10" dxfId="968" priority="10" rank="1"/>
  </conditionalFormatting>
  <conditionalFormatting sqref="H7">
    <cfRule type="top10" dxfId="967" priority="9" rank="1"/>
  </conditionalFormatting>
  <conditionalFormatting sqref="I7">
    <cfRule type="top10" dxfId="966" priority="7" rank="1"/>
  </conditionalFormatting>
  <conditionalFormatting sqref="J7">
    <cfRule type="top10" dxfId="965" priority="8" rank="1"/>
  </conditionalFormatting>
  <conditionalFormatting sqref="E7">
    <cfRule type="top10" dxfId="964" priority="12" rank="1"/>
  </conditionalFormatting>
  <conditionalFormatting sqref="F8">
    <cfRule type="top10" dxfId="963" priority="5" rank="1"/>
  </conditionalFormatting>
  <conditionalFormatting sqref="G8">
    <cfRule type="top10" dxfId="962" priority="4" rank="1"/>
  </conditionalFormatting>
  <conditionalFormatting sqref="H8">
    <cfRule type="top10" dxfId="961" priority="3" rank="1"/>
  </conditionalFormatting>
  <conditionalFormatting sqref="I8">
    <cfRule type="top10" dxfId="960" priority="1" rank="1"/>
  </conditionalFormatting>
  <conditionalFormatting sqref="J8">
    <cfRule type="top10" dxfId="959" priority="2" rank="1"/>
  </conditionalFormatting>
  <conditionalFormatting sqref="E8">
    <cfRule type="top10" dxfId="958" priority="6" rank="1"/>
  </conditionalFormatting>
  <hyperlinks>
    <hyperlink ref="Q1" location="'National Adult Rankings'!A1" display="Return to Rankings" xr:uid="{DD872A3C-08B4-46D7-BE73-C7ACF4F69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B0E635-F380-4144-B42E-30CC66C12D4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7B60384-19AB-4D5D-97A2-59B0BBA9E38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9E9A3446-13C6-46AC-A37D-15170A3AB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B5612EC-04AB-46EC-BFF2-3169D77184F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95B0-B827-462A-A84A-F0ED04AEB98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279</v>
      </c>
      <c r="C2" s="22">
        <v>44051</v>
      </c>
      <c r="D2" s="23" t="s">
        <v>113</v>
      </c>
      <c r="E2" s="24">
        <v>194</v>
      </c>
      <c r="F2" s="24">
        <v>192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583</v>
      </c>
      <c r="M2" s="30">
        <f>IFERROR(L2/K2,0)</f>
        <v>194.33333333333334</v>
      </c>
      <c r="N2" s="31">
        <v>2</v>
      </c>
      <c r="O2" s="32">
        <f>SUM(M2+N2)</f>
        <v>196.33333333333334</v>
      </c>
    </row>
    <row r="5" spans="1:17" x14ac:dyDescent="0.25">
      <c r="K5" s="17">
        <f>SUM(K2:K4)</f>
        <v>3</v>
      </c>
      <c r="L5" s="17">
        <f>SUM(L2:L4)</f>
        <v>583</v>
      </c>
      <c r="M5" s="19">
        <f>SUM(L5/K5)</f>
        <v>194.33333333333334</v>
      </c>
      <c r="N5" s="17">
        <f>SUM(N2:N4)</f>
        <v>2</v>
      </c>
      <c r="O5" s="19">
        <f>SUM(M5+N5)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F2">
    <cfRule type="top10" dxfId="957" priority="5" rank="1"/>
  </conditionalFormatting>
  <conditionalFormatting sqref="G2">
    <cfRule type="top10" dxfId="956" priority="4" rank="1"/>
  </conditionalFormatting>
  <conditionalFormatting sqref="H2">
    <cfRule type="top10" dxfId="955" priority="3" rank="1"/>
  </conditionalFormatting>
  <conditionalFormatting sqref="I2">
    <cfRule type="top10" dxfId="954" priority="1" rank="1"/>
  </conditionalFormatting>
  <conditionalFormatting sqref="J2">
    <cfRule type="top10" dxfId="953" priority="2" rank="1"/>
  </conditionalFormatting>
  <conditionalFormatting sqref="E2">
    <cfRule type="top10" dxfId="952" priority="6" rank="1"/>
  </conditionalFormatting>
  <hyperlinks>
    <hyperlink ref="Q1" location="'National Adult Rankings'!A1" display="Return to Rankings" xr:uid="{C478E175-BFE4-4D47-8506-1E84E2D570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251819-86D2-4865-9A1C-5777F8FE4F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EFB5832-4F13-4C9C-A7A3-AFB56847A8A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6AAE-0A2B-4F00-A713-3EC770CD46D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194</v>
      </c>
      <c r="C2" s="22">
        <v>43995</v>
      </c>
      <c r="D2" s="23" t="s">
        <v>121</v>
      </c>
      <c r="E2" s="24">
        <v>187</v>
      </c>
      <c r="F2" s="24">
        <v>189</v>
      </c>
      <c r="G2" s="24">
        <v>190</v>
      </c>
      <c r="H2" s="24"/>
      <c r="I2" s="24"/>
      <c r="J2" s="24"/>
      <c r="K2" s="29">
        <v>3</v>
      </c>
      <c r="L2" s="29">
        <v>566</v>
      </c>
      <c r="M2" s="30">
        <v>188.66666666666666</v>
      </c>
      <c r="N2" s="31">
        <v>11</v>
      </c>
      <c r="O2" s="32">
        <v>199.66666666666666</v>
      </c>
    </row>
    <row r="3" spans="1:17" x14ac:dyDescent="0.25">
      <c r="A3" s="20" t="s">
        <v>78</v>
      </c>
      <c r="B3" s="21" t="s">
        <v>269</v>
      </c>
      <c r="C3" s="22">
        <v>44051</v>
      </c>
      <c r="D3" s="23" t="s">
        <v>121</v>
      </c>
      <c r="E3" s="24">
        <v>194</v>
      </c>
      <c r="F3" s="24">
        <v>191</v>
      </c>
      <c r="G3" s="24">
        <v>193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11</v>
      </c>
      <c r="O3" s="32">
        <v>203.66666666666666</v>
      </c>
    </row>
    <row r="4" spans="1:17" x14ac:dyDescent="0.25">
      <c r="A4" s="20" t="s">
        <v>78</v>
      </c>
      <c r="B4" s="21" t="s">
        <v>194</v>
      </c>
      <c r="C4" s="22">
        <v>44014</v>
      </c>
      <c r="D4" s="23" t="s">
        <v>121</v>
      </c>
      <c r="E4" s="24">
        <v>181</v>
      </c>
      <c r="F4" s="24">
        <v>181</v>
      </c>
      <c r="G4" s="24">
        <v>179</v>
      </c>
      <c r="H4" s="24"/>
      <c r="I4" s="24"/>
      <c r="J4" s="24"/>
      <c r="K4" s="29">
        <v>3</v>
      </c>
      <c r="L4" s="29">
        <v>541</v>
      </c>
      <c r="M4" s="30">
        <v>180.33333333333334</v>
      </c>
      <c r="N4" s="31">
        <v>3</v>
      </c>
      <c r="O4" s="32">
        <v>183.33333333333334</v>
      </c>
    </row>
    <row r="7" spans="1:17" x14ac:dyDescent="0.25">
      <c r="K7" s="17">
        <f>SUM(K2:K6)</f>
        <v>9</v>
      </c>
      <c r="L7" s="17">
        <f>SUM(L2:L6)</f>
        <v>1685</v>
      </c>
      <c r="M7" s="19">
        <f>SUM(L7/K7)</f>
        <v>187.22222222222223</v>
      </c>
      <c r="N7" s="17">
        <f>SUM(N2:N6)</f>
        <v>25</v>
      </c>
      <c r="O7" s="19">
        <f>SUM(M7+N7)</f>
        <v>212.22222222222223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3:J3 B3:C3" name="Range1_46"/>
    <protectedRange algorithmName="SHA-512" hashValue="ON39YdpmFHfN9f47KpiRvqrKx0V9+erV1CNkpWzYhW/Qyc6aT8rEyCrvauWSYGZK2ia3o7vd3akF07acHAFpOA==" saltValue="yVW9XmDwTqEnmpSGai0KYg==" spinCount="100000" sqref="D3" name="Range1_1_36"/>
    <protectedRange algorithmName="SHA-512" hashValue="ON39YdpmFHfN9f47KpiRvqrKx0V9+erV1CNkpWzYhW/Qyc6aT8rEyCrvauWSYGZK2ia3o7vd3akF07acHAFpOA==" saltValue="yVW9XmDwTqEnmpSGai0KYg==" spinCount="100000" sqref="E4:J4 B4:C4" name="Range1_2_3"/>
    <protectedRange algorithmName="SHA-512" hashValue="ON39YdpmFHfN9f47KpiRvqrKx0V9+erV1CNkpWzYhW/Qyc6aT8rEyCrvauWSYGZK2ia3o7vd3akF07acHAFpOA==" saltValue="yVW9XmDwTqEnmpSGai0KYg==" spinCount="100000" sqref="D4" name="Range1_1_1_4"/>
  </protectedRanges>
  <conditionalFormatting sqref="E2">
    <cfRule type="top10" dxfId="951" priority="18" rank="1"/>
  </conditionalFormatting>
  <conditionalFormatting sqref="F2">
    <cfRule type="top10" dxfId="950" priority="17" rank="1"/>
  </conditionalFormatting>
  <conditionalFormatting sqref="G2">
    <cfRule type="top10" dxfId="949" priority="16" rank="1"/>
  </conditionalFormatting>
  <conditionalFormatting sqref="H2">
    <cfRule type="top10" dxfId="948" priority="15" rank="1"/>
  </conditionalFormatting>
  <conditionalFormatting sqref="I2">
    <cfRule type="top10" dxfId="947" priority="14" rank="1"/>
  </conditionalFormatting>
  <conditionalFormatting sqref="J2">
    <cfRule type="top10" dxfId="946" priority="13" rank="1"/>
  </conditionalFormatting>
  <conditionalFormatting sqref="I3">
    <cfRule type="top10" dxfId="945" priority="9" rank="1"/>
  </conditionalFormatting>
  <conditionalFormatting sqref="H3">
    <cfRule type="top10" dxfId="944" priority="10" rank="1"/>
  </conditionalFormatting>
  <conditionalFormatting sqref="G3">
    <cfRule type="top10" dxfId="943" priority="11" rank="1"/>
  </conditionalFormatting>
  <conditionalFormatting sqref="F3">
    <cfRule type="top10" dxfId="942" priority="12" rank="1"/>
  </conditionalFormatting>
  <conditionalFormatting sqref="E3">
    <cfRule type="top10" dxfId="941" priority="8" rank="1"/>
  </conditionalFormatting>
  <conditionalFormatting sqref="J3">
    <cfRule type="top10" dxfId="940" priority="7" rank="1"/>
  </conditionalFormatting>
  <conditionalFormatting sqref="J4">
    <cfRule type="top10" dxfId="939" priority="1" rank="1"/>
  </conditionalFormatting>
  <conditionalFormatting sqref="I4">
    <cfRule type="top10" dxfId="938" priority="2" rank="1"/>
  </conditionalFormatting>
  <conditionalFormatting sqref="H4">
    <cfRule type="top10" dxfId="937" priority="3" rank="1"/>
  </conditionalFormatting>
  <conditionalFormatting sqref="G4">
    <cfRule type="top10" dxfId="936" priority="4" rank="1"/>
  </conditionalFormatting>
  <conditionalFormatting sqref="F4">
    <cfRule type="top10" dxfId="935" priority="5" rank="1"/>
  </conditionalFormatting>
  <conditionalFormatting sqref="E4">
    <cfRule type="top10" dxfId="934" priority="6" rank="1"/>
  </conditionalFormatting>
  <hyperlinks>
    <hyperlink ref="Q1" location="'National Adult Rankings'!A1" display="Return to Rankings" xr:uid="{4E0F5476-2EBC-4940-ADC4-F6B77F13C2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0FDBD-34BC-48C1-8D97-AFA9C28CFD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7BE9-9474-4561-8F48-E2609470F20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227</v>
      </c>
      <c r="C2" s="22">
        <v>44030</v>
      </c>
      <c r="D2" s="23" t="s">
        <v>45</v>
      </c>
      <c r="E2" s="24">
        <v>168</v>
      </c>
      <c r="F2" s="24">
        <v>174</v>
      </c>
      <c r="G2" s="24">
        <v>188</v>
      </c>
      <c r="H2" s="24">
        <v>176</v>
      </c>
      <c r="I2" s="24"/>
      <c r="J2" s="24"/>
      <c r="K2" s="29">
        <v>4</v>
      </c>
      <c r="L2" s="29">
        <v>706</v>
      </c>
      <c r="M2" s="30">
        <v>176.5</v>
      </c>
      <c r="N2" s="31">
        <v>6</v>
      </c>
      <c r="O2" s="32">
        <v>182.5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6</v>
      </c>
      <c r="O5" s="19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E2">
    <cfRule type="top10" dxfId="933" priority="6" rank="1"/>
  </conditionalFormatting>
  <conditionalFormatting sqref="F2">
    <cfRule type="top10" dxfId="932" priority="5" rank="1"/>
  </conditionalFormatting>
  <conditionalFormatting sqref="G2">
    <cfRule type="top10" dxfId="931" priority="4" rank="1"/>
  </conditionalFormatting>
  <conditionalFormatting sqref="H2">
    <cfRule type="top10" dxfId="930" priority="3" rank="1"/>
  </conditionalFormatting>
  <conditionalFormatting sqref="J2">
    <cfRule type="top10" dxfId="929" priority="1" rank="1"/>
  </conditionalFormatting>
  <conditionalFormatting sqref="I2">
    <cfRule type="top10" dxfId="928" priority="2" rank="1"/>
  </conditionalFormatting>
  <hyperlinks>
    <hyperlink ref="Q1" location="'National Adult Rankings'!A1" display="Return to Rankings" xr:uid="{A9D4780E-AB23-4548-8F94-C92DDF7F24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F78A18-4705-4FDE-B4EC-24FC99A2E0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ABF8-E59C-47D3-B6E2-0B81064757A3}">
  <dimension ref="A1:Q19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235</v>
      </c>
      <c r="C2" s="22">
        <v>44030</v>
      </c>
      <c r="D2" s="23" t="s">
        <v>204</v>
      </c>
      <c r="E2" s="24">
        <v>199</v>
      </c>
      <c r="F2" s="24">
        <v>200.001</v>
      </c>
      <c r="G2" s="24">
        <v>198</v>
      </c>
      <c r="H2" s="24">
        <v>199</v>
      </c>
      <c r="I2" s="24"/>
      <c r="J2" s="24"/>
      <c r="K2" s="29">
        <v>4</v>
      </c>
      <c r="L2" s="29">
        <v>796.00099999999998</v>
      </c>
      <c r="M2" s="30">
        <v>199.00024999999999</v>
      </c>
      <c r="N2" s="31">
        <v>7</v>
      </c>
      <c r="O2" s="32">
        <v>206.00024999999999</v>
      </c>
    </row>
    <row r="5" spans="1:17" x14ac:dyDescent="0.25">
      <c r="K5" s="17">
        <f>SUM(K2:K4)</f>
        <v>4</v>
      </c>
      <c r="L5" s="17">
        <f>SUM(L2:L4)</f>
        <v>796.00099999999998</v>
      </c>
      <c r="M5" s="19">
        <f>SUM(L5/K5)</f>
        <v>199.00024999999999</v>
      </c>
      <c r="N5" s="17">
        <f>SUM(N2:N4)</f>
        <v>7</v>
      </c>
      <c r="O5" s="19">
        <f>SUM(M5+N5)</f>
        <v>206.00024999999999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78</v>
      </c>
      <c r="B16" s="21" t="s">
        <v>235</v>
      </c>
      <c r="C16" s="22">
        <v>44030</v>
      </c>
      <c r="D16" s="23" t="s">
        <v>204</v>
      </c>
      <c r="E16" s="24">
        <v>197</v>
      </c>
      <c r="F16" s="24">
        <v>199</v>
      </c>
      <c r="G16" s="24">
        <v>188</v>
      </c>
      <c r="H16" s="24">
        <v>188</v>
      </c>
      <c r="I16" s="24"/>
      <c r="J16" s="24"/>
      <c r="K16" s="29">
        <v>4</v>
      </c>
      <c r="L16" s="29">
        <v>772</v>
      </c>
      <c r="M16" s="30">
        <v>193</v>
      </c>
      <c r="N16" s="31">
        <v>5</v>
      </c>
      <c r="O16" s="32">
        <v>198</v>
      </c>
    </row>
    <row r="19" spans="11:15" x14ac:dyDescent="0.25">
      <c r="K19" s="17">
        <f>SUM(K16:K18)</f>
        <v>4</v>
      </c>
      <c r="L19" s="17">
        <f>SUM(L16:L18)</f>
        <v>772</v>
      </c>
      <c r="M19" s="19">
        <f>SUM(L19/K19)</f>
        <v>193</v>
      </c>
      <c r="N19" s="17">
        <f>SUM(N16:N18)</f>
        <v>5</v>
      </c>
      <c r="O19" s="19">
        <f>SUM(M19+N19)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E16:J16 B16:C16" name="Range1_31"/>
    <protectedRange algorithmName="SHA-512" hashValue="ON39YdpmFHfN9f47KpiRvqrKx0V9+erV1CNkpWzYhW/Qyc6aT8rEyCrvauWSYGZK2ia3o7vd3akF07acHAFpOA==" saltValue="yVW9XmDwTqEnmpSGai0KYg==" spinCount="100000" sqref="D16" name="Range1_1_24"/>
  </protectedRanges>
  <conditionalFormatting sqref="F2">
    <cfRule type="top10" dxfId="927" priority="18" rank="1"/>
  </conditionalFormatting>
  <conditionalFormatting sqref="I2">
    <cfRule type="top10" dxfId="926" priority="15" rank="1"/>
    <cfRule type="top10" dxfId="925" priority="20" rank="1"/>
  </conditionalFormatting>
  <conditionalFormatting sqref="E2">
    <cfRule type="top10" dxfId="924" priority="19" rank="1"/>
  </conditionalFormatting>
  <conditionalFormatting sqref="G2">
    <cfRule type="top10" dxfId="923" priority="17" rank="1"/>
  </conditionalFormatting>
  <conditionalFormatting sqref="H2">
    <cfRule type="top10" dxfId="922" priority="16" rank="1"/>
  </conditionalFormatting>
  <conditionalFormatting sqref="J2">
    <cfRule type="top10" dxfId="921" priority="14" rank="1"/>
  </conditionalFormatting>
  <conditionalFormatting sqref="I16">
    <cfRule type="top10" dxfId="920" priority="3" rank="1"/>
  </conditionalFormatting>
  <conditionalFormatting sqref="H16">
    <cfRule type="top10" dxfId="919" priority="4" rank="1"/>
  </conditionalFormatting>
  <conditionalFormatting sqref="G16">
    <cfRule type="top10" dxfId="918" priority="5" rank="1"/>
  </conditionalFormatting>
  <conditionalFormatting sqref="F16">
    <cfRule type="top10" dxfId="917" priority="6" rank="1"/>
  </conditionalFormatting>
  <conditionalFormatting sqref="E16">
    <cfRule type="top10" dxfId="916" priority="2" rank="1"/>
  </conditionalFormatting>
  <conditionalFormatting sqref="J16">
    <cfRule type="top10" dxfId="915" priority="1" rank="1"/>
  </conditionalFormatting>
  <hyperlinks>
    <hyperlink ref="Q1" location="'National Adult Rankings'!A1" display="Return to Rankings" xr:uid="{530BCBE5-F8A6-40F1-BCCF-7E9A60423D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AED34A-558E-495D-BE9C-C7226C916A8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Q7"/>
  <sheetViews>
    <sheetView workbookViewId="0">
      <selection activeCell="A11" sqref="A1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273</v>
      </c>
      <c r="C2" s="22">
        <v>44052</v>
      </c>
      <c r="D2" s="23" t="s">
        <v>274</v>
      </c>
      <c r="E2" s="24">
        <v>183</v>
      </c>
      <c r="F2" s="24">
        <v>190</v>
      </c>
      <c r="G2" s="24">
        <v>189</v>
      </c>
      <c r="H2" s="24">
        <v>192</v>
      </c>
      <c r="I2" s="24">
        <v>189</v>
      </c>
      <c r="J2" s="24">
        <v>187</v>
      </c>
      <c r="K2" s="29">
        <v>6</v>
      </c>
      <c r="L2" s="29">
        <v>1130</v>
      </c>
      <c r="M2" s="30">
        <v>188.33333333333334</v>
      </c>
      <c r="N2" s="31">
        <v>26</v>
      </c>
      <c r="O2" s="32">
        <v>214.33333333333334</v>
      </c>
    </row>
    <row r="3" spans="1:17" x14ac:dyDescent="0.25">
      <c r="A3" s="20" t="s">
        <v>129</v>
      </c>
      <c r="B3" s="21" t="s">
        <v>273</v>
      </c>
      <c r="C3" s="22">
        <v>44115</v>
      </c>
      <c r="D3" s="23" t="s">
        <v>274</v>
      </c>
      <c r="E3" s="24">
        <v>183</v>
      </c>
      <c r="F3" s="24">
        <v>180</v>
      </c>
      <c r="G3" s="24">
        <v>181</v>
      </c>
      <c r="H3" s="24">
        <v>184</v>
      </c>
      <c r="I3" s="24"/>
      <c r="J3" s="24"/>
      <c r="K3" s="29">
        <v>4</v>
      </c>
      <c r="L3" s="29">
        <v>728</v>
      </c>
      <c r="M3" s="30">
        <v>182</v>
      </c>
      <c r="N3" s="31">
        <v>7</v>
      </c>
      <c r="O3" s="32">
        <v>189</v>
      </c>
    </row>
    <row r="4" spans="1:17" ht="15.75" x14ac:dyDescent="0.3">
      <c r="A4" s="50" t="s">
        <v>23</v>
      </c>
      <c r="B4" s="51" t="s">
        <v>273</v>
      </c>
      <c r="C4" s="52">
        <v>44143</v>
      </c>
      <c r="D4" s="53" t="s">
        <v>122</v>
      </c>
      <c r="E4" s="54">
        <v>187</v>
      </c>
      <c r="F4" s="54">
        <v>180</v>
      </c>
      <c r="G4" s="54">
        <v>186</v>
      </c>
      <c r="H4" s="54">
        <v>188</v>
      </c>
      <c r="I4" s="54"/>
      <c r="J4" s="54"/>
      <c r="K4" s="55">
        <f>COUNT(E4:J4)</f>
        <v>4</v>
      </c>
      <c r="L4" s="55">
        <f>SUM(E4:J4)</f>
        <v>741</v>
      </c>
      <c r="M4" s="56">
        <f>SUM(L4/K4)</f>
        <v>185.25</v>
      </c>
      <c r="N4" s="51">
        <v>8</v>
      </c>
      <c r="O4" s="57">
        <f>SUM(M4+N4)</f>
        <v>193.25</v>
      </c>
    </row>
    <row r="7" spans="1:17" x14ac:dyDescent="0.25">
      <c r="K7" s="17">
        <f>SUM(K2:K6)</f>
        <v>14</v>
      </c>
      <c r="L7" s="17">
        <f>SUM(L2:L6)</f>
        <v>2599</v>
      </c>
      <c r="M7" s="19">
        <f>SUM(L7/K7)</f>
        <v>185.64285714285714</v>
      </c>
      <c r="N7" s="17">
        <f>SUM(N2:N6)</f>
        <v>41</v>
      </c>
      <c r="O7" s="19">
        <f>SUM(M7+N7)</f>
        <v>226.64285714285714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C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3" name="Range1_2_3"/>
  </protectedRanges>
  <conditionalFormatting sqref="J2">
    <cfRule type="top10" dxfId="914" priority="43" rank="1"/>
  </conditionalFormatting>
  <conditionalFormatting sqref="I2">
    <cfRule type="top10" dxfId="913" priority="44" rank="1"/>
  </conditionalFormatting>
  <conditionalFormatting sqref="H2">
    <cfRule type="top10" dxfId="912" priority="45" rank="1"/>
  </conditionalFormatting>
  <conditionalFormatting sqref="G2">
    <cfRule type="top10" dxfId="911" priority="46" rank="1"/>
  </conditionalFormatting>
  <conditionalFormatting sqref="F2">
    <cfRule type="top10" dxfId="910" priority="47" rank="1"/>
  </conditionalFormatting>
  <conditionalFormatting sqref="E2">
    <cfRule type="top10" dxfId="909" priority="48" rank="1"/>
  </conditionalFormatting>
  <conditionalFormatting sqref="E3">
    <cfRule type="top10" dxfId="908" priority="30" rank="1"/>
  </conditionalFormatting>
  <conditionalFormatting sqref="F3">
    <cfRule type="top10" dxfId="907" priority="29" rank="1"/>
  </conditionalFormatting>
  <conditionalFormatting sqref="G3">
    <cfRule type="top10" dxfId="906" priority="28" rank="1"/>
  </conditionalFormatting>
  <conditionalFormatting sqref="H3">
    <cfRule type="top10" dxfId="905" priority="27" rank="1"/>
  </conditionalFormatting>
  <conditionalFormatting sqref="I3">
    <cfRule type="top10" dxfId="904" priority="26" rank="1"/>
  </conditionalFormatting>
  <conditionalFormatting sqref="J3">
    <cfRule type="top10" dxfId="903" priority="25" rank="1"/>
  </conditionalFormatting>
  <conditionalFormatting sqref="E4">
    <cfRule type="top10" dxfId="902" priority="7" rank="1"/>
  </conditionalFormatting>
  <conditionalFormatting sqref="F4">
    <cfRule type="top10" dxfId="901" priority="8" rank="1"/>
  </conditionalFormatting>
  <conditionalFormatting sqref="G4">
    <cfRule type="top10" dxfId="900" priority="9" rank="1"/>
  </conditionalFormatting>
  <conditionalFormatting sqref="H4">
    <cfRule type="top10" dxfId="899" priority="10" rank="1"/>
  </conditionalFormatting>
  <conditionalFormatting sqref="I4">
    <cfRule type="top10" dxfId="898" priority="11" rank="1"/>
  </conditionalFormatting>
  <conditionalFormatting sqref="J4">
    <cfRule type="top10" dxfId="897" priority="12" rank="1"/>
  </conditionalFormatting>
  <hyperlinks>
    <hyperlink ref="Q1" location="'National Adult Rankings'!A1" display="Return to Rankings" xr:uid="{744F703C-8296-45B5-8F13-EC1BB2BE321C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277</v>
      </c>
      <c r="C2" s="22">
        <v>44115</v>
      </c>
      <c r="D2" s="23" t="s">
        <v>274</v>
      </c>
      <c r="E2" s="24">
        <v>152</v>
      </c>
      <c r="F2" s="24">
        <v>157</v>
      </c>
      <c r="G2" s="24">
        <v>168</v>
      </c>
      <c r="H2" s="24">
        <v>158</v>
      </c>
      <c r="I2" s="24"/>
      <c r="J2" s="24"/>
      <c r="K2" s="29">
        <v>4</v>
      </c>
      <c r="L2" s="29">
        <v>635</v>
      </c>
      <c r="M2" s="30">
        <v>158.75</v>
      </c>
      <c r="N2" s="31">
        <v>2</v>
      </c>
      <c r="O2" s="32">
        <v>160.75</v>
      </c>
    </row>
    <row r="3" spans="1:15" ht="15.75" x14ac:dyDescent="0.3">
      <c r="A3" s="50" t="s">
        <v>23</v>
      </c>
      <c r="B3" s="51" t="s">
        <v>277</v>
      </c>
      <c r="C3" s="52">
        <v>44143</v>
      </c>
      <c r="D3" s="53" t="s">
        <v>122</v>
      </c>
      <c r="E3" s="54">
        <v>162</v>
      </c>
      <c r="F3" s="54">
        <v>164</v>
      </c>
      <c r="G3" s="54">
        <v>161</v>
      </c>
      <c r="H3" s="54">
        <v>162</v>
      </c>
      <c r="I3" s="54"/>
      <c r="J3" s="54"/>
      <c r="K3" s="55">
        <f>COUNT(E3:J3)</f>
        <v>4</v>
      </c>
      <c r="L3" s="55">
        <f>SUM(E3:J3)</f>
        <v>649</v>
      </c>
      <c r="M3" s="56">
        <f>SUM(L3/K3)</f>
        <v>162.25</v>
      </c>
      <c r="N3" s="51">
        <v>2</v>
      </c>
      <c r="O3" s="57">
        <f>SUM(M3+N3)</f>
        <v>164.25</v>
      </c>
    </row>
    <row r="6" spans="1:15" x14ac:dyDescent="0.25">
      <c r="K6" s="17">
        <f>SUM(K2:K5)</f>
        <v>8</v>
      </c>
      <c r="L6" s="17">
        <f>SUM(L2:L5)</f>
        <v>1284</v>
      </c>
      <c r="M6" s="19">
        <f>SUM(L6/K6)</f>
        <v>160.5</v>
      </c>
      <c r="N6" s="17">
        <f>SUM(N2:N5)</f>
        <v>4</v>
      </c>
      <c r="O6" s="19">
        <f>SUM(M6+N6)</f>
        <v>164.5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896" priority="12" rank="1"/>
  </conditionalFormatting>
  <conditionalFormatting sqref="F2">
    <cfRule type="top10" dxfId="895" priority="11" rank="1"/>
  </conditionalFormatting>
  <conditionalFormatting sqref="G2">
    <cfRule type="top10" dxfId="894" priority="10" rank="1"/>
  </conditionalFormatting>
  <conditionalFormatting sqref="H2">
    <cfRule type="top10" dxfId="893" priority="9" rank="1"/>
  </conditionalFormatting>
  <conditionalFormatting sqref="I2">
    <cfRule type="top10" dxfId="892" priority="8" rank="1"/>
  </conditionalFormatting>
  <conditionalFormatting sqref="J2">
    <cfRule type="top10" dxfId="891" priority="7" rank="1"/>
  </conditionalFormatting>
  <conditionalFormatting sqref="E3">
    <cfRule type="top10" dxfId="890" priority="1" rank="1"/>
  </conditionalFormatting>
  <conditionalFormatting sqref="F3">
    <cfRule type="top10" dxfId="889" priority="2" rank="1"/>
  </conditionalFormatting>
  <conditionalFormatting sqref="G3">
    <cfRule type="top10" dxfId="888" priority="3" rank="1"/>
  </conditionalFormatting>
  <conditionalFormatting sqref="H3">
    <cfRule type="top10" dxfId="887" priority="4" rank="1"/>
  </conditionalFormatting>
  <conditionalFormatting sqref="I3">
    <cfRule type="top10" dxfId="886" priority="5" rank="1"/>
  </conditionalFormatting>
  <conditionalFormatting sqref="J3">
    <cfRule type="top10" dxfId="8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AA35-E592-46B5-8709-5E3965F29DE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232</v>
      </c>
      <c r="C2" s="22">
        <v>44016</v>
      </c>
      <c r="D2" s="23" t="s">
        <v>187</v>
      </c>
      <c r="E2" s="24">
        <v>186</v>
      </c>
      <c r="F2" s="24">
        <v>181</v>
      </c>
      <c r="G2" s="24">
        <v>183</v>
      </c>
      <c r="H2" s="24">
        <v>189</v>
      </c>
      <c r="I2" s="24"/>
      <c r="J2" s="24"/>
      <c r="K2" s="29">
        <v>4</v>
      </c>
      <c r="L2" s="29">
        <v>739</v>
      </c>
      <c r="M2" s="30">
        <v>184.75</v>
      </c>
      <c r="N2" s="31">
        <v>3</v>
      </c>
      <c r="O2" s="32">
        <v>187.75</v>
      </c>
    </row>
    <row r="5" spans="1:17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3</v>
      </c>
      <c r="O5" s="19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884" priority="6" rank="1"/>
  </conditionalFormatting>
  <conditionalFormatting sqref="F2">
    <cfRule type="top10" dxfId="883" priority="5" rank="1"/>
  </conditionalFormatting>
  <conditionalFormatting sqref="G2">
    <cfRule type="top10" dxfId="882" priority="4" rank="1"/>
  </conditionalFormatting>
  <conditionalFormatting sqref="H2">
    <cfRule type="top10" dxfId="881" priority="3" rank="1"/>
  </conditionalFormatting>
  <conditionalFormatting sqref="I2">
    <cfRule type="top10" dxfId="880" priority="1" rank="1"/>
  </conditionalFormatting>
  <conditionalFormatting sqref="J2">
    <cfRule type="top10" dxfId="879" priority="2" rank="1"/>
  </conditionalFormatting>
  <hyperlinks>
    <hyperlink ref="Q1" location="'National Adult Rankings'!A1" display="Return to Rankings" xr:uid="{7AD68D2A-5F2E-498F-BB3F-49786E6E2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93051D-5439-4F46-833D-E2A8FBA999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263"/>
  <sheetViews>
    <sheetView tabSelected="1" topLeftCell="J1" workbookViewId="0">
      <selection activeCell="I1" sqref="A1:I1048576"/>
    </sheetView>
  </sheetViews>
  <sheetFormatPr defaultColWidth="9.140625" defaultRowHeight="15" x14ac:dyDescent="0.25"/>
  <cols>
    <col min="1" max="1" width="0" style="34" hidden="1" customWidth="1"/>
    <col min="2" max="2" width="13.42578125" style="34" hidden="1" customWidth="1"/>
    <col min="3" max="3" width="19.7109375" style="34" hidden="1" customWidth="1"/>
    <col min="4" max="4" width="15.7109375" style="34" hidden="1" customWidth="1"/>
    <col min="5" max="5" width="16.140625" style="35" hidden="1" customWidth="1"/>
    <col min="6" max="6" width="0" style="68" hidden="1" customWidth="1"/>
    <col min="7" max="7" width="0" style="34" hidden="1" customWidth="1"/>
    <col min="8" max="8" width="16.28515625" style="68" hidden="1" customWidth="1"/>
    <col min="9" max="9" width="3.7109375" style="34" hidden="1" customWidth="1"/>
    <col min="10" max="10" width="9.140625" style="34" customWidth="1"/>
    <col min="11" max="11" width="13.28515625" style="34" customWidth="1"/>
    <col min="12" max="12" width="18.28515625" style="34" customWidth="1"/>
    <col min="13" max="13" width="15.140625" style="35" customWidth="1"/>
    <col min="14" max="14" width="16.140625" style="34" customWidth="1"/>
    <col min="15" max="15" width="19.140625" style="68" customWidth="1"/>
    <col min="16" max="16384" width="9.140625" style="34"/>
  </cols>
  <sheetData>
    <row r="1" spans="1:15" x14ac:dyDescent="0.25">
      <c r="A1" s="58"/>
      <c r="B1" s="58"/>
      <c r="C1" s="58"/>
      <c r="D1" s="58"/>
      <c r="E1" s="59"/>
      <c r="F1" s="67"/>
      <c r="G1" s="58"/>
      <c r="H1" s="67"/>
      <c r="J1" s="58"/>
      <c r="K1" s="58"/>
      <c r="L1" s="58"/>
      <c r="M1" s="59"/>
      <c r="N1" s="58"/>
      <c r="O1" s="67"/>
    </row>
    <row r="2" spans="1:15" ht="28.5" x14ac:dyDescent="0.45">
      <c r="A2" s="58"/>
      <c r="B2" s="58"/>
      <c r="C2" s="87" t="s">
        <v>34</v>
      </c>
      <c r="D2" s="58"/>
      <c r="E2" s="59"/>
      <c r="F2" s="67"/>
      <c r="G2" s="58"/>
      <c r="H2" s="67"/>
      <c r="J2" s="58"/>
      <c r="K2" s="58"/>
      <c r="L2" s="87" t="s">
        <v>140</v>
      </c>
      <c r="M2" s="59"/>
      <c r="N2" s="58"/>
      <c r="O2" s="67"/>
    </row>
    <row r="3" spans="1:15" ht="18.75" x14ac:dyDescent="0.3">
      <c r="A3" s="58"/>
      <c r="B3" s="58"/>
      <c r="C3" s="58"/>
      <c r="D3" s="60" t="s">
        <v>36</v>
      </c>
      <c r="E3" s="59"/>
      <c r="F3" s="67"/>
      <c r="G3" s="58"/>
      <c r="H3" s="67"/>
      <c r="J3" s="58"/>
      <c r="K3" s="58"/>
      <c r="L3" s="58"/>
      <c r="M3" s="61" t="s">
        <v>37</v>
      </c>
      <c r="N3" s="58"/>
      <c r="O3" s="67"/>
    </row>
    <row r="4" spans="1:15" x14ac:dyDescent="0.25">
      <c r="A4" s="58"/>
      <c r="B4" s="58"/>
      <c r="C4" s="58"/>
      <c r="D4" s="58"/>
      <c r="E4" s="59"/>
      <c r="F4" s="67"/>
      <c r="G4" s="58"/>
      <c r="H4" s="67"/>
      <c r="J4" s="58"/>
      <c r="K4" s="58"/>
      <c r="L4" s="58"/>
      <c r="M4" s="59"/>
      <c r="N4" s="58"/>
      <c r="O4" s="67"/>
    </row>
    <row r="5" spans="1:15" ht="20.25" customHeight="1" x14ac:dyDescent="0.4">
      <c r="A5" s="75" t="s">
        <v>0</v>
      </c>
      <c r="B5" s="75" t="s">
        <v>1</v>
      </c>
      <c r="C5" s="75" t="s">
        <v>2</v>
      </c>
      <c r="D5" s="75" t="s">
        <v>11</v>
      </c>
      <c r="E5" s="76" t="s">
        <v>28</v>
      </c>
      <c r="F5" s="77" t="s">
        <v>29</v>
      </c>
      <c r="G5" s="75" t="s">
        <v>14</v>
      </c>
      <c r="H5" s="77" t="s">
        <v>30</v>
      </c>
      <c r="J5" s="75" t="s">
        <v>0</v>
      </c>
      <c r="K5" s="75" t="s">
        <v>1</v>
      </c>
      <c r="L5" s="75" t="s">
        <v>2</v>
      </c>
      <c r="M5" s="76" t="s">
        <v>11</v>
      </c>
      <c r="N5" s="75" t="s">
        <v>28</v>
      </c>
      <c r="O5" s="77" t="s">
        <v>29</v>
      </c>
    </row>
    <row r="6" spans="1:15" x14ac:dyDescent="0.25">
      <c r="A6" s="34">
        <v>1</v>
      </c>
      <c r="B6" s="34" t="s">
        <v>31</v>
      </c>
      <c r="C6" s="86" t="s">
        <v>136</v>
      </c>
      <c r="D6" s="35">
        <f>SUM('Steve DuVall'!K32)</f>
        <v>121</v>
      </c>
      <c r="E6" s="35">
        <f>SUM('Steve DuVall'!L32)</f>
        <v>23713.011000000002</v>
      </c>
      <c r="F6" s="68">
        <f>SUM('Steve DuVall'!M32)</f>
        <v>195.97529752066117</v>
      </c>
      <c r="G6" s="35">
        <f>SUM('Steve DuVall'!N32)</f>
        <v>257</v>
      </c>
      <c r="H6" s="68">
        <f>SUM('Steve DuVall'!O32)</f>
        <v>452.97529752066117</v>
      </c>
      <c r="J6" s="34">
        <v>1</v>
      </c>
      <c r="K6" s="34" t="s">
        <v>31</v>
      </c>
      <c r="L6" s="86" t="s">
        <v>143</v>
      </c>
      <c r="M6" s="35">
        <f>SUM('Chuck Morrell'!K12)</f>
        <v>31</v>
      </c>
      <c r="N6" s="35">
        <f>SUM('Chuck Morrell'!L12)</f>
        <v>6152.0060000000003</v>
      </c>
      <c r="O6" s="68">
        <f>SUM('Chuck Morrell'!M12)</f>
        <v>198.45180645161292</v>
      </c>
    </row>
    <row r="7" spans="1:15" x14ac:dyDescent="0.25">
      <c r="A7" s="34">
        <v>2</v>
      </c>
      <c r="B7" s="34" t="s">
        <v>31</v>
      </c>
      <c r="C7" s="86" t="s">
        <v>18</v>
      </c>
      <c r="D7" s="35">
        <f>SUM('Billy Hudson'!K33)</f>
        <v>126</v>
      </c>
      <c r="E7" s="35">
        <f>SUM('Billy Hudson'!L33)</f>
        <v>24594.006000000001</v>
      </c>
      <c r="F7" s="68">
        <f>SUM('Billy Hudson'!M33)</f>
        <v>195.19052380952382</v>
      </c>
      <c r="G7" s="35">
        <f>SUM('Billy Hudson'!N33)</f>
        <v>255</v>
      </c>
      <c r="H7" s="68">
        <f>SUM('Billy Hudson'!O33)</f>
        <v>450.19052380952382</v>
      </c>
      <c r="J7" s="34">
        <v>2</v>
      </c>
      <c r="K7" s="34" t="s">
        <v>31</v>
      </c>
      <c r="L7" s="86" t="s">
        <v>141</v>
      </c>
      <c r="M7" s="35">
        <f>SUM('Wayne Wills'!K11)</f>
        <v>31</v>
      </c>
      <c r="N7" s="35">
        <f>SUM('Wayne Wills'!L11)</f>
        <v>6107.0070000000005</v>
      </c>
      <c r="O7" s="68">
        <f>SUM('Wayne Wills'!M11)</f>
        <v>197.00022580645162</v>
      </c>
    </row>
    <row r="8" spans="1:15" x14ac:dyDescent="0.25">
      <c r="A8" s="34">
        <v>3</v>
      </c>
      <c r="B8" s="34" t="s">
        <v>31</v>
      </c>
      <c r="C8" s="86" t="s">
        <v>81</v>
      </c>
      <c r="D8" s="35">
        <f>SUM('Josie Hensler'!K20)</f>
        <v>74</v>
      </c>
      <c r="E8" s="35">
        <f>SUM('Josie Hensler'!L20)</f>
        <v>14364.002</v>
      </c>
      <c r="F8" s="68">
        <f>SUM('Josie Hensler'!M20)</f>
        <v>194.10813513513514</v>
      </c>
      <c r="G8" s="35">
        <f>SUM('Josie Hensler'!N20)</f>
        <v>172</v>
      </c>
      <c r="H8" s="68">
        <f>SUM('Josie Hensler'!O20)</f>
        <v>366.10813513513517</v>
      </c>
      <c r="J8" s="34">
        <v>3</v>
      </c>
      <c r="K8" s="34" t="s">
        <v>31</v>
      </c>
      <c r="L8" s="86" t="s">
        <v>175</v>
      </c>
      <c r="M8" s="35">
        <f>SUM('Jeff Riester'!K12)</f>
        <v>40</v>
      </c>
      <c r="N8" s="35">
        <f>SUM('Jeff Riester'!L12)</f>
        <v>7873.005000000001</v>
      </c>
      <c r="O8" s="68">
        <f>SUM('Jeff Riester'!M12)</f>
        <v>196.82512500000001</v>
      </c>
    </row>
    <row r="9" spans="1:15" x14ac:dyDescent="0.25">
      <c r="A9" s="34">
        <v>4</v>
      </c>
      <c r="B9" s="34" t="s">
        <v>31</v>
      </c>
      <c r="C9" s="86" t="s">
        <v>19</v>
      </c>
      <c r="D9" s="35">
        <f>SUM('Jim Haley'!K19)</f>
        <v>65</v>
      </c>
      <c r="E9" s="35">
        <f>SUM('Jim Haley'!L19)</f>
        <v>12700.005300000001</v>
      </c>
      <c r="F9" s="68">
        <f>SUM('Jim Haley'!M19)</f>
        <v>195.38469692307694</v>
      </c>
      <c r="G9" s="35">
        <f>SUM('Jim Haley'!N19)</f>
        <v>168</v>
      </c>
      <c r="H9" s="68">
        <f>SUM('Jim Haley'!O19)</f>
        <v>363.38469692307694</v>
      </c>
      <c r="J9" s="34">
        <v>4</v>
      </c>
      <c r="K9" s="34" t="s">
        <v>31</v>
      </c>
      <c r="L9" s="86" t="s">
        <v>17</v>
      </c>
      <c r="M9" s="35">
        <f>SUM('Ricky Haley'!K15)</f>
        <v>43</v>
      </c>
      <c r="N9" s="35">
        <f>SUM('Ricky Haley'!L15)</f>
        <v>8447.0011000000013</v>
      </c>
      <c r="O9" s="68">
        <f>SUM('Ricky Haley'!M15)</f>
        <v>196.44188604651166</v>
      </c>
    </row>
    <row r="10" spans="1:15" x14ac:dyDescent="0.25">
      <c r="A10" s="34">
        <v>5</v>
      </c>
      <c r="B10" s="34" t="s">
        <v>31</v>
      </c>
      <c r="C10" s="86" t="s">
        <v>186</v>
      </c>
      <c r="D10" s="35">
        <f>SUM('Jim Starr'!K14)</f>
        <v>50</v>
      </c>
      <c r="E10" s="35">
        <f>SUM('Jim Starr'!L14)</f>
        <v>9702.0010000000002</v>
      </c>
      <c r="F10" s="68">
        <f>SUM('Jim Starr'!M14)</f>
        <v>194.04002</v>
      </c>
      <c r="G10" s="35">
        <f>SUM('Jim Starr'!N14)</f>
        <v>133</v>
      </c>
      <c r="H10" s="68">
        <f>SUM('Jim Starr'!O14)</f>
        <v>327.04002000000003</v>
      </c>
      <c r="J10" s="34">
        <v>5</v>
      </c>
      <c r="K10" s="34" t="s">
        <v>31</v>
      </c>
      <c r="L10" s="86" t="s">
        <v>117</v>
      </c>
      <c r="M10" s="35">
        <f>SUM('David Huff'!K10)</f>
        <v>22</v>
      </c>
      <c r="N10" s="35">
        <f>SUM('David Huff'!L10)</f>
        <v>4313.0010000000002</v>
      </c>
      <c r="O10" s="68">
        <f>SUM('David Huff'!M10)</f>
        <v>196.0455</v>
      </c>
    </row>
    <row r="11" spans="1:15" x14ac:dyDescent="0.25">
      <c r="A11" s="34">
        <v>6</v>
      </c>
      <c r="B11" s="34" t="s">
        <v>31</v>
      </c>
      <c r="C11" s="88" t="s">
        <v>111</v>
      </c>
      <c r="D11" s="35">
        <f>SUM('Jay Boyd'!K16)</f>
        <v>54</v>
      </c>
      <c r="E11" s="35">
        <f>SUM('Jay Boyd'!L16)</f>
        <v>10537.003000000001</v>
      </c>
      <c r="F11" s="68">
        <f>SUM('Jay Boyd'!M16)</f>
        <v>195.1296851851852</v>
      </c>
      <c r="G11" s="35">
        <f>SUM('Jay Boyd'!N16)</f>
        <v>90</v>
      </c>
      <c r="H11" s="68">
        <f>SUM('Jay Boyd'!O16)</f>
        <v>285.12968518518517</v>
      </c>
      <c r="J11" s="34">
        <v>6</v>
      </c>
      <c r="K11" s="34" t="s">
        <v>31</v>
      </c>
      <c r="L11" s="86" t="s">
        <v>136</v>
      </c>
      <c r="M11" s="35">
        <f>SUM('Steve DuVall'!K32)</f>
        <v>121</v>
      </c>
      <c r="N11" s="35">
        <f>SUM('Steve DuVall'!L32)</f>
        <v>23713.011000000002</v>
      </c>
      <c r="O11" s="68">
        <f>SUM('Steve DuVall'!M32)</f>
        <v>195.97529752066117</v>
      </c>
    </row>
    <row r="12" spans="1:15" x14ac:dyDescent="0.25">
      <c r="A12" s="34">
        <v>7</v>
      </c>
      <c r="B12" s="34" t="s">
        <v>31</v>
      </c>
      <c r="C12" s="86" t="s">
        <v>17</v>
      </c>
      <c r="D12" s="35">
        <f>SUM('Ricky Haley'!K15)</f>
        <v>43</v>
      </c>
      <c r="E12" s="35">
        <f>SUM('Ricky Haley'!L15)</f>
        <v>8447.0011000000013</v>
      </c>
      <c r="F12" s="68">
        <f>SUM('Ricky Haley'!M15)</f>
        <v>196.44188604651166</v>
      </c>
      <c r="G12" s="35">
        <f>SUM('Ricky Haley'!N15)</f>
        <v>87</v>
      </c>
      <c r="H12" s="68">
        <f>SUM('Ricky Haley'!O15)</f>
        <v>283.44188604651163</v>
      </c>
      <c r="J12" s="34">
        <v>7</v>
      </c>
      <c r="K12" s="34" t="s">
        <v>31</v>
      </c>
      <c r="L12" s="86" t="s">
        <v>105</v>
      </c>
      <c r="M12" s="35">
        <f>SUM('Jerry Hensler'!K11)</f>
        <v>34</v>
      </c>
      <c r="N12" s="35">
        <f>SUM('Jerry Hensler'!L11)</f>
        <v>6645.0129999999999</v>
      </c>
      <c r="O12" s="68">
        <f>SUM('Jerry Hensler'!M11)</f>
        <v>195.44155882352942</v>
      </c>
    </row>
    <row r="13" spans="1:15" x14ac:dyDescent="0.25">
      <c r="A13" s="34">
        <v>8</v>
      </c>
      <c r="B13" s="34" t="s">
        <v>31</v>
      </c>
      <c r="C13" s="86" t="s">
        <v>105</v>
      </c>
      <c r="D13" s="35">
        <f>SUM('Jerry Hensler'!K11)</f>
        <v>34</v>
      </c>
      <c r="E13" s="35">
        <f>SUM('Jerry Hensler'!L11)</f>
        <v>6645.0129999999999</v>
      </c>
      <c r="F13" s="68">
        <f>SUM('Jerry Hensler'!M11)</f>
        <v>195.44155882352942</v>
      </c>
      <c r="G13" s="35">
        <f>SUM('Jerry Hensler'!N11)</f>
        <v>83</v>
      </c>
      <c r="H13" s="68">
        <f>SUM('Jerry Hensler'!O11)</f>
        <v>278.44155882352942</v>
      </c>
      <c r="J13" s="34">
        <v>8</v>
      </c>
      <c r="K13" s="34" t="s">
        <v>31</v>
      </c>
      <c r="L13" s="86" t="s">
        <v>19</v>
      </c>
      <c r="M13" s="35">
        <f>SUM('Jim Haley'!K19)</f>
        <v>65</v>
      </c>
      <c r="N13" s="35">
        <f>SUM('Jim Haley'!L19)</f>
        <v>12700.005300000001</v>
      </c>
      <c r="O13" s="68">
        <f>SUM('Jim Haley'!M19)</f>
        <v>195.38469692307694</v>
      </c>
    </row>
    <row r="14" spans="1:15" x14ac:dyDescent="0.25">
      <c r="A14" s="34">
        <v>9</v>
      </c>
      <c r="B14" s="34" t="s">
        <v>31</v>
      </c>
      <c r="C14" s="86" t="s">
        <v>144</v>
      </c>
      <c r="D14" s="35">
        <f>SUM('Danny Sissom'!K24)</f>
        <v>84</v>
      </c>
      <c r="E14" s="35">
        <f>SUM('Danny Sissom'!L24)</f>
        <v>16161.003000000001</v>
      </c>
      <c r="F14" s="68">
        <f>SUM('Danny Sissom'!M24)</f>
        <v>192.39289285714287</v>
      </c>
      <c r="G14" s="35">
        <f>SUM('Danny Sissom'!N24)</f>
        <v>86</v>
      </c>
      <c r="H14" s="68">
        <f>SUM('Danny Sissom'!O24)</f>
        <v>278.3928928571429</v>
      </c>
      <c r="J14" s="34">
        <v>9</v>
      </c>
      <c r="K14" s="34" t="s">
        <v>31</v>
      </c>
      <c r="L14" s="86" t="s">
        <v>95</v>
      </c>
      <c r="M14" s="35">
        <f>SUM('Fred Sears'!K12)</f>
        <v>36</v>
      </c>
      <c r="N14" s="35">
        <f>SUM('Fred Sears'!L12)</f>
        <v>7030.009</v>
      </c>
      <c r="O14" s="68">
        <f>SUM('Fred Sears'!M12)</f>
        <v>195.27802777777777</v>
      </c>
    </row>
    <row r="15" spans="1:15" x14ac:dyDescent="0.25">
      <c r="A15" s="34">
        <v>10</v>
      </c>
      <c r="B15" s="34" t="s">
        <v>31</v>
      </c>
      <c r="C15" s="86" t="s">
        <v>143</v>
      </c>
      <c r="D15" s="35">
        <f>SUM('Chuck Morrell'!K12)</f>
        <v>31</v>
      </c>
      <c r="E15" s="35">
        <f>SUM('Chuck Morrell'!L12)</f>
        <v>6152.0060000000003</v>
      </c>
      <c r="F15" s="68">
        <f>SUM('Chuck Morrell'!M12)</f>
        <v>198.45180645161292</v>
      </c>
      <c r="G15" s="35">
        <f>SUM('Chuck Morrell'!N12)</f>
        <v>78</v>
      </c>
      <c r="H15" s="68">
        <f>SUM('Chuck Morrell'!O12)</f>
        <v>276.45180645161292</v>
      </c>
      <c r="J15" s="34">
        <v>10</v>
      </c>
      <c r="K15" s="34" t="s">
        <v>31</v>
      </c>
      <c r="L15" s="86" t="s">
        <v>239</v>
      </c>
      <c r="M15" s="35">
        <f>SUM('Cecil Combs'!K14)</f>
        <v>42</v>
      </c>
      <c r="N15" s="35">
        <f>SUM('Cecil Combs'!L14)</f>
        <v>8200.0079999999998</v>
      </c>
      <c r="O15" s="68">
        <f>SUM('Cecil Combs'!M14)</f>
        <v>195.23828571428572</v>
      </c>
    </row>
    <row r="16" spans="1:15" x14ac:dyDescent="0.25">
      <c r="A16" s="34">
        <v>11</v>
      </c>
      <c r="B16" s="34" t="s">
        <v>31</v>
      </c>
      <c r="C16" s="86" t="s">
        <v>95</v>
      </c>
      <c r="D16" s="35">
        <f>SUM('Fred Sears'!K12)</f>
        <v>36</v>
      </c>
      <c r="E16" s="35">
        <f>SUM('Fred Sears'!L12)</f>
        <v>7030.009</v>
      </c>
      <c r="F16" s="68">
        <f>SUM('Fred Sears'!M12)</f>
        <v>195.27802777777777</v>
      </c>
      <c r="G16" s="35">
        <f>SUM('Fred Sears'!N12)</f>
        <v>72</v>
      </c>
      <c r="H16" s="68">
        <f>SUM('Fred Sears'!O12)</f>
        <v>267.27802777777777</v>
      </c>
      <c r="J16" s="34">
        <v>11</v>
      </c>
      <c r="K16" s="34" t="s">
        <v>31</v>
      </c>
      <c r="L16" s="86" t="s">
        <v>18</v>
      </c>
      <c r="M16" s="35">
        <f>SUM('Billy Hudson'!K33)</f>
        <v>126</v>
      </c>
      <c r="N16" s="35">
        <f>SUM('Billy Hudson'!L33)</f>
        <v>24594.006000000001</v>
      </c>
      <c r="O16" s="68">
        <f>SUM('Billy Hudson'!M33)</f>
        <v>195.19052380952382</v>
      </c>
    </row>
    <row r="17" spans="1:15" x14ac:dyDescent="0.25">
      <c r="A17" s="34">
        <v>12</v>
      </c>
      <c r="B17" s="34" t="s">
        <v>31</v>
      </c>
      <c r="C17" s="86" t="s">
        <v>175</v>
      </c>
      <c r="D17" s="35">
        <f>SUM('Jeff Riester'!K12)</f>
        <v>40</v>
      </c>
      <c r="E17" s="35">
        <f>SUM('Jeff Riester'!L12)</f>
        <v>7873.005000000001</v>
      </c>
      <c r="F17" s="68">
        <f>SUM('Jeff Riester'!M12)</f>
        <v>196.82512500000001</v>
      </c>
      <c r="G17" s="35">
        <f>SUM('Jeff Riester'!N12)</f>
        <v>69</v>
      </c>
      <c r="H17" s="68">
        <f>SUM('Jeff Riester'!O12)</f>
        <v>265.82512500000001</v>
      </c>
      <c r="J17" s="34">
        <v>12</v>
      </c>
      <c r="K17" s="34" t="s">
        <v>31</v>
      </c>
      <c r="L17" s="88" t="s">
        <v>111</v>
      </c>
      <c r="M17" s="35">
        <f>SUM('Jay Boyd'!K16)</f>
        <v>54</v>
      </c>
      <c r="N17" s="35">
        <f>SUM('Jay Boyd'!L16)</f>
        <v>10537.003000000001</v>
      </c>
      <c r="O17" s="68">
        <f>SUM('Jay Boyd'!M16)</f>
        <v>195.1296851851852</v>
      </c>
    </row>
    <row r="18" spans="1:15" x14ac:dyDescent="0.25">
      <c r="A18" s="34">
        <v>13</v>
      </c>
      <c r="B18" s="34" t="s">
        <v>31</v>
      </c>
      <c r="C18" s="86" t="s">
        <v>163</v>
      </c>
      <c r="D18" s="35">
        <f>SUM('James Carroll'!K15)</f>
        <v>42</v>
      </c>
      <c r="E18" s="35">
        <f>SUM('James Carroll'!L15)</f>
        <v>8171.005000000001</v>
      </c>
      <c r="F18" s="68">
        <f>SUM('James Carroll'!M15)</f>
        <v>194.54773809523812</v>
      </c>
      <c r="G18" s="35">
        <f>SUM('James Carroll'!N15)</f>
        <v>71</v>
      </c>
      <c r="H18" s="68">
        <f>SUM('James Carroll'!O15)</f>
        <v>265.54773809523812</v>
      </c>
      <c r="J18" s="34">
        <v>13</v>
      </c>
      <c r="K18" s="34" t="s">
        <v>31</v>
      </c>
      <c r="L18" s="86" t="s">
        <v>135</v>
      </c>
      <c r="M18" s="35">
        <f>SUM('David Buckley'!K14)</f>
        <v>44</v>
      </c>
      <c r="N18" s="35">
        <f>SUM('David Buckley'!L14)</f>
        <v>8581.0020000000004</v>
      </c>
      <c r="O18" s="68">
        <f>SUM('David Buckley'!M14)</f>
        <v>195.02277272727272</v>
      </c>
    </row>
    <row r="19" spans="1:15" x14ac:dyDescent="0.25">
      <c r="A19" s="34">
        <v>14</v>
      </c>
      <c r="B19" s="34" t="s">
        <v>31</v>
      </c>
      <c r="C19" s="86" t="s">
        <v>239</v>
      </c>
      <c r="D19" s="35">
        <f>SUM('Cecil Combs'!K14)</f>
        <v>42</v>
      </c>
      <c r="E19" s="35">
        <f>SUM('Cecil Combs'!L14)</f>
        <v>8200.0079999999998</v>
      </c>
      <c r="F19" s="68">
        <f>SUM('Cecil Combs'!M14)</f>
        <v>195.23828571428572</v>
      </c>
      <c r="G19" s="35">
        <f>SUM('Cecil Combs'!N14)</f>
        <v>69</v>
      </c>
      <c r="H19" s="68">
        <f>SUM('Cecil Combs'!O14)</f>
        <v>264.23828571428572</v>
      </c>
      <c r="J19" s="34">
        <v>14</v>
      </c>
      <c r="K19" s="34" t="s">
        <v>31</v>
      </c>
      <c r="L19" s="86" t="s">
        <v>107</v>
      </c>
      <c r="M19" s="35">
        <f>SUM('Evelio McDonald'!K9)</f>
        <v>22</v>
      </c>
      <c r="N19" s="35">
        <f>SUM('Evelio McDonald'!L9)</f>
        <v>4290</v>
      </c>
      <c r="O19" s="68">
        <f>SUM('Evelio McDonald'!M9)</f>
        <v>195</v>
      </c>
    </row>
    <row r="20" spans="1:15" x14ac:dyDescent="0.25">
      <c r="A20" s="34">
        <v>15</v>
      </c>
      <c r="B20" s="34" t="s">
        <v>31</v>
      </c>
      <c r="C20" s="86" t="s">
        <v>141</v>
      </c>
      <c r="D20" s="35">
        <f>SUM('Wayne Wills'!K11)</f>
        <v>31</v>
      </c>
      <c r="E20" s="35">
        <f>SUM('Wayne Wills'!L11)</f>
        <v>6107.0070000000005</v>
      </c>
      <c r="F20" s="68">
        <f>SUM('Wayne Wills'!M11)</f>
        <v>197.00022580645162</v>
      </c>
      <c r="G20" s="35">
        <f>SUM('Wayne Wills'!N11)</f>
        <v>63</v>
      </c>
      <c r="H20" s="68">
        <f>SUM('Wayne Wills'!O11)</f>
        <v>260.00022580645162</v>
      </c>
      <c r="J20" s="34">
        <v>15</v>
      </c>
      <c r="K20" s="34" t="s">
        <v>31</v>
      </c>
      <c r="L20" s="86" t="s">
        <v>264</v>
      </c>
      <c r="M20" s="35">
        <f>SUM('Melvin Ferguson'!K12)</f>
        <v>36</v>
      </c>
      <c r="N20" s="35">
        <f>SUM('Melvin Ferguson'!L12)</f>
        <v>7018.0010000000002</v>
      </c>
      <c r="O20" s="68">
        <f>SUM('Melvin Ferguson'!M12)</f>
        <v>194.94447222222223</v>
      </c>
    </row>
    <row r="21" spans="1:15" x14ac:dyDescent="0.25">
      <c r="A21" s="34">
        <v>16</v>
      </c>
      <c r="B21" s="34" t="s">
        <v>31</v>
      </c>
      <c r="C21" s="86" t="s">
        <v>264</v>
      </c>
      <c r="D21" s="35">
        <f>SUM('Melvin Ferguson'!K12)</f>
        <v>36</v>
      </c>
      <c r="E21" s="35">
        <f>SUM('Melvin Ferguson'!L12)</f>
        <v>7018.0010000000002</v>
      </c>
      <c r="F21" s="68">
        <f>SUM('Melvin Ferguson'!M12)</f>
        <v>194.94447222222223</v>
      </c>
      <c r="G21" s="35">
        <f>SUM('Melvin Ferguson'!N12)</f>
        <v>62</v>
      </c>
      <c r="H21" s="68">
        <f>SUM('Melvin Ferguson'!O12)</f>
        <v>256.9444722222222</v>
      </c>
      <c r="J21" s="34">
        <v>16</v>
      </c>
      <c r="K21" s="34" t="s">
        <v>31</v>
      </c>
      <c r="L21" s="86" t="s">
        <v>93</v>
      </c>
      <c r="M21" s="35">
        <f>SUM('Bruce Doster'!K12)</f>
        <v>36</v>
      </c>
      <c r="N21" s="35">
        <f>SUM('Bruce Doster'!L12)</f>
        <v>7016.0020000000004</v>
      </c>
      <c r="O21" s="68">
        <f>SUM('Bruce Doster'!M12)</f>
        <v>194.88894444444446</v>
      </c>
    </row>
    <row r="22" spans="1:15" x14ac:dyDescent="0.25">
      <c r="A22" s="34">
        <v>17</v>
      </c>
      <c r="B22" s="34" t="s">
        <v>31</v>
      </c>
      <c r="C22" s="86" t="s">
        <v>91</v>
      </c>
      <c r="D22" s="35">
        <f>SUM('Tony Brazil'!K12)</f>
        <v>36</v>
      </c>
      <c r="E22" s="35">
        <f>SUM('Tony Brazil'!L12)</f>
        <v>7016.0020000000004</v>
      </c>
      <c r="F22" s="68">
        <f>SUM('Tony Brazil'!M12)</f>
        <v>194.88894444444446</v>
      </c>
      <c r="G22" s="35">
        <f>SUM('Tony Brazil'!N12)</f>
        <v>62</v>
      </c>
      <c r="H22" s="68">
        <f>SUM('Tony Brazil'!O12)</f>
        <v>256.88894444444446</v>
      </c>
      <c r="J22" s="34">
        <v>17</v>
      </c>
      <c r="K22" s="34" t="s">
        <v>31</v>
      </c>
      <c r="L22" s="86" t="s">
        <v>91</v>
      </c>
      <c r="M22" s="35">
        <f>SUM('Tony Brazil'!K12)</f>
        <v>36</v>
      </c>
      <c r="N22" s="35">
        <f>SUM('Tony Brazil'!L12)</f>
        <v>7016.0020000000004</v>
      </c>
      <c r="O22" s="68">
        <f>SUM('Tony Brazil'!M12)</f>
        <v>194.88894444444446</v>
      </c>
    </row>
    <row r="23" spans="1:15" x14ac:dyDescent="0.25">
      <c r="A23" s="34">
        <v>18</v>
      </c>
      <c r="B23" s="34" t="s">
        <v>31</v>
      </c>
      <c r="C23" s="86" t="s">
        <v>51</v>
      </c>
      <c r="D23" s="35">
        <f>SUM('Jim Swaringin'!K14)</f>
        <v>42</v>
      </c>
      <c r="E23" s="35">
        <f>SUM('Jim Swaringin'!L14)</f>
        <v>7843.0020000000004</v>
      </c>
      <c r="F23" s="68">
        <f>SUM('Jim Swaringin'!M14)</f>
        <v>186.73814285714286</v>
      </c>
      <c r="G23" s="35">
        <f>SUM('Jim Swaringin'!N14)</f>
        <v>70</v>
      </c>
      <c r="H23" s="68">
        <f>SUM('Jim Swaringin'!O14)</f>
        <v>256.73814285714286</v>
      </c>
      <c r="J23" s="34">
        <v>18</v>
      </c>
      <c r="K23" s="34" t="s">
        <v>31</v>
      </c>
      <c r="L23" s="86" t="s">
        <v>236</v>
      </c>
      <c r="M23" s="35">
        <f>SUM('Bill Smith'!K9)</f>
        <v>24</v>
      </c>
      <c r="N23" s="35">
        <f>SUM('Bill Smith'!L9)</f>
        <v>4675.0039999999999</v>
      </c>
      <c r="O23" s="68">
        <f>SUM('Bill Smith'!M9)</f>
        <v>194.79183333333333</v>
      </c>
    </row>
    <row r="24" spans="1:15" x14ac:dyDescent="0.25">
      <c r="A24" s="34">
        <v>19</v>
      </c>
      <c r="B24" s="34" t="s">
        <v>31</v>
      </c>
      <c r="C24" s="86" t="s">
        <v>93</v>
      </c>
      <c r="D24" s="35">
        <f>SUM('Bruce Doster'!K12)</f>
        <v>36</v>
      </c>
      <c r="E24" s="35">
        <f>SUM('Bruce Doster'!L12)</f>
        <v>7016.0020000000004</v>
      </c>
      <c r="F24" s="68">
        <f>SUM('Bruce Doster'!M12)</f>
        <v>194.88894444444446</v>
      </c>
      <c r="G24" s="35">
        <f>SUM('Bruce Doster'!N12)</f>
        <v>58</v>
      </c>
      <c r="H24" s="68">
        <f>SUM('Bruce Doster'!O12)</f>
        <v>252.88894444444446</v>
      </c>
      <c r="J24" s="34">
        <v>19</v>
      </c>
      <c r="K24" s="34" t="s">
        <v>31</v>
      </c>
      <c r="L24" s="86" t="s">
        <v>163</v>
      </c>
      <c r="M24" s="35">
        <f>SUM('James Carroll'!K15)</f>
        <v>42</v>
      </c>
      <c r="N24" s="35">
        <f>SUM('James Carroll'!L15)</f>
        <v>8171.005000000001</v>
      </c>
      <c r="O24" s="68">
        <f>SUM('James Carroll'!M15)</f>
        <v>194.54773809523812</v>
      </c>
    </row>
    <row r="25" spans="1:15" x14ac:dyDescent="0.25">
      <c r="A25" s="34">
        <v>20</v>
      </c>
      <c r="B25" s="34" t="s">
        <v>31</v>
      </c>
      <c r="C25" s="88" t="s">
        <v>110</v>
      </c>
      <c r="D25" s="35">
        <f>SUM('Allen Stigall'!K11)</f>
        <v>33</v>
      </c>
      <c r="E25" s="35">
        <f>SUM('Allen Stigall'!L11)</f>
        <v>6385.0020000000004</v>
      </c>
      <c r="F25" s="68">
        <f>SUM('Allen Stigall'!M11)</f>
        <v>193.4849090909091</v>
      </c>
      <c r="G25" s="35">
        <f>SUM('Allen Stigall'!N11)</f>
        <v>58</v>
      </c>
      <c r="H25" s="68">
        <f>SUM('Allen Stigall'!O11)</f>
        <v>251.4849090909091</v>
      </c>
      <c r="J25" s="34">
        <v>20</v>
      </c>
      <c r="K25" s="34" t="s">
        <v>31</v>
      </c>
      <c r="L25" s="86" t="s">
        <v>241</v>
      </c>
      <c r="M25" s="35">
        <f>SUM('Mike Gross'!K10)</f>
        <v>27</v>
      </c>
      <c r="N25" s="35">
        <f>SUM('Mike Gross'!L10)</f>
        <v>5242.0020000000004</v>
      </c>
      <c r="O25" s="68">
        <f>SUM('Mike Gross'!M10)</f>
        <v>194.14822222222224</v>
      </c>
    </row>
    <row r="26" spans="1:15" ht="15" customHeight="1" x14ac:dyDescent="0.25">
      <c r="A26" s="34">
        <v>21</v>
      </c>
      <c r="B26" s="34" t="s">
        <v>31</v>
      </c>
      <c r="C26" s="86" t="s">
        <v>48</v>
      </c>
      <c r="D26" s="35">
        <f>SUM('Ron Herring'!K11)</f>
        <v>28</v>
      </c>
      <c r="E26" s="35">
        <f>SUM('Ron Herring'!L11)</f>
        <v>5243.0010000000002</v>
      </c>
      <c r="F26" s="68">
        <f>SUM('Ron Herring'!M11)</f>
        <v>187.25003571428573</v>
      </c>
      <c r="G26" s="35">
        <f>SUM('Ron Herring'!N11)</f>
        <v>64</v>
      </c>
      <c r="H26" s="68">
        <f>SUM('Ron Herring'!O11)</f>
        <v>251.25003571428573</v>
      </c>
      <c r="J26" s="34">
        <v>21</v>
      </c>
      <c r="K26" s="34" t="s">
        <v>31</v>
      </c>
      <c r="L26" s="86" t="s">
        <v>81</v>
      </c>
      <c r="M26" s="35">
        <f>SUM('Josie Hensler'!K20)</f>
        <v>74</v>
      </c>
      <c r="N26" s="35">
        <f>SUM('Josie Hensler'!L20)</f>
        <v>14364.002</v>
      </c>
      <c r="O26" s="68">
        <f>SUM('Josie Hensler'!M20)</f>
        <v>194.10813513513514</v>
      </c>
    </row>
    <row r="27" spans="1:15" x14ac:dyDescent="0.25">
      <c r="A27" s="34">
        <v>22</v>
      </c>
      <c r="B27" s="34" t="s">
        <v>31</v>
      </c>
      <c r="C27" s="86" t="s">
        <v>77</v>
      </c>
      <c r="D27" s="35">
        <f>SUM('Bill Middlebrook'!K15)</f>
        <v>48</v>
      </c>
      <c r="E27" s="35">
        <f>SUM('Bill Middlebrook'!L15)</f>
        <v>8865.0010000000002</v>
      </c>
      <c r="F27" s="68">
        <f>SUM('Bill Middlebrook'!M15)</f>
        <v>184.68752083333334</v>
      </c>
      <c r="G27" s="35">
        <f>SUM('Bill Middlebrook'!N15)</f>
        <v>66</v>
      </c>
      <c r="H27" s="68">
        <f>SUM('Bill Middlebrook'!O15)</f>
        <v>250.68752083333334</v>
      </c>
      <c r="J27" s="34">
        <v>22</v>
      </c>
      <c r="K27" s="34" t="s">
        <v>31</v>
      </c>
      <c r="L27" s="86" t="s">
        <v>186</v>
      </c>
      <c r="M27" s="35">
        <f>SUM('Jim Starr'!K14)</f>
        <v>50</v>
      </c>
      <c r="N27" s="35">
        <f>SUM('Jim Starr'!L14)</f>
        <v>9702.0010000000002</v>
      </c>
      <c r="O27" s="68">
        <f>SUM('Jim Starr'!M14)</f>
        <v>194.04002</v>
      </c>
    </row>
    <row r="28" spans="1:15" x14ac:dyDescent="0.25">
      <c r="A28" s="34">
        <v>23</v>
      </c>
      <c r="B28" s="34" t="s">
        <v>31</v>
      </c>
      <c r="C28" s="86" t="s">
        <v>44</v>
      </c>
      <c r="D28" s="35">
        <f>SUM('Mark Self'!K12)</f>
        <v>36</v>
      </c>
      <c r="E28" s="35">
        <f>SUM('Mark Self'!L12)</f>
        <v>6497.1</v>
      </c>
      <c r="F28" s="68">
        <f>SUM('Mark Self'!M12)</f>
        <v>180.47500000000002</v>
      </c>
      <c r="G28" s="35">
        <f>SUM('Mark Self'!N12)</f>
        <v>68</v>
      </c>
      <c r="H28" s="68">
        <f>SUM('Mark Self'!O12)</f>
        <v>248.47500000000002</v>
      </c>
      <c r="J28" s="34">
        <v>23</v>
      </c>
      <c r="K28" s="34" t="s">
        <v>31</v>
      </c>
      <c r="L28" s="86" t="s">
        <v>158</v>
      </c>
      <c r="M28" s="35">
        <f>SUM('Foster Arvin'!K15)</f>
        <v>48</v>
      </c>
      <c r="N28" s="35">
        <f>SUM('Foster Arvin'!L15)</f>
        <v>9298</v>
      </c>
      <c r="O28" s="68">
        <f>SUM('Foster Arvin'!M15)</f>
        <v>193.70833333333334</v>
      </c>
    </row>
    <row r="29" spans="1:15" x14ac:dyDescent="0.25">
      <c r="A29" s="34">
        <v>24</v>
      </c>
      <c r="B29" s="34" t="s">
        <v>31</v>
      </c>
      <c r="C29" s="86" t="s">
        <v>135</v>
      </c>
      <c r="D29" s="35">
        <f>SUM('David Buckley'!K14)</f>
        <v>44</v>
      </c>
      <c r="E29" s="35">
        <f>SUM('David Buckley'!L14)</f>
        <v>8581.0020000000004</v>
      </c>
      <c r="F29" s="68">
        <f>SUM('David Buckley'!M14)</f>
        <v>195.02277272727272</v>
      </c>
      <c r="G29" s="35">
        <f>SUM('David Buckley'!N14)</f>
        <v>53</v>
      </c>
      <c r="H29" s="68">
        <f>SUM('David Buckley'!O14)</f>
        <v>248.02277272727272</v>
      </c>
      <c r="J29" s="34">
        <v>24</v>
      </c>
      <c r="K29" s="34" t="s">
        <v>31</v>
      </c>
      <c r="L29" s="86" t="s">
        <v>125</v>
      </c>
      <c r="M29" s="35">
        <f>SUM('Anthony Wright'!K9)</f>
        <v>22</v>
      </c>
      <c r="N29" s="35">
        <f>SUM('Anthony Wright'!L9)</f>
        <v>4259.0001000000002</v>
      </c>
      <c r="O29" s="68">
        <f>SUM('Anthony Wright'!M9)</f>
        <v>193.59091363636364</v>
      </c>
    </row>
    <row r="30" spans="1:15" x14ac:dyDescent="0.25">
      <c r="A30" s="34">
        <v>25</v>
      </c>
      <c r="B30" s="34" t="s">
        <v>31</v>
      </c>
      <c r="C30" s="86" t="s">
        <v>107</v>
      </c>
      <c r="D30" s="35">
        <f>SUM('Evelio McDonald'!K9)</f>
        <v>22</v>
      </c>
      <c r="E30" s="35">
        <f>SUM('Evelio McDonald'!L9)</f>
        <v>4290</v>
      </c>
      <c r="F30" s="68">
        <f>SUM('Evelio McDonald'!M9)</f>
        <v>195</v>
      </c>
      <c r="G30" s="35">
        <f>SUM('Evelio McDonald'!N9)</f>
        <v>52</v>
      </c>
      <c r="H30" s="68">
        <f>SUM('Evelio McDonald'!O9)</f>
        <v>247</v>
      </c>
      <c r="J30" s="34">
        <v>25</v>
      </c>
      <c r="K30" s="34" t="s">
        <v>31</v>
      </c>
      <c r="L30" s="88" t="s">
        <v>110</v>
      </c>
      <c r="M30" s="35">
        <f>SUM('Allen Stigall'!K11)</f>
        <v>33</v>
      </c>
      <c r="N30" s="35">
        <f>SUM('Allen Stigall'!L11)</f>
        <v>6385.0020000000004</v>
      </c>
      <c r="O30" s="68">
        <f>SUM('Allen Stigall'!M11)</f>
        <v>193.4849090909091</v>
      </c>
    </row>
    <row r="31" spans="1:15" x14ac:dyDescent="0.25">
      <c r="A31" s="34">
        <v>26</v>
      </c>
      <c r="B31" s="34" t="s">
        <v>31</v>
      </c>
      <c r="C31" s="86" t="s">
        <v>199</v>
      </c>
      <c r="D31" s="35">
        <f>SUM('Michael Wilson'!K14)</f>
        <v>37</v>
      </c>
      <c r="E31" s="35">
        <f>SUM('Michael Wilson'!L14)</f>
        <v>7102</v>
      </c>
      <c r="F31" s="68">
        <f>SUM('Michael Wilson'!M14)</f>
        <v>191.94594594594594</v>
      </c>
      <c r="G31" s="35">
        <f>SUM('Michael Wilson'!N14)</f>
        <v>55</v>
      </c>
      <c r="H31" s="68">
        <f>SUM('Michael Wilson'!O14)</f>
        <v>246.94594594594594</v>
      </c>
      <c r="J31" s="34">
        <v>26</v>
      </c>
      <c r="K31" s="34" t="s">
        <v>31</v>
      </c>
      <c r="L31" s="86" t="s">
        <v>183</v>
      </c>
      <c r="M31" s="35">
        <f>SUM('Claude Pennington'!K11)</f>
        <v>30</v>
      </c>
      <c r="N31" s="35">
        <f>SUM('Claude Pennington'!L11)</f>
        <v>5787</v>
      </c>
      <c r="O31" s="68">
        <f>SUM('Claude Pennington'!M11)</f>
        <v>192.9</v>
      </c>
    </row>
    <row r="32" spans="1:15" x14ac:dyDescent="0.25">
      <c r="A32" s="34">
        <v>27</v>
      </c>
      <c r="B32" s="34" t="s">
        <v>31</v>
      </c>
      <c r="C32" s="86" t="s">
        <v>20</v>
      </c>
      <c r="D32" s="35">
        <f>SUM('Woody Smith'!K15)</f>
        <v>48</v>
      </c>
      <c r="E32" s="35">
        <f>SUM('Woody Smith'!L15)</f>
        <v>9152</v>
      </c>
      <c r="F32" s="68">
        <f>SUM('Woody Smith'!M15)</f>
        <v>190.66666666666666</v>
      </c>
      <c r="G32" s="35">
        <f>SUM('Woody Smith'!N15)</f>
        <v>53</v>
      </c>
      <c r="H32" s="68">
        <f>SUM('Woody Smith'!O15)</f>
        <v>243.66666666666666</v>
      </c>
      <c r="J32" s="34">
        <v>27</v>
      </c>
      <c r="K32" s="34" t="s">
        <v>31</v>
      </c>
      <c r="L32" s="86" t="s">
        <v>80</v>
      </c>
      <c r="M32" s="35">
        <f>SUM('Joe Chacon'!K11)</f>
        <v>28</v>
      </c>
      <c r="N32" s="35">
        <f>SUM('Joe Chacon'!L11)</f>
        <v>5400</v>
      </c>
      <c r="O32" s="68">
        <f>SUM('Joe Chacon'!M11)</f>
        <v>192.85714285714286</v>
      </c>
    </row>
    <row r="33" spans="1:15" x14ac:dyDescent="0.25">
      <c r="A33" s="34">
        <v>28</v>
      </c>
      <c r="B33" s="34" t="s">
        <v>31</v>
      </c>
      <c r="C33" s="86" t="s">
        <v>165</v>
      </c>
      <c r="D33" s="35">
        <f>SUM('Jim Parnell'!K19)</f>
        <v>60</v>
      </c>
      <c r="E33" s="35">
        <f>SUM('Jim Parnell'!L19)</f>
        <v>11336.001</v>
      </c>
      <c r="F33" s="68">
        <f>SUM('Jim Parnell'!M19)</f>
        <v>188.93334999999999</v>
      </c>
      <c r="G33" s="35">
        <f>SUM('Jim Parnell'!N19)</f>
        <v>54</v>
      </c>
      <c r="H33" s="68">
        <f>SUM('Jim Parnell'!O19)</f>
        <v>242.93334999999999</v>
      </c>
      <c r="J33" s="34">
        <v>28</v>
      </c>
      <c r="K33" s="34" t="s">
        <v>31</v>
      </c>
      <c r="L33" s="86" t="s">
        <v>144</v>
      </c>
      <c r="M33" s="35">
        <f>SUM('Danny Sissom'!K24)</f>
        <v>84</v>
      </c>
      <c r="N33" s="35">
        <f>SUM('Danny Sissom'!L24)</f>
        <v>16161.003000000001</v>
      </c>
      <c r="O33" s="68">
        <f>SUM('Danny Sissom'!M24)</f>
        <v>192.39289285714287</v>
      </c>
    </row>
    <row r="34" spans="1:15" x14ac:dyDescent="0.25">
      <c r="A34" s="34">
        <v>29</v>
      </c>
      <c r="B34" s="34" t="s">
        <v>31</v>
      </c>
      <c r="C34" s="86" t="s">
        <v>164</v>
      </c>
      <c r="D34" s="35">
        <f>SUM('Rebecca Carroll'!K13)</f>
        <v>34</v>
      </c>
      <c r="E34" s="35">
        <f>SUM('Rebecca Carroll'!L13)</f>
        <v>6536.0030000000006</v>
      </c>
      <c r="F34" s="68">
        <f>SUM('Rebecca Carroll'!M13)</f>
        <v>192.2353823529412</v>
      </c>
      <c r="G34" s="35">
        <f>SUM('Rebecca Carroll'!N13)</f>
        <v>47</v>
      </c>
      <c r="H34" s="68">
        <f>SUM('Rebecca Carroll'!O13)</f>
        <v>239.2353823529412</v>
      </c>
      <c r="J34" s="34">
        <v>29</v>
      </c>
      <c r="K34" s="34" t="s">
        <v>31</v>
      </c>
      <c r="L34" s="86" t="s">
        <v>164</v>
      </c>
      <c r="M34" s="35">
        <f>SUM('Rebecca Carroll'!K13)</f>
        <v>34</v>
      </c>
      <c r="N34" s="35">
        <f>SUM('Rebecca Carroll'!L13)</f>
        <v>6536.0030000000006</v>
      </c>
      <c r="O34" s="68">
        <f>SUM('Rebecca Carroll'!M13)</f>
        <v>192.2353823529412</v>
      </c>
    </row>
    <row r="35" spans="1:15" x14ac:dyDescent="0.25">
      <c r="A35" s="34">
        <v>30</v>
      </c>
      <c r="B35" s="34" t="s">
        <v>31</v>
      </c>
      <c r="C35" s="86" t="s">
        <v>241</v>
      </c>
      <c r="D35" s="35">
        <f>SUM('Mike Gross'!K10)</f>
        <v>27</v>
      </c>
      <c r="E35" s="35">
        <f>SUM('Mike Gross'!L10)</f>
        <v>5242.0020000000004</v>
      </c>
      <c r="F35" s="68">
        <f>SUM('Mike Gross'!M10)</f>
        <v>194.14822222222224</v>
      </c>
      <c r="G35" s="35">
        <f>SUM('Mike Gross'!N10)</f>
        <v>41</v>
      </c>
      <c r="H35" s="68">
        <f>SUM('Mike Gross'!O10)</f>
        <v>235.14822222222224</v>
      </c>
      <c r="J35" s="34">
        <v>30</v>
      </c>
      <c r="K35" s="34" t="s">
        <v>31</v>
      </c>
      <c r="L35" s="86" t="s">
        <v>199</v>
      </c>
      <c r="M35" s="35">
        <f>SUM('Michael Wilson'!K14)</f>
        <v>37</v>
      </c>
      <c r="N35" s="35">
        <f>SUM('Michael Wilson'!L14)</f>
        <v>7102</v>
      </c>
      <c r="O35" s="68">
        <f>SUM('Michael Wilson'!M14)</f>
        <v>191.94594594594594</v>
      </c>
    </row>
    <row r="36" spans="1:15" x14ac:dyDescent="0.25">
      <c r="A36" s="34">
        <v>31</v>
      </c>
      <c r="B36" s="34" t="s">
        <v>31</v>
      </c>
      <c r="C36" s="86" t="s">
        <v>74</v>
      </c>
      <c r="D36" s="35">
        <f>SUM('Harold Reynolds'!K16)</f>
        <v>45</v>
      </c>
      <c r="E36" s="35">
        <f>SUM('Harold Reynolds'!L16)</f>
        <v>8632.0011000000013</v>
      </c>
      <c r="F36" s="68">
        <f>SUM('Harold Reynolds'!M16)</f>
        <v>191.8222466666667</v>
      </c>
      <c r="G36" s="35">
        <f>SUM('Harold Reynolds'!N16)</f>
        <v>40</v>
      </c>
      <c r="H36" s="68">
        <f>SUM('Harold Reynolds'!O16)</f>
        <v>231.8222466666667</v>
      </c>
      <c r="J36" s="34">
        <v>31</v>
      </c>
      <c r="K36" s="34" t="s">
        <v>31</v>
      </c>
      <c r="L36" s="86" t="s">
        <v>74</v>
      </c>
      <c r="M36" s="35">
        <f>SUM('Harold Reynolds'!K16)</f>
        <v>45</v>
      </c>
      <c r="N36" s="35">
        <f>SUM('Harold Reynolds'!L16)</f>
        <v>8632.0011000000013</v>
      </c>
      <c r="O36" s="68">
        <f>SUM('Harold Reynolds'!M16)</f>
        <v>191.8222466666667</v>
      </c>
    </row>
    <row r="37" spans="1:15" x14ac:dyDescent="0.25">
      <c r="A37" s="34">
        <v>32</v>
      </c>
      <c r="B37" s="34" t="s">
        <v>31</v>
      </c>
      <c r="C37" s="86" t="s">
        <v>236</v>
      </c>
      <c r="D37" s="35">
        <f>SUM('Bill Smith'!K9)</f>
        <v>24</v>
      </c>
      <c r="E37" s="35">
        <f>SUM('Bill Smith'!L9)</f>
        <v>4675.0039999999999</v>
      </c>
      <c r="F37" s="68">
        <f>SUM('Bill Smith'!M9)</f>
        <v>194.79183333333333</v>
      </c>
      <c r="G37" s="35">
        <f>SUM('Bill Smith'!N9)</f>
        <v>36</v>
      </c>
      <c r="H37" s="68">
        <f>SUM('Bill Smith'!O9)</f>
        <v>230.79183333333333</v>
      </c>
      <c r="J37" s="34">
        <v>32</v>
      </c>
      <c r="K37" s="34" t="s">
        <v>31</v>
      </c>
      <c r="L37" s="86" t="s">
        <v>137</v>
      </c>
      <c r="M37" s="35">
        <f>SUM('Don Wilson'!K12)</f>
        <v>36</v>
      </c>
      <c r="N37" s="35">
        <f>SUM('Don Wilson'!L12)</f>
        <v>6904</v>
      </c>
      <c r="O37" s="68">
        <f>SUM('Don Wilson'!M12)</f>
        <v>191.77777777777777</v>
      </c>
    </row>
    <row r="38" spans="1:15" x14ac:dyDescent="0.25">
      <c r="A38" s="34">
        <v>33</v>
      </c>
      <c r="B38" s="34" t="s">
        <v>31</v>
      </c>
      <c r="C38" s="86" t="s">
        <v>158</v>
      </c>
      <c r="D38" s="35">
        <f>SUM('Foster Arvin'!K15)</f>
        <v>48</v>
      </c>
      <c r="E38" s="35">
        <f>SUM('Foster Arvin'!L15)</f>
        <v>9298</v>
      </c>
      <c r="F38" s="68">
        <f>SUM('Foster Arvin'!M15)</f>
        <v>193.70833333333334</v>
      </c>
      <c r="G38" s="35">
        <f>SUM('Foster Arvin'!N15)</f>
        <v>33</v>
      </c>
      <c r="H38" s="68">
        <f>SUM('Foster Arvin'!O15)</f>
        <v>226.70833333333334</v>
      </c>
      <c r="J38" s="34">
        <v>33</v>
      </c>
      <c r="K38" s="34" t="s">
        <v>31</v>
      </c>
      <c r="L38" s="88" t="s">
        <v>112</v>
      </c>
      <c r="M38" s="35">
        <f>SUM('Matthew Tignor'!K10)</f>
        <v>34</v>
      </c>
      <c r="N38" s="35">
        <f>SUM('Matthew Tignor'!L10)</f>
        <v>6520.0020000000004</v>
      </c>
      <c r="O38" s="68">
        <f>SUM('Matthew Tignor'!M10)</f>
        <v>191.76476470588236</v>
      </c>
    </row>
    <row r="39" spans="1:15" x14ac:dyDescent="0.25">
      <c r="A39" s="34">
        <v>34</v>
      </c>
      <c r="B39" s="34" t="s">
        <v>31</v>
      </c>
      <c r="C39" s="86" t="s">
        <v>221</v>
      </c>
      <c r="D39" s="35">
        <f>SUM('Jack Baker'!K9)</f>
        <v>24</v>
      </c>
      <c r="E39" s="35">
        <f>SUM('Jack Baker'!L9)</f>
        <v>4501</v>
      </c>
      <c r="F39" s="68">
        <f>SUM('Jack Baker'!M9)</f>
        <v>187.54166666666666</v>
      </c>
      <c r="G39" s="35">
        <f>SUM('Jack Baker'!N9)</f>
        <v>38</v>
      </c>
      <c r="H39" s="68">
        <f>SUM('Jack Baker'!O9)</f>
        <v>225.54166666666666</v>
      </c>
      <c r="J39" s="34">
        <v>34</v>
      </c>
      <c r="K39" s="34" t="s">
        <v>31</v>
      </c>
      <c r="L39" s="86" t="s">
        <v>87</v>
      </c>
      <c r="M39" s="35">
        <f>SUM('Brian Collins'!K9)</f>
        <v>22</v>
      </c>
      <c r="N39" s="35">
        <f>SUM('Brian Collins'!L9)</f>
        <v>4197</v>
      </c>
      <c r="O39" s="68">
        <f>SUM('Brian Collins'!M9)</f>
        <v>190.77272727272728</v>
      </c>
    </row>
    <row r="40" spans="1:15" x14ac:dyDescent="0.25">
      <c r="A40" s="34">
        <v>35</v>
      </c>
      <c r="B40" s="34" t="s">
        <v>31</v>
      </c>
      <c r="C40" s="86" t="s">
        <v>62</v>
      </c>
      <c r="D40" s="35">
        <f>SUM('Bonnie Fogg'!K10)</f>
        <v>28</v>
      </c>
      <c r="E40" s="35">
        <f>SUM('Bonnie Fogg'!L10)</f>
        <v>5271.0010000000002</v>
      </c>
      <c r="F40" s="68">
        <f>SUM('Bonnie Fogg'!M10)</f>
        <v>188.25003571428573</v>
      </c>
      <c r="G40" s="35">
        <f>SUM('Bonnie Fogg'!N10)</f>
        <v>35</v>
      </c>
      <c r="H40" s="68">
        <f>SUM('Bonnie Fogg'!O10)</f>
        <v>223.25003571428573</v>
      </c>
      <c r="J40" s="34">
        <v>35</v>
      </c>
      <c r="K40" s="34" t="s">
        <v>31</v>
      </c>
      <c r="L40" s="86" t="s">
        <v>20</v>
      </c>
      <c r="M40" s="35">
        <f>SUM('Woody Smith'!K15)</f>
        <v>48</v>
      </c>
      <c r="N40" s="35">
        <f>SUM('Woody Smith'!L15)</f>
        <v>9152</v>
      </c>
      <c r="O40" s="68">
        <f>SUM('Woody Smith'!M15)</f>
        <v>190.66666666666666</v>
      </c>
    </row>
    <row r="41" spans="1:15" x14ac:dyDescent="0.25">
      <c r="A41" s="34">
        <v>36</v>
      </c>
      <c r="B41" s="34" t="s">
        <v>31</v>
      </c>
      <c r="C41" s="86" t="s">
        <v>80</v>
      </c>
      <c r="D41" s="35">
        <f>SUM('Joe Chacon'!K11)</f>
        <v>28</v>
      </c>
      <c r="E41" s="35">
        <f>SUM('Joe Chacon'!L11)</f>
        <v>5400</v>
      </c>
      <c r="F41" s="68">
        <f>SUM('Joe Chacon'!M11)</f>
        <v>192.85714285714286</v>
      </c>
      <c r="G41" s="35">
        <f>SUM('Joe Chacon'!N11)</f>
        <v>29</v>
      </c>
      <c r="H41" s="68">
        <f>SUM('Joe Chacon'!O11)</f>
        <v>221.85714285714286</v>
      </c>
      <c r="J41" s="34">
        <v>36</v>
      </c>
      <c r="K41" s="34" t="s">
        <v>31</v>
      </c>
      <c r="L41" s="86" t="s">
        <v>165</v>
      </c>
      <c r="M41" s="35">
        <f>SUM('Jim Parnell'!K19)</f>
        <v>60</v>
      </c>
      <c r="N41" s="35">
        <f>SUM('Jim Parnell'!L19)</f>
        <v>11336.001</v>
      </c>
      <c r="O41" s="68">
        <f>SUM('Jim Parnell'!M19)</f>
        <v>188.93334999999999</v>
      </c>
    </row>
    <row r="42" spans="1:15" x14ac:dyDescent="0.25">
      <c r="A42" s="34">
        <v>37</v>
      </c>
      <c r="B42" s="34" t="s">
        <v>31</v>
      </c>
      <c r="C42" s="86" t="s">
        <v>261</v>
      </c>
      <c r="D42" s="35">
        <f>SUM('Bobby Williams'!K11)</f>
        <v>32</v>
      </c>
      <c r="E42" s="35">
        <f>SUM('Bobby Williams'!L11)</f>
        <v>5786.0010000000002</v>
      </c>
      <c r="F42" s="68">
        <f>SUM('Bobby Williams'!M11)</f>
        <v>180.81253125000001</v>
      </c>
      <c r="G42" s="35">
        <f>SUM('Bobby Williams'!N11)</f>
        <v>38</v>
      </c>
      <c r="H42" s="68">
        <f>SUM('Bobby Williams'!O11)</f>
        <v>218.81253125000001</v>
      </c>
      <c r="J42" s="34">
        <v>37</v>
      </c>
      <c r="K42" s="34" t="s">
        <v>31</v>
      </c>
      <c r="L42" s="86" t="s">
        <v>62</v>
      </c>
      <c r="M42" s="35">
        <f>SUM('Bonnie Fogg'!K10)</f>
        <v>28</v>
      </c>
      <c r="N42" s="35">
        <f>SUM('Bonnie Fogg'!L10)</f>
        <v>5271.0010000000002</v>
      </c>
      <c r="O42" s="68">
        <f>SUM('Bonnie Fogg'!M10)</f>
        <v>188.25003571428573</v>
      </c>
    </row>
    <row r="43" spans="1:15" x14ac:dyDescent="0.25">
      <c r="A43" s="34">
        <v>38</v>
      </c>
      <c r="B43" s="34" t="s">
        <v>31</v>
      </c>
      <c r="C43" s="88" t="s">
        <v>112</v>
      </c>
      <c r="D43" s="35">
        <f>SUM('Matthew Tignor'!K10)</f>
        <v>34</v>
      </c>
      <c r="E43" s="35">
        <f>SUM('Matthew Tignor'!L10)</f>
        <v>6520.0020000000004</v>
      </c>
      <c r="F43" s="68">
        <f>SUM('Matthew Tignor'!M10)</f>
        <v>191.76476470588236</v>
      </c>
      <c r="G43" s="35">
        <f>SUM('Matthew Tignor'!N10)</f>
        <v>26</v>
      </c>
      <c r="H43" s="68">
        <f>SUM('Matthew Tignor'!O10)</f>
        <v>217.76476470588236</v>
      </c>
      <c r="J43" s="34">
        <v>38</v>
      </c>
      <c r="K43" s="34" t="s">
        <v>31</v>
      </c>
      <c r="L43" s="86" t="s">
        <v>221</v>
      </c>
      <c r="M43" s="35">
        <f>SUM('Jack Baker'!K9)</f>
        <v>24</v>
      </c>
      <c r="N43" s="35">
        <f>SUM('Jack Baker'!L9)</f>
        <v>4501</v>
      </c>
      <c r="O43" s="68">
        <f>SUM('Jack Baker'!M9)</f>
        <v>187.54166666666666</v>
      </c>
    </row>
    <row r="44" spans="1:15" x14ac:dyDescent="0.25">
      <c r="A44" s="34">
        <v>39</v>
      </c>
      <c r="B44" s="34" t="s">
        <v>31</v>
      </c>
      <c r="C44" s="86" t="s">
        <v>125</v>
      </c>
      <c r="D44" s="35">
        <f>SUM('Anthony Wright'!K9)</f>
        <v>22</v>
      </c>
      <c r="E44" s="35">
        <f>SUM('Anthony Wright'!L9)</f>
        <v>4259.0001000000002</v>
      </c>
      <c r="F44" s="68">
        <f>SUM('Anthony Wright'!M9)</f>
        <v>193.59091363636364</v>
      </c>
      <c r="G44" s="35">
        <f>SUM('Anthony Wright'!N9)</f>
        <v>23</v>
      </c>
      <c r="H44" s="68">
        <f>SUM('Anthony Wright'!O9)</f>
        <v>216.59091363636364</v>
      </c>
      <c r="J44" s="34">
        <v>39</v>
      </c>
      <c r="K44" s="34" t="s">
        <v>31</v>
      </c>
      <c r="L44" s="86" t="s">
        <v>48</v>
      </c>
      <c r="M44" s="35">
        <f>SUM('Ron Herring'!K11)</f>
        <v>28</v>
      </c>
      <c r="N44" s="35">
        <f>SUM('Ron Herring'!L11)</f>
        <v>5243.0010000000002</v>
      </c>
      <c r="O44" s="68">
        <f>SUM('Ron Herring'!M11)</f>
        <v>187.25003571428573</v>
      </c>
    </row>
    <row r="45" spans="1:15" x14ac:dyDescent="0.25">
      <c r="A45" s="34">
        <v>40</v>
      </c>
      <c r="B45" s="34" t="s">
        <v>31</v>
      </c>
      <c r="C45" s="86" t="s">
        <v>137</v>
      </c>
      <c r="D45" s="35">
        <f>SUM('Don Wilson'!K12)</f>
        <v>36</v>
      </c>
      <c r="E45" s="35">
        <f>SUM('Don Wilson'!L12)</f>
        <v>6904</v>
      </c>
      <c r="F45" s="68">
        <f>SUM('Don Wilson'!M12)</f>
        <v>191.77777777777777</v>
      </c>
      <c r="G45" s="35">
        <f>SUM('Don Wilson'!N12)</f>
        <v>24</v>
      </c>
      <c r="H45" s="68">
        <f>SUM('Don Wilson'!O12)</f>
        <v>215.77777777777777</v>
      </c>
      <c r="J45" s="34">
        <v>40</v>
      </c>
      <c r="K45" s="34" t="s">
        <v>31</v>
      </c>
      <c r="L45" s="86" t="s">
        <v>77</v>
      </c>
      <c r="M45" s="35">
        <f>SUM('Bill Middlebrook'!K15)</f>
        <v>48</v>
      </c>
      <c r="N45" s="35">
        <f>SUM('Bill Middlebrook'!L15)</f>
        <v>8865.0010000000002</v>
      </c>
      <c r="O45" s="68">
        <f>SUM('Bill Middlebrook'!M15)</f>
        <v>184.68752083333334</v>
      </c>
    </row>
    <row r="46" spans="1:15" x14ac:dyDescent="0.25">
      <c r="A46" s="34">
        <v>41</v>
      </c>
      <c r="B46" s="34" t="s">
        <v>31</v>
      </c>
      <c r="C46" s="86" t="s">
        <v>183</v>
      </c>
      <c r="D46" s="35">
        <f>SUM('Claude Pennington'!K11)</f>
        <v>30</v>
      </c>
      <c r="E46" s="35">
        <f>SUM('Claude Pennington'!L11)</f>
        <v>5787</v>
      </c>
      <c r="F46" s="68">
        <f>SUM('Claude Pennington'!M11)</f>
        <v>192.9</v>
      </c>
      <c r="G46" s="35">
        <f>SUM('Claude Pennington'!N11)</f>
        <v>21</v>
      </c>
      <c r="H46" s="68">
        <f>SUM('Claude Pennington'!O11)</f>
        <v>213.9</v>
      </c>
      <c r="J46" s="34">
        <v>41</v>
      </c>
      <c r="K46" s="34" t="s">
        <v>31</v>
      </c>
      <c r="L46" s="86" t="s">
        <v>229</v>
      </c>
      <c r="M46" s="35">
        <f>SUM('Hubert Kelsheimer'!K8)</f>
        <v>20</v>
      </c>
      <c r="N46" s="35">
        <f>SUM('Hubert Kelsheimer'!L8)</f>
        <v>3693</v>
      </c>
      <c r="O46" s="68">
        <f>SUM('Hubert Kelsheimer'!M8)</f>
        <v>184.65</v>
      </c>
    </row>
    <row r="47" spans="1:15" x14ac:dyDescent="0.25">
      <c r="A47" s="34">
        <v>42</v>
      </c>
      <c r="B47" s="34" t="s">
        <v>31</v>
      </c>
      <c r="C47" s="86" t="s">
        <v>117</v>
      </c>
      <c r="D47" s="35">
        <f>SUM('David Huff'!K10)</f>
        <v>22</v>
      </c>
      <c r="E47" s="35">
        <f>SUM('David Huff'!L10)</f>
        <v>4313.0010000000002</v>
      </c>
      <c r="F47" s="68">
        <f>SUM('David Huff'!M10)</f>
        <v>196.0455</v>
      </c>
      <c r="G47" s="35">
        <f>SUM('David Huff'!N10)</f>
        <v>16</v>
      </c>
      <c r="H47" s="68">
        <f>SUM('David Huff'!O10)</f>
        <v>212.0455</v>
      </c>
      <c r="J47" s="34">
        <v>42</v>
      </c>
      <c r="K47" s="34" t="s">
        <v>31</v>
      </c>
      <c r="L47" s="86" t="s">
        <v>51</v>
      </c>
      <c r="M47" s="35">
        <f>SUM('Jim Swaringin'!K14)</f>
        <v>42</v>
      </c>
      <c r="N47" s="35">
        <f>SUM('Tom Cunningham'!L11)</f>
        <v>5064.0029999999997</v>
      </c>
      <c r="O47" s="68">
        <f>SUM('Tom Cunningham'!M11)</f>
        <v>180.85724999999999</v>
      </c>
    </row>
    <row r="48" spans="1:15" x14ac:dyDescent="0.25">
      <c r="A48" s="34">
        <v>43</v>
      </c>
      <c r="B48" s="34" t="s">
        <v>31</v>
      </c>
      <c r="C48" s="86" t="s">
        <v>50</v>
      </c>
      <c r="D48" s="35">
        <f>SUM('Tom Cunningham'!K11)</f>
        <v>28</v>
      </c>
      <c r="E48" s="35">
        <f>SUM('Tom Cunningham'!L11)</f>
        <v>5064.0029999999997</v>
      </c>
      <c r="F48" s="68">
        <f>SUM('Tom Cunningham'!M11)</f>
        <v>180.85724999999999</v>
      </c>
      <c r="G48" s="35">
        <f>SUM('Tom Cunningham'!N11)</f>
        <v>29</v>
      </c>
      <c r="H48" s="68">
        <f>SUM('Tom Cunningham'!O11)</f>
        <v>209.85724999999999</v>
      </c>
      <c r="J48" s="34">
        <v>43</v>
      </c>
      <c r="K48" s="34" t="s">
        <v>31</v>
      </c>
      <c r="L48" s="86" t="s">
        <v>50</v>
      </c>
      <c r="M48" s="35">
        <f>SUM('Tom Cunningham'!K11)</f>
        <v>28</v>
      </c>
      <c r="N48" s="35">
        <f>SUM('Tom Cunningham'!L11)</f>
        <v>5064.0029999999997</v>
      </c>
      <c r="O48" s="68">
        <f>SUM('Tom Cunningham'!M11)</f>
        <v>180.85724999999999</v>
      </c>
    </row>
    <row r="49" spans="1:15" x14ac:dyDescent="0.25">
      <c r="A49" s="34">
        <v>44</v>
      </c>
      <c r="B49" s="34" t="s">
        <v>31</v>
      </c>
      <c r="C49" s="86" t="s">
        <v>87</v>
      </c>
      <c r="D49" s="35">
        <f>SUM('Brian Collins'!K9)</f>
        <v>22</v>
      </c>
      <c r="E49" s="35">
        <f>SUM('Brian Collins'!L9)</f>
        <v>4197</v>
      </c>
      <c r="F49" s="68">
        <f>SUM('Brian Collins'!M9)</f>
        <v>190.77272727272728</v>
      </c>
      <c r="G49" s="35">
        <f>SUM('Brian Collins'!N9)</f>
        <v>12</v>
      </c>
      <c r="H49" s="68">
        <f>SUM('Brian Collins'!O9)</f>
        <v>202.77272727272728</v>
      </c>
      <c r="J49" s="34">
        <v>44</v>
      </c>
      <c r="K49" s="34" t="s">
        <v>31</v>
      </c>
      <c r="L49" s="86" t="s">
        <v>261</v>
      </c>
      <c r="M49" s="35">
        <f>SUM('Bobby Williams'!K11)</f>
        <v>32</v>
      </c>
      <c r="N49" s="35">
        <f>SUM('Bobby Williams'!L11)</f>
        <v>5786.0010000000002</v>
      </c>
      <c r="O49" s="68">
        <f>SUM('Bobby Williams'!M11)</f>
        <v>180.81253125000001</v>
      </c>
    </row>
    <row r="50" spans="1:15" x14ac:dyDescent="0.25">
      <c r="A50" s="34">
        <v>45</v>
      </c>
      <c r="B50" s="34" t="s">
        <v>31</v>
      </c>
      <c r="C50" s="86" t="s">
        <v>200</v>
      </c>
      <c r="D50" s="35">
        <f>SUM('James Helmuth'!K11)</f>
        <v>24</v>
      </c>
      <c r="E50" s="35">
        <f>SUM('James Helmuth'!L11)</f>
        <v>4245</v>
      </c>
      <c r="F50" s="68">
        <f>SUM('James Helmuth'!M11)</f>
        <v>176.875</v>
      </c>
      <c r="G50" s="35">
        <f>SUM('James Helmuth'!N11)</f>
        <v>23</v>
      </c>
      <c r="H50" s="68">
        <f>SUM('James Helmuth'!O11)</f>
        <v>199.875</v>
      </c>
      <c r="J50" s="34">
        <v>45</v>
      </c>
      <c r="K50" s="34" t="s">
        <v>31</v>
      </c>
      <c r="L50" s="86" t="s">
        <v>44</v>
      </c>
      <c r="M50" s="35">
        <f>SUM('Mark Self'!K12)</f>
        <v>36</v>
      </c>
      <c r="N50" s="35">
        <f>SUM('Mark Self'!L12)</f>
        <v>6497.1</v>
      </c>
      <c r="O50" s="68">
        <f>SUM('Mark Self'!M12)</f>
        <v>180.47500000000002</v>
      </c>
    </row>
    <row r="51" spans="1:15" x14ac:dyDescent="0.25">
      <c r="A51" s="34">
        <v>46</v>
      </c>
      <c r="B51" s="34" t="s">
        <v>31</v>
      </c>
      <c r="C51" s="86" t="s">
        <v>46</v>
      </c>
      <c r="D51" s="35">
        <f>SUM('Tracy Self'!K10)</f>
        <v>24</v>
      </c>
      <c r="E51" s="35">
        <f>SUM('Tracy Self'!L10)</f>
        <v>4111.0010000000002</v>
      </c>
      <c r="F51" s="68">
        <f>SUM('Tracy Self'!M10)</f>
        <v>171.29170833333333</v>
      </c>
      <c r="G51" s="35">
        <f>SUM('Tracy Self'!N10)</f>
        <v>28</v>
      </c>
      <c r="H51" s="68">
        <f>SUM('Tracy Self'!O10)</f>
        <v>199.29170833333333</v>
      </c>
      <c r="J51" s="34">
        <v>46</v>
      </c>
      <c r="K51" s="34" t="s">
        <v>31</v>
      </c>
      <c r="L51" s="86" t="s">
        <v>200</v>
      </c>
      <c r="M51" s="35">
        <f>SUM('James Helmuth'!K11)</f>
        <v>24</v>
      </c>
      <c r="N51" s="35">
        <f>SUM('James Helmuth'!L11)</f>
        <v>4245</v>
      </c>
      <c r="O51" s="68">
        <f>SUM('James Helmuth'!M11)</f>
        <v>176.875</v>
      </c>
    </row>
    <row r="52" spans="1:15" x14ac:dyDescent="0.25">
      <c r="A52" s="34">
        <v>47</v>
      </c>
      <c r="B52" s="34" t="s">
        <v>31</v>
      </c>
      <c r="C52" s="86" t="s">
        <v>229</v>
      </c>
      <c r="D52" s="35">
        <f>SUM('Hubert Kelsheimer'!K8)</f>
        <v>20</v>
      </c>
      <c r="E52" s="35">
        <f>SUM('Hubert Kelsheimer'!L8)</f>
        <v>3693</v>
      </c>
      <c r="F52" s="68">
        <f>SUM('Hubert Kelsheimer'!M8)</f>
        <v>184.65</v>
      </c>
      <c r="G52" s="35">
        <f>SUM('Hubert Kelsheimer'!N8)</f>
        <v>12</v>
      </c>
      <c r="H52" s="68">
        <f>SUM('Hubert Kelsheimer'!O8)</f>
        <v>196.65</v>
      </c>
      <c r="J52" s="34">
        <v>47</v>
      </c>
      <c r="K52" s="34" t="s">
        <v>31</v>
      </c>
      <c r="L52" s="86" t="s">
        <v>46</v>
      </c>
      <c r="M52" s="35">
        <f>SUM('Tracy Self'!K10)</f>
        <v>24</v>
      </c>
      <c r="N52" s="35">
        <f>SUM('Tracy Self'!L10)</f>
        <v>4111.0010000000002</v>
      </c>
      <c r="O52" s="68">
        <f>SUM('Tracy Self'!M10)</f>
        <v>171.29170833333333</v>
      </c>
    </row>
    <row r="53" spans="1:15" x14ac:dyDescent="0.25">
      <c r="A53" s="78"/>
      <c r="B53" s="78"/>
      <c r="C53" s="89"/>
      <c r="D53" s="79"/>
      <c r="E53" s="79"/>
      <c r="F53" s="80"/>
      <c r="G53" s="79"/>
      <c r="H53" s="80"/>
      <c r="J53" s="78"/>
      <c r="K53" s="78"/>
      <c r="L53" s="89"/>
      <c r="M53" s="79"/>
      <c r="N53" s="79"/>
      <c r="O53" s="80"/>
    </row>
    <row r="54" spans="1:15" x14ac:dyDescent="0.25">
      <c r="A54" s="34">
        <v>48</v>
      </c>
      <c r="B54" s="34" t="s">
        <v>31</v>
      </c>
      <c r="C54" s="86" t="s">
        <v>167</v>
      </c>
      <c r="D54" s="35">
        <f>SUM('Charles Knight'!K8)</f>
        <v>14</v>
      </c>
      <c r="E54" s="35">
        <f>SUM('Charles Knight'!L8)</f>
        <v>2717.002</v>
      </c>
      <c r="F54" s="68">
        <f>SUM('Charles Knight'!M8)</f>
        <v>194.07157142857142</v>
      </c>
      <c r="G54" s="35">
        <f>SUM('Charles Knight'!N8)</f>
        <v>51</v>
      </c>
      <c r="H54" s="68">
        <f>SUM('Charles Knight'!O8)</f>
        <v>245.07157142857142</v>
      </c>
      <c r="J54" s="34">
        <v>48</v>
      </c>
      <c r="K54" s="34" t="s">
        <v>31</v>
      </c>
      <c r="L54" s="86" t="s">
        <v>235</v>
      </c>
      <c r="M54" s="35">
        <f>SUM('Shawn Carroll'!K5)</f>
        <v>4</v>
      </c>
      <c r="N54" s="35">
        <f>SUM('Shawn Carroll'!L5)</f>
        <v>796.00099999999998</v>
      </c>
      <c r="O54" s="68">
        <f>SUM('Shawn Carroll'!M5)</f>
        <v>199.00024999999999</v>
      </c>
    </row>
    <row r="55" spans="1:15" x14ac:dyDescent="0.25">
      <c r="A55" s="34">
        <v>49</v>
      </c>
      <c r="B55" s="34" t="s">
        <v>31</v>
      </c>
      <c r="C55" s="86" t="s">
        <v>109</v>
      </c>
      <c r="D55" s="35">
        <f>SUM('Les Williams'!K7)</f>
        <v>12</v>
      </c>
      <c r="E55" s="35">
        <f>SUM('Les Williams'!L7)</f>
        <v>2365.0010000000002</v>
      </c>
      <c r="F55" s="68">
        <f>SUM('Les Williams'!M7)</f>
        <v>197.08341666666669</v>
      </c>
      <c r="G55" s="35">
        <f>SUM('Les Williams'!N7)</f>
        <v>33</v>
      </c>
      <c r="H55" s="68">
        <f>SUM('Les Williams'!O7)</f>
        <v>230.08341666666669</v>
      </c>
      <c r="J55" s="34">
        <v>49</v>
      </c>
      <c r="K55" s="34" t="s">
        <v>31</v>
      </c>
      <c r="L55" s="86" t="s">
        <v>280</v>
      </c>
      <c r="M55" s="35">
        <f>SUM('Hal Tate'!K6)</f>
        <v>3</v>
      </c>
      <c r="N55" s="35">
        <f>SUM('Hal Tate'!L6)</f>
        <v>596</v>
      </c>
      <c r="O55" s="68">
        <f>SUM('Hal Tate'!M6)</f>
        <v>198.66666666666666</v>
      </c>
    </row>
    <row r="56" spans="1:15" x14ac:dyDescent="0.25">
      <c r="A56" s="34">
        <v>50</v>
      </c>
      <c r="B56" s="34" t="s">
        <v>31</v>
      </c>
      <c r="C56" s="86" t="s">
        <v>151</v>
      </c>
      <c r="D56" s="35">
        <f>SUM('Jim Peightal'!K8)</f>
        <v>14</v>
      </c>
      <c r="E56" s="35">
        <f>SUM('Jim Peightal'!L8)</f>
        <v>2725.002</v>
      </c>
      <c r="F56" s="68">
        <f>SUM('Jim Peightal'!M8)</f>
        <v>194.643</v>
      </c>
      <c r="G56" s="35">
        <f>SUM('Jim Peightal'!N8)</f>
        <v>28</v>
      </c>
      <c r="H56" s="68">
        <f>SUM('Jim Peightal'!O8)</f>
        <v>222.643</v>
      </c>
      <c r="J56" s="34">
        <v>50</v>
      </c>
      <c r="K56" s="34" t="s">
        <v>31</v>
      </c>
      <c r="L56" s="88" t="s">
        <v>115</v>
      </c>
      <c r="M56" s="35">
        <f>SUM('Dave Jennings'!K20)</f>
        <v>3</v>
      </c>
      <c r="N56" s="35">
        <f>SUM('Dave Jennings'!L20)</f>
        <v>595</v>
      </c>
      <c r="O56" s="68">
        <f>SUM('Dave Jennings'!M20)</f>
        <v>198.33333333333334</v>
      </c>
    </row>
    <row r="57" spans="1:15" x14ac:dyDescent="0.25">
      <c r="A57" s="34">
        <v>51</v>
      </c>
      <c r="B57" s="34" t="s">
        <v>31</v>
      </c>
      <c r="C57" s="86" t="s">
        <v>336</v>
      </c>
      <c r="D57" s="35">
        <f>SUM('Carl HIll'!K6)</f>
        <v>6</v>
      </c>
      <c r="E57" s="35">
        <f>SUM('Carl HIll'!L6)</f>
        <v>1161</v>
      </c>
      <c r="F57" s="68">
        <f>SUM('Carl HIll'!M6)</f>
        <v>193.5</v>
      </c>
      <c r="G57" s="35">
        <f>SUM('Carl HIll'!N6)</f>
        <v>24</v>
      </c>
      <c r="H57" s="68">
        <f>SUM('Carl HIll'!O6)</f>
        <v>217.5</v>
      </c>
      <c r="J57" s="34">
        <v>51</v>
      </c>
      <c r="K57" s="34" t="s">
        <v>31</v>
      </c>
      <c r="L57" s="86" t="s">
        <v>177</v>
      </c>
      <c r="M57" s="35">
        <f>SUM('Joe Jarrell'!K17)</f>
        <v>4</v>
      </c>
      <c r="N57" s="35">
        <f>SUM('Joe Jarrell'!L17)</f>
        <v>791</v>
      </c>
      <c r="O57" s="68">
        <f>SUM('Joe Jarrell'!M17)</f>
        <v>197.75</v>
      </c>
    </row>
    <row r="58" spans="1:15" x14ac:dyDescent="0.25">
      <c r="A58" s="34">
        <v>52</v>
      </c>
      <c r="B58" s="34" t="s">
        <v>31</v>
      </c>
      <c r="C58" s="86" t="s">
        <v>154</v>
      </c>
      <c r="D58" s="35">
        <f>SUM('Ronald Blasko'!K7)</f>
        <v>12</v>
      </c>
      <c r="E58" s="35">
        <f>SUM('Ronald Blasko'!L7)</f>
        <v>2313.0119999999997</v>
      </c>
      <c r="F58" s="68">
        <f>SUM('Ronald Blasko'!M7)</f>
        <v>192.75099999999998</v>
      </c>
      <c r="G58" s="35">
        <f>SUM('Ronald Blasko'!N7)</f>
        <v>23</v>
      </c>
      <c r="H58" s="68">
        <f>SUM('Ronald Blasko'!O7)</f>
        <v>215.75099999999998</v>
      </c>
      <c r="J58" s="34">
        <v>52</v>
      </c>
      <c r="K58" s="34" t="s">
        <v>31</v>
      </c>
      <c r="L58" s="86" t="s">
        <v>282</v>
      </c>
      <c r="M58" s="35">
        <f>SUM('Daniel Smith'!K6)</f>
        <v>3</v>
      </c>
      <c r="N58" s="35">
        <f>SUM('Daniel Smith'!L6)</f>
        <v>592</v>
      </c>
      <c r="O58" s="68">
        <f>SUM('Daniel Smith'!M6)</f>
        <v>197.33333333333334</v>
      </c>
    </row>
    <row r="59" spans="1:15" x14ac:dyDescent="0.25">
      <c r="A59" s="34">
        <v>53</v>
      </c>
      <c r="B59" s="34" t="s">
        <v>31</v>
      </c>
      <c r="C59" s="86" t="s">
        <v>168</v>
      </c>
      <c r="D59" s="35">
        <f>SUM('Larry McGill'!K7)</f>
        <v>12</v>
      </c>
      <c r="E59" s="35">
        <f>SUM('Larry McGill'!L7)</f>
        <v>2317</v>
      </c>
      <c r="F59" s="68">
        <f>SUM('Larry McGill'!M7)</f>
        <v>193.08333333333334</v>
      </c>
      <c r="G59" s="35">
        <f>SUM('Larry McGill'!N7)</f>
        <v>22</v>
      </c>
      <c r="H59" s="68">
        <f>SUM('Larry McGill'!O7)</f>
        <v>215.08333333333334</v>
      </c>
      <c r="J59" s="34">
        <v>53</v>
      </c>
      <c r="K59" s="34" t="s">
        <v>31</v>
      </c>
      <c r="L59" s="86" t="s">
        <v>109</v>
      </c>
      <c r="M59" s="35">
        <f>SUM('Les Williams'!K7)</f>
        <v>12</v>
      </c>
      <c r="N59" s="35">
        <f>SUM('Les Williams'!L7)</f>
        <v>2365.0010000000002</v>
      </c>
      <c r="O59" s="68">
        <f>SUM('Les Williams'!M7)</f>
        <v>197.08341666666669</v>
      </c>
    </row>
    <row r="60" spans="1:15" ht="14.25" customHeight="1" x14ac:dyDescent="0.25">
      <c r="A60" s="34">
        <v>54</v>
      </c>
      <c r="B60" s="34" t="s">
        <v>31</v>
      </c>
      <c r="C60" s="86" t="s">
        <v>170</v>
      </c>
      <c r="D60" s="35">
        <f>SUM('Doug Lingle'!K9)</f>
        <v>18</v>
      </c>
      <c r="E60" s="35">
        <f>SUM('Doug Lingle'!L9)</f>
        <v>3445</v>
      </c>
      <c r="F60" s="68">
        <f>SUM('Doug Lingle'!M9)</f>
        <v>191.38888888888889</v>
      </c>
      <c r="G60" s="35">
        <f>SUM('Doug Lingle'!N9)</f>
        <v>22</v>
      </c>
      <c r="H60" s="68">
        <f>SUM('Doug Lingle'!O9)</f>
        <v>213.38888888888889</v>
      </c>
      <c r="J60" s="34">
        <v>54</v>
      </c>
      <c r="K60" s="34" t="s">
        <v>31</v>
      </c>
      <c r="L60" s="88" t="s">
        <v>278</v>
      </c>
      <c r="M60" s="35">
        <f>SUM('Steve Fletcher'!K5)</f>
        <v>3</v>
      </c>
      <c r="N60" s="35">
        <f>SUM('Steve Fletcher'!L5)</f>
        <v>589</v>
      </c>
      <c r="O60" s="68">
        <f>SUM('Steve Fletcher'!M5)</f>
        <v>196.33333333333334</v>
      </c>
    </row>
    <row r="61" spans="1:15" x14ac:dyDescent="0.25">
      <c r="A61" s="34">
        <v>55</v>
      </c>
      <c r="B61" s="34" t="s">
        <v>31</v>
      </c>
      <c r="C61" s="86" t="s">
        <v>197</v>
      </c>
      <c r="D61" s="35">
        <f>SUM('Dave Tomlinson'!K5)</f>
        <v>12</v>
      </c>
      <c r="E61" s="35">
        <f>SUM('Dave Tomlinson'!L5)</f>
        <v>2296</v>
      </c>
      <c r="F61" s="68">
        <f>SUM('Dave Tomlinson'!M5)</f>
        <v>191.33333333333334</v>
      </c>
      <c r="G61" s="35">
        <f>SUM('Dave Tomlinson'!N5)</f>
        <v>22</v>
      </c>
      <c r="H61" s="68">
        <f>SUM('Dave Tomlinson'!O5)</f>
        <v>213.33333333333334</v>
      </c>
      <c r="J61" s="34">
        <v>55</v>
      </c>
      <c r="K61" s="34" t="s">
        <v>31</v>
      </c>
      <c r="L61" s="88" t="s">
        <v>118</v>
      </c>
      <c r="M61" s="35">
        <f>SUM('Tom Tignor'!K5)</f>
        <v>3</v>
      </c>
      <c r="N61" s="35">
        <f>SUM('Tom Tignor'!L5)</f>
        <v>587</v>
      </c>
      <c r="O61" s="68">
        <f>SUM('Tom Tignor'!M5)</f>
        <v>195.66666666666666</v>
      </c>
    </row>
    <row r="62" spans="1:15" x14ac:dyDescent="0.25">
      <c r="A62" s="34">
        <v>56</v>
      </c>
      <c r="B62" s="34" t="s">
        <v>31</v>
      </c>
      <c r="C62" s="86" t="s">
        <v>132</v>
      </c>
      <c r="D62" s="35">
        <f>SUM('Eddie Robertson'!K7)</f>
        <v>9</v>
      </c>
      <c r="E62" s="35">
        <f>SUM('Eddie Robertson'!L7)</f>
        <v>1744</v>
      </c>
      <c r="F62" s="68">
        <f>SUM('Eddie Robertson'!M7)</f>
        <v>193.77777777777777</v>
      </c>
      <c r="G62" s="35">
        <f>SUM('Eddie Robertson'!N7)</f>
        <v>19</v>
      </c>
      <c r="H62" s="68">
        <f>SUM('Eddie Robertson'!O7)</f>
        <v>212.77777777777777</v>
      </c>
      <c r="J62" s="34">
        <v>56</v>
      </c>
      <c r="K62" s="34" t="s">
        <v>31</v>
      </c>
      <c r="L62" s="86" t="s">
        <v>283</v>
      </c>
      <c r="M62" s="35">
        <f>SUM('Lloyd Breedlove'!K6)</f>
        <v>3</v>
      </c>
      <c r="N62" s="35">
        <f>SUM('Lloyd Breedlove'!L6)</f>
        <v>587</v>
      </c>
      <c r="O62" s="68">
        <f>SUM('Lloyd Breedlove'!M6)</f>
        <v>195.66666666666666</v>
      </c>
    </row>
    <row r="63" spans="1:15" x14ac:dyDescent="0.25">
      <c r="A63" s="34">
        <v>57</v>
      </c>
      <c r="B63" s="34" t="s">
        <v>31</v>
      </c>
      <c r="C63" s="86" t="s">
        <v>89</v>
      </c>
      <c r="D63" s="35">
        <f>SUM('Jim Sullivan'!K6)</f>
        <v>8</v>
      </c>
      <c r="E63" s="35">
        <f>SUM('Jim Sullivan'!L6)</f>
        <v>1551</v>
      </c>
      <c r="F63" s="68">
        <f>SUM('Jim Sullivan'!M6)</f>
        <v>193.875</v>
      </c>
      <c r="G63" s="35">
        <f>SUM('Jim Sullivan'!N6)</f>
        <v>18</v>
      </c>
      <c r="H63" s="68">
        <f>SUM('Jim Sullivan'!O6)</f>
        <v>211.875</v>
      </c>
      <c r="J63" s="34">
        <v>57</v>
      </c>
      <c r="K63" s="34" t="s">
        <v>31</v>
      </c>
      <c r="L63" s="86" t="s">
        <v>240</v>
      </c>
      <c r="M63" s="35">
        <f>SUM('Mathew Strong'!K6)</f>
        <v>7</v>
      </c>
      <c r="N63" s="35">
        <f>SUM('Mathew Strong'!L6)</f>
        <v>1369</v>
      </c>
      <c r="O63" s="68">
        <f>SUM('Mathew Strong'!M6)</f>
        <v>195.57142857142858</v>
      </c>
    </row>
    <row r="64" spans="1:15" x14ac:dyDescent="0.25">
      <c r="A64" s="34">
        <v>58</v>
      </c>
      <c r="B64" s="34" t="s">
        <v>31</v>
      </c>
      <c r="C64" s="86" t="s">
        <v>157</v>
      </c>
      <c r="D64" s="35">
        <f>SUM('Todd Wilson'!K7)</f>
        <v>14</v>
      </c>
      <c r="E64" s="35">
        <f>SUM('Todd Wilson'!L7)</f>
        <v>2729</v>
      </c>
      <c r="F64" s="68">
        <f>SUM('Todd Wilson'!M7)</f>
        <v>194.92857142857142</v>
      </c>
      <c r="G64" s="35">
        <f>SUM('Todd Wilson'!N7)</f>
        <v>16</v>
      </c>
      <c r="H64" s="68">
        <f>SUM('Todd Wilson'!O7)</f>
        <v>210.92857142857142</v>
      </c>
      <c r="J64" s="34">
        <v>58</v>
      </c>
      <c r="K64" s="34" t="s">
        <v>31</v>
      </c>
      <c r="L64" s="86" t="s">
        <v>182</v>
      </c>
      <c r="M64" s="35">
        <f>SUM('Stanley Canter'!K7)</f>
        <v>12</v>
      </c>
      <c r="N64" s="35">
        <f>SUM('Stanley Canter'!L7)</f>
        <v>2346</v>
      </c>
      <c r="O64" s="68">
        <f>SUM('Stanley Canter'!M7)</f>
        <v>195.5</v>
      </c>
    </row>
    <row r="65" spans="1:15" x14ac:dyDescent="0.25">
      <c r="A65" s="34">
        <v>59</v>
      </c>
      <c r="B65" s="34" t="s">
        <v>31</v>
      </c>
      <c r="C65" s="88" t="s">
        <v>114</v>
      </c>
      <c r="D65" s="35">
        <f>SUM('Steve Pennington'!K24)</f>
        <v>15</v>
      </c>
      <c r="E65" s="35">
        <f>SUM('Steve Pennington'!L24)</f>
        <v>2907.0010000000002</v>
      </c>
      <c r="F65" s="68">
        <f>SUM('Steve Pennington'!M24)</f>
        <v>193.80006666666668</v>
      </c>
      <c r="G65" s="35">
        <f>SUM('Steve Pennington'!N24)</f>
        <v>17</v>
      </c>
      <c r="H65" s="68">
        <f>SUM('Steve Pennington'!O24)</f>
        <v>210.80006666666668</v>
      </c>
      <c r="J65" s="34">
        <v>59</v>
      </c>
      <c r="K65" s="34" t="s">
        <v>31</v>
      </c>
      <c r="L65" s="86" t="s">
        <v>238</v>
      </c>
      <c r="M65" s="35">
        <f>SUM('Chris Bradley'!K5)</f>
        <v>4</v>
      </c>
      <c r="N65" s="35">
        <f>SUM('Chris Bradley'!L5)</f>
        <v>782</v>
      </c>
      <c r="O65" s="68">
        <f>SUM('Chris Bradley'!M5)</f>
        <v>195.5</v>
      </c>
    </row>
    <row r="66" spans="1:15" x14ac:dyDescent="0.25">
      <c r="A66" s="34">
        <v>60</v>
      </c>
      <c r="B66" s="34" t="s">
        <v>31</v>
      </c>
      <c r="C66" s="86" t="s">
        <v>148</v>
      </c>
      <c r="D66" s="35">
        <f>SUM('Devon Tomlinson'!K6)</f>
        <v>5</v>
      </c>
      <c r="E66" s="35">
        <f>SUM('Devon Tomlinson'!L6)</f>
        <v>973.00099999999998</v>
      </c>
      <c r="F66" s="68">
        <f>SUM('Devon Tomlinson'!M6)</f>
        <v>194.6002</v>
      </c>
      <c r="G66" s="35">
        <f>SUM('Devon Tomlinson'!N6)</f>
        <v>16</v>
      </c>
      <c r="H66" s="68">
        <f>SUM('Devon Tomlinson'!O6)</f>
        <v>210.6002</v>
      </c>
      <c r="J66" s="34">
        <v>60</v>
      </c>
      <c r="K66" s="34" t="s">
        <v>31</v>
      </c>
      <c r="L66" s="86" t="s">
        <v>157</v>
      </c>
      <c r="M66" s="35">
        <f>SUM('Todd Wilson'!K7)</f>
        <v>14</v>
      </c>
      <c r="N66" s="35">
        <f>SUM('Todd Wilson'!L7)</f>
        <v>2729</v>
      </c>
      <c r="O66" s="68">
        <f>SUM('Todd Wilson'!M7)</f>
        <v>194.92857142857142</v>
      </c>
    </row>
    <row r="67" spans="1:15" x14ac:dyDescent="0.25">
      <c r="A67" s="34">
        <v>61</v>
      </c>
      <c r="B67" s="34" t="s">
        <v>31</v>
      </c>
      <c r="C67" s="86" t="s">
        <v>169</v>
      </c>
      <c r="D67" s="35">
        <f>SUM('Tommy Cole'!K8)</f>
        <v>14</v>
      </c>
      <c r="E67" s="35">
        <f>SUM('Tommy Cole'!L8)</f>
        <v>2686</v>
      </c>
      <c r="F67" s="68">
        <f>SUM('Tommy Cole'!M8)</f>
        <v>191.85714285714286</v>
      </c>
      <c r="G67" s="35">
        <f>SUM('Tommy Cole'!N8)</f>
        <v>18</v>
      </c>
      <c r="H67" s="68">
        <f>SUM('Tommy Cole'!O8)</f>
        <v>209.85714285714286</v>
      </c>
      <c r="J67" s="34">
        <v>61</v>
      </c>
      <c r="K67" s="34" t="s">
        <v>31</v>
      </c>
      <c r="L67" s="86" t="s">
        <v>202</v>
      </c>
      <c r="M67" s="35">
        <f>SUM('Jim Peek'!K6)</f>
        <v>8</v>
      </c>
      <c r="N67" s="35">
        <f>SUM('Jim Peek'!L6)</f>
        <v>1559</v>
      </c>
      <c r="O67" s="68">
        <f>SUM('Jim Peek'!M6)</f>
        <v>194.875</v>
      </c>
    </row>
    <row r="68" spans="1:15" x14ac:dyDescent="0.25">
      <c r="A68" s="34">
        <v>62</v>
      </c>
      <c r="B68" s="34" t="s">
        <v>31</v>
      </c>
      <c r="C68" s="86" t="s">
        <v>83</v>
      </c>
      <c r="D68" s="35">
        <f>SUM('James Braddy'!K18)</f>
        <v>12</v>
      </c>
      <c r="E68" s="35">
        <f>SUM('James Braddy'!L18)</f>
        <v>2330</v>
      </c>
      <c r="F68" s="68">
        <f>SUM('James Braddy'!M18)</f>
        <v>194.16666666666666</v>
      </c>
      <c r="G68" s="35">
        <f>SUM('James Braddy'!N18)</f>
        <v>13</v>
      </c>
      <c r="H68" s="68">
        <f>SUM('James Braddy'!O18)</f>
        <v>207.16666666666666</v>
      </c>
      <c r="J68" s="34">
        <v>62</v>
      </c>
      <c r="K68" s="34" t="s">
        <v>31</v>
      </c>
      <c r="L68" s="86" t="s">
        <v>263</v>
      </c>
      <c r="M68" s="35">
        <f>SUM('Carlos Rodriguez-Feo'!K6)</f>
        <v>9</v>
      </c>
      <c r="N68" s="35">
        <f>SUM('Carlos Rodriguez-Feo'!L6)</f>
        <v>1752.001</v>
      </c>
      <c r="O68" s="68">
        <f>SUM('Carlos Rodriguez-Feo'!M6)</f>
        <v>194.66677777777778</v>
      </c>
    </row>
    <row r="69" spans="1:15" x14ac:dyDescent="0.25">
      <c r="A69" s="34">
        <v>63</v>
      </c>
      <c r="B69" s="34" t="s">
        <v>31</v>
      </c>
      <c r="C69" s="86" t="s">
        <v>153</v>
      </c>
      <c r="D69" s="35">
        <f>SUM('Theodore Farkas'!K6)</f>
        <v>9</v>
      </c>
      <c r="E69" s="35">
        <f>SUM('Theodore Farkas'!L6)</f>
        <v>1736</v>
      </c>
      <c r="F69" s="68">
        <f>SUM('Theodore Farkas'!M6)</f>
        <v>192.88888888888889</v>
      </c>
      <c r="G69" s="35">
        <f>SUM('Theodore Farkas'!N6)</f>
        <v>14</v>
      </c>
      <c r="H69" s="68">
        <f>SUM('Theodore Farkas'!O6)</f>
        <v>206.88888888888889</v>
      </c>
      <c r="J69" s="34">
        <v>63</v>
      </c>
      <c r="K69" s="34" t="s">
        <v>31</v>
      </c>
      <c r="L69" s="86" t="s">
        <v>237</v>
      </c>
      <c r="M69" s="35">
        <f>SUM('Brad Patton'!K8)</f>
        <v>17</v>
      </c>
      <c r="N69" s="35">
        <f>SUM('Brad Patton'!L8)</f>
        <v>3309.0010000000002</v>
      </c>
      <c r="O69" s="68">
        <f>SUM('Brad Patton'!M8)</f>
        <v>194.64711764705885</v>
      </c>
    </row>
    <row r="70" spans="1:15" x14ac:dyDescent="0.25">
      <c r="A70" s="34">
        <v>64</v>
      </c>
      <c r="B70" s="34" t="s">
        <v>31</v>
      </c>
      <c r="C70" s="86" t="s">
        <v>235</v>
      </c>
      <c r="D70" s="35">
        <f>SUM('Shawn Carroll'!K5)</f>
        <v>4</v>
      </c>
      <c r="E70" s="35">
        <f>SUM('Shawn Carroll'!L5)</f>
        <v>796.00099999999998</v>
      </c>
      <c r="F70" s="68">
        <f>SUM('Shawn Carroll'!M5)</f>
        <v>199.00024999999999</v>
      </c>
      <c r="G70" s="35">
        <f>SUM('Shawn Carroll'!N5)</f>
        <v>7</v>
      </c>
      <c r="H70" s="68">
        <f>SUM('Shawn Carroll'!O5)</f>
        <v>206.00024999999999</v>
      </c>
      <c r="J70" s="34">
        <v>64</v>
      </c>
      <c r="K70" s="34" t="s">
        <v>31</v>
      </c>
      <c r="L70" s="86" t="s">
        <v>151</v>
      </c>
      <c r="M70" s="35">
        <f>SUM('Jim Peightal'!K8)</f>
        <v>14</v>
      </c>
      <c r="N70" s="35">
        <f>SUM('Jim Peightal'!L8)</f>
        <v>2725.002</v>
      </c>
      <c r="O70" s="68">
        <f>SUM('Jim Peightal'!M8)</f>
        <v>194.643</v>
      </c>
    </row>
    <row r="71" spans="1:15" x14ac:dyDescent="0.25">
      <c r="A71" s="34">
        <v>65</v>
      </c>
      <c r="B71" s="34" t="s">
        <v>31</v>
      </c>
      <c r="C71" s="86" t="s">
        <v>363</v>
      </c>
      <c r="D71" s="35">
        <f>SUM('Bobby Starr'!K5)</f>
        <v>6</v>
      </c>
      <c r="E71" s="35">
        <f>SUM('Bobby Starr'!L5)</f>
        <v>1140</v>
      </c>
      <c r="F71" s="68">
        <f>SUM('Bobby Starr'!M5)</f>
        <v>190</v>
      </c>
      <c r="G71" s="35">
        <f>SUM('Bobby Starr'!N5)</f>
        <v>16</v>
      </c>
      <c r="H71" s="68">
        <f>SUM('Bobby Starr'!O5)</f>
        <v>206</v>
      </c>
      <c r="J71" s="34">
        <v>65</v>
      </c>
      <c r="K71" s="34" t="s">
        <v>31</v>
      </c>
      <c r="L71" s="86" t="s">
        <v>148</v>
      </c>
      <c r="M71" s="35">
        <f>SUM('Devon Tomlinson'!K6)</f>
        <v>5</v>
      </c>
      <c r="N71" s="35">
        <f>SUM('Devon Tomlinson'!L6)</f>
        <v>973.00099999999998</v>
      </c>
      <c r="O71" s="68">
        <f>SUM('Devon Tomlinson'!M6)</f>
        <v>194.6002</v>
      </c>
    </row>
    <row r="72" spans="1:15" x14ac:dyDescent="0.25">
      <c r="A72" s="34">
        <v>66</v>
      </c>
      <c r="B72" s="34" t="s">
        <v>31</v>
      </c>
      <c r="C72" s="86" t="s">
        <v>263</v>
      </c>
      <c r="D72" s="35">
        <f>SUM('Carlos Rodriguez-Feo'!K6)</f>
        <v>9</v>
      </c>
      <c r="E72" s="35">
        <f>SUM('Carlos Rodriguez-Feo'!L6)</f>
        <v>1752.001</v>
      </c>
      <c r="F72" s="68">
        <f>SUM('Carlos Rodriguez-Feo'!M6)</f>
        <v>194.66677777777778</v>
      </c>
      <c r="G72" s="35">
        <f>SUM('Carlos Rodriguez-Feo'!N6)</f>
        <v>11</v>
      </c>
      <c r="H72" s="68">
        <f>SUM('Carlos Rodriguez-Feo'!O6)</f>
        <v>205.66677777777778</v>
      </c>
      <c r="J72" s="34">
        <v>66</v>
      </c>
      <c r="K72" s="34" t="s">
        <v>31</v>
      </c>
      <c r="L72" s="86" t="s">
        <v>124</v>
      </c>
      <c r="M72" s="35">
        <f>SUM('Craig Bowlby'!K5)</f>
        <v>4</v>
      </c>
      <c r="N72" s="35">
        <f>SUM('Craig Bowlby'!L5)</f>
        <v>778</v>
      </c>
      <c r="O72" s="68">
        <f>SUM('Craig Bowlby'!M5)</f>
        <v>194.5</v>
      </c>
    </row>
    <row r="73" spans="1:15" x14ac:dyDescent="0.25">
      <c r="A73" s="34">
        <v>67</v>
      </c>
      <c r="B73" s="34" t="s">
        <v>31</v>
      </c>
      <c r="C73" s="86" t="s">
        <v>182</v>
      </c>
      <c r="D73" s="35">
        <f>SUM('Stanley Canter'!K7)</f>
        <v>12</v>
      </c>
      <c r="E73" s="35">
        <f>SUM('Stanley Canter'!L7)</f>
        <v>2346</v>
      </c>
      <c r="F73" s="68">
        <f>SUM('Stanley Canter'!M7)</f>
        <v>195.5</v>
      </c>
      <c r="G73" s="35">
        <f>SUM('Stanley Canter'!N7)</f>
        <v>10</v>
      </c>
      <c r="H73" s="68">
        <f>SUM('Stanley Canter'!O7)</f>
        <v>205.5</v>
      </c>
      <c r="J73" s="34">
        <v>67</v>
      </c>
      <c r="K73" s="34" t="s">
        <v>31</v>
      </c>
      <c r="L73" s="86" t="s">
        <v>351</v>
      </c>
      <c r="M73" s="35">
        <f>SUM('Mark Burns'!K5)</f>
        <v>6</v>
      </c>
      <c r="N73" s="35">
        <f>SUM('Mark Burns'!L5)</f>
        <v>1166</v>
      </c>
      <c r="O73" s="68">
        <f>SUM('Mark Burns'!M5)</f>
        <v>194.33333333333334</v>
      </c>
    </row>
    <row r="74" spans="1:15" x14ac:dyDescent="0.25">
      <c r="A74" s="34">
        <v>68</v>
      </c>
      <c r="B74" s="34" t="s">
        <v>31</v>
      </c>
      <c r="C74" s="86" t="s">
        <v>237</v>
      </c>
      <c r="D74" s="35">
        <f>SUM('Brad Patton'!K8)</f>
        <v>17</v>
      </c>
      <c r="E74" s="35">
        <f>SUM('Brad Patton'!L8)</f>
        <v>3309.0010000000002</v>
      </c>
      <c r="F74" s="68">
        <f>SUM('Brad Patton'!M8)</f>
        <v>194.64711764705885</v>
      </c>
      <c r="G74" s="35">
        <f>SUM('Brad Patton'!N8)</f>
        <v>10</v>
      </c>
      <c r="H74" s="68">
        <f>SUM('Brad Patton'!O8)</f>
        <v>204.64711764705885</v>
      </c>
      <c r="J74" s="34">
        <v>68</v>
      </c>
      <c r="K74" s="34" t="s">
        <v>31</v>
      </c>
      <c r="L74" s="88" t="s">
        <v>279</v>
      </c>
      <c r="M74" s="35">
        <f>SUM('Russ Peters'!K5)</f>
        <v>3</v>
      </c>
      <c r="N74" s="35">
        <f>SUM('Russ Peters'!L5)</f>
        <v>583</v>
      </c>
      <c r="O74" s="68">
        <f>SUM('Russ Peters'!M5)</f>
        <v>194.33333333333334</v>
      </c>
    </row>
    <row r="75" spans="1:15" x14ac:dyDescent="0.25">
      <c r="A75" s="34">
        <v>69</v>
      </c>
      <c r="B75" s="34" t="s">
        <v>31</v>
      </c>
      <c r="C75" s="86" t="s">
        <v>207</v>
      </c>
      <c r="D75" s="35">
        <f>SUM('Walley Smallwood'!K8)</f>
        <v>18</v>
      </c>
      <c r="E75" s="35">
        <f>SUM('Walley Smallwood'!L8)</f>
        <v>3462</v>
      </c>
      <c r="F75" s="68">
        <f>SUM('Walley Smallwood'!M8)</f>
        <v>192.33333333333334</v>
      </c>
      <c r="G75" s="35">
        <f>SUM('Walley Smallwood'!N8)</f>
        <v>12</v>
      </c>
      <c r="H75" s="68">
        <f>SUM('Walley Smallwood'!O8)</f>
        <v>204.33333333333334</v>
      </c>
      <c r="J75" s="34">
        <v>69</v>
      </c>
      <c r="K75" s="34" t="s">
        <v>31</v>
      </c>
      <c r="L75" s="86" t="s">
        <v>83</v>
      </c>
      <c r="M75" s="35">
        <f>SUM('James Braddy'!K18)</f>
        <v>12</v>
      </c>
      <c r="N75" s="35">
        <f>SUM('James Braddy'!L18)</f>
        <v>2330</v>
      </c>
      <c r="O75" s="68">
        <f>SUM('James Braddy'!M18)</f>
        <v>194.16666666666666</v>
      </c>
    </row>
    <row r="76" spans="1:15" x14ac:dyDescent="0.25">
      <c r="A76" s="34">
        <v>70</v>
      </c>
      <c r="B76" s="34" t="s">
        <v>31</v>
      </c>
      <c r="C76" s="86" t="s">
        <v>177</v>
      </c>
      <c r="D76" s="35">
        <f>SUM('Joe Jarrell'!K17)</f>
        <v>4</v>
      </c>
      <c r="E76" s="35">
        <f>SUM('Joe Jarrell'!L17)</f>
        <v>791</v>
      </c>
      <c r="F76" s="68">
        <f>SUM('Joe Jarrell'!M17)</f>
        <v>197.75</v>
      </c>
      <c r="G76" s="35">
        <f>SUM('Joe Jarrell'!N17)</f>
        <v>6</v>
      </c>
      <c r="H76" s="68">
        <f>SUM('Joe Jarrell'!O17)</f>
        <v>203.75</v>
      </c>
      <c r="J76" s="34">
        <v>70</v>
      </c>
      <c r="K76" s="34" t="s">
        <v>31</v>
      </c>
      <c r="L76" s="86" t="s">
        <v>167</v>
      </c>
      <c r="M76" s="35">
        <f>SUM('Charles Knight'!K8)</f>
        <v>14</v>
      </c>
      <c r="N76" s="35">
        <f>SUM('Charles Knight'!L8)</f>
        <v>2717.002</v>
      </c>
      <c r="O76" s="68">
        <f>SUM('Charles Knight'!M8)</f>
        <v>194.07157142857142</v>
      </c>
    </row>
    <row r="77" spans="1:15" x14ac:dyDescent="0.25">
      <c r="A77" s="34">
        <v>71</v>
      </c>
      <c r="B77" s="34" t="s">
        <v>31</v>
      </c>
      <c r="C77" s="86" t="s">
        <v>280</v>
      </c>
      <c r="D77" s="35">
        <f>SUM('Hal Tate'!K6)</f>
        <v>3</v>
      </c>
      <c r="E77" s="35">
        <f>SUM('Hal Tate'!L6)</f>
        <v>596</v>
      </c>
      <c r="F77" s="68">
        <f>SUM('Hal Tate'!M6)</f>
        <v>198.66666666666666</v>
      </c>
      <c r="G77" s="35">
        <f>SUM('Hal Tate'!N6)</f>
        <v>5</v>
      </c>
      <c r="H77" s="68">
        <f>SUM('Hal Tate'!O6)</f>
        <v>203.66666666666666</v>
      </c>
      <c r="J77" s="34">
        <v>71</v>
      </c>
      <c r="K77" s="34" t="s">
        <v>31</v>
      </c>
      <c r="L77" s="86" t="s">
        <v>304</v>
      </c>
      <c r="M77" s="35">
        <f>SUM('Timmy Roland'!K5)</f>
        <v>6</v>
      </c>
      <c r="N77" s="35">
        <f>SUM('Timmy Roland'!L5)</f>
        <v>1164</v>
      </c>
      <c r="O77" s="68">
        <f>SUM('Timmy Roland'!M5)</f>
        <v>194</v>
      </c>
    </row>
    <row r="78" spans="1:15" x14ac:dyDescent="0.25">
      <c r="A78" s="34">
        <v>72</v>
      </c>
      <c r="B78" s="34" t="s">
        <v>31</v>
      </c>
      <c r="C78" s="86" t="s">
        <v>124</v>
      </c>
      <c r="D78" s="35">
        <f>SUM('Craig Bowlby'!K5)</f>
        <v>4</v>
      </c>
      <c r="E78" s="35">
        <f>SUM('Craig Bowlby'!L5)</f>
        <v>778</v>
      </c>
      <c r="F78" s="68">
        <f>SUM('Craig Bowlby'!M5)</f>
        <v>194.5</v>
      </c>
      <c r="G78" s="35">
        <f>SUM('Craig Bowlby'!N5)</f>
        <v>9</v>
      </c>
      <c r="H78" s="68">
        <f>SUM('Craig Bowlby'!O5)</f>
        <v>203.5</v>
      </c>
      <c r="J78" s="34">
        <v>72</v>
      </c>
      <c r="K78" s="34" t="s">
        <v>31</v>
      </c>
      <c r="L78" s="86" t="s">
        <v>89</v>
      </c>
      <c r="M78" s="35">
        <f>SUM('Jim Sullivan'!K6)</f>
        <v>8</v>
      </c>
      <c r="N78" s="35">
        <f>SUM('Jim Sullivan'!L6)</f>
        <v>1551</v>
      </c>
      <c r="O78" s="68">
        <f>SUM('Jim Sullivan'!M6)</f>
        <v>193.875</v>
      </c>
    </row>
    <row r="79" spans="1:15" x14ac:dyDescent="0.25">
      <c r="A79" s="34">
        <v>73</v>
      </c>
      <c r="B79" s="34" t="s">
        <v>31</v>
      </c>
      <c r="C79" s="88" t="s">
        <v>242</v>
      </c>
      <c r="D79" s="35">
        <f>SUM('Jud Denniston'!K8)</f>
        <v>17</v>
      </c>
      <c r="E79" s="35">
        <f>SUM('Jud Denniston'!L8)</f>
        <v>3282</v>
      </c>
      <c r="F79" s="68">
        <f>SUM('Jud Denniston'!M8)</f>
        <v>193.05882352941177</v>
      </c>
      <c r="G79" s="35">
        <f>SUM('Jud Denniston'!N8)</f>
        <v>10</v>
      </c>
      <c r="H79" s="68">
        <f>SUM('Jud Denniston'!O8)</f>
        <v>203.05882352941177</v>
      </c>
      <c r="J79" s="34">
        <v>73</v>
      </c>
      <c r="K79" s="34" t="s">
        <v>31</v>
      </c>
      <c r="L79" s="86" t="s">
        <v>352</v>
      </c>
      <c r="M79" s="35">
        <f>SUM('Pat Gill'!K5)</f>
        <v>6</v>
      </c>
      <c r="N79" s="35">
        <f>SUM('Pat Gill'!L5)</f>
        <v>1163</v>
      </c>
      <c r="O79" s="68">
        <f>SUM('Pat Gill'!M5)</f>
        <v>193.83333333333334</v>
      </c>
    </row>
    <row r="80" spans="1:15" x14ac:dyDescent="0.25">
      <c r="A80" s="34">
        <v>74</v>
      </c>
      <c r="B80" s="34" t="s">
        <v>31</v>
      </c>
      <c r="C80" s="86" t="s">
        <v>249</v>
      </c>
      <c r="D80" s="35">
        <f>SUM('K.  J.Bailey'!K8)</f>
        <v>18</v>
      </c>
      <c r="E80" s="35">
        <f>SUM('K.  J.Bailey'!L8)</f>
        <v>3463</v>
      </c>
      <c r="F80" s="68">
        <f>SUM('K.  J.Bailey'!M8)</f>
        <v>192.38888888888889</v>
      </c>
      <c r="G80" s="35">
        <f>SUM('K.  J.Bailey'!N8)</f>
        <v>10</v>
      </c>
      <c r="H80" s="68">
        <f>SUM('K.  J.Bailey'!O8)</f>
        <v>202.38888888888889</v>
      </c>
      <c r="J80" s="34">
        <v>74</v>
      </c>
      <c r="K80" s="34" t="s">
        <v>31</v>
      </c>
      <c r="L80" s="88" t="s">
        <v>114</v>
      </c>
      <c r="M80" s="35">
        <f>SUM('Steve Pennington'!K24)</f>
        <v>15</v>
      </c>
      <c r="N80" s="35">
        <f>SUM('Steve Pennington'!L24)</f>
        <v>2907.0010000000002</v>
      </c>
      <c r="O80" s="68">
        <f>SUM('Steve Pennington'!M24)</f>
        <v>193.80006666666668</v>
      </c>
    </row>
    <row r="81" spans="1:15" x14ac:dyDescent="0.25">
      <c r="A81" s="34">
        <v>75</v>
      </c>
      <c r="B81" s="34" t="s">
        <v>31</v>
      </c>
      <c r="C81" s="86" t="s">
        <v>351</v>
      </c>
      <c r="D81" s="35">
        <f>SUM('Mark Burns'!K5)</f>
        <v>6</v>
      </c>
      <c r="E81" s="35">
        <f>SUM('Mark Burns'!L5)</f>
        <v>1166</v>
      </c>
      <c r="F81" s="68">
        <f>SUM('Mark Burns'!M5)</f>
        <v>194.33333333333334</v>
      </c>
      <c r="G81" s="35">
        <f>SUM('Mark Burns'!N5)</f>
        <v>8</v>
      </c>
      <c r="H81" s="68">
        <f>SUM('Mark Burns'!O5)</f>
        <v>202.33333333333334</v>
      </c>
      <c r="J81" s="34">
        <v>75</v>
      </c>
      <c r="K81" s="34" t="s">
        <v>31</v>
      </c>
      <c r="L81" s="86" t="s">
        <v>132</v>
      </c>
      <c r="M81" s="35">
        <f>SUM('Eddie Robertson'!K7)</f>
        <v>9</v>
      </c>
      <c r="N81" s="35">
        <f>SUM('Eddie Robertson'!L7)</f>
        <v>1744</v>
      </c>
      <c r="O81" s="68">
        <f>SUM('Eddie Robertson'!M7)</f>
        <v>193.77777777777777</v>
      </c>
    </row>
    <row r="82" spans="1:15" x14ac:dyDescent="0.25">
      <c r="A82" s="34">
        <v>76</v>
      </c>
      <c r="B82" s="34" t="s">
        <v>31</v>
      </c>
      <c r="C82" s="86" t="s">
        <v>39</v>
      </c>
      <c r="D82" s="35">
        <f>SUM('Joe David'!K8)</f>
        <v>16</v>
      </c>
      <c r="E82" s="35">
        <f>SUM('Joe David'!L8)</f>
        <v>2993</v>
      </c>
      <c r="F82" s="68">
        <f>SUM('Joe David'!M8)</f>
        <v>187.0625</v>
      </c>
      <c r="G82" s="35">
        <f>SUM('Joe David'!N8)</f>
        <v>15</v>
      </c>
      <c r="H82" s="68">
        <f>SUM('Joe David'!O8)</f>
        <v>202.0625</v>
      </c>
      <c r="J82" s="34">
        <v>76</v>
      </c>
      <c r="K82" s="34" t="s">
        <v>31</v>
      </c>
      <c r="L82" s="86" t="s">
        <v>211</v>
      </c>
      <c r="M82" s="35">
        <f>SUM('Bill Kelly'!K5)</f>
        <v>4</v>
      </c>
      <c r="N82" s="35">
        <f>SUM('Bill Kelly'!L5)</f>
        <v>775.00099999999998</v>
      </c>
      <c r="O82" s="68">
        <f>SUM('Bill Kelly'!M5)</f>
        <v>193.75024999999999</v>
      </c>
    </row>
    <row r="83" spans="1:15" x14ac:dyDescent="0.25">
      <c r="A83" s="34">
        <v>77</v>
      </c>
      <c r="B83" s="34" t="s">
        <v>31</v>
      </c>
      <c r="C83" s="86" t="s">
        <v>166</v>
      </c>
      <c r="D83" s="35">
        <f>SUM('Danny Payne'!K6)</f>
        <v>10</v>
      </c>
      <c r="E83" s="35">
        <f>SUM('Danny Payne'!L6)</f>
        <v>1906</v>
      </c>
      <c r="F83" s="68">
        <f>SUM('Danny Payne'!M6)</f>
        <v>190.6</v>
      </c>
      <c r="G83" s="35">
        <f>SUM('Danny Payne'!N6)</f>
        <v>11</v>
      </c>
      <c r="H83" s="68">
        <f>SUM('Danny Payne'!O6)</f>
        <v>201.6</v>
      </c>
      <c r="J83" s="34">
        <v>77</v>
      </c>
      <c r="K83" s="34" t="s">
        <v>31</v>
      </c>
      <c r="L83" s="86" t="s">
        <v>92</v>
      </c>
      <c r="M83" s="35">
        <f>SUM('Noah Johns'!K5)</f>
        <v>4</v>
      </c>
      <c r="N83" s="35">
        <f>SUM('Noah Johns'!L5)</f>
        <v>775</v>
      </c>
      <c r="O83" s="68">
        <f>SUM('Noah Johns'!M5)</f>
        <v>193.75</v>
      </c>
    </row>
    <row r="84" spans="1:15" x14ac:dyDescent="0.25">
      <c r="A84" s="34">
        <v>78</v>
      </c>
      <c r="B84" s="34" t="s">
        <v>31</v>
      </c>
      <c r="C84" s="86" t="s">
        <v>211</v>
      </c>
      <c r="D84" s="35">
        <f>SUM('Bill Kelly'!K5)</f>
        <v>4</v>
      </c>
      <c r="E84" s="35">
        <f>SUM('Bill Kelly'!L5)</f>
        <v>775.00099999999998</v>
      </c>
      <c r="F84" s="68">
        <f>SUM('Bill Kelly'!M5)</f>
        <v>193.75024999999999</v>
      </c>
      <c r="G84" s="35">
        <f>SUM('Bill Kelly'!N5)</f>
        <v>7</v>
      </c>
      <c r="H84" s="68">
        <f>SUM('Bill Kelly'!O5)</f>
        <v>200.75024999999999</v>
      </c>
      <c r="J84" s="34">
        <v>78</v>
      </c>
      <c r="K84" s="34" t="s">
        <v>31</v>
      </c>
      <c r="L84" s="86" t="s">
        <v>336</v>
      </c>
      <c r="M84" s="35">
        <f>SUM('Carl HIll'!K6)</f>
        <v>6</v>
      </c>
      <c r="N84" s="35">
        <f>SUM('Carl HIll'!L6)</f>
        <v>1161</v>
      </c>
      <c r="O84" s="68">
        <f>SUM('Carl HIll'!M6)</f>
        <v>193.5</v>
      </c>
    </row>
    <row r="85" spans="1:15" x14ac:dyDescent="0.25">
      <c r="A85" s="34">
        <v>79</v>
      </c>
      <c r="B85" s="34" t="s">
        <v>31</v>
      </c>
      <c r="C85" s="86" t="s">
        <v>240</v>
      </c>
      <c r="D85" s="35">
        <f>SUM('Mathew Strong'!K6)</f>
        <v>7</v>
      </c>
      <c r="E85" s="35">
        <f>SUM('Mathew Strong'!L6)</f>
        <v>1369</v>
      </c>
      <c r="F85" s="68">
        <f>SUM('Mathew Strong'!M6)</f>
        <v>195.57142857142858</v>
      </c>
      <c r="G85" s="35">
        <f>SUM('Mathew Strong'!N6)</f>
        <v>5</v>
      </c>
      <c r="H85" s="68">
        <f>SUM('Mathew Strong'!O6)</f>
        <v>200.57142857142858</v>
      </c>
      <c r="J85" s="34">
        <v>79</v>
      </c>
      <c r="K85" s="34" t="s">
        <v>31</v>
      </c>
      <c r="L85" s="86" t="s">
        <v>131</v>
      </c>
      <c r="M85" s="35">
        <f>SUM('Lukas Brooks'!K5)</f>
        <v>3</v>
      </c>
      <c r="N85" s="35">
        <f>SUM('Lukas Brooks'!L5)</f>
        <v>580.00099999999998</v>
      </c>
      <c r="O85" s="68">
        <f>SUM('Lukas Brooks'!M5)</f>
        <v>193.33366666666666</v>
      </c>
    </row>
    <row r="86" spans="1:15" x14ac:dyDescent="0.25">
      <c r="A86" s="34">
        <v>80</v>
      </c>
      <c r="B86" s="34" t="s">
        <v>31</v>
      </c>
      <c r="C86" s="88" t="s">
        <v>115</v>
      </c>
      <c r="D86" s="35">
        <f>SUM('Dave Jennings'!K20)</f>
        <v>3</v>
      </c>
      <c r="E86" s="35">
        <f>SUM('Dave Jennings'!L20)</f>
        <v>595</v>
      </c>
      <c r="F86" s="68">
        <f>SUM('Dave Jennings'!M20)</f>
        <v>198.33333333333334</v>
      </c>
      <c r="G86" s="35">
        <f>SUM('Dave Jennings'!N20)</f>
        <v>2</v>
      </c>
      <c r="H86" s="68">
        <f>SUM('Dave Jennings'!O20)</f>
        <v>200.33333333333334</v>
      </c>
      <c r="J86" s="34">
        <v>80</v>
      </c>
      <c r="K86" s="34" t="s">
        <v>31</v>
      </c>
      <c r="L86" s="86" t="s">
        <v>205</v>
      </c>
      <c r="M86" s="35">
        <f>SUM('Jamie Compton'!K7)</f>
        <v>12</v>
      </c>
      <c r="N86" s="35">
        <f>SUM('Jamie Compton'!L7)</f>
        <v>2320.0010000000002</v>
      </c>
      <c r="O86" s="68">
        <f>SUM('Jamie Compton'!M7)</f>
        <v>193.33341666666669</v>
      </c>
    </row>
    <row r="87" spans="1:15" x14ac:dyDescent="0.25">
      <c r="A87" s="34">
        <v>81</v>
      </c>
      <c r="B87" s="34" t="s">
        <v>31</v>
      </c>
      <c r="C87" s="86" t="s">
        <v>92</v>
      </c>
      <c r="D87" s="35">
        <f>SUM('Noah Johns'!K5)</f>
        <v>4</v>
      </c>
      <c r="E87" s="35">
        <f>SUM('Noah Johns'!L5)</f>
        <v>775</v>
      </c>
      <c r="F87" s="68">
        <f>SUM('Noah Johns'!M5)</f>
        <v>193.75</v>
      </c>
      <c r="G87" s="35">
        <f>SUM('Noah Johns'!N5)</f>
        <v>6</v>
      </c>
      <c r="H87" s="68">
        <f>SUM('Noah Johns'!O5)</f>
        <v>199.75</v>
      </c>
      <c r="J87" s="34">
        <v>81</v>
      </c>
      <c r="K87" s="34" t="s">
        <v>31</v>
      </c>
      <c r="L87" s="86" t="s">
        <v>168</v>
      </c>
      <c r="M87" s="35">
        <f>SUM('Larry McGill'!K7)</f>
        <v>12</v>
      </c>
      <c r="N87" s="35">
        <f>SUM('Larry McGill'!L7)</f>
        <v>2317</v>
      </c>
      <c r="O87" s="68">
        <f>SUM('Larry McGill'!M7)</f>
        <v>193.08333333333334</v>
      </c>
    </row>
    <row r="88" spans="1:15" x14ac:dyDescent="0.25">
      <c r="A88" s="34">
        <v>82</v>
      </c>
      <c r="B88" s="34" t="s">
        <v>31</v>
      </c>
      <c r="C88" s="86" t="s">
        <v>355</v>
      </c>
      <c r="D88" s="35">
        <f>SUM('Otis Riffey'!K6)</f>
        <v>12</v>
      </c>
      <c r="E88" s="35">
        <f>SUM('Otis Riffey'!L6)</f>
        <v>2274</v>
      </c>
      <c r="F88" s="68">
        <f>SUM('Otis Riffey'!M6)</f>
        <v>189.5</v>
      </c>
      <c r="G88" s="35">
        <f>SUM('Otis Riffey'!N6)</f>
        <v>10</v>
      </c>
      <c r="H88" s="68">
        <f>SUM('Otis Riffey'!O6)</f>
        <v>199.5</v>
      </c>
      <c r="J88" s="34">
        <v>82</v>
      </c>
      <c r="K88" s="34" t="s">
        <v>31</v>
      </c>
      <c r="L88" s="88" t="s">
        <v>242</v>
      </c>
      <c r="M88" s="35">
        <f>SUM('Jud Denniston'!K8)</f>
        <v>17</v>
      </c>
      <c r="N88" s="35">
        <f>SUM('Jud Denniston'!L8)</f>
        <v>3282</v>
      </c>
      <c r="O88" s="68">
        <f>SUM('Jud Denniston'!M8)</f>
        <v>193.05882352941177</v>
      </c>
    </row>
    <row r="89" spans="1:15" x14ac:dyDescent="0.25">
      <c r="A89" s="34">
        <v>83</v>
      </c>
      <c r="B89" s="34" t="s">
        <v>31</v>
      </c>
      <c r="C89" s="86" t="s">
        <v>205</v>
      </c>
      <c r="D89" s="35">
        <f>SUM('Jamie Compton'!K7)</f>
        <v>12</v>
      </c>
      <c r="E89" s="35">
        <f>SUM('Jamie Compton'!L7)</f>
        <v>2320.0010000000002</v>
      </c>
      <c r="F89" s="68">
        <f>SUM('Jamie Compton'!M7)</f>
        <v>193.33341666666669</v>
      </c>
      <c r="G89" s="35">
        <f>SUM('Jamie Compton'!N7)</f>
        <v>6</v>
      </c>
      <c r="H89" s="68">
        <f>SUM('Jamie Compton'!O7)</f>
        <v>199.33341666666669</v>
      </c>
      <c r="J89" s="34">
        <v>83</v>
      </c>
      <c r="K89" s="34" t="s">
        <v>31</v>
      </c>
      <c r="L89" s="86" t="s">
        <v>284</v>
      </c>
      <c r="M89" s="35">
        <f>SUM('Jimmy Tate'!K6)</f>
        <v>3</v>
      </c>
      <c r="N89" s="35">
        <f>SUM('Jimmy Tate'!L6)</f>
        <v>579</v>
      </c>
      <c r="O89" s="68">
        <f>SUM('Jimmy Tate'!M6)</f>
        <v>193</v>
      </c>
    </row>
    <row r="90" spans="1:15" x14ac:dyDescent="0.25">
      <c r="A90" s="34">
        <v>84</v>
      </c>
      <c r="B90" s="34" t="s">
        <v>31</v>
      </c>
      <c r="C90" s="86" t="s">
        <v>282</v>
      </c>
      <c r="D90" s="35">
        <f>SUM('Daniel Smith'!K6)</f>
        <v>3</v>
      </c>
      <c r="E90" s="35">
        <f>SUM('Daniel Smith'!L6)</f>
        <v>592</v>
      </c>
      <c r="F90" s="68">
        <f>SUM('Daniel Smith'!M6)</f>
        <v>197.33333333333334</v>
      </c>
      <c r="G90" s="35">
        <f>SUM('Daniel Smith'!N6)</f>
        <v>2</v>
      </c>
      <c r="H90" s="68">
        <f>SUM('Daniel Smith'!O6)</f>
        <v>199.33333333333334</v>
      </c>
      <c r="J90" s="34">
        <v>84</v>
      </c>
      <c r="K90" s="34" t="s">
        <v>31</v>
      </c>
      <c r="L90" s="86" t="s">
        <v>153</v>
      </c>
      <c r="M90" s="35">
        <f>SUM('Theodore Farkas'!K6)</f>
        <v>9</v>
      </c>
      <c r="N90" s="35">
        <f>SUM('Theodore Farkas'!L6)</f>
        <v>1736</v>
      </c>
      <c r="O90" s="68">
        <f>SUM('Theodore Farkas'!M6)</f>
        <v>192.88888888888889</v>
      </c>
    </row>
    <row r="91" spans="1:15" x14ac:dyDescent="0.25">
      <c r="A91" s="34">
        <v>85</v>
      </c>
      <c r="B91" s="34" t="s">
        <v>31</v>
      </c>
      <c r="C91" s="86" t="s">
        <v>231</v>
      </c>
      <c r="D91" s="35">
        <f>SUM('Rex Thompson'!K6)</f>
        <v>8</v>
      </c>
      <c r="E91" s="35">
        <f>SUM('Rex Thompson'!L6)</f>
        <v>1504</v>
      </c>
      <c r="F91" s="68">
        <f>SUM('Rex Thompson'!M6)</f>
        <v>188</v>
      </c>
      <c r="G91" s="35">
        <f>SUM('Rex Thompson'!N6)</f>
        <v>11</v>
      </c>
      <c r="H91" s="68">
        <f>SUM('Rex Thompson'!O6)</f>
        <v>199</v>
      </c>
      <c r="J91" s="34">
        <v>85</v>
      </c>
      <c r="K91" s="34" t="s">
        <v>31</v>
      </c>
      <c r="L91" s="86" t="s">
        <v>155</v>
      </c>
      <c r="M91" s="35">
        <f>SUM('Ronald Blasko'!K7)</f>
        <v>12</v>
      </c>
      <c r="N91" s="35">
        <f>SUM('Ronald Blasko'!L7)</f>
        <v>2313.0119999999997</v>
      </c>
      <c r="O91" s="68">
        <f>SUM('Ronald Blasko'!M7)</f>
        <v>192.75099999999998</v>
      </c>
    </row>
    <row r="92" spans="1:15" x14ac:dyDescent="0.25">
      <c r="A92" s="34">
        <v>86</v>
      </c>
      <c r="B92" s="34" t="s">
        <v>31</v>
      </c>
      <c r="C92" s="86" t="s">
        <v>202</v>
      </c>
      <c r="D92" s="35">
        <f>SUM('Jim Peek'!K6)</f>
        <v>8</v>
      </c>
      <c r="E92" s="35">
        <f>SUM('Jim Peek'!L6)</f>
        <v>1559</v>
      </c>
      <c r="F92" s="68">
        <f>SUM('Jim Peek'!M6)</f>
        <v>194.875</v>
      </c>
      <c r="G92" s="35">
        <f>SUM('Jim Peek'!N6)</f>
        <v>4</v>
      </c>
      <c r="H92" s="68">
        <f>SUM('Jim Peek'!O6)</f>
        <v>198.875</v>
      </c>
      <c r="J92" s="34">
        <v>86</v>
      </c>
      <c r="K92" s="34" t="s">
        <v>31</v>
      </c>
      <c r="L92" s="86" t="s">
        <v>145</v>
      </c>
      <c r="M92" s="35">
        <f>SUM('Randy Herrmann'!K5)</f>
        <v>6</v>
      </c>
      <c r="N92" s="35">
        <f>SUM('Randy Herrmann'!L5)</f>
        <v>1155</v>
      </c>
      <c r="O92" s="68">
        <f>SUM('Randy Herrmann'!M5)</f>
        <v>192.5</v>
      </c>
    </row>
    <row r="93" spans="1:15" x14ac:dyDescent="0.25">
      <c r="A93" s="34">
        <v>87</v>
      </c>
      <c r="B93" s="34" t="s">
        <v>31</v>
      </c>
      <c r="C93" s="86" t="s">
        <v>21</v>
      </c>
      <c r="D93" s="35">
        <f>SUM('Kevin Sullivan'!K7)</f>
        <v>14</v>
      </c>
      <c r="E93" s="35">
        <f>SUM('Kevin Sullivan'!L7)</f>
        <v>2624</v>
      </c>
      <c r="F93" s="68">
        <f>SUM('Kevin Sullivan'!M7)</f>
        <v>187.42857142857142</v>
      </c>
      <c r="G93" s="35">
        <f>SUM('Kevin Sullivan'!N7)</f>
        <v>11</v>
      </c>
      <c r="H93" s="68">
        <f>SUM('Kevin Sullivan'!O7)</f>
        <v>198.42857142857142</v>
      </c>
      <c r="J93" s="34">
        <v>87</v>
      </c>
      <c r="K93" s="34" t="s">
        <v>31</v>
      </c>
      <c r="L93" s="88" t="s">
        <v>243</v>
      </c>
      <c r="M93" s="35">
        <f>SUM('David McGeorge'!K5)</f>
        <v>4</v>
      </c>
      <c r="N93" s="35">
        <f>SUM('David McGeorge'!L5)</f>
        <v>770</v>
      </c>
      <c r="O93" s="68">
        <f>SUM('David McGeorge'!M5)</f>
        <v>192.5</v>
      </c>
    </row>
    <row r="94" spans="1:15" x14ac:dyDescent="0.25">
      <c r="A94" s="34">
        <v>88</v>
      </c>
      <c r="B94" s="34" t="s">
        <v>31</v>
      </c>
      <c r="C94" s="86" t="s">
        <v>218</v>
      </c>
      <c r="D94" s="35">
        <f>SUM('Tim Grimme'!K5)</f>
        <v>6</v>
      </c>
      <c r="E94" s="35">
        <f>SUM('Tim Grimme'!L5)</f>
        <v>1142.001</v>
      </c>
      <c r="F94" s="68">
        <f>SUM('Tim Grimme'!M5)</f>
        <v>190.33349999999999</v>
      </c>
      <c r="G94" s="35">
        <f>SUM('Tim Grimme'!N5)</f>
        <v>8</v>
      </c>
      <c r="H94" s="68">
        <f>SUM('Tim Grimme'!O5)</f>
        <v>198.33349999999999</v>
      </c>
      <c r="J94" s="34">
        <v>88</v>
      </c>
      <c r="K94" s="34" t="s">
        <v>31</v>
      </c>
      <c r="L94" s="86" t="s">
        <v>251</v>
      </c>
      <c r="M94" s="35">
        <f>SUM('K.  J.Bailey'!K8)</f>
        <v>18</v>
      </c>
      <c r="N94" s="35">
        <f>SUM('K.  J.Bailey'!L8)</f>
        <v>3463</v>
      </c>
      <c r="O94" s="68">
        <f>SUM('K.  J.Bailey'!M8)</f>
        <v>192.38888888888889</v>
      </c>
    </row>
    <row r="95" spans="1:15" x14ac:dyDescent="0.25">
      <c r="A95" s="34">
        <v>89</v>
      </c>
      <c r="B95" s="34" t="s">
        <v>31</v>
      </c>
      <c r="C95" s="88" t="s">
        <v>278</v>
      </c>
      <c r="D95" s="35">
        <f>SUM('Steve Fletcher'!K5)</f>
        <v>3</v>
      </c>
      <c r="E95" s="35">
        <f>SUM('Steve Fletcher'!L5)</f>
        <v>589</v>
      </c>
      <c r="F95" s="68">
        <f>SUM('Steve Fletcher'!M5)</f>
        <v>196.33333333333334</v>
      </c>
      <c r="G95" s="35">
        <f>SUM('Steve Fletcher'!N5)</f>
        <v>2</v>
      </c>
      <c r="H95" s="68">
        <f>SUM('Steve Fletcher'!O5)</f>
        <v>198.33333333333334</v>
      </c>
      <c r="J95" s="34">
        <v>89</v>
      </c>
      <c r="K95" s="34" t="s">
        <v>31</v>
      </c>
      <c r="L95" s="86" t="s">
        <v>207</v>
      </c>
      <c r="M95" s="35">
        <f>SUM('Walley Smallwood'!K8)</f>
        <v>18</v>
      </c>
      <c r="N95" s="35">
        <f>SUM('Walley Smallwood'!L8)</f>
        <v>3462</v>
      </c>
      <c r="O95" s="68">
        <f>SUM('Walley Smallwood'!M8)</f>
        <v>192.33333333333334</v>
      </c>
    </row>
    <row r="96" spans="1:15" x14ac:dyDescent="0.25">
      <c r="A96" s="34">
        <v>90</v>
      </c>
      <c r="B96" s="34" t="s">
        <v>31</v>
      </c>
      <c r="C96" s="86" t="s">
        <v>337</v>
      </c>
      <c r="D96" s="35">
        <f>SUM('Bill Wade'!K6)</f>
        <v>6</v>
      </c>
      <c r="E96" s="35">
        <f>SUM('Bill Wade'!L6)</f>
        <v>1141</v>
      </c>
      <c r="F96" s="68">
        <f>SUM('Bill Wade'!M6)</f>
        <v>190.16666666666666</v>
      </c>
      <c r="G96" s="35">
        <f>SUM('Bill Wade'!N6)</f>
        <v>8</v>
      </c>
      <c r="H96" s="68">
        <f>SUM('Bill Wade'!O6)</f>
        <v>198.16666666666666</v>
      </c>
      <c r="J96" s="34">
        <v>90</v>
      </c>
      <c r="K96" s="34" t="s">
        <v>31</v>
      </c>
      <c r="L96" s="86" t="s">
        <v>86</v>
      </c>
      <c r="M96" s="35">
        <f>SUM('Fred Jamison'!K6)</f>
        <v>8</v>
      </c>
      <c r="N96" s="35">
        <f>SUM('Fred Jamison'!L6)</f>
        <v>1536</v>
      </c>
      <c r="O96" s="68">
        <f>SUM('Fred Jamison'!M6)</f>
        <v>192</v>
      </c>
    </row>
    <row r="97" spans="1:15" x14ac:dyDescent="0.25">
      <c r="A97" s="34">
        <v>91</v>
      </c>
      <c r="B97" s="34" t="s">
        <v>31</v>
      </c>
      <c r="C97" s="86" t="s">
        <v>59</v>
      </c>
      <c r="D97" s="35">
        <f>SUM('Eric Petzoldt'!K20)</f>
        <v>16</v>
      </c>
      <c r="E97" s="35">
        <f>SUM('Eric Petzoldt'!L20)</f>
        <v>3008</v>
      </c>
      <c r="F97" s="68">
        <f>SUM('Eric Petzoldt'!M20)</f>
        <v>188</v>
      </c>
      <c r="G97" s="35">
        <f>SUM('Eric Petzoldt'!N20)</f>
        <v>10</v>
      </c>
      <c r="H97" s="68">
        <f>SUM('Eric Petzoldt'!O20)</f>
        <v>198</v>
      </c>
      <c r="J97" s="34">
        <v>91</v>
      </c>
      <c r="K97" s="34" t="s">
        <v>31</v>
      </c>
      <c r="L97" s="86" t="s">
        <v>353</v>
      </c>
      <c r="M97" s="35">
        <f>SUM('Chris Helton'!K5)</f>
        <v>6</v>
      </c>
      <c r="N97" s="35">
        <f>SUM('Chris Helton'!L5)</f>
        <v>1152</v>
      </c>
      <c r="O97" s="68">
        <f>SUM('Chris Helton'!M5)</f>
        <v>192</v>
      </c>
    </row>
    <row r="98" spans="1:15" x14ac:dyDescent="0.25">
      <c r="A98" s="34">
        <v>92</v>
      </c>
      <c r="B98" s="34" t="s">
        <v>31</v>
      </c>
      <c r="C98" s="86" t="s">
        <v>86</v>
      </c>
      <c r="D98" s="35">
        <f>SUM('Fred Jamison'!K6)</f>
        <v>8</v>
      </c>
      <c r="E98" s="35">
        <f>SUM('Fred Jamison'!L6)</f>
        <v>1536</v>
      </c>
      <c r="F98" s="68">
        <f>SUM('Fred Jamison'!M6)</f>
        <v>192</v>
      </c>
      <c r="G98" s="35">
        <f>SUM('Fred Jamison'!N6)</f>
        <v>6</v>
      </c>
      <c r="H98" s="68">
        <f>SUM('Fred Jamison'!O6)</f>
        <v>198</v>
      </c>
      <c r="J98" s="34">
        <v>92</v>
      </c>
      <c r="K98" s="34" t="s">
        <v>31</v>
      </c>
      <c r="L98" s="86" t="s">
        <v>172</v>
      </c>
      <c r="M98" s="35">
        <f>SUM('John Laseter'!K16)</f>
        <v>4</v>
      </c>
      <c r="N98" s="35">
        <f>SUM('John Laseter'!L16)</f>
        <v>768</v>
      </c>
      <c r="O98" s="68">
        <f>SUM('John Laseter'!M16)</f>
        <v>192</v>
      </c>
    </row>
    <row r="99" spans="1:15" x14ac:dyDescent="0.25">
      <c r="A99" s="34">
        <v>93</v>
      </c>
      <c r="B99" s="34" t="s">
        <v>31</v>
      </c>
      <c r="C99" s="86" t="s">
        <v>304</v>
      </c>
      <c r="D99" s="35">
        <f>SUM('Timmy Roland'!K5)</f>
        <v>6</v>
      </c>
      <c r="E99" s="35">
        <f>SUM('Timmy Roland'!L5)</f>
        <v>1164</v>
      </c>
      <c r="F99" s="68">
        <f>SUM('Timmy Roland'!M5)</f>
        <v>194</v>
      </c>
      <c r="G99" s="35">
        <f>SUM('Timmy Roland'!N5)</f>
        <v>4</v>
      </c>
      <c r="H99" s="68">
        <f>SUM('Timmy Roland'!O5)</f>
        <v>198</v>
      </c>
      <c r="J99" s="34">
        <v>93</v>
      </c>
      <c r="K99" s="34" t="s">
        <v>31</v>
      </c>
      <c r="L99" s="86" t="s">
        <v>169</v>
      </c>
      <c r="M99" s="35">
        <f>SUM('Tommy Cole'!K8)</f>
        <v>14</v>
      </c>
      <c r="N99" s="35">
        <f>SUM('Tommy Cole'!L8)</f>
        <v>2686</v>
      </c>
      <c r="O99" s="68">
        <f>SUM('Tommy Cole'!M8)</f>
        <v>191.85714285714286</v>
      </c>
    </row>
    <row r="100" spans="1:15" x14ac:dyDescent="0.25">
      <c r="A100" s="34">
        <v>94</v>
      </c>
      <c r="B100" s="34" t="s">
        <v>31</v>
      </c>
      <c r="C100" s="86" t="s">
        <v>352</v>
      </c>
      <c r="D100" s="35">
        <f>SUM('Pat Gill'!K5)</f>
        <v>6</v>
      </c>
      <c r="E100" s="35">
        <f>SUM('Pat Gill'!L5)</f>
        <v>1163</v>
      </c>
      <c r="F100" s="68">
        <f>SUM('Pat Gill'!M5)</f>
        <v>193.83333333333334</v>
      </c>
      <c r="G100" s="35">
        <f>SUM('Pat Gill'!N5)</f>
        <v>4</v>
      </c>
      <c r="H100" s="68">
        <f>SUM('Pat Gill'!O5)</f>
        <v>197.83333333333334</v>
      </c>
      <c r="J100" s="34">
        <v>94</v>
      </c>
      <c r="K100" s="34" t="s">
        <v>31</v>
      </c>
      <c r="L100" s="86" t="s">
        <v>94</v>
      </c>
      <c r="M100" s="35">
        <f>SUM('Del Dillon'!K5)</f>
        <v>4</v>
      </c>
      <c r="N100" s="35">
        <f>SUM('Del Dillon'!L5)</f>
        <v>767</v>
      </c>
      <c r="O100" s="68">
        <f>SUM('Del Dillon'!M5)</f>
        <v>191.75</v>
      </c>
    </row>
    <row r="101" spans="1:15" x14ac:dyDescent="0.25">
      <c r="A101" s="34">
        <v>95</v>
      </c>
      <c r="B101" s="34" t="s">
        <v>31</v>
      </c>
      <c r="C101" s="88" t="s">
        <v>118</v>
      </c>
      <c r="D101" s="35">
        <f>SUM('Tom Tignor'!K5)</f>
        <v>3</v>
      </c>
      <c r="E101" s="35">
        <f>SUM('Tom Tignor'!L5)</f>
        <v>587</v>
      </c>
      <c r="F101" s="68">
        <f>SUM('Tom Tignor'!M5)</f>
        <v>195.66666666666666</v>
      </c>
      <c r="G101" s="35">
        <f>SUM('Tom Tignor'!N5)</f>
        <v>2</v>
      </c>
      <c r="H101" s="68">
        <f>SUM('Tom Tignor'!O5)</f>
        <v>197.66666666666666</v>
      </c>
      <c r="J101" s="34">
        <v>95</v>
      </c>
      <c r="K101" s="34" t="s">
        <v>31</v>
      </c>
      <c r="L101" s="86" t="s">
        <v>170</v>
      </c>
      <c r="M101" s="35">
        <f>SUM('Doug Lingle'!K9)</f>
        <v>18</v>
      </c>
      <c r="N101" s="35">
        <f>SUM('Doug Lingle'!L9)</f>
        <v>3445</v>
      </c>
      <c r="O101" s="68">
        <f>SUM('Doug Lingle'!M9)</f>
        <v>191.38888888888889</v>
      </c>
    </row>
    <row r="102" spans="1:15" x14ac:dyDescent="0.25">
      <c r="A102" s="34">
        <v>96</v>
      </c>
      <c r="B102" s="34" t="s">
        <v>31</v>
      </c>
      <c r="C102" s="86" t="s">
        <v>283</v>
      </c>
      <c r="D102" s="35">
        <f>SUM('Lloyd Breedlove'!K6)</f>
        <v>3</v>
      </c>
      <c r="E102" s="35">
        <f>SUM('Lloyd Breedlove'!L6)</f>
        <v>587</v>
      </c>
      <c r="F102" s="68">
        <f>SUM('Lloyd Breedlove'!M6)</f>
        <v>195.66666666666666</v>
      </c>
      <c r="G102" s="35">
        <f>SUM('Lloyd Breedlove'!N6)</f>
        <v>2</v>
      </c>
      <c r="H102" s="68">
        <f>SUM('Lloyd Breedlove'!O6)</f>
        <v>197.66666666666666</v>
      </c>
      <c r="J102" s="34">
        <v>96</v>
      </c>
      <c r="K102" s="34" t="s">
        <v>31</v>
      </c>
      <c r="L102" s="86" t="s">
        <v>197</v>
      </c>
      <c r="M102" s="35">
        <f>SUM('Dave Tomlinson'!K5)</f>
        <v>12</v>
      </c>
      <c r="N102" s="35">
        <f>SUM('Dave Tomlinson'!L5)</f>
        <v>2296</v>
      </c>
      <c r="O102" s="68">
        <f>SUM('Dave Tomlinson'!M5)</f>
        <v>191.33333333333334</v>
      </c>
    </row>
    <row r="103" spans="1:15" x14ac:dyDescent="0.25">
      <c r="A103" s="34">
        <v>97</v>
      </c>
      <c r="B103" s="34" t="s">
        <v>31</v>
      </c>
      <c r="C103" s="86" t="s">
        <v>329</v>
      </c>
      <c r="D103" s="35">
        <f>SUM('Patrick Kennedy'!K6)</f>
        <v>8</v>
      </c>
      <c r="E103" s="35">
        <f>SUM('Patrick Kennedy'!L6)</f>
        <v>1500</v>
      </c>
      <c r="F103" s="68">
        <f>SUM('Patrick Kennedy'!M6)</f>
        <v>187.5</v>
      </c>
      <c r="G103" s="35">
        <f>SUM('Patrick Kennedy'!N6)</f>
        <v>10</v>
      </c>
      <c r="H103" s="68">
        <f>SUM('Patrick Kennedy'!O6)</f>
        <v>197.5</v>
      </c>
      <c r="J103" s="34">
        <v>97</v>
      </c>
      <c r="K103" s="34" t="s">
        <v>31</v>
      </c>
      <c r="L103" s="86" t="s">
        <v>63</v>
      </c>
      <c r="M103" s="35">
        <f>SUM('Jim Davis'!K5)</f>
        <v>4</v>
      </c>
      <c r="N103" s="35">
        <f>SUM('Jim Davis'!L5)</f>
        <v>765.00099999999998</v>
      </c>
      <c r="O103" s="68">
        <f>SUM('Jim Davis'!M5)</f>
        <v>191.25024999999999</v>
      </c>
    </row>
    <row r="104" spans="1:15" x14ac:dyDescent="0.25">
      <c r="A104" s="34">
        <v>98</v>
      </c>
      <c r="B104" s="34" t="s">
        <v>31</v>
      </c>
      <c r="C104" s="86" t="s">
        <v>238</v>
      </c>
      <c r="D104" s="35">
        <f>SUM('Chris Bradley'!K5)</f>
        <v>4</v>
      </c>
      <c r="E104" s="35">
        <f>SUM('Chris Bradley'!L5)</f>
        <v>782</v>
      </c>
      <c r="F104" s="68">
        <f>SUM('Chris Bradley'!M5)</f>
        <v>195.5</v>
      </c>
      <c r="G104" s="35">
        <f>SUM('Chris Bradley'!N5)</f>
        <v>2</v>
      </c>
      <c r="H104" s="68">
        <f>SUM('Chris Bradley'!O5)</f>
        <v>197.5</v>
      </c>
      <c r="J104" s="34">
        <v>98</v>
      </c>
      <c r="K104" s="34" t="s">
        <v>31</v>
      </c>
      <c r="L104" s="86" t="s">
        <v>184</v>
      </c>
      <c r="M104" s="35">
        <f>SUM('Chase Robinson'!K5)</f>
        <v>4</v>
      </c>
      <c r="N104" s="35">
        <f>SUM('Chase Robinson'!L5)</f>
        <v>765</v>
      </c>
      <c r="O104" s="68">
        <f>SUM('Chase Robinson'!M5)</f>
        <v>191.25</v>
      </c>
    </row>
    <row r="105" spans="1:15" x14ac:dyDescent="0.25">
      <c r="A105" s="34">
        <v>99</v>
      </c>
      <c r="B105" s="34" t="s">
        <v>31</v>
      </c>
      <c r="C105" s="86" t="s">
        <v>100</v>
      </c>
      <c r="D105" s="35">
        <f>SUM('Clint Rudolph'!K7)</f>
        <v>12</v>
      </c>
      <c r="E105" s="35">
        <f>SUM('Clint Rudolph'!L7)</f>
        <v>2280.0039999999999</v>
      </c>
      <c r="F105" s="68">
        <f>SUM('Clint Rudolph'!M7)</f>
        <v>190.00033333333332</v>
      </c>
      <c r="G105" s="35">
        <f>SUM('Clint Rudolph'!N7)</f>
        <v>7</v>
      </c>
      <c r="H105" s="68">
        <f>SUM('Clint Rudolph'!O7)</f>
        <v>197.00033333333332</v>
      </c>
      <c r="J105" s="34">
        <v>99</v>
      </c>
      <c r="K105" s="34" t="s">
        <v>31</v>
      </c>
      <c r="L105" s="86" t="s">
        <v>85</v>
      </c>
      <c r="M105" s="35">
        <f>SUM('Rene Melendez'!K5)</f>
        <v>4</v>
      </c>
      <c r="N105" s="35">
        <f>SUM('Rene Melendez'!L5)</f>
        <v>765</v>
      </c>
      <c r="O105" s="68">
        <f>SUM('Rene Melendez'!M5)</f>
        <v>191.25</v>
      </c>
    </row>
    <row r="106" spans="1:15" x14ac:dyDescent="0.25">
      <c r="A106" s="34">
        <v>100</v>
      </c>
      <c r="B106" s="34" t="s">
        <v>31</v>
      </c>
      <c r="C106" s="86" t="s">
        <v>172</v>
      </c>
      <c r="D106" s="35">
        <f>SUM('John Laseter'!K16)</f>
        <v>4</v>
      </c>
      <c r="E106" s="35">
        <f>SUM('John Laseter'!L16)</f>
        <v>768</v>
      </c>
      <c r="F106" s="68">
        <f>SUM('John Laseter'!M16)</f>
        <v>192</v>
      </c>
      <c r="G106" s="35">
        <f>SUM('John Laseter'!N16)</f>
        <v>5</v>
      </c>
      <c r="H106" s="68">
        <f>SUM('John Laseter'!O16)</f>
        <v>197</v>
      </c>
      <c r="J106" s="34">
        <v>100</v>
      </c>
      <c r="K106" s="34" t="s">
        <v>31</v>
      </c>
      <c r="L106" s="86" t="s">
        <v>310</v>
      </c>
      <c r="M106" s="35">
        <f>SUM('John Vinblad'!K5)</f>
        <v>6</v>
      </c>
      <c r="N106" s="35">
        <f>SUM('John Vinblad'!L5)</f>
        <v>1147</v>
      </c>
      <c r="O106" s="68">
        <f>SUM('John Vinblad'!M5)</f>
        <v>191.16666666666666</v>
      </c>
    </row>
    <row r="107" spans="1:15" x14ac:dyDescent="0.25">
      <c r="A107" s="34">
        <v>101</v>
      </c>
      <c r="B107" s="34" t="s">
        <v>31</v>
      </c>
      <c r="C107" s="86" t="s">
        <v>190</v>
      </c>
      <c r="D107" s="35">
        <f>SUM('Joe Shahan'!K7)</f>
        <v>12</v>
      </c>
      <c r="E107" s="35">
        <f>SUM('Joe Shahan'!L7)</f>
        <v>2203.0029999999997</v>
      </c>
      <c r="F107" s="68">
        <f>SUM('Joe Shahan'!M7)</f>
        <v>183.58358333333331</v>
      </c>
      <c r="G107" s="35">
        <f>SUM('Joe Shahan'!N7)</f>
        <v>13</v>
      </c>
      <c r="H107" s="68">
        <f>SUM('Joe Shahan'!O7)</f>
        <v>196.58358333333331</v>
      </c>
      <c r="J107" s="34">
        <v>101</v>
      </c>
      <c r="K107" s="34" t="s">
        <v>31</v>
      </c>
      <c r="L107" s="86" t="s">
        <v>354</v>
      </c>
      <c r="M107" s="35">
        <f>SUM('Jody Campbell'!K5)</f>
        <v>6</v>
      </c>
      <c r="N107" s="35">
        <f>SUM('Jody Campbell'!L5)</f>
        <v>1145</v>
      </c>
      <c r="O107" s="68">
        <f>SUM('Jody Campbell'!M5)</f>
        <v>190.83333333333334</v>
      </c>
    </row>
    <row r="108" spans="1:15" x14ac:dyDescent="0.25">
      <c r="A108" s="34">
        <v>102</v>
      </c>
      <c r="B108" s="34" t="s">
        <v>31</v>
      </c>
      <c r="C108" s="86" t="s">
        <v>275</v>
      </c>
      <c r="D108" s="35">
        <f>SUM('Mike Engbert'!K6)</f>
        <v>12</v>
      </c>
      <c r="E108" s="35">
        <f>SUM('Mike Engbert'!L6)</f>
        <v>2215</v>
      </c>
      <c r="F108" s="68">
        <f>SUM('Mike Engbert'!M6)</f>
        <v>184.58333333333334</v>
      </c>
      <c r="G108" s="35">
        <f>SUM('Mike Engbert'!N6)</f>
        <v>12</v>
      </c>
      <c r="H108" s="68">
        <f>SUM('Mike Engbert'!O6)</f>
        <v>196.58333333333334</v>
      </c>
      <c r="J108" s="34">
        <v>102</v>
      </c>
      <c r="K108" s="34" t="s">
        <v>31</v>
      </c>
      <c r="L108" s="86" t="s">
        <v>166</v>
      </c>
      <c r="M108" s="35">
        <f>SUM('Danny Payne'!K6)</f>
        <v>10</v>
      </c>
      <c r="N108" s="35">
        <f>SUM('Danny Payne'!L6)</f>
        <v>1906</v>
      </c>
      <c r="O108" s="68">
        <f>SUM('Danny Payne'!M6)</f>
        <v>190.6</v>
      </c>
    </row>
    <row r="109" spans="1:15" x14ac:dyDescent="0.25">
      <c r="A109" s="34">
        <v>103</v>
      </c>
      <c r="B109" s="34" t="s">
        <v>31</v>
      </c>
      <c r="C109" s="86" t="s">
        <v>145</v>
      </c>
      <c r="D109" s="35">
        <f>SUM('Randy Herrmann'!K5)</f>
        <v>6</v>
      </c>
      <c r="E109" s="35">
        <f>SUM('Randy Herrmann'!L5)</f>
        <v>1155</v>
      </c>
      <c r="F109" s="68">
        <f>SUM('Randy Herrmann'!M5)</f>
        <v>192.5</v>
      </c>
      <c r="G109" s="35">
        <f>SUM('Randy Herrmann'!N5)</f>
        <v>4</v>
      </c>
      <c r="H109" s="68">
        <f>SUM('Randy Herrmann'!O5)</f>
        <v>196.5</v>
      </c>
      <c r="J109" s="34">
        <v>103</v>
      </c>
      <c r="K109" s="34" t="s">
        <v>31</v>
      </c>
      <c r="L109" s="86" t="s">
        <v>244</v>
      </c>
      <c r="M109" s="35">
        <f>SUM('Brandon Eversole'!K5)</f>
        <v>4</v>
      </c>
      <c r="N109" s="35">
        <f>SUM('Brandon Eversole'!L5)</f>
        <v>762</v>
      </c>
      <c r="O109" s="68">
        <f>SUM('Brandon Eversole'!M5)</f>
        <v>190.5</v>
      </c>
    </row>
    <row r="110" spans="1:15" x14ac:dyDescent="0.25">
      <c r="A110" s="34">
        <v>104</v>
      </c>
      <c r="B110" s="34" t="s">
        <v>31</v>
      </c>
      <c r="C110" s="88" t="s">
        <v>279</v>
      </c>
      <c r="D110" s="35">
        <f>SUM('Russ Peters'!K5)</f>
        <v>3</v>
      </c>
      <c r="E110" s="35">
        <f>SUM('Russ Peters'!L5)</f>
        <v>583</v>
      </c>
      <c r="F110" s="68">
        <f>SUM('Russ Peters'!M5)</f>
        <v>194.33333333333334</v>
      </c>
      <c r="G110" s="35">
        <f>SUM('Russ Peters'!N5)</f>
        <v>2</v>
      </c>
      <c r="H110" s="68">
        <f>SUM('Russ Peters'!O5)</f>
        <v>196.33333333333334</v>
      </c>
      <c r="J110" s="34">
        <v>104</v>
      </c>
      <c r="K110" s="34" t="s">
        <v>31</v>
      </c>
      <c r="L110" s="86" t="s">
        <v>218</v>
      </c>
      <c r="M110" s="35">
        <f>SUM('Tim Grimme'!K5)</f>
        <v>6</v>
      </c>
      <c r="N110" s="35">
        <f>SUM('Tim Grimme'!L5)</f>
        <v>1142.001</v>
      </c>
      <c r="O110" s="68">
        <f>SUM('Tim Grimme'!M5)</f>
        <v>190.33349999999999</v>
      </c>
    </row>
    <row r="111" spans="1:15" x14ac:dyDescent="0.25">
      <c r="A111" s="34">
        <v>105</v>
      </c>
      <c r="B111" s="34" t="s">
        <v>31</v>
      </c>
      <c r="C111" s="86" t="s">
        <v>63</v>
      </c>
      <c r="D111" s="35">
        <f>SUM('Jim Davis'!K5)</f>
        <v>4</v>
      </c>
      <c r="E111" s="35">
        <f>SUM('Jim Davis'!L5)</f>
        <v>765.00099999999998</v>
      </c>
      <c r="F111" s="68">
        <f>SUM('Jim Davis'!M5)</f>
        <v>191.25024999999999</v>
      </c>
      <c r="G111" s="35">
        <f>SUM('Jim Davis'!N5)</f>
        <v>5</v>
      </c>
      <c r="H111" s="68">
        <f>SUM('Jim Davis'!O5)</f>
        <v>196.25024999999999</v>
      </c>
      <c r="J111" s="34">
        <v>105</v>
      </c>
      <c r="K111" s="34" t="s">
        <v>31</v>
      </c>
      <c r="L111" s="86" t="s">
        <v>337</v>
      </c>
      <c r="M111" s="35">
        <f>SUM('Bill Wade'!K6)</f>
        <v>6</v>
      </c>
      <c r="N111" s="35">
        <f>SUM('Bill Wade'!L6)</f>
        <v>1141</v>
      </c>
      <c r="O111" s="68">
        <f>SUM('Bill Wade'!M6)</f>
        <v>190.16666666666666</v>
      </c>
    </row>
    <row r="112" spans="1:15" x14ac:dyDescent="0.25">
      <c r="A112" s="34">
        <v>106</v>
      </c>
      <c r="B112" s="34" t="s">
        <v>31</v>
      </c>
      <c r="C112" s="86" t="s">
        <v>353</v>
      </c>
      <c r="D112" s="35">
        <f>SUM('Chris Helton'!K5)</f>
        <v>6</v>
      </c>
      <c r="E112" s="35">
        <f>SUM('Chris Helton'!L5)</f>
        <v>1152</v>
      </c>
      <c r="F112" s="68">
        <f>SUM('Chris Helton'!M5)</f>
        <v>192</v>
      </c>
      <c r="G112" s="35">
        <f>SUM('Chris Helton'!N5)</f>
        <v>4</v>
      </c>
      <c r="H112" s="68">
        <f>SUM('Chris Helton'!O5)</f>
        <v>196</v>
      </c>
      <c r="J112" s="34">
        <v>106</v>
      </c>
      <c r="K112" s="34" t="s">
        <v>31</v>
      </c>
      <c r="L112" s="86" t="s">
        <v>100</v>
      </c>
      <c r="M112" s="35">
        <f>SUM('Clint Rudolph'!K7)</f>
        <v>12</v>
      </c>
      <c r="N112" s="35">
        <f>SUM('Clint Rudolph'!L7)</f>
        <v>2280.0039999999999</v>
      </c>
      <c r="O112" s="68">
        <f>SUM('Clint Rudolph'!M7)</f>
        <v>190.00033333333332</v>
      </c>
    </row>
    <row r="113" spans="1:15" x14ac:dyDescent="0.25">
      <c r="A113" s="34">
        <v>107</v>
      </c>
      <c r="B113" s="34" t="s">
        <v>31</v>
      </c>
      <c r="C113" s="86" t="s">
        <v>131</v>
      </c>
      <c r="D113" s="35">
        <f>SUM('Lukas Brooks'!K5)</f>
        <v>3</v>
      </c>
      <c r="E113" s="35">
        <f>SUM('Lukas Brooks'!L5)</f>
        <v>580.00099999999998</v>
      </c>
      <c r="F113" s="68">
        <f>SUM('Lukas Brooks'!M5)</f>
        <v>193.33366666666666</v>
      </c>
      <c r="G113" s="35">
        <f>SUM('Lukas Brooks'!N5)</f>
        <v>2</v>
      </c>
      <c r="H113" s="68">
        <f>SUM('Lukas Brooks'!O5)</f>
        <v>195.33366666666666</v>
      </c>
      <c r="J113" s="34">
        <v>107</v>
      </c>
      <c r="K113" s="34" t="s">
        <v>31</v>
      </c>
      <c r="L113" s="86" t="s">
        <v>363</v>
      </c>
      <c r="M113" s="35">
        <f>SUM('Bobby Starr'!K5)</f>
        <v>6</v>
      </c>
      <c r="N113" s="35">
        <f>SUM('Bobby Starr'!L5)</f>
        <v>1140</v>
      </c>
      <c r="O113" s="68">
        <f>SUM('Bobby Starr'!M5)</f>
        <v>190</v>
      </c>
    </row>
    <row r="114" spans="1:15" x14ac:dyDescent="0.25">
      <c r="A114" s="34">
        <v>108</v>
      </c>
      <c r="B114" s="34" t="s">
        <v>31</v>
      </c>
      <c r="C114" s="86" t="s">
        <v>85</v>
      </c>
      <c r="D114" s="35">
        <f>SUM('Rene Melendez'!K5)</f>
        <v>4</v>
      </c>
      <c r="E114" s="35">
        <f>SUM('Rene Melendez'!L5)</f>
        <v>765</v>
      </c>
      <c r="F114" s="68">
        <f>SUM('Rene Melendez'!M5)</f>
        <v>191.25</v>
      </c>
      <c r="G114" s="35">
        <f>SUM('Rene Melendez'!N5)</f>
        <v>4</v>
      </c>
      <c r="H114" s="68">
        <f>SUM('Rene Melendez'!O5)</f>
        <v>195.25</v>
      </c>
      <c r="J114" s="34">
        <v>108</v>
      </c>
      <c r="K114" s="34" t="s">
        <v>31</v>
      </c>
      <c r="L114" s="85" t="s">
        <v>156</v>
      </c>
      <c r="M114" s="35">
        <f>SUM('Pam Gates'!K5)</f>
        <v>3</v>
      </c>
      <c r="N114" s="35">
        <f>SUM('Pam Gates'!L5)</f>
        <v>570</v>
      </c>
      <c r="O114" s="68">
        <f>SUM('Pam Gates'!M5)</f>
        <v>190</v>
      </c>
    </row>
    <row r="115" spans="1:15" x14ac:dyDescent="0.25">
      <c r="A115" s="34">
        <v>109</v>
      </c>
      <c r="B115" s="34" t="s">
        <v>31</v>
      </c>
      <c r="C115" s="86" t="s">
        <v>310</v>
      </c>
      <c r="D115" s="35">
        <f>SUM('John Vinblad'!K5)</f>
        <v>6</v>
      </c>
      <c r="E115" s="35">
        <f>SUM('John Vinblad'!L5)</f>
        <v>1147</v>
      </c>
      <c r="F115" s="68">
        <f>SUM('John Vinblad'!M5)</f>
        <v>191.16666666666666</v>
      </c>
      <c r="G115" s="35">
        <f>SUM('John Vinblad'!N5)</f>
        <v>4</v>
      </c>
      <c r="H115" s="68">
        <f>SUM('John Vinblad'!O5)</f>
        <v>195.16666666666666</v>
      </c>
      <c r="J115" s="34">
        <v>109</v>
      </c>
      <c r="K115" s="34" t="s">
        <v>31</v>
      </c>
      <c r="L115" s="86" t="s">
        <v>338</v>
      </c>
      <c r="M115" s="35">
        <f>SUM('Auther Smith'!K5)</f>
        <v>3</v>
      </c>
      <c r="N115" s="35">
        <f>SUM('Auther Smith'!L5)</f>
        <v>570</v>
      </c>
      <c r="O115" s="68">
        <f>SUM('Auther Smith'!M5)</f>
        <v>190</v>
      </c>
    </row>
    <row r="116" spans="1:15" x14ac:dyDescent="0.25">
      <c r="A116" s="34">
        <v>110</v>
      </c>
      <c r="B116" s="34" t="s">
        <v>31</v>
      </c>
      <c r="C116" s="86" t="s">
        <v>284</v>
      </c>
      <c r="D116" s="35">
        <f>SUM('Jimmy Tate'!K6)</f>
        <v>3</v>
      </c>
      <c r="E116" s="35">
        <f>SUM('Jimmy Tate'!L6)</f>
        <v>579</v>
      </c>
      <c r="F116" s="68">
        <f>SUM('Jimmy Tate'!M6)</f>
        <v>193</v>
      </c>
      <c r="G116" s="35">
        <f>SUM('Jimmy Tate'!N6)</f>
        <v>2</v>
      </c>
      <c r="H116" s="68">
        <f>SUM('Jimmy Tate'!O6)</f>
        <v>195</v>
      </c>
      <c r="J116" s="34">
        <v>110</v>
      </c>
      <c r="K116" s="34" t="s">
        <v>31</v>
      </c>
      <c r="L116" s="86" t="s">
        <v>355</v>
      </c>
      <c r="M116" s="35">
        <f>SUM('Otis Riffey'!K6)</f>
        <v>12</v>
      </c>
      <c r="N116" s="35">
        <f>SUM('Otis Riffey'!L6)</f>
        <v>2274</v>
      </c>
      <c r="O116" s="68">
        <f>SUM('Otis Riffey'!M6)</f>
        <v>189.5</v>
      </c>
    </row>
    <row r="117" spans="1:15" x14ac:dyDescent="0.25">
      <c r="A117" s="34">
        <v>111</v>
      </c>
      <c r="B117" s="34" t="s">
        <v>31</v>
      </c>
      <c r="C117" s="86" t="s">
        <v>354</v>
      </c>
      <c r="D117" s="35">
        <f>SUM('Jody Campbell'!K5)</f>
        <v>6</v>
      </c>
      <c r="E117" s="35">
        <f>SUM('Jody Campbell'!L5)</f>
        <v>1145</v>
      </c>
      <c r="F117" s="68">
        <f>SUM('Jody Campbell'!M5)</f>
        <v>190.83333333333334</v>
      </c>
      <c r="G117" s="35">
        <f>SUM('Jody Campbell'!N5)</f>
        <v>4</v>
      </c>
      <c r="H117" s="68">
        <f>SUM('Jody Campbell'!O5)</f>
        <v>194.83333333333334</v>
      </c>
      <c r="J117" s="34">
        <v>111</v>
      </c>
      <c r="K117" s="34" t="s">
        <v>31</v>
      </c>
      <c r="L117" s="86" t="s">
        <v>180</v>
      </c>
      <c r="M117" s="35">
        <f>SUM('Steve Nicholas'!K5)</f>
        <v>6</v>
      </c>
      <c r="N117" s="35">
        <f>SUM('Steve Nicholas'!L5)</f>
        <v>1136</v>
      </c>
      <c r="O117" s="68">
        <f>SUM('Steve Nicholas'!M5)</f>
        <v>189.33333333333334</v>
      </c>
    </row>
    <row r="118" spans="1:15" x14ac:dyDescent="0.25">
      <c r="A118" s="34">
        <v>112</v>
      </c>
      <c r="B118" s="34" t="s">
        <v>31</v>
      </c>
      <c r="C118" s="86" t="s">
        <v>94</v>
      </c>
      <c r="D118" s="35">
        <f>SUM('Del Dillon'!K5)</f>
        <v>4</v>
      </c>
      <c r="E118" s="35">
        <f>SUM('Del Dillon'!L5)</f>
        <v>767</v>
      </c>
      <c r="F118" s="68">
        <f>SUM('Del Dillon'!M5)</f>
        <v>191.75</v>
      </c>
      <c r="G118" s="35">
        <f>SUM('Del Dillon'!N5)</f>
        <v>3</v>
      </c>
      <c r="H118" s="68">
        <f>SUM('Del Dillon'!O5)</f>
        <v>194.75</v>
      </c>
      <c r="J118" s="34">
        <v>112</v>
      </c>
      <c r="K118" s="34" t="s">
        <v>31</v>
      </c>
      <c r="L118" s="86" t="s">
        <v>206</v>
      </c>
      <c r="M118" s="35">
        <f>SUM('Jim Pierce'!K6)</f>
        <v>8</v>
      </c>
      <c r="N118" s="35">
        <f>SUM('Jim Pierce'!L6)</f>
        <v>1513</v>
      </c>
      <c r="O118" s="68">
        <f>SUM('Jim Pierce'!M6)</f>
        <v>189.125</v>
      </c>
    </row>
    <row r="119" spans="1:15" x14ac:dyDescent="0.25">
      <c r="A119" s="34">
        <v>113</v>
      </c>
      <c r="B119" s="34" t="s">
        <v>31</v>
      </c>
      <c r="C119" s="88" t="s">
        <v>243</v>
      </c>
      <c r="D119" s="35">
        <f>SUM('David McGeorge'!K5)</f>
        <v>4</v>
      </c>
      <c r="E119" s="35">
        <f>SUM('David McGeorge'!L5)</f>
        <v>770</v>
      </c>
      <c r="F119" s="68">
        <f>SUM('David McGeorge'!M5)</f>
        <v>192.5</v>
      </c>
      <c r="G119" s="35">
        <f>SUM('David McGeorge'!N5)</f>
        <v>2</v>
      </c>
      <c r="H119" s="68">
        <f>SUM('David McGeorge'!O5)</f>
        <v>194.5</v>
      </c>
      <c r="J119" s="34">
        <v>113</v>
      </c>
      <c r="K119" s="34" t="s">
        <v>31</v>
      </c>
      <c r="L119" s="86" t="s">
        <v>212</v>
      </c>
      <c r="M119" s="35">
        <f>SUM('Julian Morrison'!K6)</f>
        <v>7</v>
      </c>
      <c r="N119" s="35">
        <f>SUM('Julian Morrison'!L6)</f>
        <v>1322.001</v>
      </c>
      <c r="O119" s="68">
        <f>SUM('Julian Morrison'!M6)</f>
        <v>188.85728571428572</v>
      </c>
    </row>
    <row r="120" spans="1:15" x14ac:dyDescent="0.25">
      <c r="A120" s="34">
        <v>114</v>
      </c>
      <c r="B120" s="34" t="s">
        <v>31</v>
      </c>
      <c r="C120" s="86" t="s">
        <v>338</v>
      </c>
      <c r="D120" s="35">
        <f>SUM('Auther Smith'!K5)</f>
        <v>3</v>
      </c>
      <c r="E120" s="35">
        <f>SUM('Auther Smith'!L5)</f>
        <v>570</v>
      </c>
      <c r="F120" s="68">
        <f>SUM('Auther Smith'!M5)</f>
        <v>190</v>
      </c>
      <c r="G120" s="35">
        <f>SUM('Auther Smith'!N5)</f>
        <v>4</v>
      </c>
      <c r="H120" s="68">
        <f>SUM('Auther Smith'!O5)</f>
        <v>194</v>
      </c>
      <c r="J120" s="34">
        <v>114</v>
      </c>
      <c r="K120" s="34" t="s">
        <v>31</v>
      </c>
      <c r="L120" s="86" t="s">
        <v>325</v>
      </c>
      <c r="M120" s="35">
        <f>SUM('Chris Ruoff'!K5)</f>
        <v>4</v>
      </c>
      <c r="N120" s="35">
        <f>SUM('Chris Ruoff'!L5)</f>
        <v>754</v>
      </c>
      <c r="O120" s="68">
        <f>SUM('Chris Ruoff'!M5)</f>
        <v>188.5</v>
      </c>
    </row>
    <row r="121" spans="1:15" x14ac:dyDescent="0.25">
      <c r="A121" s="34">
        <v>115</v>
      </c>
      <c r="B121" s="34" t="s">
        <v>31</v>
      </c>
      <c r="C121" s="86" t="s">
        <v>339</v>
      </c>
      <c r="D121" s="35">
        <f>SUM('Freddy Geiselbreth'!K6)</f>
        <v>6</v>
      </c>
      <c r="E121" s="35">
        <f>SUM('Freddy Geiselbreth'!L6)</f>
        <v>1115</v>
      </c>
      <c r="F121" s="68">
        <f>SUM('Freddy Geiselbreth'!M6)</f>
        <v>185.83333333333334</v>
      </c>
      <c r="G121" s="35">
        <f>SUM('Freddy Geiselbreth'!N6)</f>
        <v>8</v>
      </c>
      <c r="H121" s="68">
        <f>SUM('Freddy Geiselbreth'!O6)</f>
        <v>193.83333333333334</v>
      </c>
      <c r="J121" s="34">
        <v>115</v>
      </c>
      <c r="K121" s="34" t="s">
        <v>31</v>
      </c>
      <c r="L121" s="86" t="s">
        <v>98</v>
      </c>
      <c r="M121" s="35">
        <f>SUM('Paul East'!K5)</f>
        <v>4</v>
      </c>
      <c r="N121" s="35">
        <f>SUM('Paul East'!L5)</f>
        <v>753</v>
      </c>
      <c r="O121" s="68">
        <f>SUM('Paul East'!M5)</f>
        <v>188.25</v>
      </c>
    </row>
    <row r="122" spans="1:15" x14ac:dyDescent="0.25">
      <c r="A122" s="34">
        <v>116</v>
      </c>
      <c r="B122" s="34" t="s">
        <v>31</v>
      </c>
      <c r="C122" s="86" t="s">
        <v>193</v>
      </c>
      <c r="D122" s="35">
        <f>SUM('Dan Persful'!K6)</f>
        <v>6</v>
      </c>
      <c r="E122" s="35">
        <f>SUM('Dan Persful'!L6)</f>
        <v>1113</v>
      </c>
      <c r="F122" s="68">
        <f>SUM('Dan Persful'!M6)</f>
        <v>185.5</v>
      </c>
      <c r="G122" s="35">
        <f>SUM('Dan Persful'!N6)</f>
        <v>8</v>
      </c>
      <c r="H122" s="68">
        <f>SUM('Dan Persful'!O6)</f>
        <v>193.5</v>
      </c>
      <c r="J122" s="34">
        <v>116</v>
      </c>
      <c r="K122" s="34" t="s">
        <v>31</v>
      </c>
      <c r="L122" s="86" t="s">
        <v>59</v>
      </c>
      <c r="M122" s="35">
        <f>SUM('Eric Petzoldt'!K20)</f>
        <v>16</v>
      </c>
      <c r="N122" s="35">
        <f>SUM('Eric Petzoldt'!L20)</f>
        <v>3008</v>
      </c>
      <c r="O122" s="68">
        <f>SUM('Eric Petzoldt'!M20)</f>
        <v>188</v>
      </c>
    </row>
    <row r="123" spans="1:15" x14ac:dyDescent="0.25">
      <c r="A123" s="34">
        <v>117</v>
      </c>
      <c r="B123" s="34" t="s">
        <v>31</v>
      </c>
      <c r="C123" s="86" t="s">
        <v>255</v>
      </c>
      <c r="D123" s="35">
        <f>SUM('A.W. Bailey'!K7)</f>
        <v>14</v>
      </c>
      <c r="E123" s="35">
        <f>SUM('A.W. Bailey'!L7)</f>
        <v>2596</v>
      </c>
      <c r="F123" s="68">
        <f>SUM('A.W. Bailey'!M7)</f>
        <v>185.42857142857142</v>
      </c>
      <c r="G123" s="35">
        <f>SUM('A.W. Bailey'!N7)</f>
        <v>8</v>
      </c>
      <c r="H123" s="68">
        <f>SUM('A.W. Bailey'!O7)</f>
        <v>193.42857142857142</v>
      </c>
      <c r="J123" s="34">
        <v>117</v>
      </c>
      <c r="K123" s="34" t="s">
        <v>31</v>
      </c>
      <c r="L123" s="86" t="s">
        <v>231</v>
      </c>
      <c r="M123" s="35">
        <f>SUM('Rex Thompson'!K6)</f>
        <v>8</v>
      </c>
      <c r="N123" s="35">
        <f>SUM('Rex Thompson'!L6)</f>
        <v>1504</v>
      </c>
      <c r="O123" s="68">
        <f>SUM('Rex Thompson'!M6)</f>
        <v>188</v>
      </c>
    </row>
    <row r="124" spans="1:15" x14ac:dyDescent="0.25">
      <c r="A124" s="34">
        <v>118</v>
      </c>
      <c r="B124" s="34" t="s">
        <v>31</v>
      </c>
      <c r="C124" s="86" t="s">
        <v>180</v>
      </c>
      <c r="D124" s="35">
        <f>SUM('Steve Nicholas'!K5)</f>
        <v>6</v>
      </c>
      <c r="E124" s="35">
        <f>SUM('Steve Nicholas'!L5)</f>
        <v>1136</v>
      </c>
      <c r="F124" s="68">
        <f>SUM('Steve Nicholas'!M5)</f>
        <v>189.33333333333334</v>
      </c>
      <c r="G124" s="35">
        <f>SUM('Steve Nicholas'!N5)</f>
        <v>4</v>
      </c>
      <c r="H124" s="68">
        <f>SUM('Steve Nicholas'!O5)</f>
        <v>193.33333333333334</v>
      </c>
      <c r="J124" s="34">
        <v>118</v>
      </c>
      <c r="K124" s="34" t="s">
        <v>31</v>
      </c>
      <c r="L124" s="86" t="s">
        <v>38</v>
      </c>
      <c r="M124" s="35">
        <f>SUM('Simon Milov'!K5)</f>
        <v>4</v>
      </c>
      <c r="N124" s="35">
        <f>SUM('Simon Milov'!L5)</f>
        <v>752</v>
      </c>
      <c r="O124" s="68">
        <f>SUM('Simon Milov'!M5)</f>
        <v>188</v>
      </c>
    </row>
    <row r="125" spans="1:15" x14ac:dyDescent="0.25">
      <c r="A125" s="34">
        <v>119</v>
      </c>
      <c r="B125" s="34" t="s">
        <v>31</v>
      </c>
      <c r="C125" s="86" t="s">
        <v>184</v>
      </c>
      <c r="D125" s="35">
        <f>SUM('Chase Robinson'!K5)</f>
        <v>4</v>
      </c>
      <c r="E125" s="35">
        <f>SUM('Chase Robinson'!L5)</f>
        <v>765</v>
      </c>
      <c r="F125" s="68">
        <f>SUM('Chase Robinson'!M5)</f>
        <v>191.25</v>
      </c>
      <c r="G125" s="35">
        <f>SUM('Chase Robinson'!N5)</f>
        <v>2</v>
      </c>
      <c r="H125" s="68">
        <f>SUM('Chase Robinson'!O5)</f>
        <v>193.25</v>
      </c>
      <c r="J125" s="34">
        <v>119</v>
      </c>
      <c r="K125" s="34" t="s">
        <v>31</v>
      </c>
      <c r="L125" s="86" t="s">
        <v>126</v>
      </c>
      <c r="M125" s="35">
        <f>SUM('Tommy Mills'!K5)</f>
        <v>4</v>
      </c>
      <c r="N125" s="35">
        <f>SUM('Tommy Mills'!L5)</f>
        <v>750.00000999999997</v>
      </c>
      <c r="O125" s="68">
        <f>SUM('Tommy Mills'!M5)</f>
        <v>187.50000249999999</v>
      </c>
    </row>
    <row r="126" spans="1:15" x14ac:dyDescent="0.25">
      <c r="A126" s="34">
        <v>120</v>
      </c>
      <c r="B126" s="34" t="s">
        <v>31</v>
      </c>
      <c r="C126" s="86" t="s">
        <v>206</v>
      </c>
      <c r="D126" s="35">
        <f>SUM('Jim Pierce'!K6)</f>
        <v>8</v>
      </c>
      <c r="E126" s="35">
        <f>SUM('Jim Pierce'!L6)</f>
        <v>1513</v>
      </c>
      <c r="F126" s="68">
        <f>SUM('Jim Pierce'!M6)</f>
        <v>189.125</v>
      </c>
      <c r="G126" s="35">
        <f>SUM('Jim Pierce'!N6)</f>
        <v>4</v>
      </c>
      <c r="H126" s="68">
        <f>SUM('Jim Pierce'!O6)</f>
        <v>193.125</v>
      </c>
      <c r="J126" s="34">
        <v>120</v>
      </c>
      <c r="K126" s="34" t="s">
        <v>31</v>
      </c>
      <c r="L126" s="86" t="s">
        <v>329</v>
      </c>
      <c r="M126" s="35">
        <f>SUM('Patrick Kennedy'!K6)</f>
        <v>8</v>
      </c>
      <c r="N126" s="35">
        <f>SUM('Patrick Kennedy'!L6)</f>
        <v>1500</v>
      </c>
      <c r="O126" s="68">
        <f>SUM('Patrick Kennedy'!M6)</f>
        <v>187.5</v>
      </c>
    </row>
    <row r="127" spans="1:15" x14ac:dyDescent="0.25">
      <c r="A127" s="34">
        <v>121</v>
      </c>
      <c r="B127" s="34" t="s">
        <v>31</v>
      </c>
      <c r="C127" s="85" t="s">
        <v>156</v>
      </c>
      <c r="D127" s="35">
        <f>SUM('Pam Gates'!K5)</f>
        <v>3</v>
      </c>
      <c r="E127" s="35">
        <f>SUM('Pam Gates'!L5)</f>
        <v>570</v>
      </c>
      <c r="F127" s="68">
        <f>SUM('Pam Gates'!M5)</f>
        <v>190</v>
      </c>
      <c r="G127" s="35">
        <f>SUM('Pam Gates'!N5)</f>
        <v>3</v>
      </c>
      <c r="H127" s="68">
        <f>SUM('Pam Gates'!O5)</f>
        <v>193</v>
      </c>
      <c r="J127" s="34">
        <v>121</v>
      </c>
      <c r="K127" s="34" t="s">
        <v>31</v>
      </c>
      <c r="L127" s="86" t="s">
        <v>21</v>
      </c>
      <c r="M127" s="35">
        <f>SUM('Kevin Sullivan'!K7)</f>
        <v>14</v>
      </c>
      <c r="N127" s="35">
        <f>SUM('Kevin Sullivan'!L7)</f>
        <v>2624</v>
      </c>
      <c r="O127" s="68">
        <f>SUM('Kevin Sullivan'!M7)</f>
        <v>187.42857142857142</v>
      </c>
    </row>
    <row r="128" spans="1:15" x14ac:dyDescent="0.25">
      <c r="A128" s="34">
        <v>122</v>
      </c>
      <c r="B128" s="34" t="s">
        <v>31</v>
      </c>
      <c r="C128" s="86" t="s">
        <v>213</v>
      </c>
      <c r="D128" s="35">
        <f>SUM('Julian Morrison'!K6)</f>
        <v>7</v>
      </c>
      <c r="E128" s="35">
        <f>SUM('Julian Morrison'!L6)</f>
        <v>1322.001</v>
      </c>
      <c r="F128" s="68">
        <f>SUM('Julian Morrison'!M6)</f>
        <v>188.85728571428572</v>
      </c>
      <c r="G128" s="35">
        <f>SUM('Julian Morrison'!N6)</f>
        <v>4</v>
      </c>
      <c r="H128" s="68">
        <f>SUM('Julian Morrison'!O6)</f>
        <v>192.85728571428572</v>
      </c>
      <c r="J128" s="34">
        <v>122</v>
      </c>
      <c r="K128" s="34" t="s">
        <v>31</v>
      </c>
      <c r="L128" s="86" t="s">
        <v>176</v>
      </c>
      <c r="M128" s="35">
        <f>SUM('John Gardner'!K5)</f>
        <v>4</v>
      </c>
      <c r="N128" s="35">
        <f>SUM('John Gardner'!L5)</f>
        <v>749</v>
      </c>
      <c r="O128" s="68">
        <f>SUM('John Gardner'!M5)</f>
        <v>187.25</v>
      </c>
    </row>
    <row r="129" spans="1:15" x14ac:dyDescent="0.25">
      <c r="A129" s="34">
        <v>123</v>
      </c>
      <c r="B129" s="34" t="s">
        <v>31</v>
      </c>
      <c r="C129" s="86" t="s">
        <v>152</v>
      </c>
      <c r="D129" s="35">
        <f>SUM('Robert Koot'!K7)</f>
        <v>8</v>
      </c>
      <c r="E129" s="35">
        <f>SUM('Robert Koot'!L7)</f>
        <v>1484</v>
      </c>
      <c r="F129" s="68">
        <f>SUM('Robert Koot'!M7)</f>
        <v>185.5</v>
      </c>
      <c r="G129" s="35">
        <f>SUM('Robert Koot'!N7)</f>
        <v>7</v>
      </c>
      <c r="H129" s="68">
        <f>SUM('Robert Koot'!O7)</f>
        <v>192.5</v>
      </c>
      <c r="J129" s="34">
        <v>123</v>
      </c>
      <c r="K129" s="34" t="s">
        <v>31</v>
      </c>
      <c r="L129" s="86" t="s">
        <v>254</v>
      </c>
      <c r="M129" s="35">
        <f>SUM('Op Stogsdale'!K5)</f>
        <v>4</v>
      </c>
      <c r="N129" s="35">
        <f>SUM('Op Stogsdale'!L5)</f>
        <v>749</v>
      </c>
      <c r="O129" s="68">
        <f>SUM('Op Stogsdale'!M5)</f>
        <v>187.25</v>
      </c>
    </row>
    <row r="130" spans="1:15" x14ac:dyDescent="0.25">
      <c r="A130" s="34">
        <v>124</v>
      </c>
      <c r="B130" s="34" t="s">
        <v>31</v>
      </c>
      <c r="C130" s="86" t="s">
        <v>244</v>
      </c>
      <c r="D130" s="35">
        <f>SUM('Brandon Eversole'!K5)</f>
        <v>4</v>
      </c>
      <c r="E130" s="35">
        <f>SUM('Brandon Eversole'!L5)</f>
        <v>762</v>
      </c>
      <c r="F130" s="68">
        <f>SUM('Brandon Eversole'!M5)</f>
        <v>190.5</v>
      </c>
      <c r="G130" s="35">
        <f>SUM('Brandon Eversole'!N5)</f>
        <v>2</v>
      </c>
      <c r="H130" s="68">
        <f>SUM('Brandon Eversole'!O5)</f>
        <v>192.5</v>
      </c>
      <c r="J130" s="34">
        <v>124</v>
      </c>
      <c r="K130" s="34" t="s">
        <v>31</v>
      </c>
      <c r="L130" s="86" t="s">
        <v>39</v>
      </c>
      <c r="M130" s="35">
        <f>SUM('Joe David'!K8)</f>
        <v>16</v>
      </c>
      <c r="N130" s="35">
        <f>SUM('Joe David'!L8)</f>
        <v>2993</v>
      </c>
      <c r="O130" s="68">
        <f>SUM('Joe David'!M8)</f>
        <v>187.0625</v>
      </c>
    </row>
    <row r="131" spans="1:15" x14ac:dyDescent="0.25">
      <c r="A131" s="34">
        <v>125</v>
      </c>
      <c r="B131" s="34" t="s">
        <v>31</v>
      </c>
      <c r="C131" s="86" t="s">
        <v>216</v>
      </c>
      <c r="D131" s="35">
        <f>SUM('Steve Kiemele'!K8)</f>
        <v>17</v>
      </c>
      <c r="E131" s="35">
        <f>SUM('Steve Kiemele'!L8)</f>
        <v>3096</v>
      </c>
      <c r="F131" s="68">
        <f>SUM('Steve Kiemele'!M8)</f>
        <v>182.11764705882354</v>
      </c>
      <c r="G131" s="35">
        <f>SUM('Steve Kiemele'!N8)</f>
        <v>10</v>
      </c>
      <c r="H131" s="68">
        <f>SUM('Steve Kiemele'!O8)</f>
        <v>192.11764705882354</v>
      </c>
      <c r="J131" s="34">
        <v>125</v>
      </c>
      <c r="K131" s="34" t="s">
        <v>31</v>
      </c>
      <c r="L131" s="86" t="s">
        <v>192</v>
      </c>
      <c r="M131" s="35">
        <f>SUM('Ronald McCollum'!K5)</f>
        <v>4</v>
      </c>
      <c r="N131" s="35">
        <f>SUM('Ronald McCollum'!L5)</f>
        <v>748</v>
      </c>
      <c r="O131" s="68">
        <f>SUM('Ronald McCollum'!M5)</f>
        <v>187</v>
      </c>
    </row>
    <row r="132" spans="1:15" x14ac:dyDescent="0.25">
      <c r="A132" s="34">
        <v>126</v>
      </c>
      <c r="B132" s="34" t="s">
        <v>31</v>
      </c>
      <c r="C132" s="86" t="s">
        <v>325</v>
      </c>
      <c r="D132" s="35">
        <f>SUM('Chris Ruoff'!K5)</f>
        <v>4</v>
      </c>
      <c r="E132" s="35">
        <f>SUM('Chris Ruoff'!L5)</f>
        <v>754</v>
      </c>
      <c r="F132" s="68">
        <f>SUM('Chris Ruoff'!M5)</f>
        <v>188.5</v>
      </c>
      <c r="G132" s="35">
        <f>SUM('Chris Ruoff'!N5)</f>
        <v>3</v>
      </c>
      <c r="H132" s="68">
        <f>SUM('Chris Ruoff'!O5)</f>
        <v>191.5</v>
      </c>
      <c r="J132" s="34">
        <v>126</v>
      </c>
      <c r="K132" s="34" t="s">
        <v>31</v>
      </c>
      <c r="L132" s="86" t="s">
        <v>96</v>
      </c>
      <c r="M132" s="35">
        <f>SUM('Bradley Harp'!K6)</f>
        <v>8</v>
      </c>
      <c r="N132" s="35">
        <f>SUM('Bradley Harp'!L6)</f>
        <v>1495</v>
      </c>
      <c r="O132" s="68">
        <f>SUM('Bradley Harp'!M6)</f>
        <v>186.875</v>
      </c>
    </row>
    <row r="133" spans="1:15" x14ac:dyDescent="0.25">
      <c r="A133" s="34">
        <v>127</v>
      </c>
      <c r="B133" s="34" t="s">
        <v>31</v>
      </c>
      <c r="C133" s="86" t="s">
        <v>38</v>
      </c>
      <c r="D133" s="35">
        <f>SUM('Simon Milov'!K5)</f>
        <v>4</v>
      </c>
      <c r="E133" s="35">
        <f>SUM('Simon Milov'!L5)</f>
        <v>752</v>
      </c>
      <c r="F133" s="68">
        <f>SUM('Simon Milov'!M5)</f>
        <v>188</v>
      </c>
      <c r="G133" s="35">
        <f>SUM('Simon Milov'!N5)</f>
        <v>3</v>
      </c>
      <c r="H133" s="68">
        <f>SUM('Simon Milov'!O5)</f>
        <v>191</v>
      </c>
      <c r="J133" s="34">
        <v>127</v>
      </c>
      <c r="K133" s="34" t="s">
        <v>31</v>
      </c>
      <c r="L133" s="86" t="s">
        <v>65</v>
      </c>
      <c r="M133" s="35">
        <f>SUM('Zach Scurlock'!K5)</f>
        <v>4</v>
      </c>
      <c r="N133" s="35">
        <f>SUM('Zach Scurlock'!L5)</f>
        <v>746</v>
      </c>
      <c r="O133" s="68">
        <f>SUM('Zach Scurlock'!M5)</f>
        <v>186.5</v>
      </c>
    </row>
    <row r="134" spans="1:15" x14ac:dyDescent="0.25">
      <c r="A134" s="34">
        <v>128</v>
      </c>
      <c r="B134" s="34" t="s">
        <v>31</v>
      </c>
      <c r="C134" s="86" t="s">
        <v>96</v>
      </c>
      <c r="D134" s="35">
        <f>SUM('Bradley Harp'!K6)</f>
        <v>8</v>
      </c>
      <c r="E134" s="35">
        <f>SUM('Bradley Harp'!L6)</f>
        <v>1495</v>
      </c>
      <c r="F134" s="68">
        <f>SUM('Bradley Harp'!M6)</f>
        <v>186.875</v>
      </c>
      <c r="G134" s="35">
        <f>SUM('Bradley Harp'!N6)</f>
        <v>4</v>
      </c>
      <c r="H134" s="68">
        <f>SUM('Bradley Harp'!O6)</f>
        <v>190.875</v>
      </c>
      <c r="J134" s="34">
        <v>128</v>
      </c>
      <c r="K134" s="34" t="s">
        <v>31</v>
      </c>
      <c r="L134" s="86" t="s">
        <v>246</v>
      </c>
      <c r="M134" s="35">
        <f>SUM('Jon McGeorge'!K5)</f>
        <v>4</v>
      </c>
      <c r="N134" s="35">
        <f>SUM('Jon McGeorge'!L5)</f>
        <v>746</v>
      </c>
      <c r="O134" s="68">
        <f>SUM('Jon McGeorge'!M5)</f>
        <v>186.5</v>
      </c>
    </row>
    <row r="135" spans="1:15" x14ac:dyDescent="0.25">
      <c r="A135" s="34">
        <v>129</v>
      </c>
      <c r="B135" s="34" t="s">
        <v>31</v>
      </c>
      <c r="C135" s="86" t="s">
        <v>234</v>
      </c>
      <c r="D135" s="35">
        <f>SUM('Larry Taylor'!K5)</f>
        <v>6</v>
      </c>
      <c r="E135" s="35">
        <f>SUM('Larry Taylor'!L5)</f>
        <v>1118</v>
      </c>
      <c r="F135" s="68">
        <f>SUM('Larry Taylor'!M5)</f>
        <v>186.33333333333334</v>
      </c>
      <c r="G135" s="35">
        <f>SUM('Larry Taylor'!N5)</f>
        <v>4</v>
      </c>
      <c r="H135" s="68">
        <f>SUM('Larry Taylor'!O5)</f>
        <v>190.33333333333334</v>
      </c>
      <c r="J135" s="34">
        <v>129</v>
      </c>
      <c r="K135" s="34" t="s">
        <v>31</v>
      </c>
      <c r="L135" s="86" t="s">
        <v>234</v>
      </c>
      <c r="M135" s="35">
        <f>SUM('Larry Taylor'!K5)</f>
        <v>6</v>
      </c>
      <c r="N135" s="35">
        <f>SUM('Larry Taylor'!L5)</f>
        <v>1118</v>
      </c>
      <c r="O135" s="68">
        <f>SUM('Larry Taylor'!M5)</f>
        <v>186.33333333333334</v>
      </c>
    </row>
    <row r="136" spans="1:15" x14ac:dyDescent="0.25">
      <c r="A136" s="34">
        <v>130</v>
      </c>
      <c r="B136" s="34" t="s">
        <v>31</v>
      </c>
      <c r="C136" s="86" t="s">
        <v>98</v>
      </c>
      <c r="D136" s="35">
        <f>SUM('Paul East'!K5)</f>
        <v>4</v>
      </c>
      <c r="E136" s="35">
        <f>SUM('Paul East'!L5)</f>
        <v>753</v>
      </c>
      <c r="F136" s="68">
        <f>SUM('Paul East'!M5)</f>
        <v>188.25</v>
      </c>
      <c r="G136" s="35">
        <f>SUM('Paul East'!N5)</f>
        <v>2</v>
      </c>
      <c r="H136" s="68">
        <f>SUM('Paul East'!O5)</f>
        <v>190.25</v>
      </c>
      <c r="J136" s="34">
        <v>130</v>
      </c>
      <c r="K136" s="34" t="s">
        <v>31</v>
      </c>
      <c r="L136" s="86" t="s">
        <v>67</v>
      </c>
      <c r="M136" s="35">
        <f>SUM('Randy Lantrip'!K5)</f>
        <v>4</v>
      </c>
      <c r="N136" s="35">
        <f>SUM('Randy Lantrip'!L5)</f>
        <v>744</v>
      </c>
      <c r="O136" s="68">
        <f>SUM('Randy Lantrip'!M5)</f>
        <v>186</v>
      </c>
    </row>
    <row r="137" spans="1:15" x14ac:dyDescent="0.25">
      <c r="A137" s="34">
        <v>131</v>
      </c>
      <c r="B137" s="34" t="s">
        <v>31</v>
      </c>
      <c r="C137" s="86" t="s">
        <v>126</v>
      </c>
      <c r="D137" s="35">
        <f>SUM('Tommy Mills'!K5)</f>
        <v>4</v>
      </c>
      <c r="E137" s="35">
        <f>SUM('Tommy Mills'!L5)</f>
        <v>750.00000999999997</v>
      </c>
      <c r="F137" s="68">
        <f>SUM('Tommy Mills'!M5)</f>
        <v>187.50000249999999</v>
      </c>
      <c r="G137" s="35">
        <f>SUM('Tommy Mills'!N5)</f>
        <v>2</v>
      </c>
      <c r="H137" s="68">
        <f>SUM('Tommy Mills'!O5)</f>
        <v>189.50000249999999</v>
      </c>
      <c r="J137" s="34">
        <v>131</v>
      </c>
      <c r="K137" s="34" t="s">
        <v>31</v>
      </c>
      <c r="L137" s="86" t="s">
        <v>22</v>
      </c>
      <c r="M137" s="35">
        <f>SUM('Jerry Thompson'!K23)</f>
        <v>4</v>
      </c>
      <c r="N137" s="35">
        <f>SUM('Jerry Thompson'!L23)</f>
        <v>744</v>
      </c>
      <c r="O137" s="68">
        <f>SUM('Jerry Thompson'!M23)</f>
        <v>186</v>
      </c>
    </row>
    <row r="138" spans="1:15" x14ac:dyDescent="0.25">
      <c r="A138" s="34">
        <v>132</v>
      </c>
      <c r="B138" s="34" t="s">
        <v>31</v>
      </c>
      <c r="C138" s="86" t="s">
        <v>99</v>
      </c>
      <c r="D138" s="35">
        <f>SUM('Cody Dunegan'!K6)</f>
        <v>8</v>
      </c>
      <c r="E138" s="35">
        <f>SUM('Cody Dunegan'!L6)</f>
        <v>1484</v>
      </c>
      <c r="F138" s="68">
        <f>SUM('Cody Dunegan'!M6)</f>
        <v>185.5</v>
      </c>
      <c r="G138" s="35">
        <f>SUM('Cody Dunegan'!N6)</f>
        <v>4</v>
      </c>
      <c r="H138" s="68">
        <f>SUM('Cody Dunegan'!O6)</f>
        <v>189.5</v>
      </c>
      <c r="J138" s="34">
        <v>132</v>
      </c>
      <c r="K138" s="34" t="s">
        <v>31</v>
      </c>
      <c r="L138" s="86" t="s">
        <v>339</v>
      </c>
      <c r="M138" s="35">
        <f>SUM('Freddy Geiselbreth'!K6)</f>
        <v>6</v>
      </c>
      <c r="N138" s="35">
        <f>SUM('Freddy Geiselbreth'!L6)</f>
        <v>1115</v>
      </c>
      <c r="O138" s="68">
        <f>SUM('Freddy Geiselbreth'!M6)</f>
        <v>185.83333333333334</v>
      </c>
    </row>
    <row r="139" spans="1:15" x14ac:dyDescent="0.25">
      <c r="A139" s="34">
        <v>133</v>
      </c>
      <c r="B139" s="34" t="s">
        <v>31</v>
      </c>
      <c r="C139" s="86" t="s">
        <v>176</v>
      </c>
      <c r="D139" s="35">
        <f>SUM('John Gardner'!K5)</f>
        <v>4</v>
      </c>
      <c r="E139" s="35">
        <f>SUM('John Gardner'!L5)</f>
        <v>749</v>
      </c>
      <c r="F139" s="68">
        <f>SUM('John Gardner'!M5)</f>
        <v>187.25</v>
      </c>
      <c r="G139" s="35">
        <f>SUM('John Gardner'!N5)</f>
        <v>2</v>
      </c>
      <c r="H139" s="68">
        <f>SUM('John Gardner'!O5)</f>
        <v>189.25</v>
      </c>
      <c r="J139" s="34">
        <v>133</v>
      </c>
      <c r="K139" s="34" t="s">
        <v>31</v>
      </c>
      <c r="L139" s="86" t="s">
        <v>139</v>
      </c>
      <c r="M139" s="35">
        <f>SUM('Jim Stewart'!K19)</f>
        <v>4</v>
      </c>
      <c r="N139" s="35">
        <f>SUM('Jim Stewart'!L19)</f>
        <v>743</v>
      </c>
      <c r="O139" s="68">
        <f>SUM('Jim Stewart'!M19)</f>
        <v>185.75</v>
      </c>
    </row>
    <row r="140" spans="1:15" x14ac:dyDescent="0.25">
      <c r="A140" s="34">
        <v>134</v>
      </c>
      <c r="B140" s="34" t="s">
        <v>31</v>
      </c>
      <c r="C140" s="86" t="s">
        <v>253</v>
      </c>
      <c r="D140" s="35">
        <f>SUM('Op Stogsdale'!K5)</f>
        <v>4</v>
      </c>
      <c r="E140" s="35">
        <f>SUM('Op Stogsdale'!L5)</f>
        <v>749</v>
      </c>
      <c r="F140" s="68">
        <f>SUM('Op Stogsdale'!M5)</f>
        <v>187.25</v>
      </c>
      <c r="G140" s="35">
        <f>SUM('Op Stogsdale'!N5)</f>
        <v>2</v>
      </c>
      <c r="H140" s="68">
        <f>SUM('Op Stogsdale'!O5)</f>
        <v>189.25</v>
      </c>
      <c r="J140" s="34">
        <v>134</v>
      </c>
      <c r="K140" s="34" t="s">
        <v>31</v>
      </c>
      <c r="L140" s="86" t="s">
        <v>152</v>
      </c>
      <c r="M140" s="35">
        <f>SUM('Robert Koot'!K7)</f>
        <v>8</v>
      </c>
      <c r="N140" s="35">
        <f>SUM('Robert Koot'!L7)</f>
        <v>1484</v>
      </c>
      <c r="O140" s="68">
        <f>SUM('Robert Koot'!M7)</f>
        <v>185.5</v>
      </c>
    </row>
    <row r="141" spans="1:15" x14ac:dyDescent="0.25">
      <c r="A141" s="34">
        <v>135</v>
      </c>
      <c r="B141" s="34" t="s">
        <v>31</v>
      </c>
      <c r="C141" s="86" t="s">
        <v>40</v>
      </c>
      <c r="D141" s="35">
        <f>SUM('Gerry Rodriguez'!K7)</f>
        <v>12</v>
      </c>
      <c r="E141" s="35">
        <f>SUM('Gerry Rodriguez'!L7)</f>
        <v>2173</v>
      </c>
      <c r="F141" s="68">
        <f>SUM('Gerry Rodriguez'!M7)</f>
        <v>181.08333333333334</v>
      </c>
      <c r="G141" s="35">
        <f>SUM('Gerry Rodriguez'!N7)</f>
        <v>8</v>
      </c>
      <c r="H141" s="68">
        <f>SUM('Gerry Rodriguez'!O7)</f>
        <v>189.08333333333334</v>
      </c>
      <c r="J141" s="34">
        <v>135</v>
      </c>
      <c r="K141" s="34" t="s">
        <v>31</v>
      </c>
      <c r="L141" s="86" t="s">
        <v>99</v>
      </c>
      <c r="M141" s="35">
        <f>SUM('Cody Dunegan'!K6)</f>
        <v>8</v>
      </c>
      <c r="N141" s="35">
        <f>SUM('Cody Dunegan'!L6)</f>
        <v>1484</v>
      </c>
      <c r="O141" s="68">
        <f>SUM('Cody Dunegan'!M6)</f>
        <v>185.5</v>
      </c>
    </row>
    <row r="142" spans="1:15" x14ac:dyDescent="0.25">
      <c r="A142" s="34">
        <v>136</v>
      </c>
      <c r="B142" s="34" t="s">
        <v>31</v>
      </c>
      <c r="C142" s="86" t="s">
        <v>174</v>
      </c>
      <c r="D142" s="35">
        <f>SUM('Bob Bass'!K32)</f>
        <v>9</v>
      </c>
      <c r="E142" s="35">
        <f>SUM('Bob Bass'!L32)</f>
        <v>1629</v>
      </c>
      <c r="F142" s="68">
        <f>SUM('Bob Bass'!M32)</f>
        <v>181</v>
      </c>
      <c r="G142" s="35">
        <f>SUM('Bob Bass'!N32)</f>
        <v>8</v>
      </c>
      <c r="H142" s="68">
        <f>SUM('Bob Bass'!O32)</f>
        <v>189</v>
      </c>
      <c r="J142" s="34">
        <v>136</v>
      </c>
      <c r="K142" s="34" t="s">
        <v>31</v>
      </c>
      <c r="L142" s="86" t="s">
        <v>193</v>
      </c>
      <c r="M142" s="35">
        <f>SUM('Dan Persful'!K6)</f>
        <v>6</v>
      </c>
      <c r="N142" s="35">
        <f>SUM('Dan Persful'!L6)</f>
        <v>1113</v>
      </c>
      <c r="O142" s="68">
        <f>SUM('Dan Persful'!M6)</f>
        <v>185.5</v>
      </c>
    </row>
    <row r="143" spans="1:15" x14ac:dyDescent="0.25">
      <c r="A143" s="34">
        <v>137</v>
      </c>
      <c r="B143" s="34" t="s">
        <v>31</v>
      </c>
      <c r="C143" s="86" t="s">
        <v>192</v>
      </c>
      <c r="D143" s="35">
        <f>SUM('Ronald McCollum'!K5)</f>
        <v>4</v>
      </c>
      <c r="E143" s="35">
        <f>SUM('Ronald McCollum'!L5)</f>
        <v>748</v>
      </c>
      <c r="F143" s="68">
        <f>SUM('Ronald McCollum'!M5)</f>
        <v>187</v>
      </c>
      <c r="G143" s="35">
        <f>SUM('Ronald McCollum'!N5)</f>
        <v>2</v>
      </c>
      <c r="H143" s="68">
        <f>SUM('Ronald McCollum'!O5)</f>
        <v>189</v>
      </c>
      <c r="J143" s="34">
        <v>137</v>
      </c>
      <c r="K143" s="34" t="s">
        <v>31</v>
      </c>
      <c r="L143" s="86" t="s">
        <v>255</v>
      </c>
      <c r="M143" s="35">
        <f>SUM('A.W. Bailey'!K7)</f>
        <v>14</v>
      </c>
      <c r="N143" s="35">
        <f>SUM('A.W. Bailey'!L7)</f>
        <v>2596</v>
      </c>
      <c r="O143" s="68">
        <f>SUM('A.W. Bailey'!M7)</f>
        <v>185.42857142857142</v>
      </c>
    </row>
    <row r="144" spans="1:15" x14ac:dyDescent="0.25">
      <c r="A144" s="34">
        <v>138</v>
      </c>
      <c r="B144" s="34" t="s">
        <v>31</v>
      </c>
      <c r="C144" s="86" t="s">
        <v>139</v>
      </c>
      <c r="D144" s="35">
        <f>SUM('Jim Stewart'!K19)</f>
        <v>4</v>
      </c>
      <c r="E144" s="35">
        <f>SUM('Jim Stewart'!L19)</f>
        <v>743</v>
      </c>
      <c r="F144" s="68">
        <f>SUM('Jim Stewart'!M19)</f>
        <v>185.75</v>
      </c>
      <c r="G144" s="35">
        <f>SUM('Jim Stewart'!N19)</f>
        <v>3</v>
      </c>
      <c r="H144" s="68">
        <f>SUM('Jim Stewart'!O19)</f>
        <v>188.75</v>
      </c>
      <c r="J144" s="34">
        <v>138</v>
      </c>
      <c r="K144" s="34" t="s">
        <v>31</v>
      </c>
      <c r="L144" s="86" t="s">
        <v>203</v>
      </c>
      <c r="M144" s="35">
        <f>SUM('Ron Kunath'!K5)</f>
        <v>4</v>
      </c>
      <c r="N144" s="35">
        <f>SUM('Ron Kunath'!L5)</f>
        <v>740</v>
      </c>
      <c r="O144" s="68">
        <f>SUM('Ron Kunath'!M5)</f>
        <v>185</v>
      </c>
    </row>
    <row r="145" spans="1:15" x14ac:dyDescent="0.25">
      <c r="A145" s="34">
        <v>139</v>
      </c>
      <c r="B145" s="34" t="s">
        <v>31</v>
      </c>
      <c r="C145" s="86" t="s">
        <v>65</v>
      </c>
      <c r="D145" s="35">
        <f>SUM('Zach Scurlock'!K5)</f>
        <v>4</v>
      </c>
      <c r="E145" s="35">
        <f>SUM('Zach Scurlock'!L5)</f>
        <v>746</v>
      </c>
      <c r="F145" s="68">
        <f>SUM('Zach Scurlock'!M5)</f>
        <v>186.5</v>
      </c>
      <c r="G145" s="35">
        <f>SUM('Zach Scurlock'!N5)</f>
        <v>2</v>
      </c>
      <c r="H145" s="68">
        <f>SUM('Zach Scurlock'!O5)</f>
        <v>188.5</v>
      </c>
      <c r="J145" s="34">
        <v>139</v>
      </c>
      <c r="K145" s="34" t="s">
        <v>31</v>
      </c>
      <c r="L145" s="86" t="s">
        <v>232</v>
      </c>
      <c r="M145" s="35">
        <f>SUM('Scott Worthington'!K5)</f>
        <v>4</v>
      </c>
      <c r="N145" s="35">
        <f>SUM('Scott Worthington'!L5)</f>
        <v>739</v>
      </c>
      <c r="O145" s="68">
        <f>SUM('Scott Worthington'!M5)</f>
        <v>184.75</v>
      </c>
    </row>
    <row r="146" spans="1:15" x14ac:dyDescent="0.25">
      <c r="A146" s="34">
        <v>140</v>
      </c>
      <c r="B146" s="34" t="s">
        <v>31</v>
      </c>
      <c r="C146" s="86" t="s">
        <v>245</v>
      </c>
      <c r="D146" s="35">
        <f>SUM('Jon McGeorge'!K5)</f>
        <v>4</v>
      </c>
      <c r="E146" s="35">
        <f>SUM('Jon McGeorge'!L5)</f>
        <v>746</v>
      </c>
      <c r="F146" s="68">
        <f>SUM('Jon McGeorge'!M5)</f>
        <v>186.5</v>
      </c>
      <c r="G146" s="35">
        <f>SUM('Jon McGeorge'!N5)</f>
        <v>2</v>
      </c>
      <c r="H146" s="68">
        <f>SUM('Jon McGeorge'!O5)</f>
        <v>188.5</v>
      </c>
      <c r="J146" s="34">
        <v>140</v>
      </c>
      <c r="K146" s="34" t="s">
        <v>31</v>
      </c>
      <c r="L146" s="86" t="s">
        <v>275</v>
      </c>
      <c r="M146" s="35">
        <f>SUM('Mike Engbert'!K6)</f>
        <v>12</v>
      </c>
      <c r="N146" s="35">
        <f>SUM('Mike Engbert'!L6)</f>
        <v>2215</v>
      </c>
      <c r="O146" s="68">
        <f>SUM('Mike Engbert'!M6)</f>
        <v>184.58333333333334</v>
      </c>
    </row>
    <row r="147" spans="1:15" x14ac:dyDescent="0.25">
      <c r="A147" s="34">
        <v>141</v>
      </c>
      <c r="B147" s="34" t="s">
        <v>31</v>
      </c>
      <c r="C147" s="86" t="s">
        <v>340</v>
      </c>
      <c r="D147" s="35">
        <f>SUM('Tommy Moss'!K5)</f>
        <v>3</v>
      </c>
      <c r="E147" s="35">
        <f>SUM('Tommy Moss'!L5)</f>
        <v>553</v>
      </c>
      <c r="F147" s="68">
        <f>SUM('Tommy Moss'!M5)</f>
        <v>184.33333333333334</v>
      </c>
      <c r="G147" s="35">
        <f>SUM('Tommy Moss'!N5)</f>
        <v>4</v>
      </c>
      <c r="H147" s="68">
        <f>SUM('Tommy Moss'!O5)</f>
        <v>188.33333333333334</v>
      </c>
      <c r="J147" s="34">
        <v>141</v>
      </c>
      <c r="K147" s="34" t="s">
        <v>31</v>
      </c>
      <c r="L147" s="86" t="s">
        <v>340</v>
      </c>
      <c r="M147" s="35">
        <f>SUM('Tommy Moss'!K5)</f>
        <v>3</v>
      </c>
      <c r="N147" s="35">
        <f>SUM('Tommy Moss'!L5)</f>
        <v>553</v>
      </c>
      <c r="O147" s="68">
        <f>SUM('Tommy Moss'!M5)</f>
        <v>184.33333333333334</v>
      </c>
    </row>
    <row r="148" spans="1:15" x14ac:dyDescent="0.25">
      <c r="A148" s="34">
        <v>142</v>
      </c>
      <c r="B148" s="34" t="s">
        <v>31</v>
      </c>
      <c r="C148" s="86" t="s">
        <v>286</v>
      </c>
      <c r="D148" s="35">
        <f>SUM('Daniel Henry'!K7)</f>
        <v>14</v>
      </c>
      <c r="E148" s="35">
        <f>SUM('Daniel Henry'!L7)</f>
        <v>2495</v>
      </c>
      <c r="F148" s="68">
        <f>SUM('Daniel Henry'!M7)</f>
        <v>178.21428571428572</v>
      </c>
      <c r="G148" s="35">
        <f>SUM('Daniel Henry'!N7)</f>
        <v>10</v>
      </c>
      <c r="H148" s="68">
        <f>SUM('Daniel Henry'!O7)</f>
        <v>188.21428571428572</v>
      </c>
      <c r="J148" s="34">
        <v>142</v>
      </c>
      <c r="K148" s="34" t="s">
        <v>31</v>
      </c>
      <c r="L148" s="86" t="s">
        <v>268</v>
      </c>
      <c r="M148" s="35">
        <f>SUM('Rick Powers'!K5)</f>
        <v>3</v>
      </c>
      <c r="N148" s="35">
        <f>SUM('Rick Powers'!L5)</f>
        <v>552</v>
      </c>
      <c r="O148" s="68">
        <f>SUM('Rick Powers'!M5)</f>
        <v>184</v>
      </c>
    </row>
    <row r="149" spans="1:15" x14ac:dyDescent="0.25">
      <c r="A149" s="34">
        <v>143</v>
      </c>
      <c r="B149" s="34" t="s">
        <v>31</v>
      </c>
      <c r="C149" s="86" t="s">
        <v>67</v>
      </c>
      <c r="D149" s="35">
        <f>SUM('Randy Lantrip'!K5)</f>
        <v>4</v>
      </c>
      <c r="E149" s="35">
        <f>SUM('Randy Lantrip'!L5)</f>
        <v>744</v>
      </c>
      <c r="F149" s="68">
        <f>SUM('Randy Lantrip'!M5)</f>
        <v>186</v>
      </c>
      <c r="G149" s="35">
        <f>SUM('Randy Lantrip'!N5)</f>
        <v>2</v>
      </c>
      <c r="H149" s="68">
        <f>SUM('Randy Lantrip'!O5)</f>
        <v>188</v>
      </c>
      <c r="J149" s="34">
        <v>143</v>
      </c>
      <c r="K149" s="34" t="s">
        <v>31</v>
      </c>
      <c r="L149" s="86" t="s">
        <v>190</v>
      </c>
      <c r="M149" s="35">
        <f>SUM('Joe Shahan'!K7)</f>
        <v>12</v>
      </c>
      <c r="N149" s="35">
        <f>SUM('Joe Shahan'!L7)</f>
        <v>2203.0029999999997</v>
      </c>
      <c r="O149" s="68">
        <f>SUM('Joe Shahan'!M7)</f>
        <v>183.58358333333331</v>
      </c>
    </row>
    <row r="150" spans="1:15" x14ac:dyDescent="0.25">
      <c r="A150" s="34">
        <v>144</v>
      </c>
      <c r="B150" s="34" t="s">
        <v>31</v>
      </c>
      <c r="C150" s="86" t="s">
        <v>22</v>
      </c>
      <c r="D150" s="35">
        <f>SUM('Jerry Thompson'!K23)</f>
        <v>4</v>
      </c>
      <c r="E150" s="35">
        <f>SUM('Jerry Thompson'!L23)</f>
        <v>744</v>
      </c>
      <c r="F150" s="68">
        <f>SUM('Jerry Thompson'!M23)</f>
        <v>186</v>
      </c>
      <c r="G150" s="35">
        <f>SUM('Jerry Thompson'!N23)</f>
        <v>2</v>
      </c>
      <c r="H150" s="68">
        <f>SUM('Jerry Thompson'!O23)</f>
        <v>188</v>
      </c>
      <c r="J150" s="34">
        <v>144</v>
      </c>
      <c r="K150" s="34" t="s">
        <v>31</v>
      </c>
      <c r="L150" s="86" t="s">
        <v>68</v>
      </c>
      <c r="M150" s="35">
        <f>SUM('Marc Young'!K5)</f>
        <v>4</v>
      </c>
      <c r="N150" s="35">
        <f>SUM('Marc Young'!L5)</f>
        <v>734</v>
      </c>
      <c r="O150" s="68">
        <f>SUM('Marc Young'!M5)</f>
        <v>183.5</v>
      </c>
    </row>
    <row r="151" spans="1:15" x14ac:dyDescent="0.25">
      <c r="A151" s="34">
        <v>145</v>
      </c>
      <c r="B151" s="34" t="s">
        <v>31</v>
      </c>
      <c r="C151" s="86" t="s">
        <v>232</v>
      </c>
      <c r="D151" s="35">
        <f>SUM('Scott Worthington'!K5)</f>
        <v>4</v>
      </c>
      <c r="E151" s="35">
        <f>SUM('Scott Worthington'!L5)</f>
        <v>739</v>
      </c>
      <c r="F151" s="68">
        <f>SUM('Scott Worthington'!M5)</f>
        <v>184.75</v>
      </c>
      <c r="G151" s="35">
        <f>SUM('Scott Worthington'!N5)</f>
        <v>3</v>
      </c>
      <c r="H151" s="68">
        <f>SUM('Scott Worthington'!O5)</f>
        <v>187.75</v>
      </c>
      <c r="J151" s="34">
        <v>145</v>
      </c>
      <c r="K151" s="34" t="s">
        <v>31</v>
      </c>
      <c r="L151" s="86" t="s">
        <v>364</v>
      </c>
      <c r="M151" s="35">
        <f>SUM('John Krenik'!K5)</f>
        <v>6</v>
      </c>
      <c r="N151" s="35">
        <f>SUM('John Krenik'!L5)</f>
        <v>1097</v>
      </c>
      <c r="O151" s="68">
        <f>SUM('John Krenik'!M5)</f>
        <v>182.83333333333334</v>
      </c>
    </row>
    <row r="152" spans="1:15" x14ac:dyDescent="0.25">
      <c r="A152" s="34">
        <v>146</v>
      </c>
      <c r="B152" s="34" t="s">
        <v>31</v>
      </c>
      <c r="C152" s="86" t="s">
        <v>203</v>
      </c>
      <c r="D152" s="35">
        <f>SUM('Ron Kunath'!K5)</f>
        <v>4</v>
      </c>
      <c r="E152" s="35">
        <f>SUM('Ron Kunath'!L5)</f>
        <v>740</v>
      </c>
      <c r="F152" s="68">
        <f>SUM('Ron Kunath'!M5)</f>
        <v>185</v>
      </c>
      <c r="G152" s="35">
        <f>SUM('Ron Kunath'!N5)</f>
        <v>2</v>
      </c>
      <c r="H152" s="68">
        <f>SUM('Ron Kunath'!O5)</f>
        <v>187</v>
      </c>
      <c r="J152" s="34">
        <v>146</v>
      </c>
      <c r="K152" s="34" t="s">
        <v>31</v>
      </c>
      <c r="L152" s="86" t="s">
        <v>75</v>
      </c>
      <c r="M152" s="35">
        <f>SUM('Tim Brown'!K5)</f>
        <v>4</v>
      </c>
      <c r="N152" s="35">
        <f>SUM('Tim Brown'!L5)</f>
        <v>730</v>
      </c>
      <c r="O152" s="68">
        <f>SUM('Tim Brown'!M5)</f>
        <v>182.5</v>
      </c>
    </row>
    <row r="153" spans="1:15" x14ac:dyDescent="0.25">
      <c r="A153" s="34">
        <v>147</v>
      </c>
      <c r="B153" s="34" t="s">
        <v>31</v>
      </c>
      <c r="C153" s="86" t="s">
        <v>364</v>
      </c>
      <c r="D153" s="35">
        <f>SUM('John Krenik'!K5)</f>
        <v>6</v>
      </c>
      <c r="E153" s="35">
        <f>SUM('John Krenik'!L5)</f>
        <v>1097</v>
      </c>
      <c r="F153" s="68">
        <f>SUM('John Krenik'!M5)</f>
        <v>182.83333333333334</v>
      </c>
      <c r="G153" s="35">
        <f>SUM('John Krenik'!N5)</f>
        <v>4</v>
      </c>
      <c r="H153" s="68">
        <f>SUM('John Krenik'!O5)</f>
        <v>186.83333333333334</v>
      </c>
      <c r="J153" s="34">
        <v>147</v>
      </c>
      <c r="K153" s="34" t="s">
        <v>31</v>
      </c>
      <c r="L153" s="86" t="s">
        <v>216</v>
      </c>
      <c r="M153" s="35">
        <f>SUM('Steve Kiemele'!K8)</f>
        <v>17</v>
      </c>
      <c r="N153" s="35">
        <f>SUM('Steve Kiemele'!L8)</f>
        <v>3096</v>
      </c>
      <c r="O153" s="68">
        <f>SUM('Steve Kiemele'!M8)</f>
        <v>182.11764705882354</v>
      </c>
    </row>
    <row r="154" spans="1:15" x14ac:dyDescent="0.25">
      <c r="A154" s="34">
        <v>148</v>
      </c>
      <c r="B154" s="34" t="s">
        <v>31</v>
      </c>
      <c r="C154" s="86" t="s">
        <v>268</v>
      </c>
      <c r="D154" s="35">
        <f>SUM('Rick Powers'!K5)</f>
        <v>3</v>
      </c>
      <c r="E154" s="35">
        <f>SUM('Rick Powers'!L5)</f>
        <v>552</v>
      </c>
      <c r="F154" s="68">
        <f>SUM('Rick Powers'!M5)</f>
        <v>184</v>
      </c>
      <c r="G154" s="35">
        <f>SUM('Rick Powers'!N5)</f>
        <v>2</v>
      </c>
      <c r="H154" s="68">
        <f>SUM('Rick Powers'!O5)</f>
        <v>186</v>
      </c>
      <c r="J154" s="34">
        <v>148</v>
      </c>
      <c r="K154" s="34" t="s">
        <v>31</v>
      </c>
      <c r="L154" s="86" t="s">
        <v>40</v>
      </c>
      <c r="M154" s="35">
        <f>SUM('Gerry Rodriguez'!K7)</f>
        <v>12</v>
      </c>
      <c r="N154" s="35">
        <f>SUM('Gerry Rodriguez'!L7)</f>
        <v>2173</v>
      </c>
      <c r="O154" s="68">
        <f>SUM('Gerry Rodriguez'!M7)</f>
        <v>181.08333333333334</v>
      </c>
    </row>
    <row r="155" spans="1:15" x14ac:dyDescent="0.25">
      <c r="A155" s="34">
        <v>149</v>
      </c>
      <c r="B155" s="34" t="s">
        <v>31</v>
      </c>
      <c r="C155" s="86" t="s">
        <v>133</v>
      </c>
      <c r="D155" s="35">
        <f>SUM('Dale Lofton'!K5)</f>
        <v>3</v>
      </c>
      <c r="E155" s="35">
        <f>SUM('Dale Lofton'!L5)</f>
        <v>539.00099999999998</v>
      </c>
      <c r="F155" s="68">
        <f>SUM('Dale Lofton'!M5)</f>
        <v>179.667</v>
      </c>
      <c r="G155" s="35">
        <f>SUM('Dale Lofton'!N5)</f>
        <v>6</v>
      </c>
      <c r="H155" s="68">
        <f>SUM('Dale Lofton'!O5)</f>
        <v>185.667</v>
      </c>
      <c r="J155" s="34">
        <v>149</v>
      </c>
      <c r="K155" s="34" t="s">
        <v>31</v>
      </c>
      <c r="L155" s="86" t="s">
        <v>174</v>
      </c>
      <c r="M155" s="35">
        <f>SUM('Bob Bass'!K32)</f>
        <v>9</v>
      </c>
      <c r="N155" s="35">
        <f>SUM('Bob Bass'!L32)</f>
        <v>1629</v>
      </c>
      <c r="O155" s="68">
        <f>SUM('Bob Bass'!M32)</f>
        <v>181</v>
      </c>
    </row>
    <row r="156" spans="1:15" x14ac:dyDescent="0.25">
      <c r="A156" s="34">
        <v>150</v>
      </c>
      <c r="B156" s="34" t="s">
        <v>31</v>
      </c>
      <c r="C156" s="86" t="s">
        <v>328</v>
      </c>
      <c r="D156" s="35">
        <f>SUM('Larry Watson'!K16)</f>
        <v>8</v>
      </c>
      <c r="E156" s="35">
        <f>SUM('Larry Watson'!L16)</f>
        <v>1428</v>
      </c>
      <c r="F156" s="68">
        <f>SUM('Larry Watson'!M16)</f>
        <v>178.5</v>
      </c>
      <c r="G156" s="35">
        <f>SUM('Larry Watson'!N16)</f>
        <v>7</v>
      </c>
      <c r="H156" s="68">
        <f>SUM('Larry Watson'!O16)</f>
        <v>185.5</v>
      </c>
      <c r="J156" s="34">
        <v>150</v>
      </c>
      <c r="K156" s="34" t="s">
        <v>31</v>
      </c>
      <c r="L156" s="88" t="s">
        <v>119</v>
      </c>
      <c r="M156" s="35">
        <f>SUM('Adam Plummer'!K6)</f>
        <v>3</v>
      </c>
      <c r="N156" s="35">
        <f>SUM('Adam Plummer'!L6)</f>
        <v>541</v>
      </c>
      <c r="O156" s="68">
        <f>SUM('Adam Plummer'!M6)</f>
        <v>180.33333333333334</v>
      </c>
    </row>
    <row r="157" spans="1:15" x14ac:dyDescent="0.25">
      <c r="A157" s="34">
        <v>151</v>
      </c>
      <c r="B157" s="34" t="s">
        <v>31</v>
      </c>
      <c r="C157" s="86" t="s">
        <v>68</v>
      </c>
      <c r="D157" s="35">
        <f>SUM('Marc Young'!K5)</f>
        <v>4</v>
      </c>
      <c r="E157" s="35">
        <f>SUM('Marc Young'!L5)</f>
        <v>734</v>
      </c>
      <c r="F157" s="68">
        <f>SUM('Marc Young'!M5)</f>
        <v>183.5</v>
      </c>
      <c r="G157" s="35">
        <f>SUM('Marc Young'!N5)</f>
        <v>2</v>
      </c>
      <c r="H157" s="68">
        <f>SUM('Marc Young'!O5)</f>
        <v>185.5</v>
      </c>
      <c r="J157" s="34">
        <v>151</v>
      </c>
      <c r="K157" s="34" t="s">
        <v>31</v>
      </c>
      <c r="L157" s="86" t="s">
        <v>101</v>
      </c>
      <c r="M157" s="35">
        <f>SUM('Michael Howell'!K6)</f>
        <v>8</v>
      </c>
      <c r="N157" s="35">
        <f>SUM('Michael Howell'!L6)</f>
        <v>1438</v>
      </c>
      <c r="O157" s="68">
        <f>SUM('Michael Howell'!M6)</f>
        <v>179.75</v>
      </c>
    </row>
    <row r="158" spans="1:15" x14ac:dyDescent="0.25">
      <c r="A158" s="34">
        <v>152</v>
      </c>
      <c r="B158" s="34" t="s">
        <v>31</v>
      </c>
      <c r="C158" s="86" t="s">
        <v>214</v>
      </c>
      <c r="D158" s="35">
        <f>SUM('Kirby Dahl'!K7)</f>
        <v>12</v>
      </c>
      <c r="E158" s="35">
        <f>SUM('Kirby Dahl'!L7)</f>
        <v>2142.0010000000002</v>
      </c>
      <c r="F158" s="68">
        <f>SUM('Kirby Dahl'!M7)</f>
        <v>178.50008333333335</v>
      </c>
      <c r="G158" s="35">
        <f>SUM('Kirby Dahl'!N7)</f>
        <v>6</v>
      </c>
      <c r="H158" s="68">
        <f>SUM('Kirby Dahl'!O7)</f>
        <v>184.50008333333335</v>
      </c>
      <c r="J158" s="34">
        <v>152</v>
      </c>
      <c r="K158" s="34" t="s">
        <v>31</v>
      </c>
      <c r="L158" s="86" t="s">
        <v>102</v>
      </c>
      <c r="M158" s="35">
        <f>SUM('Tim Riddell'!K5)</f>
        <v>4</v>
      </c>
      <c r="N158" s="35">
        <f>SUM('Tim Riddell'!L5)</f>
        <v>719</v>
      </c>
      <c r="O158" s="68">
        <f>SUM('Tim Riddell'!M5)</f>
        <v>179.75</v>
      </c>
    </row>
    <row r="159" spans="1:15" x14ac:dyDescent="0.25">
      <c r="A159" s="34">
        <v>153</v>
      </c>
      <c r="B159" s="34" t="s">
        <v>31</v>
      </c>
      <c r="C159" s="86" t="s">
        <v>75</v>
      </c>
      <c r="D159" s="35">
        <f>SUM('Tim Brown'!K5)</f>
        <v>4</v>
      </c>
      <c r="E159" s="35">
        <f>SUM('Tim Brown'!L5)</f>
        <v>730</v>
      </c>
      <c r="F159" s="68">
        <f>SUM('Tim Brown'!M5)</f>
        <v>182.5</v>
      </c>
      <c r="G159" s="35">
        <f>SUM('Tim Brown'!N5)</f>
        <v>2</v>
      </c>
      <c r="H159" s="68">
        <f>SUM('Tim Brown'!O5)</f>
        <v>184.5</v>
      </c>
      <c r="J159" s="34">
        <v>153</v>
      </c>
      <c r="K159" s="34" t="s">
        <v>31</v>
      </c>
      <c r="L159" s="86" t="s">
        <v>133</v>
      </c>
      <c r="M159" s="35">
        <f>SUM('Dale Lofton'!K5)</f>
        <v>3</v>
      </c>
      <c r="N159" s="35">
        <f>SUM('Dale Lofton'!L5)</f>
        <v>539.00099999999998</v>
      </c>
      <c r="O159" s="68">
        <f>SUM('Dale Lofton'!M5)</f>
        <v>179.667</v>
      </c>
    </row>
    <row r="160" spans="1:15" x14ac:dyDescent="0.25">
      <c r="A160" s="34">
        <v>154</v>
      </c>
      <c r="B160" s="34" t="s">
        <v>31</v>
      </c>
      <c r="C160" s="86" t="s">
        <v>101</v>
      </c>
      <c r="D160" s="35">
        <f>SUM('Michael Howell'!K6)</f>
        <v>8</v>
      </c>
      <c r="E160" s="35">
        <f>SUM('Michael Howell'!L6)</f>
        <v>1438</v>
      </c>
      <c r="F160" s="68">
        <f>SUM('Michael Howell'!M6)</f>
        <v>179.75</v>
      </c>
      <c r="G160" s="35">
        <f>SUM('Michael Howell'!N6)</f>
        <v>4</v>
      </c>
      <c r="H160" s="68">
        <f>SUM('Michael Howell'!O6)</f>
        <v>183.75</v>
      </c>
      <c r="J160" s="34">
        <v>154</v>
      </c>
      <c r="K160" s="34" t="s">
        <v>31</v>
      </c>
      <c r="L160" s="86" t="s">
        <v>103</v>
      </c>
      <c r="M160" s="35">
        <f>SUM('Mackenzie Johns'!K5)</f>
        <v>4</v>
      </c>
      <c r="N160" s="35">
        <f>SUM('Mackenzie Johns'!L5)</f>
        <v>718</v>
      </c>
      <c r="O160" s="68">
        <f>SUM('Mackenzie Johns'!M5)</f>
        <v>179.5</v>
      </c>
    </row>
    <row r="161" spans="1:15 16384:16384" x14ac:dyDescent="0.25">
      <c r="A161" s="34">
        <v>155</v>
      </c>
      <c r="B161" s="34" t="s">
        <v>31</v>
      </c>
      <c r="C161" s="86" t="s">
        <v>287</v>
      </c>
      <c r="D161" s="35">
        <f>SUM('Ricky Kyker'!K7)</f>
        <v>14</v>
      </c>
      <c r="E161" s="35">
        <f>SUM('Ricky Kyker'!L7)</f>
        <v>2429.0010000000002</v>
      </c>
      <c r="F161" s="68">
        <f>SUM('Ricky Kyker'!M7)</f>
        <v>173.50007142857143</v>
      </c>
      <c r="G161" s="35">
        <f>SUM('Ricky Kyker'!N7)</f>
        <v>9</v>
      </c>
      <c r="H161" s="68">
        <f>SUM('Ricky Kyker'!O7)</f>
        <v>182.50007142857143</v>
      </c>
      <c r="J161" s="34">
        <v>155</v>
      </c>
      <c r="K161" s="34" t="s">
        <v>31</v>
      </c>
      <c r="L161" s="86" t="s">
        <v>224</v>
      </c>
      <c r="M161" s="35">
        <f>SUM('Janice Engleman'!K5)</f>
        <v>4</v>
      </c>
      <c r="N161" s="35">
        <f>SUM('Janice Engleman'!L5)</f>
        <v>715</v>
      </c>
      <c r="O161" s="68">
        <f>SUM('Janice Engleman'!M5)</f>
        <v>178.75</v>
      </c>
    </row>
    <row r="162" spans="1:15 16384:16384" x14ac:dyDescent="0.25">
      <c r="A162" s="34">
        <v>156</v>
      </c>
      <c r="B162" s="34" t="s">
        <v>31</v>
      </c>
      <c r="C162" s="88" t="s">
        <v>119</v>
      </c>
      <c r="D162" s="35">
        <f>SUM('Adam Plummer'!K6)</f>
        <v>3</v>
      </c>
      <c r="E162" s="35">
        <f>SUM('Adam Plummer'!L6)</f>
        <v>541</v>
      </c>
      <c r="F162" s="68">
        <f>SUM('Adam Plummer'!M6)</f>
        <v>180.33333333333334</v>
      </c>
      <c r="G162" s="35">
        <f>SUM('Adam Plummer'!N6)</f>
        <v>2</v>
      </c>
      <c r="H162" s="68">
        <f>SUM('Adam Plummer'!O6)</f>
        <v>182.33333333333334</v>
      </c>
      <c r="J162" s="34">
        <v>156</v>
      </c>
      <c r="K162" s="34" t="s">
        <v>31</v>
      </c>
      <c r="L162" s="86" t="s">
        <v>214</v>
      </c>
      <c r="M162" s="35">
        <f>SUM('Kirby Dahl'!K7)</f>
        <v>12</v>
      </c>
      <c r="N162" s="35">
        <f>SUM('Kirby Dahl'!L7)</f>
        <v>2142.0010000000002</v>
      </c>
      <c r="O162" s="68">
        <f>SUM('Kirby Dahl'!M7)</f>
        <v>178.50008333333335</v>
      </c>
    </row>
    <row r="163" spans="1:15 16384:16384" x14ac:dyDescent="0.25">
      <c r="A163" s="34">
        <v>157</v>
      </c>
      <c r="B163" s="34" t="s">
        <v>31</v>
      </c>
      <c r="C163" s="86" t="s">
        <v>102</v>
      </c>
      <c r="D163" s="35">
        <f>SUM('Tim Riddell'!K5)</f>
        <v>4</v>
      </c>
      <c r="E163" s="35">
        <f>SUM('Tim Riddell'!L5)</f>
        <v>719</v>
      </c>
      <c r="F163" s="68">
        <f>SUM('Tim Riddell'!M5)</f>
        <v>179.75</v>
      </c>
      <c r="G163" s="35">
        <f>SUM('Tim Riddell'!N5)</f>
        <v>2</v>
      </c>
      <c r="H163" s="68">
        <f>SUM('Tim Riddell'!O5)</f>
        <v>181.75</v>
      </c>
      <c r="J163" s="34">
        <v>157</v>
      </c>
      <c r="K163" s="34" t="s">
        <v>31</v>
      </c>
      <c r="L163" s="86" t="s">
        <v>328</v>
      </c>
      <c r="M163" s="35">
        <f>SUM('Larry Watson'!K16)</f>
        <v>8</v>
      </c>
      <c r="N163" s="35">
        <f>SUM('Larry Watson'!L16)</f>
        <v>1428</v>
      </c>
      <c r="O163" s="68">
        <f>SUM('Larry Watson'!M16)</f>
        <v>178.5</v>
      </c>
    </row>
    <row r="164" spans="1:15 16384:16384" x14ac:dyDescent="0.25">
      <c r="A164" s="34">
        <v>158</v>
      </c>
      <c r="B164" s="34" t="s">
        <v>31</v>
      </c>
      <c r="C164" s="86" t="s">
        <v>224</v>
      </c>
      <c r="D164" s="35">
        <f>SUM('Janice Engleman'!K5)</f>
        <v>4</v>
      </c>
      <c r="E164" s="35">
        <f>SUM('Janice Engleman'!L5)</f>
        <v>715</v>
      </c>
      <c r="F164" s="68">
        <f>SUM('Janice Engleman'!M5)</f>
        <v>178.75</v>
      </c>
      <c r="G164" s="35">
        <f>SUM('Janice Engleman'!N5)</f>
        <v>3</v>
      </c>
      <c r="H164" s="68">
        <f>SUM('Janice Engleman'!O5)</f>
        <v>181.75</v>
      </c>
      <c r="J164" s="34">
        <v>158</v>
      </c>
      <c r="K164" s="34" t="s">
        <v>31</v>
      </c>
      <c r="L164" s="86" t="s">
        <v>286</v>
      </c>
      <c r="M164" s="35">
        <f>SUM('Daniel Henry'!K7)</f>
        <v>14</v>
      </c>
      <c r="N164" s="35">
        <f>SUM('Daniel Henry'!L7)</f>
        <v>2495</v>
      </c>
      <c r="O164" s="68">
        <f>SUM('Daniel Henry'!M7)</f>
        <v>178.21428571428572</v>
      </c>
    </row>
    <row r="165" spans="1:15 16384:16384" x14ac:dyDescent="0.25">
      <c r="A165" s="34">
        <v>159</v>
      </c>
      <c r="B165" s="34" t="s">
        <v>31</v>
      </c>
      <c r="C165" s="86" t="s">
        <v>103</v>
      </c>
      <c r="D165" s="35">
        <f>SUM('Mackenzie Johns'!K5)</f>
        <v>4</v>
      </c>
      <c r="E165" s="35">
        <f>SUM('Mackenzie Johns'!L5)</f>
        <v>718</v>
      </c>
      <c r="F165" s="68">
        <f>SUM('Mackenzie Johns'!M5)</f>
        <v>179.5</v>
      </c>
      <c r="G165" s="35">
        <f>SUM('Mackenzie Johns'!N5)</f>
        <v>2</v>
      </c>
      <c r="H165" s="68">
        <f>SUM('Mackenzie Johns'!O5)</f>
        <v>181.5</v>
      </c>
      <c r="J165" s="34">
        <v>159</v>
      </c>
      <c r="K165" s="34" t="s">
        <v>31</v>
      </c>
      <c r="L165" s="86" t="s">
        <v>70</v>
      </c>
      <c r="M165" s="35">
        <f>SUM('Bob Cvammen'!K5)</f>
        <v>4</v>
      </c>
      <c r="N165" s="35">
        <f>SUM('Bob Cvammen'!L5)</f>
        <v>712</v>
      </c>
      <c r="O165" s="68">
        <f>SUM('Bob Cvammen'!M5)</f>
        <v>178</v>
      </c>
      <c r="XFD165" s="35"/>
    </row>
    <row r="166" spans="1:15 16384:16384" x14ac:dyDescent="0.25">
      <c r="A166" s="34">
        <v>160</v>
      </c>
      <c r="B166" s="34" t="s">
        <v>31</v>
      </c>
      <c r="C166" s="86" t="s">
        <v>346</v>
      </c>
      <c r="D166" s="35">
        <f>SUM('Charlie Hiller'!K5)</f>
        <v>4</v>
      </c>
      <c r="E166" s="35">
        <f>SUM('Charlie Hiller'!L5)</f>
        <v>706</v>
      </c>
      <c r="F166" s="68">
        <f>SUM('Charlie Hiller'!M5)</f>
        <v>176.5</v>
      </c>
      <c r="G166" s="35">
        <f>SUM('Charlie Hiller'!N5)</f>
        <v>4</v>
      </c>
      <c r="H166" s="68">
        <f>SUM('Charlie Hiller'!O5)</f>
        <v>180.5</v>
      </c>
      <c r="J166" s="34">
        <v>160</v>
      </c>
      <c r="K166" s="34" t="s">
        <v>31</v>
      </c>
      <c r="L166" s="86" t="s">
        <v>230</v>
      </c>
      <c r="M166" s="35">
        <f>SUM('Daniel Dumitru'!K5)</f>
        <v>4</v>
      </c>
      <c r="N166" s="35">
        <f>SUM('Daniel Dumitru'!L5)</f>
        <v>708</v>
      </c>
      <c r="O166" s="68">
        <f>SUM('Daniel Dumitru'!M5)</f>
        <v>177</v>
      </c>
      <c r="XFD166" s="35"/>
    </row>
    <row r="167" spans="1:15 16384:16384" x14ac:dyDescent="0.25">
      <c r="A167" s="34">
        <v>161</v>
      </c>
      <c r="B167" s="34" t="s">
        <v>31</v>
      </c>
      <c r="C167" s="86" t="s">
        <v>344</v>
      </c>
      <c r="D167" s="35">
        <f>SUM('James Roach'!K5)</f>
        <v>10</v>
      </c>
      <c r="E167" s="35">
        <f>SUM('James Roach'!L5)</f>
        <v>1742.001</v>
      </c>
      <c r="F167" s="68">
        <f>SUM('James Roach'!M5)</f>
        <v>174.20009999999999</v>
      </c>
      <c r="G167" s="35">
        <f>SUM('James Roach'!N5)</f>
        <v>6</v>
      </c>
      <c r="H167" s="68">
        <f>SUM('James Roach'!O5)</f>
        <v>180.20009999999999</v>
      </c>
      <c r="J167" s="34">
        <v>161</v>
      </c>
      <c r="K167" s="34" t="s">
        <v>31</v>
      </c>
      <c r="L167" s="86" t="s">
        <v>346</v>
      </c>
      <c r="M167" s="35">
        <f>SUM('Charlie Hiller'!K5)</f>
        <v>4</v>
      </c>
      <c r="N167" s="35">
        <f>SUM('Charlie Hiller'!L5)</f>
        <v>706</v>
      </c>
      <c r="O167" s="68">
        <f>SUM('Charlie Hiller'!M5)</f>
        <v>176.5</v>
      </c>
      <c r="XFD167" s="35"/>
    </row>
    <row r="168" spans="1:15 16384:16384" x14ac:dyDescent="0.25">
      <c r="A168" s="34">
        <v>162</v>
      </c>
      <c r="B168" s="34" t="s">
        <v>31</v>
      </c>
      <c r="C168" s="86" t="s">
        <v>70</v>
      </c>
      <c r="D168" s="35">
        <f>SUM('Bob Cvammen'!K5)</f>
        <v>4</v>
      </c>
      <c r="E168" s="35">
        <f>SUM('Bob Cvammen'!L5)</f>
        <v>712</v>
      </c>
      <c r="F168" s="68">
        <f>SUM('Bob Cvammen'!M5)</f>
        <v>178</v>
      </c>
      <c r="G168" s="35">
        <f>SUM('Bob Cvammen'!N5)</f>
        <v>2</v>
      </c>
      <c r="H168" s="68">
        <f>SUM('Bob Cvammen'!O5)</f>
        <v>180</v>
      </c>
      <c r="J168" s="34">
        <v>162</v>
      </c>
      <c r="K168" s="34" t="s">
        <v>31</v>
      </c>
      <c r="L168" s="86" t="s">
        <v>52</v>
      </c>
      <c r="M168" s="35">
        <f>SUM('Zachary Turner'!K5)</f>
        <v>4</v>
      </c>
      <c r="N168" s="35">
        <f>SUM('Zachary Turner'!L5)</f>
        <v>698</v>
      </c>
      <c r="O168" s="68">
        <f>SUM('Zachary Turner'!M5)</f>
        <v>174.5</v>
      </c>
      <c r="XFD168" s="35"/>
    </row>
    <row r="169" spans="1:15 16384:16384" x14ac:dyDescent="0.25">
      <c r="A169" s="34">
        <v>163</v>
      </c>
      <c r="B169" s="34" t="s">
        <v>31</v>
      </c>
      <c r="C169" s="86" t="s">
        <v>230</v>
      </c>
      <c r="D169" s="35">
        <f>SUM('Daniel Dumitru'!K5)</f>
        <v>4</v>
      </c>
      <c r="E169" s="35">
        <f>SUM('Daniel Dumitru'!L5)</f>
        <v>708</v>
      </c>
      <c r="F169" s="68">
        <f>SUM('Daniel Dumitru'!M5)</f>
        <v>177</v>
      </c>
      <c r="G169" s="35">
        <f>SUM('Daniel Dumitru'!N5)</f>
        <v>2</v>
      </c>
      <c r="H169" s="68">
        <f>SUM('Daniel Dumitru'!O5)</f>
        <v>179</v>
      </c>
      <c r="J169" s="34">
        <v>163</v>
      </c>
      <c r="K169" s="34" t="s">
        <v>31</v>
      </c>
      <c r="L169" s="86" t="s">
        <v>344</v>
      </c>
      <c r="M169" s="35">
        <f>SUM('James Roach'!K5)</f>
        <v>10</v>
      </c>
      <c r="N169" s="35">
        <f>SUM('James Roach'!L5)</f>
        <v>1742.001</v>
      </c>
      <c r="O169" s="68">
        <f>SUM('James Roach'!M5)</f>
        <v>174.20009999999999</v>
      </c>
      <c r="XFD169" s="35"/>
    </row>
    <row r="170" spans="1:15 16384:16384" x14ac:dyDescent="0.25">
      <c r="A170" s="34">
        <v>164</v>
      </c>
      <c r="B170" s="34" t="s">
        <v>31</v>
      </c>
      <c r="C170" s="86" t="s">
        <v>358</v>
      </c>
      <c r="D170" s="35">
        <f>SUM('Stump Eaton'!K5)</f>
        <v>6</v>
      </c>
      <c r="E170" s="35">
        <f>SUM('Stump Eaton'!L5)</f>
        <v>1004</v>
      </c>
      <c r="F170" s="68">
        <f>SUM('Stump Eaton'!M5)</f>
        <v>167.33333333333334</v>
      </c>
      <c r="G170" s="35">
        <f>SUM('Stump Eaton'!N5)</f>
        <v>10</v>
      </c>
      <c r="H170" s="68">
        <f>SUM('Stump Eaton'!O5)</f>
        <v>177.33333333333334</v>
      </c>
      <c r="J170" s="34">
        <v>164</v>
      </c>
      <c r="K170" s="34" t="s">
        <v>31</v>
      </c>
      <c r="L170" s="86" t="s">
        <v>287</v>
      </c>
      <c r="M170" s="35">
        <f>SUM('Ricky Kyker'!K7)</f>
        <v>14</v>
      </c>
      <c r="N170" s="35">
        <f>SUM('Ricky Kyker'!L7)</f>
        <v>2429.0010000000002</v>
      </c>
      <c r="O170" s="68">
        <f>SUM('Ricky Kyker'!M7)</f>
        <v>173.50007142857143</v>
      </c>
      <c r="XFD170" s="35"/>
    </row>
    <row r="171" spans="1:15 16384:16384" x14ac:dyDescent="0.25">
      <c r="A171" s="34">
        <v>165</v>
      </c>
      <c r="B171" s="34" t="s">
        <v>31</v>
      </c>
      <c r="C171" s="86" t="s">
        <v>52</v>
      </c>
      <c r="D171" s="35">
        <f>SUM('Zachary Turner'!K5)</f>
        <v>4</v>
      </c>
      <c r="E171" s="35">
        <f>SUM('Zachary Turner'!L5)</f>
        <v>698</v>
      </c>
      <c r="F171" s="68">
        <f>SUM('Zachary Turner'!M5)</f>
        <v>174.5</v>
      </c>
      <c r="G171" s="35">
        <f>SUM('Zachary Turner'!N5)</f>
        <v>2</v>
      </c>
      <c r="H171" s="68">
        <f>SUM('Zachary Turner'!O5)</f>
        <v>176.5</v>
      </c>
      <c r="J171" s="34">
        <v>165</v>
      </c>
      <c r="K171" s="34" t="s">
        <v>31</v>
      </c>
      <c r="L171" s="86" t="s">
        <v>104</v>
      </c>
      <c r="M171" s="35">
        <f>SUM('Logon Howell'!K5)</f>
        <v>4</v>
      </c>
      <c r="N171" s="35">
        <f>SUM('Logon Howell'!L5)</f>
        <v>674</v>
      </c>
      <c r="O171" s="68">
        <f>SUM('Logon Howell'!M5)</f>
        <v>168.5</v>
      </c>
      <c r="XFD171" s="35"/>
    </row>
    <row r="172" spans="1:15 16384:16384" x14ac:dyDescent="0.25">
      <c r="A172" s="34">
        <v>166</v>
      </c>
      <c r="B172" s="34" t="s">
        <v>31</v>
      </c>
      <c r="C172" s="86" t="s">
        <v>327</v>
      </c>
      <c r="D172" s="35">
        <f>SUM('Boyd Radel'!K5)</f>
        <v>6</v>
      </c>
      <c r="E172" s="35">
        <f>SUM('Boyd Radel'!L5)</f>
        <v>999</v>
      </c>
      <c r="F172" s="68">
        <f>SUM('Boyd Radel'!M5)</f>
        <v>166.5</v>
      </c>
      <c r="G172" s="35">
        <f>SUM('Boyd Radel'!N5)</f>
        <v>4</v>
      </c>
      <c r="H172" s="68">
        <f>SUM('Boyd Radel'!O5)</f>
        <v>170.5</v>
      </c>
      <c r="J172" s="34">
        <v>166</v>
      </c>
      <c r="K172" s="34" t="s">
        <v>31</v>
      </c>
      <c r="L172" s="86" t="s">
        <v>358</v>
      </c>
      <c r="M172" s="35">
        <f>SUM('Stump Eaton'!K5)</f>
        <v>6</v>
      </c>
      <c r="N172" s="35">
        <f>SUM('Stump Eaton'!L5)</f>
        <v>1004</v>
      </c>
      <c r="O172" s="68">
        <f>SUM('Stump Eaton'!M5)</f>
        <v>167.33333333333334</v>
      </c>
      <c r="XFD172" s="35"/>
    </row>
    <row r="173" spans="1:15 16384:16384" x14ac:dyDescent="0.25">
      <c r="A173" s="34">
        <v>167</v>
      </c>
      <c r="B173" s="34" t="s">
        <v>31</v>
      </c>
      <c r="C173" s="86" t="s">
        <v>104</v>
      </c>
      <c r="D173" s="35">
        <f>SUM('Logon Howell'!K5)</f>
        <v>4</v>
      </c>
      <c r="E173" s="35">
        <f>SUM('Logon Howell'!L5)</f>
        <v>674</v>
      </c>
      <c r="F173" s="68">
        <f>SUM('Logon Howell'!M5)</f>
        <v>168.5</v>
      </c>
      <c r="G173" s="35">
        <f>SUM('Logon Howell'!N5)</f>
        <v>2</v>
      </c>
      <c r="H173" s="68">
        <f>SUM('Logon Howell'!O5)</f>
        <v>170.5</v>
      </c>
      <c r="J173" s="34">
        <v>167</v>
      </c>
      <c r="K173" s="34" t="s">
        <v>31</v>
      </c>
      <c r="L173" s="86" t="s">
        <v>327</v>
      </c>
      <c r="M173" s="35">
        <f>SUM('Boyd Radel'!K5)</f>
        <v>6</v>
      </c>
      <c r="N173" s="35">
        <f>SUM('Boyd Radel'!L5)</f>
        <v>999</v>
      </c>
      <c r="O173" s="68">
        <f>SUM('Boyd Radel'!M5)</f>
        <v>166.5</v>
      </c>
      <c r="XFD173" s="35"/>
    </row>
    <row r="174" spans="1:15 16384:16384" x14ac:dyDescent="0.25">
      <c r="A174" s="34">
        <v>168</v>
      </c>
      <c r="B174" s="34" t="s">
        <v>31</v>
      </c>
      <c r="C174" s="86" t="s">
        <v>345</v>
      </c>
      <c r="D174" s="35">
        <f>SUM('Ken Patton'!K4)</f>
        <v>4</v>
      </c>
      <c r="E174" s="35">
        <f>SUM('Ken Patton'!L4)</f>
        <v>639</v>
      </c>
      <c r="F174" s="68">
        <f>SUM('Ken Patton'!M4)</f>
        <v>159.75</v>
      </c>
      <c r="G174" s="35">
        <f>SUM('Ken Patton'!N4)</f>
        <v>2</v>
      </c>
      <c r="H174" s="68">
        <f>SUM('Ken Patton'!O4)</f>
        <v>161.75</v>
      </c>
      <c r="J174" s="34">
        <v>168</v>
      </c>
      <c r="K174" s="34" t="s">
        <v>31</v>
      </c>
      <c r="L174" s="86" t="s">
        <v>345</v>
      </c>
      <c r="M174" s="35">
        <f>SUM('Ken Patton'!K4)</f>
        <v>4</v>
      </c>
      <c r="N174" s="35">
        <f>SUM('Ken Patton'!L4)</f>
        <v>639</v>
      </c>
      <c r="O174" s="68">
        <f>SUM('Ken Patton'!M4)</f>
        <v>159.75</v>
      </c>
      <c r="XFD174" s="35"/>
    </row>
    <row r="175" spans="1:15 16384:16384" x14ac:dyDescent="0.25">
      <c r="A175" s="34">
        <v>169</v>
      </c>
      <c r="B175" s="34" t="s">
        <v>31</v>
      </c>
      <c r="C175" s="86" t="s">
        <v>326</v>
      </c>
      <c r="D175" s="35">
        <f>SUM('David Lewis'!K18)</f>
        <v>4</v>
      </c>
      <c r="E175" s="35">
        <f>SUM('David Lewis'!L18)</f>
        <v>623</v>
      </c>
      <c r="F175" s="68">
        <f>SUM('David Lewis'!M18)</f>
        <v>155.75</v>
      </c>
      <c r="G175" s="35">
        <f>SUM('David Lewis'!N18)</f>
        <v>4</v>
      </c>
      <c r="H175" s="68">
        <f>SUM('David Lewis'!O18)</f>
        <v>159.75</v>
      </c>
      <c r="J175" s="34">
        <v>169</v>
      </c>
      <c r="K175" s="34" t="s">
        <v>31</v>
      </c>
      <c r="L175" s="86" t="s">
        <v>326</v>
      </c>
      <c r="M175" s="35">
        <f>SUM('David Lewis'!K18)</f>
        <v>4</v>
      </c>
      <c r="N175" s="35">
        <f>SUM('David Lewis'!L18)</f>
        <v>623</v>
      </c>
      <c r="O175" s="68">
        <f>SUM('David Lewis'!M18)</f>
        <v>155.75</v>
      </c>
      <c r="XFD175" s="35"/>
    </row>
    <row r="176" spans="1:15 16384:16384" x14ac:dyDescent="0.25">
      <c r="A176" s="34">
        <v>170</v>
      </c>
      <c r="B176" s="34" t="s">
        <v>31</v>
      </c>
      <c r="C176" s="86" t="s">
        <v>361</v>
      </c>
      <c r="D176" s="35">
        <f>SUM('Dwayne Lewis'!K4)</f>
        <v>6</v>
      </c>
      <c r="E176" s="35">
        <f>SUM('Dwayne Lewis'!L4)</f>
        <v>909</v>
      </c>
      <c r="F176" s="68">
        <f>SUM('Dwayne Lewis'!M4)</f>
        <v>151.5</v>
      </c>
      <c r="G176" s="35">
        <f>SUM('Dwayne Lewis'!N4)</f>
        <v>8</v>
      </c>
      <c r="H176" s="68">
        <f>SUM('Dwayne Lewis'!O4)</f>
        <v>159.5</v>
      </c>
      <c r="J176" s="34">
        <v>170</v>
      </c>
      <c r="K176" s="34" t="s">
        <v>31</v>
      </c>
      <c r="L176" s="86" t="s">
        <v>361</v>
      </c>
      <c r="M176" s="35">
        <f>SUM('Dwayne Lewis'!K4)</f>
        <v>6</v>
      </c>
      <c r="N176" s="35">
        <f>SUM('Dwayne Lewis'!L4)</f>
        <v>909</v>
      </c>
      <c r="O176" s="68">
        <f>SUM('Dwayne Lewis'!M4)</f>
        <v>151.5</v>
      </c>
      <c r="XFD176" s="35"/>
    </row>
    <row r="177" spans="1:15 16384:16384" x14ac:dyDescent="0.25">
      <c r="A177" s="34">
        <v>171</v>
      </c>
      <c r="B177" s="34" t="s">
        <v>31</v>
      </c>
      <c r="C177" s="86" t="s">
        <v>315</v>
      </c>
      <c r="D177" s="35">
        <f>SUM('Ken Mix'!K5)</f>
        <v>6</v>
      </c>
      <c r="E177" s="35">
        <f>SUM('Ken Mix'!L5)</f>
        <v>569</v>
      </c>
      <c r="F177" s="68">
        <f>SUM('Ken Mix'!M5)</f>
        <v>94.833333333333329</v>
      </c>
      <c r="G177" s="35">
        <f>SUM('Ken Mix'!N5)</f>
        <v>4</v>
      </c>
      <c r="H177" s="68">
        <f>SUM('Ken Mix'!O5)</f>
        <v>98.833333333333329</v>
      </c>
      <c r="J177" s="34">
        <v>171</v>
      </c>
      <c r="K177" s="34" t="s">
        <v>31</v>
      </c>
      <c r="L177" s="86" t="s">
        <v>315</v>
      </c>
      <c r="M177" s="35">
        <f>SUM('Ken Mix'!K5)</f>
        <v>6</v>
      </c>
      <c r="N177" s="35">
        <f>SUM('Ken Mix'!L5)</f>
        <v>569</v>
      </c>
      <c r="O177" s="68">
        <f>SUM('Ken Mix'!M5)</f>
        <v>94.833333333333329</v>
      </c>
      <c r="XFD177" s="35"/>
    </row>
    <row r="178" spans="1:15 16384:16384" x14ac:dyDescent="0.25">
      <c r="A178" s="34">
        <v>172</v>
      </c>
      <c r="B178" s="34" t="s">
        <v>31</v>
      </c>
      <c r="C178" s="86" t="s">
        <v>349</v>
      </c>
      <c r="D178" s="35">
        <f>SUM('Terry Clothier'!K5)</f>
        <v>6</v>
      </c>
      <c r="E178" s="35">
        <f>SUM('Terry Clothier'!L5)</f>
        <v>472</v>
      </c>
      <c r="F178" s="68">
        <f>SUM('Terry Clothier'!M5)</f>
        <v>78.666666666666671</v>
      </c>
      <c r="G178" s="35">
        <f>SUM('Terry Clothier'!N5)</f>
        <v>4</v>
      </c>
      <c r="H178" s="68">
        <f>SUM('Terry Clothier'!O5)</f>
        <v>82.666666666666671</v>
      </c>
      <c r="J178" s="34">
        <v>172</v>
      </c>
      <c r="K178" s="34" t="s">
        <v>31</v>
      </c>
      <c r="L178" s="86" t="s">
        <v>349</v>
      </c>
      <c r="M178" s="35">
        <f>SUM('Terry Clothier'!K5)</f>
        <v>6</v>
      </c>
      <c r="N178" s="35">
        <f>SUM('Terry Clothier'!L5)</f>
        <v>472</v>
      </c>
      <c r="O178" s="68">
        <f>SUM('Terry Clothier'!M5)</f>
        <v>78.666666666666671</v>
      </c>
      <c r="XFD178" s="35"/>
    </row>
    <row r="179" spans="1:15 16384:16384" x14ac:dyDescent="0.25">
      <c r="A179" s="34">
        <v>173</v>
      </c>
      <c r="B179" s="34" t="s">
        <v>31</v>
      </c>
      <c r="C179" s="86" t="s">
        <v>316</v>
      </c>
      <c r="D179" s="35">
        <f>SUM('Stephen Rorer'!K5)</f>
        <v>6</v>
      </c>
      <c r="E179" s="35">
        <f>SUM('Stephen Rorer'!L5)</f>
        <v>446</v>
      </c>
      <c r="F179" s="68">
        <f>SUM('Stephen Rorer'!M5)</f>
        <v>74.333333333333329</v>
      </c>
      <c r="G179" s="35">
        <f>SUM('Stephen Rorer'!N5)</f>
        <v>4</v>
      </c>
      <c r="H179" s="68">
        <f>SUM('Stephen Rorer'!O5)</f>
        <v>78.333333333333329</v>
      </c>
      <c r="J179" s="34">
        <v>173</v>
      </c>
      <c r="K179" s="34" t="s">
        <v>31</v>
      </c>
      <c r="L179" s="86" t="s">
        <v>316</v>
      </c>
      <c r="M179" s="35">
        <f>SUM('Stephen Rorer'!K5)</f>
        <v>6</v>
      </c>
      <c r="N179" s="35">
        <f>SUM('Stephen Rorer'!L5)</f>
        <v>446</v>
      </c>
      <c r="O179" s="68">
        <f>SUM('Stephen Rorer'!M5)</f>
        <v>74.333333333333329</v>
      </c>
      <c r="XFD179" s="35"/>
    </row>
    <row r="180" spans="1:15 16384:16384" hidden="1" x14ac:dyDescent="0.25">
      <c r="C180" s="86"/>
      <c r="D180" s="35"/>
      <c r="G180" s="35"/>
      <c r="L180" s="86"/>
      <c r="N180" s="35"/>
    </row>
    <row r="181" spans="1:15 16384:16384" hidden="1" x14ac:dyDescent="0.25">
      <c r="A181" s="58"/>
      <c r="B181" s="58"/>
      <c r="C181" s="58"/>
      <c r="D181" s="58"/>
      <c r="E181" s="59"/>
      <c r="F181" s="67"/>
      <c r="G181" s="58"/>
      <c r="H181" s="67"/>
      <c r="J181" s="58"/>
      <c r="K181" s="58"/>
      <c r="L181" s="58"/>
      <c r="M181" s="59"/>
      <c r="N181" s="58"/>
      <c r="O181" s="67"/>
    </row>
    <row r="182" spans="1:15 16384:16384" ht="28.5" hidden="1" x14ac:dyDescent="0.45">
      <c r="A182" s="58"/>
      <c r="B182" s="58"/>
      <c r="C182" s="87" t="s">
        <v>35</v>
      </c>
      <c r="D182" s="81"/>
      <c r="E182" s="82"/>
      <c r="F182" s="83"/>
      <c r="G182" s="81"/>
      <c r="H182" s="83"/>
      <c r="I182" s="84"/>
      <c r="J182" s="81"/>
      <c r="K182" s="81"/>
      <c r="L182" s="87" t="s">
        <v>35</v>
      </c>
      <c r="M182" s="82"/>
      <c r="N182" s="81"/>
      <c r="O182" s="83"/>
    </row>
    <row r="183" spans="1:15 16384:16384" ht="18.75" hidden="1" x14ac:dyDescent="0.3">
      <c r="A183" s="58"/>
      <c r="B183" s="58"/>
      <c r="C183" s="58"/>
      <c r="D183" s="60" t="s">
        <v>36</v>
      </c>
      <c r="E183" s="59"/>
      <c r="F183" s="67"/>
      <c r="G183" s="58"/>
      <c r="H183" s="67"/>
      <c r="J183" s="58"/>
      <c r="K183" s="58"/>
      <c r="L183" s="58"/>
      <c r="M183" s="61" t="s">
        <v>37</v>
      </c>
      <c r="N183" s="58"/>
      <c r="O183" s="67"/>
    </row>
    <row r="184" spans="1:15 16384:16384" hidden="1" x14ac:dyDescent="0.25">
      <c r="A184" s="58"/>
      <c r="B184" s="58"/>
      <c r="C184" s="58"/>
      <c r="D184" s="58"/>
      <c r="E184" s="59"/>
      <c r="F184" s="67"/>
      <c r="G184" s="58"/>
      <c r="H184" s="67"/>
      <c r="J184" s="58"/>
      <c r="K184" s="58"/>
      <c r="L184" s="58"/>
      <c r="M184" s="59"/>
      <c r="N184" s="58"/>
      <c r="O184" s="67"/>
    </row>
    <row r="185" spans="1:15 16384:16384" ht="18.75" hidden="1" x14ac:dyDescent="0.4">
      <c r="A185" s="75" t="s">
        <v>0</v>
      </c>
      <c r="B185" s="75" t="s">
        <v>1</v>
      </c>
      <c r="C185" s="75" t="s">
        <v>2</v>
      </c>
      <c r="D185" s="75" t="s">
        <v>11</v>
      </c>
      <c r="E185" s="76" t="s">
        <v>28</v>
      </c>
      <c r="F185" s="77" t="s">
        <v>29</v>
      </c>
      <c r="G185" s="75" t="s">
        <v>14</v>
      </c>
      <c r="H185" s="77" t="s">
        <v>30</v>
      </c>
      <c r="J185" s="75" t="s">
        <v>0</v>
      </c>
      <c r="K185" s="75" t="s">
        <v>1</v>
      </c>
      <c r="L185" s="75" t="s">
        <v>2</v>
      </c>
      <c r="M185" s="76" t="s">
        <v>11</v>
      </c>
      <c r="N185" s="75" t="s">
        <v>28</v>
      </c>
      <c r="O185" s="77" t="s">
        <v>29</v>
      </c>
    </row>
    <row r="186" spans="1:15 16384:16384" hidden="1" x14ac:dyDescent="0.25">
      <c r="A186" s="34">
        <v>1</v>
      </c>
      <c r="B186" s="34" t="s">
        <v>72</v>
      </c>
      <c r="C186" s="86" t="s">
        <v>53</v>
      </c>
      <c r="D186" s="35">
        <f>SUM('Paul Dyer'!K21)</f>
        <v>76</v>
      </c>
      <c r="E186" s="35">
        <f>SUM('Paul Dyer'!L21)</f>
        <v>14433</v>
      </c>
      <c r="F186" s="68">
        <f>SUM('Paul Dyer'!M21)</f>
        <v>189.90789473684211</v>
      </c>
      <c r="G186" s="35">
        <f>SUM('Paul Dyer'!N21)</f>
        <v>292</v>
      </c>
      <c r="H186" s="68">
        <f>SUM('Paul Dyer'!O21)</f>
        <v>481.90789473684208</v>
      </c>
      <c r="J186" s="34">
        <v>1</v>
      </c>
      <c r="K186" s="34" t="s">
        <v>72</v>
      </c>
      <c r="L186" s="86" t="s">
        <v>160</v>
      </c>
      <c r="M186" s="35">
        <f>SUM('Luke Carroll'!K11)</f>
        <v>34</v>
      </c>
      <c r="N186" s="35">
        <f>SUM('Luke Carroll'!L11)</f>
        <v>6681</v>
      </c>
      <c r="O186" s="68">
        <f>SUM('Luke Carroll'!M11)</f>
        <v>196.5</v>
      </c>
    </row>
    <row r="187" spans="1:15 16384:16384" hidden="1" x14ac:dyDescent="0.25">
      <c r="A187" s="34">
        <v>2</v>
      </c>
      <c r="B187" s="34" t="s">
        <v>72</v>
      </c>
      <c r="C187" s="88" t="s">
        <v>114</v>
      </c>
      <c r="D187" s="35">
        <f>SUM('Steve Pennington'!K13)</f>
        <v>41</v>
      </c>
      <c r="E187" s="35">
        <f>SUM('Steve Pennington'!L13)</f>
        <v>7941.0010000000002</v>
      </c>
      <c r="F187" s="68">
        <f>SUM('Steve Pennington'!M13)</f>
        <v>193.6829512195122</v>
      </c>
      <c r="G187" s="35">
        <f>SUM('Steve Pennington'!N13)</f>
        <v>113</v>
      </c>
      <c r="H187" s="68">
        <f>SUM('Steve Pennington'!O13)</f>
        <v>306.68295121951223</v>
      </c>
      <c r="J187" s="34">
        <v>2</v>
      </c>
      <c r="K187" s="34" t="s">
        <v>72</v>
      </c>
      <c r="L187" s="88" t="s">
        <v>114</v>
      </c>
      <c r="M187" s="35">
        <f>SUM('Steve Pennington'!K13)</f>
        <v>41</v>
      </c>
      <c r="N187" s="35">
        <f>SUM('Steve Pennington'!L13)</f>
        <v>7941.0010000000002</v>
      </c>
      <c r="O187" s="68">
        <f>SUM('Steve Pennington'!M13)</f>
        <v>193.6829512195122</v>
      </c>
    </row>
    <row r="188" spans="1:15 16384:16384" hidden="1" x14ac:dyDescent="0.25">
      <c r="A188" s="34">
        <v>3</v>
      </c>
      <c r="B188" s="34" t="s">
        <v>72</v>
      </c>
      <c r="C188" s="86" t="s">
        <v>160</v>
      </c>
      <c r="D188" s="35">
        <f>SUM('Luke Carroll'!K11)</f>
        <v>34</v>
      </c>
      <c r="E188" s="35">
        <f>SUM('Luke Carroll'!L11)</f>
        <v>6681</v>
      </c>
      <c r="F188" s="68">
        <f>SUM('Luke Carroll'!M11)</f>
        <v>196.5</v>
      </c>
      <c r="G188" s="35">
        <f>SUM('Luke Carroll'!N11)</f>
        <v>106</v>
      </c>
      <c r="H188" s="68">
        <f>SUM('Luke Carroll'!O11)</f>
        <v>302.5</v>
      </c>
      <c r="J188" s="34">
        <v>3</v>
      </c>
      <c r="K188" s="34" t="s">
        <v>72</v>
      </c>
      <c r="L188" s="88" t="s">
        <v>115</v>
      </c>
      <c r="M188" s="35">
        <f>SUM('Dave Jennings'!K11)</f>
        <v>34</v>
      </c>
      <c r="N188" s="35">
        <f>SUM('Dave Jennings'!L11)</f>
        <v>6531</v>
      </c>
      <c r="O188" s="68">
        <f>SUM('Dave Jennings'!M11)</f>
        <v>192.08823529411765</v>
      </c>
    </row>
    <row r="189" spans="1:15 16384:16384" hidden="1" x14ac:dyDescent="0.25">
      <c r="A189" s="34">
        <v>4</v>
      </c>
      <c r="B189" s="34" t="s">
        <v>72</v>
      </c>
      <c r="C189" s="86" t="s">
        <v>58</v>
      </c>
      <c r="D189" s="35">
        <f>SUM('Wade Haley'!K9)</f>
        <v>26</v>
      </c>
      <c r="E189" s="35">
        <f>SUM('Wade Haley'!L9)</f>
        <v>4927.0001000000002</v>
      </c>
      <c r="F189" s="68">
        <f>SUM('Wade Haley'!M9)</f>
        <v>189.50000384615385</v>
      </c>
      <c r="G189" s="35">
        <f>SUM('Wade Haley'!N9)</f>
        <v>110</v>
      </c>
      <c r="H189" s="68">
        <f>SUM('Wade Haley'!O9)</f>
        <v>299.50000384615385</v>
      </c>
      <c r="J189" s="34">
        <v>4</v>
      </c>
      <c r="K189" s="34" t="s">
        <v>72</v>
      </c>
      <c r="L189" s="86" t="s">
        <v>173</v>
      </c>
      <c r="M189" s="35">
        <f>SUM('John Laseter'!K9)</f>
        <v>20</v>
      </c>
      <c r="N189" s="35">
        <f>SUM('John Laseter'!L9)</f>
        <v>3840</v>
      </c>
      <c r="O189" s="68">
        <f>SUM('John Laseter'!M9)</f>
        <v>192</v>
      </c>
    </row>
    <row r="190" spans="1:15 16384:16384" hidden="1" x14ac:dyDescent="0.25">
      <c r="A190" s="34">
        <v>5</v>
      </c>
      <c r="B190" s="34" t="s">
        <v>72</v>
      </c>
      <c r="C190" s="86" t="s">
        <v>25</v>
      </c>
      <c r="D190" s="35">
        <f>SUM('Dave Eisenschmied'!K15)</f>
        <v>48</v>
      </c>
      <c r="E190" s="35">
        <f>SUM('Dave Eisenschmied'!L15)</f>
        <v>8456.0010000000002</v>
      </c>
      <c r="F190" s="68">
        <f>SUM('Dave Eisenschmied'!M15)</f>
        <v>176.16668749999999</v>
      </c>
      <c r="G190" s="35">
        <f>SUM('Dave Eisenschmied'!N15)</f>
        <v>109</v>
      </c>
      <c r="H190" s="68">
        <f>SUM('Dave Eisenschmied'!O15)</f>
        <v>285.16668749999997</v>
      </c>
      <c r="J190" s="34">
        <v>5</v>
      </c>
      <c r="K190" s="34" t="s">
        <v>72</v>
      </c>
      <c r="L190" s="86" t="s">
        <v>53</v>
      </c>
      <c r="M190" s="35">
        <f>SUM('Paul Dyer'!K21)</f>
        <v>76</v>
      </c>
      <c r="N190" s="35">
        <f>SUM('Paul Dyer'!L21)</f>
        <v>14433</v>
      </c>
      <c r="O190" s="68">
        <f>SUM('Paul Dyer'!M21)</f>
        <v>189.90789473684211</v>
      </c>
    </row>
    <row r="191" spans="1:15 16384:16384" hidden="1" x14ac:dyDescent="0.25">
      <c r="A191" s="34">
        <v>6</v>
      </c>
      <c r="B191" s="34" t="s">
        <v>72</v>
      </c>
      <c r="C191" s="86" t="s">
        <v>60</v>
      </c>
      <c r="D191" s="35">
        <f>SUM('Justin Fortson'!K13)</f>
        <v>42</v>
      </c>
      <c r="E191" s="35">
        <f>SUM('Justin Fortson'!L13)</f>
        <v>7947.0010000000002</v>
      </c>
      <c r="F191" s="68">
        <f>SUM('Justin Fortson'!M13)</f>
        <v>189.21430952380953</v>
      </c>
      <c r="G191" s="35">
        <f>SUM('Justin Fortson'!N13)</f>
        <v>93</v>
      </c>
      <c r="H191" s="68">
        <f>SUM('Justin Fortson'!O13)</f>
        <v>282.21430952380956</v>
      </c>
      <c r="J191" s="34">
        <v>6</v>
      </c>
      <c r="K191" s="34" t="s">
        <v>72</v>
      </c>
      <c r="L191" s="88" t="s">
        <v>116</v>
      </c>
      <c r="M191" s="35">
        <f>SUM('Doc Gilliam'!K10)</f>
        <v>32</v>
      </c>
      <c r="N191" s="35">
        <f>SUM('Doc Gilliam'!L10)</f>
        <v>6077</v>
      </c>
      <c r="O191" s="68">
        <f>SUM('Doc Gilliam'!M10)</f>
        <v>189.90625</v>
      </c>
    </row>
    <row r="192" spans="1:15 16384:16384" hidden="1" x14ac:dyDescent="0.25">
      <c r="A192" s="34">
        <v>7</v>
      </c>
      <c r="B192" s="34" t="s">
        <v>72</v>
      </c>
      <c r="C192" s="86" t="s">
        <v>84</v>
      </c>
      <c r="D192" s="35">
        <f>SUM('Claudia Escoto'!K18)</f>
        <v>62</v>
      </c>
      <c r="E192" s="35">
        <f>SUM('Claudia Escoto'!L18)</f>
        <v>11025.001</v>
      </c>
      <c r="F192" s="68">
        <f>SUM('Claudia Escoto'!M18)</f>
        <v>177.82259677419356</v>
      </c>
      <c r="G192" s="35">
        <f>SUM('Claudia Escoto'!N18)</f>
        <v>104</v>
      </c>
      <c r="H192" s="68">
        <f>SUM('Claudia Escoto'!O18)</f>
        <v>281.82259677419358</v>
      </c>
      <c r="J192" s="34">
        <v>7</v>
      </c>
      <c r="K192" s="34" t="s">
        <v>72</v>
      </c>
      <c r="L192" s="86" t="s">
        <v>58</v>
      </c>
      <c r="M192" s="35">
        <f>SUM('Wade Haley'!K9)</f>
        <v>26</v>
      </c>
      <c r="N192" s="35">
        <f>SUM('Wade Haley'!L9)</f>
        <v>4927.0001000000002</v>
      </c>
      <c r="O192" s="68">
        <f>SUM('Wade Haley'!M9)</f>
        <v>189.50000384615385</v>
      </c>
    </row>
    <row r="193" spans="1:15" hidden="1" x14ac:dyDescent="0.25">
      <c r="A193" s="34">
        <v>8</v>
      </c>
      <c r="B193" s="34" t="s">
        <v>72</v>
      </c>
      <c r="C193" s="86" t="s">
        <v>123</v>
      </c>
      <c r="D193" s="35">
        <f>SUM('Frank Baird'!K9)</f>
        <v>24</v>
      </c>
      <c r="E193" s="35">
        <f>SUM('Frank Baird'!L9)</f>
        <v>4422</v>
      </c>
      <c r="F193" s="68">
        <f>SUM('Frank Baird'!M9)</f>
        <v>184.25</v>
      </c>
      <c r="G193" s="35">
        <f>SUM('Frank Baird'!N9)</f>
        <v>76</v>
      </c>
      <c r="H193" s="68">
        <f>SUM('Frank Baird'!O9)</f>
        <v>260.25</v>
      </c>
      <c r="J193" s="34">
        <v>8</v>
      </c>
      <c r="K193" s="34" t="s">
        <v>72</v>
      </c>
      <c r="L193" s="86" t="s">
        <v>60</v>
      </c>
      <c r="M193" s="35">
        <f>SUM('Justin Fortson'!K13)</f>
        <v>42</v>
      </c>
      <c r="N193" s="35">
        <f>SUM('Justin Fortson'!L13)</f>
        <v>7947.0010000000002</v>
      </c>
      <c r="O193" s="68">
        <f>SUM('Justin Fortson'!M13)</f>
        <v>189.21430952380953</v>
      </c>
    </row>
    <row r="194" spans="1:15" hidden="1" x14ac:dyDescent="0.25">
      <c r="A194" s="34">
        <v>9</v>
      </c>
      <c r="B194" s="34" t="s">
        <v>72</v>
      </c>
      <c r="C194" s="88" t="s">
        <v>115</v>
      </c>
      <c r="D194" s="35">
        <f>SUM('Dave Jennings'!K11)</f>
        <v>34</v>
      </c>
      <c r="E194" s="35">
        <f>SUM('Dave Jennings'!L11)</f>
        <v>6531</v>
      </c>
      <c r="F194" s="68">
        <f>SUM('Dave Jennings'!M11)</f>
        <v>192.08823529411765</v>
      </c>
      <c r="G194" s="35">
        <f>SUM('Dave Jennings'!N11)</f>
        <v>68</v>
      </c>
      <c r="H194" s="68">
        <f>SUM('Dave Jennings'!O11)</f>
        <v>260.08823529411768</v>
      </c>
      <c r="J194" s="34">
        <v>9</v>
      </c>
      <c r="K194" s="34" t="s">
        <v>72</v>
      </c>
      <c r="L194" s="86" t="s">
        <v>216</v>
      </c>
      <c r="M194" s="35">
        <f>SUM('Steve Kiemele'!K24)</f>
        <v>26</v>
      </c>
      <c r="N194" s="35">
        <f>SUM('Steve Kiemele'!L24)</f>
        <v>4843</v>
      </c>
      <c r="O194" s="68">
        <f>SUM('Steve Kiemele'!M24)</f>
        <v>186.26923076923077</v>
      </c>
    </row>
    <row r="195" spans="1:15" hidden="1" x14ac:dyDescent="0.25">
      <c r="A195" s="34">
        <v>10</v>
      </c>
      <c r="B195" s="34" t="s">
        <v>72</v>
      </c>
      <c r="C195" s="86" t="s">
        <v>189</v>
      </c>
      <c r="D195" s="35">
        <f>SUM('Bob Leier'!K8)</f>
        <v>20</v>
      </c>
      <c r="E195" s="35">
        <f>SUM('Bob Leier'!L8)</f>
        <v>3549</v>
      </c>
      <c r="F195" s="68">
        <f>SUM('Bob Leier'!M8)</f>
        <v>177.45</v>
      </c>
      <c r="G195" s="35">
        <f>SUM('Bob Leier'!N8)</f>
        <v>81</v>
      </c>
      <c r="H195" s="68">
        <f>SUM('Bob Leier'!O8)</f>
        <v>258.45</v>
      </c>
      <c r="J195" s="34">
        <v>10</v>
      </c>
      <c r="K195" s="34" t="s">
        <v>72</v>
      </c>
      <c r="L195" s="86" t="s">
        <v>24</v>
      </c>
      <c r="M195" s="35">
        <f>SUM('Bert Farias'!K8)</f>
        <v>20</v>
      </c>
      <c r="N195" s="35">
        <f>SUM('Bert Farias'!L8)</f>
        <v>3700</v>
      </c>
      <c r="O195" s="68">
        <f>SUM('Bert Farias'!M8)</f>
        <v>185</v>
      </c>
    </row>
    <row r="196" spans="1:15" hidden="1" x14ac:dyDescent="0.25">
      <c r="A196" s="34">
        <v>11</v>
      </c>
      <c r="B196" s="34" t="s">
        <v>72</v>
      </c>
      <c r="C196" s="86" t="s">
        <v>172</v>
      </c>
      <c r="D196" s="35">
        <f>SUM('John Laseter'!K9)</f>
        <v>20</v>
      </c>
      <c r="E196" s="35">
        <f>SUM('John Laseter'!L9)</f>
        <v>3840</v>
      </c>
      <c r="F196" s="68">
        <f>SUM('John Laseter'!M9)</f>
        <v>192</v>
      </c>
      <c r="G196" s="35">
        <f>SUM('John Laseter'!N9)</f>
        <v>62</v>
      </c>
      <c r="H196" s="68">
        <f>SUM('John Laseter'!O9)</f>
        <v>254</v>
      </c>
      <c r="J196" s="34">
        <v>11</v>
      </c>
      <c r="K196" s="34" t="s">
        <v>72</v>
      </c>
      <c r="L196" s="86" t="s">
        <v>123</v>
      </c>
      <c r="M196" s="35">
        <f>SUM('Frank Baird'!K9)</f>
        <v>24</v>
      </c>
      <c r="N196" s="35">
        <f>SUM('Frank Baird'!L9)</f>
        <v>4422</v>
      </c>
      <c r="O196" s="68">
        <f>SUM('Frank Baird'!M9)</f>
        <v>184.25</v>
      </c>
    </row>
    <row r="197" spans="1:15" hidden="1" x14ac:dyDescent="0.25">
      <c r="A197" s="34">
        <v>12</v>
      </c>
      <c r="B197" s="34" t="s">
        <v>72</v>
      </c>
      <c r="C197" s="86" t="s">
        <v>216</v>
      </c>
      <c r="D197" s="35">
        <f>SUM('Steve Kiemele'!K24)</f>
        <v>26</v>
      </c>
      <c r="E197" s="35">
        <f>SUM('Steve Kiemele'!L24)</f>
        <v>4843</v>
      </c>
      <c r="F197" s="68">
        <f>SUM('Steve Kiemele'!M24)</f>
        <v>186.26923076923077</v>
      </c>
      <c r="G197" s="35">
        <f>SUM('Steve Kiemele'!N24)</f>
        <v>66</v>
      </c>
      <c r="H197" s="68">
        <f>SUM('Steve Kiemele'!O24)</f>
        <v>252.26923076923077</v>
      </c>
      <c r="J197" s="34">
        <v>12</v>
      </c>
      <c r="K197" s="34" t="s">
        <v>72</v>
      </c>
      <c r="L197" s="86" t="s">
        <v>210</v>
      </c>
      <c r="M197" s="35">
        <f>SUM('Max Dixon'!K9)</f>
        <v>22</v>
      </c>
      <c r="N197" s="35">
        <f>SUM('Max Dixon'!L9)</f>
        <v>4047.0010000000002</v>
      </c>
      <c r="O197" s="68">
        <f>SUM('Max Dixon'!M9)</f>
        <v>183.95459090909091</v>
      </c>
    </row>
    <row r="198" spans="1:15" hidden="1" x14ac:dyDescent="0.25">
      <c r="A198" s="34">
        <v>13</v>
      </c>
      <c r="B198" s="34" t="s">
        <v>72</v>
      </c>
      <c r="C198" s="86" t="s">
        <v>188</v>
      </c>
      <c r="D198" s="35">
        <f>SUM('Bill Meyer'!K15)</f>
        <v>52</v>
      </c>
      <c r="E198" s="35">
        <f>SUM('Bill Meyer'!L15)</f>
        <v>9010.0010000000002</v>
      </c>
      <c r="F198" s="68">
        <f>SUM('Bill Meyer'!M15)</f>
        <v>173.26925</v>
      </c>
      <c r="G198" s="35">
        <f>SUM('Bill Meyer'!N15)</f>
        <v>78</v>
      </c>
      <c r="H198" s="68">
        <f>SUM('Bill Meyer'!O15)</f>
        <v>251.26925</v>
      </c>
      <c r="J198" s="34">
        <v>13</v>
      </c>
      <c r="K198" s="34" t="s">
        <v>72</v>
      </c>
      <c r="L198" s="86" t="s">
        <v>147</v>
      </c>
      <c r="M198" s="35">
        <f>SUM('Rick Hahn'!K16)</f>
        <v>43</v>
      </c>
      <c r="N198" s="35">
        <f>SUM('Rick Hahn'!L16)</f>
        <v>7879</v>
      </c>
      <c r="O198" s="68">
        <f>SUM('Rick Hahn'!M16)</f>
        <v>183.23255813953489</v>
      </c>
    </row>
    <row r="199" spans="1:15" hidden="1" x14ac:dyDescent="0.25">
      <c r="A199" s="34">
        <v>14</v>
      </c>
      <c r="B199" s="34" t="s">
        <v>72</v>
      </c>
      <c r="C199" s="86" t="s">
        <v>147</v>
      </c>
      <c r="D199" s="35">
        <f>SUM('Rick Hahn'!K16)</f>
        <v>43</v>
      </c>
      <c r="E199" s="35">
        <f>SUM('Rick Hahn'!L16)</f>
        <v>7879</v>
      </c>
      <c r="F199" s="68">
        <f>SUM('Rick Hahn'!M16)</f>
        <v>183.23255813953489</v>
      </c>
      <c r="G199" s="35">
        <f>SUM('Rick Hahn'!N16)</f>
        <v>67</v>
      </c>
      <c r="H199" s="68">
        <f>SUM('Rick Hahn'!O16)</f>
        <v>250.23255813953489</v>
      </c>
      <c r="J199" s="34">
        <v>14</v>
      </c>
      <c r="K199" s="34" t="s">
        <v>72</v>
      </c>
      <c r="L199" s="86" t="s">
        <v>71</v>
      </c>
      <c r="M199" s="35">
        <f>SUM('Walter Smith'!K10)</f>
        <v>26</v>
      </c>
      <c r="N199" s="35">
        <f>SUM('Walter Smith'!L10)</f>
        <v>4660</v>
      </c>
      <c r="O199" s="68">
        <f>SUM('Walter Smith'!M10)</f>
        <v>179.23076923076923</v>
      </c>
    </row>
    <row r="200" spans="1:15" hidden="1" x14ac:dyDescent="0.25">
      <c r="A200" s="34">
        <v>15</v>
      </c>
      <c r="B200" s="34" t="s">
        <v>72</v>
      </c>
      <c r="C200" s="88" t="s">
        <v>116</v>
      </c>
      <c r="D200" s="35">
        <f>SUM('Doc Gilliam'!K10)</f>
        <v>32</v>
      </c>
      <c r="E200" s="35">
        <f>SUM('Doc Gilliam'!L10)</f>
        <v>6077</v>
      </c>
      <c r="F200" s="68">
        <f>SUM('Doc Gilliam'!M10)</f>
        <v>189.90625</v>
      </c>
      <c r="G200" s="35">
        <f>SUM('Doc Gilliam'!N10)</f>
        <v>46</v>
      </c>
      <c r="H200" s="68">
        <f>SUM('Doc Gilliam'!O10)</f>
        <v>235.90625</v>
      </c>
      <c r="J200" s="34">
        <v>15</v>
      </c>
      <c r="K200" s="34" t="s">
        <v>72</v>
      </c>
      <c r="L200" s="86" t="s">
        <v>228</v>
      </c>
      <c r="M200" s="35">
        <f>SUM('Joe Yanez'!K9)</f>
        <v>24</v>
      </c>
      <c r="N200" s="35">
        <f>SUM('Joe Yanez'!L9)</f>
        <v>4280</v>
      </c>
      <c r="O200" s="68">
        <f>SUM('Joe Yanez'!M9)</f>
        <v>178.33333333333334</v>
      </c>
    </row>
    <row r="201" spans="1:15" hidden="1" x14ac:dyDescent="0.25">
      <c r="A201" s="34">
        <v>16</v>
      </c>
      <c r="B201" s="34" t="s">
        <v>72</v>
      </c>
      <c r="C201" s="86" t="s">
        <v>55</v>
      </c>
      <c r="D201" s="35">
        <f>SUM('David Strother'!K19)</f>
        <v>64</v>
      </c>
      <c r="E201" s="35">
        <f>SUM('David Strother'!L19)</f>
        <v>11192.003000000001</v>
      </c>
      <c r="F201" s="68">
        <f>SUM('David Strother'!M19)</f>
        <v>174.87504687500001</v>
      </c>
      <c r="G201" s="35">
        <f>SUM('David Strother'!N19)</f>
        <v>60</v>
      </c>
      <c r="H201" s="68">
        <f>SUM('David Strother'!O19)</f>
        <v>234.87504687500001</v>
      </c>
      <c r="J201" s="34">
        <v>16</v>
      </c>
      <c r="K201" s="34" t="s">
        <v>72</v>
      </c>
      <c r="L201" s="86" t="s">
        <v>84</v>
      </c>
      <c r="M201" s="35">
        <f>SUM('Claudia Escoto'!K18)</f>
        <v>62</v>
      </c>
      <c r="N201" s="35">
        <f>SUM('Claudia Escoto'!L18)</f>
        <v>11025.001</v>
      </c>
      <c r="O201" s="68">
        <f>SUM('Claudia Escoto'!M18)</f>
        <v>177.82259677419356</v>
      </c>
    </row>
    <row r="202" spans="1:15" hidden="1" x14ac:dyDescent="0.25">
      <c r="A202" s="34">
        <v>17</v>
      </c>
      <c r="B202" s="34" t="s">
        <v>72</v>
      </c>
      <c r="C202" s="86" t="s">
        <v>139</v>
      </c>
      <c r="D202" s="35">
        <f>SUM('Jim Stewart'!K11)</f>
        <v>30</v>
      </c>
      <c r="E202" s="35">
        <f>SUM('Jim Stewart'!L11)</f>
        <v>5018</v>
      </c>
      <c r="F202" s="68">
        <f>SUM('Jim Stewart'!M11)</f>
        <v>167.26666666666668</v>
      </c>
      <c r="G202" s="35">
        <f>SUM('Jim Stewart'!N11)</f>
        <v>51</v>
      </c>
      <c r="H202" s="68">
        <f>SUM('Jim Stewart'!O11)</f>
        <v>218.26666666666668</v>
      </c>
      <c r="J202" s="34">
        <v>17</v>
      </c>
      <c r="K202" s="34" t="s">
        <v>72</v>
      </c>
      <c r="L202" s="86" t="s">
        <v>189</v>
      </c>
      <c r="M202" s="35">
        <f>SUM('Bob Leier'!K8)</f>
        <v>20</v>
      </c>
      <c r="N202" s="35">
        <f>SUM('Bob Leier'!L8)</f>
        <v>3549</v>
      </c>
      <c r="O202" s="68">
        <f>SUM('Bob Leier'!M8)</f>
        <v>177.45</v>
      </c>
    </row>
    <row r="203" spans="1:15" hidden="1" x14ac:dyDescent="0.25">
      <c r="A203" s="34">
        <v>18</v>
      </c>
      <c r="B203" s="34" t="s">
        <v>72</v>
      </c>
      <c r="C203" s="86" t="s">
        <v>56</v>
      </c>
      <c r="D203" s="35">
        <f>SUM('Kenneth Sledge'!K17)</f>
        <v>56</v>
      </c>
      <c r="E203" s="35">
        <f>SUM('Kenneth Sledge'!L17)</f>
        <v>9632.0020000000004</v>
      </c>
      <c r="F203" s="68">
        <f>SUM('Kenneth Sledge'!M17)</f>
        <v>172.00003571428573</v>
      </c>
      <c r="G203" s="35">
        <v>4</v>
      </c>
      <c r="H203" s="68">
        <f>SUM('Kenneth Sledge'!O17)</f>
        <v>217.00003571428573</v>
      </c>
      <c r="J203" s="34">
        <v>18</v>
      </c>
      <c r="K203" s="34" t="s">
        <v>72</v>
      </c>
      <c r="L203" s="86" t="s">
        <v>22</v>
      </c>
      <c r="M203" s="35">
        <f>SUM('Jerry Thompson'!K10)</f>
        <v>22</v>
      </c>
      <c r="N203" s="35">
        <f>SUM('Jerry Thompson'!L10)</f>
        <v>3886</v>
      </c>
      <c r="O203" s="68">
        <f>SUM('Jerry Thompson'!M10)</f>
        <v>176.63636363636363</v>
      </c>
    </row>
    <row r="204" spans="1:15" hidden="1" x14ac:dyDescent="0.25">
      <c r="A204" s="34">
        <v>19</v>
      </c>
      <c r="B204" s="34" t="s">
        <v>72</v>
      </c>
      <c r="C204" s="86" t="s">
        <v>71</v>
      </c>
      <c r="D204" s="35">
        <f>SUM('Walter Smith'!K10)</f>
        <v>26</v>
      </c>
      <c r="E204" s="35">
        <f>SUM('Walter Smith'!L10)</f>
        <v>4660</v>
      </c>
      <c r="F204" s="68">
        <f>SUM('Walter Smith'!M10)</f>
        <v>179.23076923076923</v>
      </c>
      <c r="G204" s="35">
        <f>SUM('Walter Smith'!N10)</f>
        <v>35</v>
      </c>
      <c r="H204" s="68">
        <f>SUM('Walter Smith'!O10)</f>
        <v>214.23076923076923</v>
      </c>
      <c r="J204" s="34">
        <v>19</v>
      </c>
      <c r="K204" s="34" t="s">
        <v>72</v>
      </c>
      <c r="L204" s="86" t="s">
        <v>25</v>
      </c>
      <c r="M204" s="35">
        <f>SUM('Dave Eisenschmied'!K15)</f>
        <v>48</v>
      </c>
      <c r="N204" s="35">
        <f>SUM('Dave Eisenschmied'!L15)</f>
        <v>8456.0010000000002</v>
      </c>
      <c r="O204" s="68">
        <f>SUM('Dave Eisenschmied'!M15)</f>
        <v>176.16668749999999</v>
      </c>
    </row>
    <row r="205" spans="1:15" hidden="1" x14ac:dyDescent="0.25">
      <c r="A205" s="34">
        <v>20</v>
      </c>
      <c r="B205" s="34" t="s">
        <v>72</v>
      </c>
      <c r="C205" s="86" t="s">
        <v>41</v>
      </c>
      <c r="D205" s="35">
        <f>SUM('Bert Farias'!K8)</f>
        <v>20</v>
      </c>
      <c r="E205" s="35">
        <f>SUM('Bert Farias'!L8)</f>
        <v>3700</v>
      </c>
      <c r="F205" s="68">
        <f>SUM('Bert Farias'!M8)</f>
        <v>185</v>
      </c>
      <c r="G205" s="35">
        <f>SUM('Bert Farias'!N8)</f>
        <v>28</v>
      </c>
      <c r="H205" s="68">
        <f>SUM('Bert Farias'!O8)</f>
        <v>213</v>
      </c>
      <c r="J205" s="34">
        <v>20</v>
      </c>
      <c r="K205" s="34" t="s">
        <v>72</v>
      </c>
      <c r="L205" s="86" t="s">
        <v>54</v>
      </c>
      <c r="M205" s="35">
        <f>SUM('JJ Griffin'!K13)</f>
        <v>42</v>
      </c>
      <c r="N205" s="35">
        <f>SUM('JJ Griffin'!L13)</f>
        <v>7360.0020000000004</v>
      </c>
      <c r="O205" s="68">
        <f>SUM('JJ Griffin'!M13)</f>
        <v>175.23814285714286</v>
      </c>
    </row>
    <row r="206" spans="1:15" hidden="1" x14ac:dyDescent="0.25">
      <c r="A206" s="34">
        <v>21</v>
      </c>
      <c r="B206" s="34" t="s">
        <v>72</v>
      </c>
      <c r="C206" s="86" t="s">
        <v>54</v>
      </c>
      <c r="D206" s="35">
        <f>SUM('JJ Griffin'!K13)</f>
        <v>42</v>
      </c>
      <c r="E206" s="35">
        <f>SUM('JJ Griffin'!L13)</f>
        <v>7360.0020000000004</v>
      </c>
      <c r="F206" s="68">
        <f>SUM('JJ Griffin'!M13)</f>
        <v>175.23814285714286</v>
      </c>
      <c r="G206" s="35">
        <f>SUM('JJ Griffin'!N13)</f>
        <v>35</v>
      </c>
      <c r="H206" s="68">
        <f>SUM('JJ Griffin'!O13)</f>
        <v>210.23814285714286</v>
      </c>
      <c r="J206" s="34">
        <v>21</v>
      </c>
      <c r="K206" s="34" t="s">
        <v>72</v>
      </c>
      <c r="L206" s="86" t="s">
        <v>288</v>
      </c>
      <c r="M206" s="35">
        <f>SUM('Ken Osmond'!K9)</f>
        <v>24</v>
      </c>
      <c r="N206" s="35">
        <f>SUM('Ken Osmond'!L9)</f>
        <v>4199.0129999999999</v>
      </c>
      <c r="O206" s="68">
        <f>SUM('Ken Osmond'!M9)</f>
        <v>174.95887500000001</v>
      </c>
    </row>
    <row r="207" spans="1:15" hidden="1" x14ac:dyDescent="0.25">
      <c r="A207" s="34">
        <v>22</v>
      </c>
      <c r="B207" s="34" t="s">
        <v>72</v>
      </c>
      <c r="C207" s="86" t="s">
        <v>288</v>
      </c>
      <c r="D207" s="35">
        <f>SUM('Ken Osmond'!K9)</f>
        <v>24</v>
      </c>
      <c r="E207" s="35">
        <f>SUM('Ken Osmond'!L9)</f>
        <v>4199.0129999999999</v>
      </c>
      <c r="F207" s="68">
        <f>SUM('Ken Osmond'!M9)</f>
        <v>174.95887500000001</v>
      </c>
      <c r="G207" s="35">
        <f>SUM('Ken Osmond'!N9)</f>
        <v>29</v>
      </c>
      <c r="H207" s="68">
        <f>SUM('Ken Osmond'!O9)</f>
        <v>203.95887500000001</v>
      </c>
      <c r="J207" s="34">
        <v>22</v>
      </c>
      <c r="K207" s="34" t="s">
        <v>72</v>
      </c>
      <c r="L207" s="86" t="s">
        <v>55</v>
      </c>
      <c r="M207" s="35">
        <f>SUM('David Strother'!K19)</f>
        <v>64</v>
      </c>
      <c r="N207" s="35">
        <f>SUM('David Strother'!L19)</f>
        <v>11192.003000000001</v>
      </c>
      <c r="O207" s="68">
        <f>SUM('David Strother'!M19)</f>
        <v>174.87504687500001</v>
      </c>
    </row>
    <row r="208" spans="1:15" hidden="1" x14ac:dyDescent="0.25">
      <c r="A208" s="34">
        <v>23</v>
      </c>
      <c r="B208" s="34" t="s">
        <v>72</v>
      </c>
      <c r="C208" s="86" t="s">
        <v>210</v>
      </c>
      <c r="D208" s="35">
        <f>SUM('Max Dixon'!K9)</f>
        <v>22</v>
      </c>
      <c r="E208" s="35">
        <f>SUM('Max Dixon'!L9)</f>
        <v>4047.0010000000002</v>
      </c>
      <c r="F208" s="68">
        <f>SUM('Max Dixon'!M9)</f>
        <v>183.95459090909091</v>
      </c>
      <c r="G208" s="35">
        <f>SUM('Max Dixon'!N9)</f>
        <v>19</v>
      </c>
      <c r="H208" s="68">
        <f>SUM('Max Dixon'!O9)</f>
        <v>202.95459090909091</v>
      </c>
      <c r="J208" s="34">
        <v>23</v>
      </c>
      <c r="K208" s="34" t="s">
        <v>72</v>
      </c>
      <c r="L208" s="86" t="s">
        <v>188</v>
      </c>
      <c r="M208" s="35">
        <f>SUM('Bill Meyer'!K15)</f>
        <v>52</v>
      </c>
      <c r="N208" s="35">
        <f>SUM('Bill Meyer'!L15)</f>
        <v>9010.0010000000002</v>
      </c>
      <c r="O208" s="68">
        <f>SUM('Bill Meyer'!M15)</f>
        <v>173.26925</v>
      </c>
    </row>
    <row r="209" spans="1:15" hidden="1" x14ac:dyDescent="0.25">
      <c r="A209" s="34">
        <v>24</v>
      </c>
      <c r="B209" s="34" t="s">
        <v>72</v>
      </c>
      <c r="C209" s="86" t="s">
        <v>228</v>
      </c>
      <c r="D209" s="35">
        <f>SUM('Joe Yanez'!K9)</f>
        <v>24</v>
      </c>
      <c r="E209" s="35">
        <f>SUM('Joe Yanez'!L9)</f>
        <v>4280</v>
      </c>
      <c r="F209" s="68">
        <f>SUM('Joe Yanez'!M9)</f>
        <v>178.33333333333334</v>
      </c>
      <c r="G209" s="35">
        <f>SUM('Joe Yanez'!N9)</f>
        <v>23</v>
      </c>
      <c r="H209" s="68">
        <f>SUM('Joe Yanez'!O9)</f>
        <v>201.33333333333334</v>
      </c>
      <c r="J209" s="34">
        <v>24</v>
      </c>
      <c r="K209" s="34" t="s">
        <v>72</v>
      </c>
      <c r="L209" s="86" t="s">
        <v>56</v>
      </c>
      <c r="M209" s="35">
        <f>SUM('Kenneth Sledge'!K17)</f>
        <v>56</v>
      </c>
      <c r="N209" s="35">
        <f>SUM('Kenneth Sledge'!L17)</f>
        <v>9632.0020000000004</v>
      </c>
      <c r="O209" s="68">
        <f>SUM('Kenneth Sledge'!M17)</f>
        <v>172.00003571428573</v>
      </c>
    </row>
    <row r="210" spans="1:15" hidden="1" x14ac:dyDescent="0.25">
      <c r="A210" s="34">
        <v>25</v>
      </c>
      <c r="B210" s="34" t="s">
        <v>72</v>
      </c>
      <c r="C210" s="86" t="s">
        <v>22</v>
      </c>
      <c r="D210" s="35">
        <f>SUM('Jerry Thompson'!K10)</f>
        <v>22</v>
      </c>
      <c r="E210" s="35">
        <f>SUM('Jerry Thompson'!L10)</f>
        <v>3886</v>
      </c>
      <c r="F210" s="68">
        <f>SUM('Jerry Thompson'!M10)</f>
        <v>176.63636363636363</v>
      </c>
      <c r="G210" s="35">
        <f>SUM('Jerry Thompson'!N10)</f>
        <v>17</v>
      </c>
      <c r="H210" s="68">
        <f>SUM('Jerry Thompson'!O10)</f>
        <v>193.63636363636363</v>
      </c>
      <c r="J210" s="34">
        <v>25</v>
      </c>
      <c r="K210" s="34" t="s">
        <v>72</v>
      </c>
      <c r="L210" s="86" t="s">
        <v>289</v>
      </c>
      <c r="M210" s="35">
        <f>SUM('Gary Hicks'!K8)</f>
        <v>20</v>
      </c>
      <c r="N210" s="35">
        <f>SUM('Gary Hicks'!L8)</f>
        <v>3430.0010000000002</v>
      </c>
      <c r="O210" s="68">
        <f>SUM('Gary Hicks'!M8)</f>
        <v>171.50005000000002</v>
      </c>
    </row>
    <row r="211" spans="1:15" hidden="1" x14ac:dyDescent="0.25">
      <c r="A211" s="34">
        <v>26</v>
      </c>
      <c r="B211" s="34" t="s">
        <v>72</v>
      </c>
      <c r="C211" s="86" t="s">
        <v>181</v>
      </c>
      <c r="D211" s="35">
        <f>SUM('Wayne Yates'!K10)</f>
        <v>30</v>
      </c>
      <c r="E211" s="35">
        <f>SUM('Wayne Yates'!L10)</f>
        <v>4922</v>
      </c>
      <c r="F211" s="68">
        <f>SUM('Wayne Yates'!M10)</f>
        <v>164.06666666666666</v>
      </c>
      <c r="G211" s="35">
        <f>SUM('Wayne Yates'!N10)</f>
        <v>25</v>
      </c>
      <c r="H211" s="68">
        <f>SUM('Wayne Yates'!O10)</f>
        <v>189.06666666666666</v>
      </c>
      <c r="J211" s="34">
        <v>26</v>
      </c>
      <c r="K211" s="34" t="s">
        <v>72</v>
      </c>
      <c r="L211" s="86" t="s">
        <v>139</v>
      </c>
      <c r="M211" s="35">
        <f>SUM('Jim Stewart'!K11)</f>
        <v>30</v>
      </c>
      <c r="N211" s="35">
        <f>SUM('Jim Stewart'!L11)</f>
        <v>5018</v>
      </c>
      <c r="O211" s="68">
        <f>SUM('Jim Stewart'!M11)</f>
        <v>167.26666666666668</v>
      </c>
    </row>
    <row r="212" spans="1:15" hidden="1" x14ac:dyDescent="0.25">
      <c r="A212" s="34">
        <v>27</v>
      </c>
      <c r="B212" s="34" t="s">
        <v>72</v>
      </c>
      <c r="C212" s="86" t="s">
        <v>289</v>
      </c>
      <c r="D212" s="35">
        <f>SUM('Gary Hicks'!K8)</f>
        <v>20</v>
      </c>
      <c r="E212" s="35">
        <f>SUM('Gary Hicks'!L8)</f>
        <v>3430.0010000000002</v>
      </c>
      <c r="F212" s="68">
        <f>SUM('Gary Hicks'!M8)</f>
        <v>171.50005000000002</v>
      </c>
      <c r="G212" s="35">
        <f>SUM('Gary Hicks'!N8)</f>
        <v>15</v>
      </c>
      <c r="H212" s="68">
        <f>SUM('Gary Hicks'!O8)</f>
        <v>186.50005000000002</v>
      </c>
      <c r="J212" s="34">
        <v>27</v>
      </c>
      <c r="K212" s="34" t="s">
        <v>72</v>
      </c>
      <c r="L212" s="86" t="s">
        <v>181</v>
      </c>
      <c r="M212" s="35">
        <f>SUM('Wayne Yates'!K10)</f>
        <v>30</v>
      </c>
      <c r="N212" s="35">
        <f>SUM('Wayne Yates'!L10)</f>
        <v>4922</v>
      </c>
      <c r="O212" s="68">
        <f>SUM('Wayne Yates'!M10)</f>
        <v>164.06666666666666</v>
      </c>
    </row>
    <row r="213" spans="1:15" hidden="1" x14ac:dyDescent="0.25">
      <c r="A213" s="78"/>
      <c r="B213" s="78"/>
      <c r="C213" s="89"/>
      <c r="D213" s="79"/>
      <c r="E213" s="79"/>
      <c r="F213" s="80"/>
      <c r="G213" s="79"/>
      <c r="H213" s="80"/>
      <c r="J213" s="78"/>
      <c r="K213" s="78"/>
      <c r="L213" s="89"/>
      <c r="M213" s="79"/>
      <c r="N213" s="79"/>
      <c r="O213" s="80"/>
    </row>
    <row r="214" spans="1:15" hidden="1" x14ac:dyDescent="0.25">
      <c r="A214" s="34">
        <v>28</v>
      </c>
      <c r="B214" s="34" t="s">
        <v>72</v>
      </c>
      <c r="C214" s="86" t="s">
        <v>177</v>
      </c>
      <c r="D214" s="35">
        <f>SUM('Joe Jarrell'!K8)</f>
        <v>18</v>
      </c>
      <c r="E214" s="35">
        <f>SUM('Joe Jarrell'!L8)</f>
        <v>3478.0010000000002</v>
      </c>
      <c r="F214" s="68">
        <f>SUM('Joe Jarrell'!M8)</f>
        <v>193.22227777777778</v>
      </c>
      <c r="G214" s="35">
        <f>SUM('Joe Jarrell'!N8)</f>
        <v>42</v>
      </c>
      <c r="H214" s="68">
        <f>SUM('Joe Jarrell'!O8)</f>
        <v>235.22227777777778</v>
      </c>
      <c r="J214" s="34">
        <v>28</v>
      </c>
      <c r="K214" s="34" t="s">
        <v>72</v>
      </c>
      <c r="L214" s="86" t="s">
        <v>177</v>
      </c>
      <c r="M214" s="35">
        <f>SUM('Joe Jarrell'!K8)</f>
        <v>18</v>
      </c>
      <c r="N214" s="35">
        <f>SUM('Joe Jarrell'!L8)</f>
        <v>3478.0010000000002</v>
      </c>
      <c r="O214" s="68">
        <f>SUM('Joe Jarrell'!M8)</f>
        <v>193.22227777777778</v>
      </c>
    </row>
    <row r="215" spans="1:15" hidden="1" x14ac:dyDescent="0.25">
      <c r="A215" s="34">
        <v>29</v>
      </c>
      <c r="B215" s="34" t="s">
        <v>72</v>
      </c>
      <c r="C215" s="86" t="s">
        <v>270</v>
      </c>
      <c r="D215" s="35">
        <f>SUM('Vanessa Brown'!K7)</f>
        <v>14</v>
      </c>
      <c r="E215" s="35">
        <f>SUM('Vanessa Brown'!L7)</f>
        <v>2508</v>
      </c>
      <c r="F215" s="68">
        <f>SUM('Vanessa Brown'!M7)</f>
        <v>179.14285714285714</v>
      </c>
      <c r="G215" s="35">
        <f>SUM('Vanessa Brown'!N7)</f>
        <v>52</v>
      </c>
      <c r="H215" s="68">
        <f>SUM('Vanessa Brown'!O7)</f>
        <v>231.14285714285714</v>
      </c>
      <c r="J215" s="34">
        <v>29</v>
      </c>
      <c r="K215" s="34" t="s">
        <v>72</v>
      </c>
      <c r="L215" s="86" t="s">
        <v>235</v>
      </c>
      <c r="M215" s="35">
        <f>SUM('Shawn Carroll'!K19)</f>
        <v>4</v>
      </c>
      <c r="N215" s="35">
        <f>SUM('Shawn Carroll'!L19)</f>
        <v>772</v>
      </c>
      <c r="O215" s="68">
        <f>SUM('Shawn Carroll'!M19)</f>
        <v>193</v>
      </c>
    </row>
    <row r="216" spans="1:15" hidden="1" x14ac:dyDescent="0.25">
      <c r="A216" s="34">
        <v>30</v>
      </c>
      <c r="B216" s="34" t="s">
        <v>72</v>
      </c>
      <c r="C216" s="86" t="s">
        <v>273</v>
      </c>
      <c r="D216" s="35">
        <f>SUM('John Petteruti'!K7)</f>
        <v>14</v>
      </c>
      <c r="E216" s="35">
        <f>SUM('John Petteruti'!L7)</f>
        <v>2599</v>
      </c>
      <c r="F216" s="68">
        <f>SUM('John Petteruti'!M7)</f>
        <v>185.64285714285714</v>
      </c>
      <c r="G216" s="35">
        <f>SUM('John Petteruti'!N7)</f>
        <v>41</v>
      </c>
      <c r="H216" s="68">
        <f>SUM('John Petteruti'!O7)</f>
        <v>226.64285714285714</v>
      </c>
      <c r="J216" s="34">
        <v>30</v>
      </c>
      <c r="K216" s="34" t="s">
        <v>72</v>
      </c>
      <c r="L216" s="86" t="s">
        <v>248</v>
      </c>
      <c r="M216" s="35">
        <f>SUM('Mason Whitaker'!K5)</f>
        <v>4</v>
      </c>
      <c r="N216" s="35">
        <f>SUM('Mason Whitaker'!L5)</f>
        <v>772</v>
      </c>
      <c r="O216" s="68">
        <f>SUM('Mason Whitaker'!M5)</f>
        <v>193</v>
      </c>
    </row>
    <row r="217" spans="1:15" hidden="1" x14ac:dyDescent="0.25">
      <c r="A217" s="34">
        <v>31</v>
      </c>
      <c r="B217" s="34" t="s">
        <v>72</v>
      </c>
      <c r="C217" s="86" t="s">
        <v>194</v>
      </c>
      <c r="D217" s="35">
        <f>SUM('Ryan Gray'!K7)</f>
        <v>9</v>
      </c>
      <c r="E217" s="35">
        <f>SUM('Ryan Gray'!L7)</f>
        <v>1685</v>
      </c>
      <c r="F217" s="68">
        <f>SUM('Ryan Gray'!M7)</f>
        <v>187.22222222222223</v>
      </c>
      <c r="G217" s="35">
        <f>SUM('Ryan Gray'!N7)</f>
        <v>25</v>
      </c>
      <c r="H217" s="68">
        <f>SUM('Ryan Gray'!O7)</f>
        <v>212.22222222222223</v>
      </c>
      <c r="J217" s="34">
        <v>31</v>
      </c>
      <c r="K217" s="34" t="s">
        <v>72</v>
      </c>
      <c r="L217" s="86" t="s">
        <v>161</v>
      </c>
      <c r="M217" s="35">
        <f>SUM('Art Shaffer'!K5)</f>
        <v>4</v>
      </c>
      <c r="N217" s="35">
        <f>SUM('Art Shaffer'!L5)</f>
        <v>759</v>
      </c>
      <c r="O217" s="68">
        <f>SUM('Art Shaffer'!M5)</f>
        <v>189.75</v>
      </c>
    </row>
    <row r="218" spans="1:15" hidden="1" x14ac:dyDescent="0.25">
      <c r="A218" s="34">
        <v>32</v>
      </c>
      <c r="B218" s="34" t="s">
        <v>72</v>
      </c>
      <c r="C218" s="86" t="s">
        <v>229</v>
      </c>
      <c r="D218" s="35">
        <f>SUM('Hubert Kelsheimer'!K24)</f>
        <v>18</v>
      </c>
      <c r="E218" s="35">
        <f>SUM('Hubert Kelsheimer'!L24)</f>
        <v>3240</v>
      </c>
      <c r="F218" s="68">
        <f>SUM('Hubert Kelsheimer'!M24)</f>
        <v>180</v>
      </c>
      <c r="G218" s="35">
        <f>SUM('Hubert Kelsheimer'!N24)</f>
        <v>25</v>
      </c>
      <c r="H218" s="68">
        <f>SUM('Hubert Kelsheimer'!O24)</f>
        <v>205</v>
      </c>
      <c r="J218" s="34">
        <v>32</v>
      </c>
      <c r="K218" s="34" t="s">
        <v>72</v>
      </c>
      <c r="L218" s="86" t="s">
        <v>83</v>
      </c>
      <c r="M218" s="35">
        <f>SUM('James Braddy'!K5)</f>
        <v>4</v>
      </c>
      <c r="N218" s="35">
        <f>SUM('James Braddy'!L5)</f>
        <v>754</v>
      </c>
      <c r="O218" s="68">
        <f>SUM('James Braddy'!M5)</f>
        <v>188.5</v>
      </c>
    </row>
    <row r="219" spans="1:15" hidden="1" x14ac:dyDescent="0.25">
      <c r="A219" s="34">
        <v>33</v>
      </c>
      <c r="B219" s="34" t="s">
        <v>72</v>
      </c>
      <c r="C219" s="86" t="s">
        <v>342</v>
      </c>
      <c r="D219" s="35">
        <f>SUM('Norman Presson'!K6)</f>
        <v>6</v>
      </c>
      <c r="E219" s="35">
        <f>SUM('Norman Presson'!L6)</f>
        <v>1122</v>
      </c>
      <c r="F219" s="68">
        <f>SUM('Norman Presson'!M6)</f>
        <v>187</v>
      </c>
      <c r="G219" s="35">
        <f>SUM('Norman Presson'!N6)</f>
        <v>18</v>
      </c>
      <c r="H219" s="68">
        <f>SUM('Norman Presson'!O6)</f>
        <v>205</v>
      </c>
      <c r="J219" s="34">
        <v>33</v>
      </c>
      <c r="K219" s="34" t="s">
        <v>72</v>
      </c>
      <c r="L219" s="86" t="s">
        <v>194</v>
      </c>
      <c r="M219" s="35">
        <f>SUM('Ryan Gray'!K7)</f>
        <v>9</v>
      </c>
      <c r="N219" s="35">
        <f>SUM('Ryan Gray'!L7)</f>
        <v>1685</v>
      </c>
      <c r="O219" s="68">
        <f>SUM('Ryan Gray'!M7)</f>
        <v>187.22222222222223</v>
      </c>
    </row>
    <row r="220" spans="1:15" hidden="1" x14ac:dyDescent="0.25">
      <c r="A220" s="34">
        <v>34</v>
      </c>
      <c r="B220" s="34" t="s">
        <v>72</v>
      </c>
      <c r="C220" s="86" t="s">
        <v>83</v>
      </c>
      <c r="D220" s="35">
        <f>SUM('James Braddy'!K5)</f>
        <v>4</v>
      </c>
      <c r="E220" s="35">
        <f>SUM('James Braddy'!L5)</f>
        <v>754</v>
      </c>
      <c r="F220" s="68">
        <f>SUM('James Braddy'!M5)</f>
        <v>188.5</v>
      </c>
      <c r="G220" s="35">
        <f>SUM('James Braddy'!N5)</f>
        <v>13</v>
      </c>
      <c r="H220" s="68">
        <f>SUM('James Braddy'!O5)</f>
        <v>201.5</v>
      </c>
      <c r="J220" s="34">
        <v>34</v>
      </c>
      <c r="K220" s="34" t="s">
        <v>72</v>
      </c>
      <c r="L220" s="86" t="s">
        <v>342</v>
      </c>
      <c r="M220" s="35">
        <f>SUM('Norman Presson'!K6)</f>
        <v>6</v>
      </c>
      <c r="N220" s="35">
        <f>SUM('Norman Presson'!L6)</f>
        <v>1122</v>
      </c>
      <c r="O220" s="68">
        <f>SUM('Norman Presson'!M6)</f>
        <v>187</v>
      </c>
    </row>
    <row r="221" spans="1:15" hidden="1" x14ac:dyDescent="0.25">
      <c r="A221" s="34">
        <v>35</v>
      </c>
      <c r="B221" s="34" t="s">
        <v>72</v>
      </c>
      <c r="C221" s="86" t="s">
        <v>235</v>
      </c>
      <c r="D221" s="35">
        <f>SUM('Shawn Carroll'!K19)</f>
        <v>4</v>
      </c>
      <c r="E221" s="35">
        <f>SUM('Shawn Carroll'!L19)</f>
        <v>772</v>
      </c>
      <c r="F221" s="68">
        <f>SUM('Shawn Carroll'!M19)</f>
        <v>193</v>
      </c>
      <c r="G221" s="35">
        <f>SUM('Shawn Carroll'!N19)</f>
        <v>5</v>
      </c>
      <c r="H221" s="68">
        <f>SUM('Shawn Carroll'!O19)</f>
        <v>198</v>
      </c>
      <c r="J221" s="34">
        <v>35</v>
      </c>
      <c r="K221" s="34" t="s">
        <v>72</v>
      </c>
      <c r="L221" s="86" t="s">
        <v>273</v>
      </c>
      <c r="M221" s="35">
        <f>SUM('John Petteruti'!K7)</f>
        <v>14</v>
      </c>
      <c r="N221" s="35">
        <f>SUM('John Petteruti'!L7)</f>
        <v>2599</v>
      </c>
      <c r="O221" s="68">
        <f>SUM('John Petteruti'!M7)</f>
        <v>185.64285714285714</v>
      </c>
    </row>
    <row r="222" spans="1:15" hidden="1" x14ac:dyDescent="0.25">
      <c r="A222" s="34">
        <v>36</v>
      </c>
      <c r="B222" s="34" t="s">
        <v>72</v>
      </c>
      <c r="C222" s="86" t="s">
        <v>225</v>
      </c>
      <c r="D222" s="35">
        <f>SUM('Kris Cadena'!K6)</f>
        <v>8</v>
      </c>
      <c r="E222" s="35">
        <f>SUM('Kris Cadena'!L6)</f>
        <v>1416</v>
      </c>
      <c r="F222" s="68">
        <f>SUM('Kris Cadena'!M6)</f>
        <v>177</v>
      </c>
      <c r="G222" s="35">
        <f>SUM('Kris Cadena'!N6)</f>
        <v>20</v>
      </c>
      <c r="H222" s="68">
        <f>SUM('Kris Cadena'!O6)</f>
        <v>197</v>
      </c>
      <c r="J222" s="34">
        <v>36</v>
      </c>
      <c r="K222" s="34" t="s">
        <v>72</v>
      </c>
      <c r="L222" s="86" t="s">
        <v>341</v>
      </c>
      <c r="M222" s="35">
        <f>SUM('Leo Beatty'!K5)</f>
        <v>3</v>
      </c>
      <c r="N222" s="35">
        <f>SUM('Leo Beatty'!L5)</f>
        <v>556</v>
      </c>
      <c r="O222" s="68">
        <f>SUM('Leo Beatty'!M5)</f>
        <v>185.33333333333334</v>
      </c>
    </row>
    <row r="223" spans="1:15" hidden="1" x14ac:dyDescent="0.25">
      <c r="A223" s="34">
        <v>37</v>
      </c>
      <c r="B223" s="34" t="s">
        <v>72</v>
      </c>
      <c r="C223" s="86" t="s">
        <v>267</v>
      </c>
      <c r="D223" s="35">
        <f>SUM('Brian Ellenburg'!K8)</f>
        <v>16</v>
      </c>
      <c r="E223" s="35">
        <f>SUM('Brian Ellenburg'!L8)</f>
        <v>2806</v>
      </c>
      <c r="F223" s="68">
        <f>SUM('Brian Ellenburg'!M8)</f>
        <v>175.375</v>
      </c>
      <c r="G223" s="35">
        <v>3</v>
      </c>
      <c r="H223" s="68">
        <f>SUM('Brian Ellenburg'!O8)</f>
        <v>195.375</v>
      </c>
      <c r="J223" s="34">
        <v>37</v>
      </c>
      <c r="K223" s="34" t="s">
        <v>72</v>
      </c>
      <c r="L223" s="86" t="s">
        <v>27</v>
      </c>
      <c r="M223" s="35">
        <f>SUM('Cody King'!K5)</f>
        <v>4</v>
      </c>
      <c r="N223" s="35">
        <f>SUM('Cody King'!L5)</f>
        <v>739</v>
      </c>
      <c r="O223" s="68">
        <f>SUM('Cody King'!M5)</f>
        <v>184.75</v>
      </c>
    </row>
    <row r="224" spans="1:15" hidden="1" x14ac:dyDescent="0.25">
      <c r="A224" s="34">
        <v>38</v>
      </c>
      <c r="B224" s="34" t="s">
        <v>72</v>
      </c>
      <c r="C224" s="86" t="s">
        <v>248</v>
      </c>
      <c r="D224" s="35">
        <f>SUM('Mason Whitaker'!K5)</f>
        <v>4</v>
      </c>
      <c r="E224" s="35">
        <f>SUM('Mason Whitaker'!L5)</f>
        <v>772</v>
      </c>
      <c r="F224" s="68">
        <f>SUM('Mason Whitaker'!M5)</f>
        <v>193</v>
      </c>
      <c r="G224" s="35">
        <f>SUM('Mason Whitaker'!N5)</f>
        <v>2</v>
      </c>
      <c r="H224" s="68">
        <f>SUM('Mason Whitaker'!O5)</f>
        <v>195</v>
      </c>
      <c r="J224" s="34">
        <v>38</v>
      </c>
      <c r="K224" s="34" t="s">
        <v>72</v>
      </c>
      <c r="L224" s="86" t="s">
        <v>334</v>
      </c>
      <c r="M224" s="35">
        <f>SUM('Mark Adams'!K6)</f>
        <v>9</v>
      </c>
      <c r="N224" s="35">
        <f>SUM('Mark Adams'!L6)</f>
        <v>1659</v>
      </c>
      <c r="O224" s="68">
        <f>SUM('Mark Adams'!M6)</f>
        <v>184.33333333333334</v>
      </c>
    </row>
    <row r="225" spans="1:15" hidden="1" x14ac:dyDescent="0.25">
      <c r="A225" s="34">
        <v>39</v>
      </c>
      <c r="B225" s="34" t="s">
        <v>72</v>
      </c>
      <c r="C225" s="86" t="s">
        <v>161</v>
      </c>
      <c r="D225" s="35">
        <f>SUM('Art Shaffer'!K5)</f>
        <v>4</v>
      </c>
      <c r="E225" s="35">
        <f>SUM('Art Shaffer'!L5)</f>
        <v>759</v>
      </c>
      <c r="F225" s="68">
        <f>SUM('Art Shaffer'!M5)</f>
        <v>189.75</v>
      </c>
      <c r="G225" s="35">
        <f>SUM('Art Shaffer'!N5)</f>
        <v>4</v>
      </c>
      <c r="H225" s="68">
        <f>SUM('Art Shaffer'!O5)</f>
        <v>193.75</v>
      </c>
      <c r="J225" s="34">
        <v>39</v>
      </c>
      <c r="K225" s="34" t="s">
        <v>72</v>
      </c>
      <c r="L225" s="86" t="s">
        <v>130</v>
      </c>
      <c r="M225" s="35">
        <f>SUM('Tim Thomas'!K5)</f>
        <v>6</v>
      </c>
      <c r="N225" s="35">
        <f>SUM('Tim Thomas'!L5)</f>
        <v>1104</v>
      </c>
      <c r="O225" s="68">
        <f>SUM('Tim Thomas'!M5)</f>
        <v>184</v>
      </c>
    </row>
    <row r="226" spans="1:15" hidden="1" x14ac:dyDescent="0.25">
      <c r="A226" s="34">
        <v>40</v>
      </c>
      <c r="B226" s="34" t="s">
        <v>72</v>
      </c>
      <c r="C226" s="86" t="s">
        <v>334</v>
      </c>
      <c r="D226" s="35">
        <f>SUM('Mark Adams'!K6)</f>
        <v>9</v>
      </c>
      <c r="E226" s="35">
        <f>SUM('Mark Adams'!L6)</f>
        <v>1659</v>
      </c>
      <c r="F226" s="68">
        <f>SUM('Mark Adams'!M6)</f>
        <v>184.33333333333334</v>
      </c>
      <c r="G226" s="35">
        <f>SUM('Mark Adams'!N6)</f>
        <v>9</v>
      </c>
      <c r="H226" s="68">
        <f>SUM('Mark Adams'!O6)</f>
        <v>193.33333333333334</v>
      </c>
      <c r="J226" s="34">
        <v>40</v>
      </c>
      <c r="K226" s="34" t="s">
        <v>72</v>
      </c>
      <c r="L226" s="86" t="s">
        <v>195</v>
      </c>
      <c r="M226" s="35">
        <f>SUM('Rick Gray'!K6)</f>
        <v>6</v>
      </c>
      <c r="N226" s="35">
        <f>SUM('Rick Gray'!L6)</f>
        <v>1097</v>
      </c>
      <c r="O226" s="68">
        <f>SUM('Rick Gray'!M6)</f>
        <v>182.83333333333334</v>
      </c>
    </row>
    <row r="227" spans="1:15" hidden="1" x14ac:dyDescent="0.25">
      <c r="A227" s="34">
        <v>41</v>
      </c>
      <c r="B227" s="34" t="s">
        <v>72</v>
      </c>
      <c r="C227" s="86" t="s">
        <v>341</v>
      </c>
      <c r="D227" s="35">
        <f>SUM('Leo Beatty'!K5)</f>
        <v>3</v>
      </c>
      <c r="E227" s="35">
        <f>SUM('Leo Beatty'!L5)</f>
        <v>556</v>
      </c>
      <c r="F227" s="68">
        <f>SUM('Leo Beatty'!M5)</f>
        <v>185.33333333333334</v>
      </c>
      <c r="G227" s="35">
        <f>SUM('Leo Beatty'!N5)</f>
        <v>8</v>
      </c>
      <c r="H227" s="68">
        <f>SUM('Leo Beatty'!O5)</f>
        <v>193.33333333333334</v>
      </c>
      <c r="J227" s="34">
        <v>41</v>
      </c>
      <c r="K227" s="34" t="s">
        <v>72</v>
      </c>
      <c r="L227" s="86" t="s">
        <v>246</v>
      </c>
      <c r="M227" s="35">
        <f>SUM('Jon McGeorge'!K21)</f>
        <v>4</v>
      </c>
      <c r="N227" s="35">
        <f>SUM('Jon McGeorge'!L21)</f>
        <v>728</v>
      </c>
      <c r="O227" s="68">
        <f>SUM('Jon McGeorge'!M21)</f>
        <v>182</v>
      </c>
    </row>
    <row r="228" spans="1:15" hidden="1" x14ac:dyDescent="0.25">
      <c r="A228" s="34">
        <v>42</v>
      </c>
      <c r="B228" s="34" t="s">
        <v>72</v>
      </c>
      <c r="C228" s="86" t="s">
        <v>130</v>
      </c>
      <c r="D228" s="35">
        <f>SUM('Tim Thomas'!K5)</f>
        <v>6</v>
      </c>
      <c r="E228" s="35">
        <f>SUM('Tim Thomas'!L5)</f>
        <v>1104</v>
      </c>
      <c r="F228" s="68">
        <f>SUM('Tim Thomas'!M5)</f>
        <v>184</v>
      </c>
      <c r="G228" s="35">
        <f>SUM('Tim Thomas'!N5)</f>
        <v>8</v>
      </c>
      <c r="H228" s="68">
        <f>SUM('Tim Thomas'!O5)</f>
        <v>192</v>
      </c>
      <c r="J228" s="34">
        <v>42</v>
      </c>
      <c r="K228" s="34" t="s">
        <v>72</v>
      </c>
      <c r="L228" s="86" t="s">
        <v>174</v>
      </c>
      <c r="M228" s="35">
        <f>SUM('Bob Bass'!K21)</f>
        <v>10</v>
      </c>
      <c r="N228" s="35">
        <f>SUM('Bob Bass'!L21)</f>
        <v>1811</v>
      </c>
      <c r="O228" s="68">
        <f>SUM('Bob Bass'!M21)</f>
        <v>181.1</v>
      </c>
    </row>
    <row r="229" spans="1:15" hidden="1" x14ac:dyDescent="0.25">
      <c r="A229" s="34">
        <v>43</v>
      </c>
      <c r="B229" s="34" t="s">
        <v>72</v>
      </c>
      <c r="C229" s="86" t="s">
        <v>266</v>
      </c>
      <c r="D229" s="35">
        <f>SUM('Jason Gosnell'!K8)</f>
        <v>16</v>
      </c>
      <c r="E229" s="35">
        <f>SUM('Jason Gosnell'!L8)</f>
        <v>2836</v>
      </c>
      <c r="F229" s="68">
        <f>SUM('Jason Gosnell'!M8)</f>
        <v>177.25</v>
      </c>
      <c r="G229" s="35">
        <f>SUM('Jason Gosnell'!N8)</f>
        <v>14</v>
      </c>
      <c r="H229" s="68">
        <f>SUM('Jason Gosnell'!O8)</f>
        <v>191.25</v>
      </c>
      <c r="J229" s="34">
        <v>43</v>
      </c>
      <c r="K229" s="34" t="s">
        <v>72</v>
      </c>
      <c r="L229" s="86" t="s">
        <v>343</v>
      </c>
      <c r="M229" s="35">
        <f>SUM('Larry Smith'!K5)</f>
        <v>3</v>
      </c>
      <c r="N229" s="35">
        <f>SUM('Larry Smith'!L5)</f>
        <v>543</v>
      </c>
      <c r="O229" s="68">
        <f>SUM('Larry Smith'!M5)</f>
        <v>181</v>
      </c>
    </row>
    <row r="230" spans="1:15" hidden="1" x14ac:dyDescent="0.25">
      <c r="A230" s="34">
        <v>44</v>
      </c>
      <c r="B230" s="34" t="s">
        <v>72</v>
      </c>
      <c r="C230" s="86" t="s">
        <v>195</v>
      </c>
      <c r="D230" s="35">
        <f>SUM('Rick Gray'!K6)</f>
        <v>6</v>
      </c>
      <c r="E230" s="35">
        <f>SUM('Rick Gray'!L6)</f>
        <v>1097</v>
      </c>
      <c r="F230" s="68">
        <f>SUM('Rick Gray'!M6)</f>
        <v>182.83333333333334</v>
      </c>
      <c r="G230" s="35">
        <f>SUM('Rick Gray'!N6)</f>
        <v>8</v>
      </c>
      <c r="H230" s="68">
        <f>SUM('Rick Gray'!O6)</f>
        <v>190.83333333333334</v>
      </c>
      <c r="J230" s="34">
        <v>44</v>
      </c>
      <c r="K230" s="34" t="s">
        <v>72</v>
      </c>
      <c r="L230" s="86" t="s">
        <v>359</v>
      </c>
      <c r="M230" s="35">
        <f>SUM('Matt Bennett'!K5)</f>
        <v>5</v>
      </c>
      <c r="N230" s="35">
        <f>SUM('Matt Bennett'!L5)</f>
        <v>901</v>
      </c>
      <c r="O230" s="68">
        <f>SUM('Matt Bennett'!M5)</f>
        <v>180.2</v>
      </c>
    </row>
    <row r="231" spans="1:15" hidden="1" x14ac:dyDescent="0.25">
      <c r="A231" s="34">
        <v>45</v>
      </c>
      <c r="B231" s="34" t="s">
        <v>72</v>
      </c>
      <c r="C231" s="86" t="s">
        <v>24</v>
      </c>
      <c r="D231" s="35">
        <f>SUM('Robby King'!K5)</f>
        <v>4</v>
      </c>
      <c r="E231" s="35">
        <f>SUM('Robby King'!L5)</f>
        <v>711</v>
      </c>
      <c r="F231" s="68">
        <f>SUM('Robby King'!M5)</f>
        <v>177.75</v>
      </c>
      <c r="G231" s="35">
        <f>SUM('Robby King'!N5)</f>
        <v>13</v>
      </c>
      <c r="H231" s="68">
        <f>SUM('Robby King'!O5)</f>
        <v>190.75</v>
      </c>
      <c r="J231" s="34">
        <v>45</v>
      </c>
      <c r="K231" s="34" t="s">
        <v>72</v>
      </c>
      <c r="L231" s="86" t="s">
        <v>229</v>
      </c>
      <c r="M231" s="35">
        <f>SUM('Hubert Kelsheimer'!K24)</f>
        <v>18</v>
      </c>
      <c r="N231" s="35">
        <f>SUM('Hubert Kelsheimer'!L24)</f>
        <v>3240</v>
      </c>
      <c r="O231" s="68">
        <f>SUM('Hubert Kelsheimer'!M24)</f>
        <v>180</v>
      </c>
    </row>
    <row r="232" spans="1:15" hidden="1" x14ac:dyDescent="0.25">
      <c r="A232" s="34">
        <v>46</v>
      </c>
      <c r="B232" s="34" t="s">
        <v>72</v>
      </c>
      <c r="C232" s="86" t="s">
        <v>174</v>
      </c>
      <c r="D232" s="35">
        <f>SUM('Bob Bass'!K21)</f>
        <v>10</v>
      </c>
      <c r="E232" s="35">
        <f>SUM('Bob Bass'!L21)</f>
        <v>1811</v>
      </c>
      <c r="F232" s="68">
        <f>SUM('Bob Bass'!M21)</f>
        <v>181.1</v>
      </c>
      <c r="G232" s="35">
        <f>SUM('Bob Bass'!N21)</f>
        <v>8</v>
      </c>
      <c r="H232" s="68">
        <f>SUM('Bob Bass'!O21)</f>
        <v>189.1</v>
      </c>
      <c r="J232" s="34">
        <v>46</v>
      </c>
      <c r="K232" s="34" t="s">
        <v>72</v>
      </c>
      <c r="L232" s="86" t="s">
        <v>270</v>
      </c>
      <c r="M232" s="35">
        <f>SUM('Vanessa Brown'!K7)</f>
        <v>14</v>
      </c>
      <c r="N232" s="35">
        <f>SUM('Vanessa Brown'!L7)</f>
        <v>2508</v>
      </c>
      <c r="O232" s="68">
        <f>SUM('Vanessa Brown'!M7)</f>
        <v>179.14285714285714</v>
      </c>
    </row>
    <row r="233" spans="1:15" hidden="1" x14ac:dyDescent="0.25">
      <c r="A233" s="34">
        <v>47</v>
      </c>
      <c r="B233" s="34" t="s">
        <v>72</v>
      </c>
      <c r="C233" s="86" t="s">
        <v>27</v>
      </c>
      <c r="D233" s="35">
        <f>SUM('Cody King'!K5)</f>
        <v>4</v>
      </c>
      <c r="E233" s="35">
        <f>SUM('Cody King'!L5)</f>
        <v>739</v>
      </c>
      <c r="F233" s="68">
        <f>SUM('Cody King'!M5)</f>
        <v>184.75</v>
      </c>
      <c r="G233" s="35">
        <f>SUM('Cody King'!N5)</f>
        <v>4</v>
      </c>
      <c r="H233" s="68">
        <f>SUM('Cody King'!O5)</f>
        <v>188.75</v>
      </c>
      <c r="J233" s="34">
        <v>47</v>
      </c>
      <c r="K233" s="34" t="s">
        <v>72</v>
      </c>
      <c r="L233" s="86" t="s">
        <v>340</v>
      </c>
      <c r="M233" s="35">
        <f>SUM('Tommy Moss'!K16)</f>
        <v>3</v>
      </c>
      <c r="N233" s="35">
        <f>SUM('Tommy Moss'!L16)</f>
        <v>537</v>
      </c>
      <c r="O233" s="68">
        <f>SUM('Tommy Moss'!M16)</f>
        <v>179</v>
      </c>
    </row>
    <row r="234" spans="1:15" hidden="1" x14ac:dyDescent="0.25">
      <c r="A234" s="34">
        <v>48</v>
      </c>
      <c r="B234" s="34" t="s">
        <v>72</v>
      </c>
      <c r="C234" s="86" t="s">
        <v>208</v>
      </c>
      <c r="D234" s="35">
        <f>SUM('Doug Gabbard'!K6)</f>
        <v>8</v>
      </c>
      <c r="E234" s="35">
        <f>SUM('Doug Gabbard'!L6)</f>
        <v>1399</v>
      </c>
      <c r="F234" s="68">
        <f>SUM('Doug Gabbard'!M6)</f>
        <v>174.875</v>
      </c>
      <c r="G234" s="35">
        <f>SUM('Doug Gabbard'!N6)</f>
        <v>13</v>
      </c>
      <c r="H234" s="68">
        <f>SUM('Doug Gabbard'!O6)</f>
        <v>187.875</v>
      </c>
      <c r="J234" s="34">
        <v>48</v>
      </c>
      <c r="K234" s="34" t="s">
        <v>72</v>
      </c>
      <c r="L234" s="86" t="s">
        <v>101</v>
      </c>
      <c r="M234" s="35">
        <f>SUM('Michael Howell'!K16)</f>
        <v>4</v>
      </c>
      <c r="N234" s="35">
        <f>SUM('Michael Howell'!L16)</f>
        <v>712</v>
      </c>
      <c r="O234" s="68">
        <f>SUM('Michael Howell'!M16)</f>
        <v>178</v>
      </c>
    </row>
    <row r="235" spans="1:15" ht="15" hidden="1" customHeight="1" x14ac:dyDescent="0.25">
      <c r="A235" s="34">
        <v>49</v>
      </c>
      <c r="B235" s="34" t="s">
        <v>72</v>
      </c>
      <c r="C235" s="86" t="s">
        <v>42</v>
      </c>
      <c r="D235" s="35">
        <f>SUM('Dina Tunberg'!K6)</f>
        <v>10</v>
      </c>
      <c r="E235" s="35">
        <f>SUM('Dina Tunberg'!L6)</f>
        <v>1744</v>
      </c>
      <c r="F235" s="68">
        <f>SUM('Dina Tunberg'!M6)</f>
        <v>174.4</v>
      </c>
      <c r="G235" s="35">
        <f>SUM('Dina Tunberg'!N6)</f>
        <v>12</v>
      </c>
      <c r="H235" s="68">
        <f>SUM('Dina Tunberg'!O6)</f>
        <v>186.4</v>
      </c>
      <c r="J235" s="34">
        <v>49</v>
      </c>
      <c r="K235" s="34" t="s">
        <v>72</v>
      </c>
      <c r="L235" s="86" t="s">
        <v>41</v>
      </c>
      <c r="M235" s="35">
        <f>SUM('Robby King'!K5)</f>
        <v>4</v>
      </c>
      <c r="N235" s="35">
        <f>SUM('Robby King'!L5)</f>
        <v>711</v>
      </c>
      <c r="O235" s="68">
        <f>SUM('Robby King'!M5)</f>
        <v>177.75</v>
      </c>
    </row>
    <row r="236" spans="1:15" ht="15" hidden="1" customHeight="1" x14ac:dyDescent="0.25">
      <c r="A236" s="34">
        <v>50</v>
      </c>
      <c r="B236" s="34" t="s">
        <v>72</v>
      </c>
      <c r="C236" s="86" t="s">
        <v>326</v>
      </c>
      <c r="D236" s="35">
        <f>SUM('David Lewis'!K7)</f>
        <v>16</v>
      </c>
      <c r="E236" s="35">
        <f>SUM('David Lewis'!L7)</f>
        <v>2781</v>
      </c>
      <c r="F236" s="68">
        <f>SUM('David Lewis'!M7)</f>
        <v>173.8125</v>
      </c>
      <c r="G236" s="35">
        <f>SUM('David Lewis'!N7)</f>
        <v>12</v>
      </c>
      <c r="H236" s="68">
        <f>SUM('David Lewis'!O7)</f>
        <v>185.8125</v>
      </c>
      <c r="J236" s="34">
        <v>50</v>
      </c>
      <c r="K236" s="34" t="s">
        <v>72</v>
      </c>
      <c r="L236" s="86" t="s">
        <v>266</v>
      </c>
      <c r="M236" s="35">
        <f>SUM('Jason Gosnell'!K8)</f>
        <v>16</v>
      </c>
      <c r="N236" s="35">
        <f>SUM('Jason Gosnell'!L8)</f>
        <v>2836</v>
      </c>
      <c r="O236" s="68">
        <f>SUM('Jason Gosnell'!M8)</f>
        <v>177.25</v>
      </c>
    </row>
    <row r="237" spans="1:15" hidden="1" x14ac:dyDescent="0.25">
      <c r="A237" s="34">
        <v>51</v>
      </c>
      <c r="B237" s="34" t="s">
        <v>72</v>
      </c>
      <c r="C237" s="86" t="s">
        <v>359</v>
      </c>
      <c r="D237" s="35">
        <f>SUM('Matt Bennett'!K5)</f>
        <v>5</v>
      </c>
      <c r="E237" s="35">
        <f>SUM('Matt Bennett'!L5)</f>
        <v>901</v>
      </c>
      <c r="F237" s="68">
        <f>SUM('Matt Bennett'!M5)</f>
        <v>180.2</v>
      </c>
      <c r="G237" s="35">
        <f>SUM('Matt Bennett'!N5)</f>
        <v>5</v>
      </c>
      <c r="H237" s="68">
        <f>SUM('Matt Bennett'!O5)</f>
        <v>185.2</v>
      </c>
      <c r="J237" s="34">
        <v>51</v>
      </c>
      <c r="K237" s="34" t="s">
        <v>72</v>
      </c>
      <c r="L237" s="86" t="s">
        <v>225</v>
      </c>
      <c r="M237" s="35">
        <f>SUM('Kris Cadena'!K6)</f>
        <v>8</v>
      </c>
      <c r="N237" s="35">
        <f>SUM('Kris Cadena'!L6)</f>
        <v>1416</v>
      </c>
      <c r="O237" s="68">
        <f>SUM('Kris Cadena'!M6)</f>
        <v>177</v>
      </c>
    </row>
    <row r="238" spans="1:15" hidden="1" x14ac:dyDescent="0.25">
      <c r="A238" s="34">
        <v>52</v>
      </c>
      <c r="B238" s="34" t="s">
        <v>72</v>
      </c>
      <c r="C238" s="86" t="s">
        <v>343</v>
      </c>
      <c r="D238" s="35">
        <f>SUM('Larry Smith'!K5)</f>
        <v>3</v>
      </c>
      <c r="E238" s="35">
        <f>SUM('Larry Smith'!L5)</f>
        <v>543</v>
      </c>
      <c r="F238" s="68">
        <f>SUM('Larry Smith'!M5)</f>
        <v>181</v>
      </c>
      <c r="G238" s="35">
        <f>SUM('Larry Smith'!N5)</f>
        <v>4</v>
      </c>
      <c r="H238" s="68">
        <f>SUM('Larry Smith'!O5)</f>
        <v>185</v>
      </c>
      <c r="J238" s="34">
        <v>52</v>
      </c>
      <c r="K238" s="34" t="s">
        <v>72</v>
      </c>
      <c r="L238" s="86" t="s">
        <v>227</v>
      </c>
      <c r="M238" s="35">
        <f>SUM('Samantha Holland'!K5)</f>
        <v>4</v>
      </c>
      <c r="N238" s="35">
        <f>SUM('Samantha Holland'!L5)</f>
        <v>706</v>
      </c>
      <c r="O238" s="68">
        <f>SUM('Samantha Holland'!M5)</f>
        <v>176.5</v>
      </c>
    </row>
    <row r="239" spans="1:15" hidden="1" x14ac:dyDescent="0.25">
      <c r="A239" s="34">
        <v>53</v>
      </c>
      <c r="B239" s="34" t="s">
        <v>72</v>
      </c>
      <c r="C239" s="86" t="s">
        <v>246</v>
      </c>
      <c r="D239" s="35">
        <f>SUM('Jon McGeorge'!K21)</f>
        <v>4</v>
      </c>
      <c r="E239" s="35">
        <f>SUM('Jon McGeorge'!L21)</f>
        <v>728</v>
      </c>
      <c r="F239" s="68">
        <f>SUM('Jon McGeorge'!M21)</f>
        <v>182</v>
      </c>
      <c r="G239" s="35">
        <f>SUM('Jon McGeorge'!N21)</f>
        <v>2</v>
      </c>
      <c r="H239" s="68">
        <f>SUM('Jon McGeorge'!O21)</f>
        <v>184</v>
      </c>
      <c r="J239" s="34">
        <v>53</v>
      </c>
      <c r="K239" s="34" t="s">
        <v>72</v>
      </c>
      <c r="L239" s="86" t="s">
        <v>258</v>
      </c>
      <c r="M239" s="35">
        <f>SUM('Jason Chegwidden'!K5)</f>
        <v>4</v>
      </c>
      <c r="N239" s="35">
        <f>SUM('Jason Chegwidden'!L5)</f>
        <v>705</v>
      </c>
      <c r="O239" s="68">
        <f>SUM('Jason Chegwidden'!M5)</f>
        <v>176.25</v>
      </c>
    </row>
    <row r="240" spans="1:15" hidden="1" x14ac:dyDescent="0.25">
      <c r="A240" s="34">
        <v>54</v>
      </c>
      <c r="B240" s="34" t="s">
        <v>72</v>
      </c>
      <c r="C240" s="86" t="s">
        <v>101</v>
      </c>
      <c r="D240" s="35">
        <f>SUM('Michael Howell'!K16)</f>
        <v>4</v>
      </c>
      <c r="E240" s="35">
        <f>SUM('Michael Howell'!L16)</f>
        <v>712</v>
      </c>
      <c r="F240" s="68">
        <f>SUM('Michael Howell'!M16)</f>
        <v>178</v>
      </c>
      <c r="G240" s="35">
        <f>SUM('Michael Howell'!N16)</f>
        <v>5</v>
      </c>
      <c r="H240" s="68">
        <f>SUM('Michael Howell'!O16)</f>
        <v>183</v>
      </c>
      <c r="J240" s="34">
        <v>54</v>
      </c>
      <c r="K240" s="34" t="s">
        <v>72</v>
      </c>
      <c r="L240" s="86" t="s">
        <v>226</v>
      </c>
      <c r="M240" s="35">
        <f>SUM('Holden Perez'!K5)</f>
        <v>4</v>
      </c>
      <c r="N240" s="35">
        <f>SUM('Holden Perez'!L5)</f>
        <v>704</v>
      </c>
      <c r="O240" s="68">
        <f>SUM('Holden Perez'!M5)</f>
        <v>176</v>
      </c>
    </row>
    <row r="241" spans="1:15 16384:16384" hidden="1" x14ac:dyDescent="0.25">
      <c r="A241" s="34">
        <v>55</v>
      </c>
      <c r="B241" s="34" t="s">
        <v>72</v>
      </c>
      <c r="C241" s="86" t="s">
        <v>340</v>
      </c>
      <c r="D241" s="35">
        <f>SUM('Tommy Moss'!K16)</f>
        <v>3</v>
      </c>
      <c r="E241" s="35">
        <f>SUM('Tommy Moss'!L16)</f>
        <v>537</v>
      </c>
      <c r="F241" s="68">
        <f>SUM('Tommy Moss'!M16)</f>
        <v>179</v>
      </c>
      <c r="G241" s="35">
        <f>SUM('Tommy Moss'!N16)</f>
        <v>4</v>
      </c>
      <c r="H241" s="68">
        <f>SUM('Tommy Moss'!O16)</f>
        <v>183</v>
      </c>
      <c r="J241" s="34">
        <v>55</v>
      </c>
      <c r="K241" s="34" t="s">
        <v>72</v>
      </c>
      <c r="L241" s="86" t="s">
        <v>350</v>
      </c>
      <c r="M241" s="35">
        <f>SUM('Gil Valdez'!K5)</f>
        <v>4</v>
      </c>
      <c r="N241" s="35">
        <f>SUM('Gil Valdez'!L5)</f>
        <v>704</v>
      </c>
      <c r="O241" s="68">
        <f>SUM('Gil Valdez'!M5)</f>
        <v>176</v>
      </c>
    </row>
    <row r="242" spans="1:15 16384:16384" hidden="1" x14ac:dyDescent="0.25">
      <c r="A242" s="34">
        <v>56</v>
      </c>
      <c r="B242" s="34" t="s">
        <v>72</v>
      </c>
      <c r="C242" s="86" t="s">
        <v>227</v>
      </c>
      <c r="D242" s="35">
        <f>SUM('Samantha Holland'!K5)</f>
        <v>4</v>
      </c>
      <c r="E242" s="35">
        <f>SUM('Samantha Holland'!L5)</f>
        <v>706</v>
      </c>
      <c r="F242" s="68">
        <f>SUM('Samantha Holland'!M5)</f>
        <v>176.5</v>
      </c>
      <c r="G242" s="35">
        <f>SUM('Samantha Holland'!N5)</f>
        <v>6</v>
      </c>
      <c r="H242" s="68">
        <f>SUM('Samantha Holland'!O5)</f>
        <v>182.5</v>
      </c>
      <c r="J242" s="34">
        <v>56</v>
      </c>
      <c r="K242" s="34" t="s">
        <v>72</v>
      </c>
      <c r="L242" s="86" t="s">
        <v>267</v>
      </c>
      <c r="M242" s="35">
        <f>SUM('Brian Ellenburg'!K8)</f>
        <v>16</v>
      </c>
      <c r="N242" s="35">
        <f>SUM('Brian Ellenburg'!L8)</f>
        <v>2806</v>
      </c>
      <c r="O242" s="68">
        <f>SUM('Brian Ellenburg'!M8)</f>
        <v>175.375</v>
      </c>
    </row>
    <row r="243" spans="1:15 16384:16384" hidden="1" x14ac:dyDescent="0.25">
      <c r="A243" s="34">
        <v>57</v>
      </c>
      <c r="B243" s="34" t="s">
        <v>72</v>
      </c>
      <c r="C243" s="86" t="s">
        <v>226</v>
      </c>
      <c r="D243" s="35">
        <f>SUM('Holden Perez'!K5)</f>
        <v>4</v>
      </c>
      <c r="E243" s="35">
        <f>SUM('Holden Perez'!L5)</f>
        <v>704</v>
      </c>
      <c r="F243" s="68">
        <f>SUM('Holden Perez'!M5)</f>
        <v>176</v>
      </c>
      <c r="G243" s="35">
        <f>SUM('Holden Perez'!N5)</f>
        <v>5</v>
      </c>
      <c r="H243" s="68">
        <f>SUM('Holden Perez'!O5)</f>
        <v>181</v>
      </c>
      <c r="J243" s="34">
        <v>57</v>
      </c>
      <c r="K243" s="34" t="s">
        <v>72</v>
      </c>
      <c r="L243" s="86" t="s">
        <v>208</v>
      </c>
      <c r="M243" s="35">
        <f>SUM('Doug Gabbard'!K6)</f>
        <v>8</v>
      </c>
      <c r="N243" s="35">
        <f>SUM('Doug Gabbard'!L6)</f>
        <v>1399</v>
      </c>
      <c r="O243" s="68">
        <f>SUM('Doug Gabbard'!M6)</f>
        <v>174.875</v>
      </c>
    </row>
    <row r="244" spans="1:15 16384:16384" hidden="1" x14ac:dyDescent="0.25">
      <c r="A244" s="34">
        <v>58</v>
      </c>
      <c r="B244" s="34" t="s">
        <v>72</v>
      </c>
      <c r="C244" s="86" t="s">
        <v>59</v>
      </c>
      <c r="D244" s="35">
        <f>SUM('Eric Petzoldt'!K6)</f>
        <v>8</v>
      </c>
      <c r="E244" s="35">
        <f>SUM('Eric Petzoldt'!L6)</f>
        <v>1332</v>
      </c>
      <c r="F244" s="68">
        <f>SUM('Eric Petzoldt'!M6)</f>
        <v>166.5</v>
      </c>
      <c r="G244" s="35">
        <f>SUM('Eric Petzoldt'!N6)</f>
        <v>14</v>
      </c>
      <c r="H244" s="68">
        <f>SUM('Eric Petzoldt'!O6)</f>
        <v>180.5</v>
      </c>
      <c r="J244" s="34">
        <v>58</v>
      </c>
      <c r="K244" s="34" t="s">
        <v>72</v>
      </c>
      <c r="L244" s="86" t="s">
        <v>247</v>
      </c>
      <c r="M244" s="35">
        <f>SUM('Pedon Pelphrey'!K5)</f>
        <v>4</v>
      </c>
      <c r="N244" s="35">
        <f>SUM('Pedon Pelphrey'!L5)</f>
        <v>699</v>
      </c>
      <c r="O244" s="68">
        <f>SUM('Pedon Pelphrey'!M5)</f>
        <v>174.75</v>
      </c>
    </row>
    <row r="245" spans="1:15 16384:16384" hidden="1" x14ac:dyDescent="0.25">
      <c r="A245" s="34">
        <v>59</v>
      </c>
      <c r="B245" s="34" t="s">
        <v>72</v>
      </c>
      <c r="C245" s="86" t="s">
        <v>258</v>
      </c>
      <c r="D245" s="35">
        <f>SUM('Jason Chegwidden'!K5)</f>
        <v>4</v>
      </c>
      <c r="E245" s="35">
        <f>SUM('Jason Chegwidden'!L5)</f>
        <v>705</v>
      </c>
      <c r="F245" s="68">
        <f>SUM('Jason Chegwidden'!M5)</f>
        <v>176.25</v>
      </c>
      <c r="G245" s="35">
        <f>SUM('Jason Chegwidden'!N5)</f>
        <v>3</v>
      </c>
      <c r="H245" s="68">
        <f>SUM('Jason Chegwidden'!O5)</f>
        <v>179.25</v>
      </c>
      <c r="J245" s="34">
        <v>59</v>
      </c>
      <c r="K245" s="34" t="s">
        <v>72</v>
      </c>
      <c r="L245" s="86" t="s">
        <v>42</v>
      </c>
      <c r="M245" s="35">
        <f>SUM('Dina Tunberg'!K6)</f>
        <v>10</v>
      </c>
      <c r="N245" s="35">
        <f>SUM('Dina Tunberg'!L6)</f>
        <v>1744</v>
      </c>
      <c r="O245" s="68">
        <f>SUM('Dina Tunberg'!M6)</f>
        <v>174.4</v>
      </c>
    </row>
    <row r="246" spans="1:15 16384:16384" hidden="1" x14ac:dyDescent="0.25">
      <c r="A246" s="34">
        <v>60</v>
      </c>
      <c r="B246" s="34" t="s">
        <v>72</v>
      </c>
      <c r="C246" s="86" t="s">
        <v>178</v>
      </c>
      <c r="D246" s="35">
        <f>SUM('Thomas Murrell'!K6)</f>
        <v>8</v>
      </c>
      <c r="E246" s="35">
        <f>SUM('Thomas Murrell'!L6)</f>
        <v>1377</v>
      </c>
      <c r="F246" s="68">
        <f>SUM('Thomas Murrell'!M6)</f>
        <v>172.125</v>
      </c>
      <c r="G246" s="35">
        <f>SUM('Thomas Murrell'!N6)</f>
        <v>6</v>
      </c>
      <c r="H246" s="68">
        <f>SUM('Thomas Murrell'!O6)</f>
        <v>178.125</v>
      </c>
      <c r="J246" s="34">
        <v>60</v>
      </c>
      <c r="K246" s="34" t="s">
        <v>72</v>
      </c>
      <c r="L246" s="86" t="s">
        <v>326</v>
      </c>
      <c r="M246" s="35">
        <f>SUM('David Lewis'!K7)</f>
        <v>16</v>
      </c>
      <c r="N246" s="35">
        <f>SUM('David Lewis'!L7)</f>
        <v>2781</v>
      </c>
      <c r="O246" s="68">
        <f>SUM('David Lewis'!M7)</f>
        <v>173.8125</v>
      </c>
    </row>
    <row r="247" spans="1:15 16384:16384" hidden="1" x14ac:dyDescent="0.25">
      <c r="A247" s="34">
        <v>61</v>
      </c>
      <c r="B247" s="34" t="s">
        <v>72</v>
      </c>
      <c r="C247" s="86" t="s">
        <v>350</v>
      </c>
      <c r="D247" s="35">
        <f>SUM('Gil Valdez'!K5)</f>
        <v>4</v>
      </c>
      <c r="E247" s="35">
        <f>SUM('Gil Valdez'!L5)</f>
        <v>704</v>
      </c>
      <c r="F247" s="68">
        <f>SUM('Gil Valdez'!M5)</f>
        <v>176</v>
      </c>
      <c r="G247" s="35">
        <f>SUM('Gil Valdez'!N5)</f>
        <v>2</v>
      </c>
      <c r="H247" s="68">
        <f>SUM('Gil Valdez'!O5)</f>
        <v>178</v>
      </c>
      <c r="J247" s="34">
        <v>61</v>
      </c>
      <c r="K247" s="34" t="s">
        <v>72</v>
      </c>
      <c r="L247" s="86" t="s">
        <v>257</v>
      </c>
      <c r="M247" s="35">
        <f>SUM('Van Presson'!K5)</f>
        <v>4</v>
      </c>
      <c r="N247" s="35">
        <f>SUM('Van Presson'!L5)</f>
        <v>693</v>
      </c>
      <c r="O247" s="68">
        <f>SUM('Van Presson'!M5)</f>
        <v>173.25</v>
      </c>
    </row>
    <row r="248" spans="1:15 16384:16384" hidden="1" x14ac:dyDescent="0.25">
      <c r="A248" s="34">
        <v>62</v>
      </c>
      <c r="B248" s="34" t="s">
        <v>72</v>
      </c>
      <c r="C248" s="86" t="s">
        <v>247</v>
      </c>
      <c r="D248" s="35">
        <f>SUM('Pedon Pelphrey'!K5)</f>
        <v>4</v>
      </c>
      <c r="E248" s="35">
        <f>SUM('Pedon Pelphrey'!L5)</f>
        <v>699</v>
      </c>
      <c r="F248" s="68">
        <f>SUM('Pedon Pelphrey'!M5)</f>
        <v>174.75</v>
      </c>
      <c r="G248" s="35">
        <f>SUM('Pedon Pelphrey'!N5)</f>
        <v>2</v>
      </c>
      <c r="H248" s="68">
        <f>SUM('Pedon Pelphrey'!O5)</f>
        <v>176.75</v>
      </c>
      <c r="J248" s="34">
        <v>62</v>
      </c>
      <c r="K248" s="34" t="s">
        <v>72</v>
      </c>
      <c r="L248" s="86" t="s">
        <v>178</v>
      </c>
      <c r="M248" s="35">
        <f>SUM('Thomas Murrell'!K6)</f>
        <v>8</v>
      </c>
      <c r="N248" s="35">
        <f>SUM('Thomas Murrell'!L6)</f>
        <v>1377</v>
      </c>
      <c r="O248" s="68">
        <f>SUM('Thomas Murrell'!M6)</f>
        <v>172.125</v>
      </c>
    </row>
    <row r="249" spans="1:15 16384:16384" hidden="1" x14ac:dyDescent="0.25">
      <c r="A249" s="34">
        <v>63</v>
      </c>
      <c r="B249" s="34" t="s">
        <v>72</v>
      </c>
      <c r="C249" s="86" t="s">
        <v>257</v>
      </c>
      <c r="D249" s="35">
        <f>SUM('Van Presson'!K5)</f>
        <v>4</v>
      </c>
      <c r="E249" s="35">
        <f>SUM('Van Presson'!L5)</f>
        <v>693</v>
      </c>
      <c r="F249" s="68">
        <f>SUM('Van Presson'!M5)</f>
        <v>173.25</v>
      </c>
      <c r="G249" s="35">
        <f>SUM('Van Presson'!N5)</f>
        <v>3</v>
      </c>
      <c r="H249" s="68">
        <f>SUM('Van Presson'!O5)</f>
        <v>176.25</v>
      </c>
      <c r="J249" s="34">
        <v>63</v>
      </c>
      <c r="K249" s="34" t="s">
        <v>72</v>
      </c>
      <c r="L249" s="86" t="s">
        <v>233</v>
      </c>
      <c r="M249" s="35">
        <f>SUM('Mark Caldwell'!K5)</f>
        <v>6</v>
      </c>
      <c r="N249" s="35">
        <f>SUM('Mark Caldwell'!L5)</f>
        <v>1021</v>
      </c>
      <c r="O249" s="68">
        <f>SUM('Mark Caldwell'!M5)</f>
        <v>170.16666666666666</v>
      </c>
      <c r="XFD249" s="35"/>
    </row>
    <row r="250" spans="1:15 16384:16384" hidden="1" x14ac:dyDescent="0.25">
      <c r="A250" s="34">
        <v>64</v>
      </c>
      <c r="B250" s="34" t="s">
        <v>72</v>
      </c>
      <c r="C250" s="86" t="s">
        <v>233</v>
      </c>
      <c r="D250" s="35">
        <f>SUM('Mark Caldwell'!K5)</f>
        <v>6</v>
      </c>
      <c r="E250" s="35">
        <f>SUM('Mark Caldwell'!L5)</f>
        <v>1021</v>
      </c>
      <c r="F250" s="68">
        <f>SUM('Mark Caldwell'!M5)</f>
        <v>170.16666666666666</v>
      </c>
      <c r="G250" s="35">
        <f>SUM('Mark Caldwell'!N5)</f>
        <v>6</v>
      </c>
      <c r="H250" s="68">
        <f>SUM('Mark Caldwell'!O5)</f>
        <v>176.16666666666666</v>
      </c>
      <c r="J250" s="34">
        <v>64</v>
      </c>
      <c r="K250" s="34" t="s">
        <v>72</v>
      </c>
      <c r="L250" s="86" t="s">
        <v>357</v>
      </c>
      <c r="M250" s="35">
        <f>SUM('Brad Mueller'!K5)</f>
        <v>4</v>
      </c>
      <c r="N250" s="35">
        <f>SUM('Brad Mueller'!L5)</f>
        <v>679</v>
      </c>
      <c r="O250" s="68">
        <f>SUM('Brad Mueller'!M5)</f>
        <v>169.75</v>
      </c>
      <c r="XFD250" s="35"/>
    </row>
    <row r="251" spans="1:15 16384:16384" hidden="1" x14ac:dyDescent="0.25">
      <c r="A251" s="34">
        <v>65</v>
      </c>
      <c r="B251" s="34" t="s">
        <v>72</v>
      </c>
      <c r="C251" s="86" t="s">
        <v>347</v>
      </c>
      <c r="D251" s="35">
        <f>SUM('Manny Cerda'!K5)</f>
        <v>4</v>
      </c>
      <c r="E251" s="35">
        <f>SUM('Manny Cerda'!L5)</f>
        <v>672</v>
      </c>
      <c r="F251" s="68">
        <f>SUM('Manny Cerda'!M5)</f>
        <v>168</v>
      </c>
      <c r="G251" s="35">
        <f>SUM('Manny Cerda'!N5)</f>
        <v>5</v>
      </c>
      <c r="H251" s="68">
        <f>SUM('Manny Cerda'!O5)</f>
        <v>173</v>
      </c>
      <c r="J251" s="34">
        <v>65</v>
      </c>
      <c r="K251" s="34" t="s">
        <v>72</v>
      </c>
      <c r="L251" s="86" t="s">
        <v>347</v>
      </c>
      <c r="M251" s="35">
        <f>SUM('Manny Cerda'!K5)</f>
        <v>4</v>
      </c>
      <c r="N251" s="35">
        <f>SUM('Manny Cerda'!L5)</f>
        <v>672</v>
      </c>
      <c r="O251" s="68">
        <f>SUM('Manny Cerda'!M5)</f>
        <v>168</v>
      </c>
      <c r="XFD251" s="35"/>
    </row>
    <row r="252" spans="1:15 16384:16384" hidden="1" x14ac:dyDescent="0.25">
      <c r="A252" s="34">
        <v>66</v>
      </c>
      <c r="B252" s="34" t="s">
        <v>72</v>
      </c>
      <c r="C252" s="86" t="s">
        <v>357</v>
      </c>
      <c r="D252" s="35">
        <f>SUM('Brad Mueller'!K5)</f>
        <v>4</v>
      </c>
      <c r="E252" s="35">
        <f>SUM('Brad Mueller'!L5)</f>
        <v>679</v>
      </c>
      <c r="F252" s="68">
        <f>SUM('Brad Mueller'!M5)</f>
        <v>169.75</v>
      </c>
      <c r="G252" s="35">
        <f>SUM('Brad Mueller'!N5)</f>
        <v>3</v>
      </c>
      <c r="H252" s="68">
        <f>SUM('Brad Mueller'!O5)</f>
        <v>172.75</v>
      </c>
      <c r="J252" s="34">
        <v>66</v>
      </c>
      <c r="K252" s="34" t="s">
        <v>72</v>
      </c>
      <c r="L252" s="86" t="s">
        <v>59</v>
      </c>
      <c r="M252" s="35">
        <f>SUM('Eric Petzoldt'!K6)</f>
        <v>8</v>
      </c>
      <c r="N252" s="35">
        <f>SUM('Eric Petzoldt'!L6)</f>
        <v>1332</v>
      </c>
      <c r="O252" s="68">
        <f>SUM('Eric Petzoldt'!M6)</f>
        <v>166.5</v>
      </c>
      <c r="XFD252" s="35"/>
    </row>
    <row r="253" spans="1:15 16384:16384" hidden="1" x14ac:dyDescent="0.25">
      <c r="A253" s="34">
        <v>67</v>
      </c>
      <c r="B253" s="34" t="s">
        <v>72</v>
      </c>
      <c r="C253" s="86" t="s">
        <v>259</v>
      </c>
      <c r="D253" s="35">
        <f>SUM('Michael Jordon'!K6)</f>
        <v>8</v>
      </c>
      <c r="E253" s="35">
        <f>SUM('Michael Jordon'!L6)</f>
        <v>1330.001</v>
      </c>
      <c r="F253" s="68">
        <f>SUM('Michael Jordon'!M6)</f>
        <v>166.250125</v>
      </c>
      <c r="G253" s="35">
        <f>SUM('Michael Jordon'!N6)</f>
        <v>4</v>
      </c>
      <c r="H253" s="68">
        <f>SUM('Michael Jordon'!O6)</f>
        <v>170.250125</v>
      </c>
      <c r="J253" s="34">
        <v>67</v>
      </c>
      <c r="K253" s="34" t="s">
        <v>72</v>
      </c>
      <c r="L253" s="86" t="s">
        <v>259</v>
      </c>
      <c r="M253" s="35">
        <f>SUM('Michael Jordon'!K6)</f>
        <v>8</v>
      </c>
      <c r="N253" s="35">
        <f>SUM('Michael Jordon'!L6)</f>
        <v>1330.001</v>
      </c>
      <c r="O253" s="68">
        <f>SUM('Michael Jordon'!M6)</f>
        <v>166.250125</v>
      </c>
      <c r="XFD253" s="35"/>
    </row>
    <row r="254" spans="1:15 16384:16384" hidden="1" x14ac:dyDescent="0.25">
      <c r="A254" s="34">
        <v>68</v>
      </c>
      <c r="B254" s="34" t="s">
        <v>72</v>
      </c>
      <c r="C254" s="86" t="s">
        <v>217</v>
      </c>
      <c r="D254" s="35">
        <f>SUM('John Attaway'!K7)</f>
        <v>11</v>
      </c>
      <c r="E254" s="35">
        <f>SUM('John Attaway'!L7)</f>
        <v>1784</v>
      </c>
      <c r="F254" s="68">
        <f>SUM('John Attaway'!M7)</f>
        <v>162.18181818181819</v>
      </c>
      <c r="G254" s="35">
        <f>SUM('John Attaway'!N7)</f>
        <v>8</v>
      </c>
      <c r="H254" s="68">
        <f>SUM('John Attaway'!O7)</f>
        <v>170.18181818181819</v>
      </c>
      <c r="J254" s="34">
        <v>68</v>
      </c>
      <c r="K254" s="34" t="s">
        <v>72</v>
      </c>
      <c r="L254" s="86" t="s">
        <v>291</v>
      </c>
      <c r="M254" s="35">
        <f>SUM('Don Christensen'!K5)</f>
        <v>6</v>
      </c>
      <c r="N254" s="35">
        <f>SUM('Don Christensen'!L5)</f>
        <v>995</v>
      </c>
      <c r="O254" s="68">
        <f>SUM('Don Christensen'!M5)</f>
        <v>165.83333333333334</v>
      </c>
      <c r="XFD254" s="35"/>
    </row>
    <row r="255" spans="1:15 16384:16384" hidden="1" x14ac:dyDescent="0.25">
      <c r="A255" s="34">
        <v>69</v>
      </c>
      <c r="B255" s="34" t="s">
        <v>72</v>
      </c>
      <c r="C255" s="86" t="s">
        <v>291</v>
      </c>
      <c r="D255" s="35">
        <f>SUM('Don Christensen'!K5)</f>
        <v>6</v>
      </c>
      <c r="E255" s="35">
        <f>SUM('Don Christensen'!L5)</f>
        <v>995</v>
      </c>
      <c r="F255" s="68">
        <f>SUM('Don Christensen'!M5)</f>
        <v>165.83333333333334</v>
      </c>
      <c r="G255" s="35">
        <f>SUM('Don Christensen'!N5)</f>
        <v>4</v>
      </c>
      <c r="H255" s="68">
        <f>SUM('Don Christensen'!O5)</f>
        <v>169.83333333333334</v>
      </c>
      <c r="J255" s="34">
        <v>69</v>
      </c>
      <c r="K255" s="34" t="s">
        <v>72</v>
      </c>
      <c r="L255" s="86" t="s">
        <v>191</v>
      </c>
      <c r="M255" s="35">
        <f>SUM('John Pormann'!K5)</f>
        <v>4</v>
      </c>
      <c r="N255" s="35">
        <f>SUM('John Pormann'!L5)</f>
        <v>659</v>
      </c>
      <c r="O255" s="68">
        <f>SUM('John Pormann'!M5)</f>
        <v>164.75</v>
      </c>
      <c r="XFD255" s="35"/>
    </row>
    <row r="256" spans="1:15 16384:16384" hidden="1" x14ac:dyDescent="0.25">
      <c r="A256" s="34">
        <v>70</v>
      </c>
      <c r="B256" s="34" t="s">
        <v>72</v>
      </c>
      <c r="C256" s="86" t="s">
        <v>209</v>
      </c>
      <c r="D256" s="35">
        <f>SUM('Johnny Mathews'!K5)</f>
        <v>4</v>
      </c>
      <c r="E256" s="35">
        <f>SUM('Johnny Mathews'!L5)</f>
        <v>654</v>
      </c>
      <c r="F256" s="68">
        <f>SUM('Johnny Mathews'!M5)</f>
        <v>163.5</v>
      </c>
      <c r="G256" s="35">
        <f>SUM('Johnny Mathews'!N5)</f>
        <v>6</v>
      </c>
      <c r="H256" s="68">
        <f>SUM('Johnny Mathews'!O5)</f>
        <v>169.5</v>
      </c>
      <c r="J256" s="34">
        <v>70</v>
      </c>
      <c r="K256" s="34" t="s">
        <v>72</v>
      </c>
      <c r="L256" s="86" t="s">
        <v>209</v>
      </c>
      <c r="M256" s="35">
        <f>SUM('Johnny Mathews'!K5)</f>
        <v>4</v>
      </c>
      <c r="N256" s="35">
        <f>SUM('Johnny Mathews'!L5)</f>
        <v>654</v>
      </c>
      <c r="O256" s="68">
        <f>SUM('Johnny Mathews'!M5)</f>
        <v>163.5</v>
      </c>
      <c r="XFD256" s="35"/>
    </row>
    <row r="257" spans="1:15 16384:16384" hidden="1" x14ac:dyDescent="0.25">
      <c r="A257" s="34">
        <v>71</v>
      </c>
      <c r="B257" s="34" t="s">
        <v>72</v>
      </c>
      <c r="C257" s="86" t="s">
        <v>191</v>
      </c>
      <c r="D257" s="35">
        <f>SUM('John Pormann'!K5)</f>
        <v>4</v>
      </c>
      <c r="E257" s="35">
        <f>SUM('John Pormann'!L5)</f>
        <v>659</v>
      </c>
      <c r="F257" s="68">
        <f>SUM('John Pormann'!M5)</f>
        <v>164.75</v>
      </c>
      <c r="G257" s="35">
        <f>SUM('John Pormann'!N5)</f>
        <v>2</v>
      </c>
      <c r="H257" s="68">
        <f>SUM('John Pormann'!O5)</f>
        <v>166.75</v>
      </c>
      <c r="J257" s="34">
        <v>71</v>
      </c>
      <c r="K257" s="34" t="s">
        <v>72</v>
      </c>
      <c r="L257" s="86" t="s">
        <v>217</v>
      </c>
      <c r="M257" s="35">
        <f>SUM('John Attaway'!K7)</f>
        <v>11</v>
      </c>
      <c r="N257" s="35">
        <f>SUM('John Attaway'!L7)</f>
        <v>1784</v>
      </c>
      <c r="O257" s="68">
        <f>SUM('John Attaway'!M7)</f>
        <v>162.18181818181819</v>
      </c>
      <c r="XFD257" s="35"/>
    </row>
    <row r="258" spans="1:15 16384:16384" hidden="1" x14ac:dyDescent="0.25">
      <c r="A258" s="34">
        <v>72</v>
      </c>
      <c r="B258" s="34" t="s">
        <v>72</v>
      </c>
      <c r="C258" s="86" t="s">
        <v>332</v>
      </c>
      <c r="D258" s="35">
        <f>SUM('Rocky Robinson'!K5)</f>
        <v>3</v>
      </c>
      <c r="E258" s="35">
        <f>SUM('Rocky Robinson'!L5)</f>
        <v>481</v>
      </c>
      <c r="F258" s="68">
        <f>SUM('Rocky Robinson'!M5)</f>
        <v>160.33333333333334</v>
      </c>
      <c r="G258" s="35">
        <f>SUM('Rocky Robinson'!N5)</f>
        <v>5</v>
      </c>
      <c r="H258" s="68">
        <f>SUM('Rocky Robinson'!O5)</f>
        <v>165.33333333333334</v>
      </c>
      <c r="J258" s="34">
        <v>72</v>
      </c>
      <c r="K258" s="34" t="s">
        <v>72</v>
      </c>
      <c r="L258" s="86" t="s">
        <v>277</v>
      </c>
      <c r="M258" s="35">
        <f>SUM('Scott McClure'!K6)</f>
        <v>8</v>
      </c>
      <c r="N258" s="35">
        <f>SUM('Scott McClure'!L6)</f>
        <v>1284</v>
      </c>
      <c r="O258" s="68">
        <f>SUM('Scott McClure'!M6)</f>
        <v>160.5</v>
      </c>
      <c r="XFD258" s="35"/>
    </row>
    <row r="259" spans="1:15 16384:16384" hidden="1" x14ac:dyDescent="0.25">
      <c r="A259" s="34">
        <v>73</v>
      </c>
      <c r="B259" s="34" t="s">
        <v>72</v>
      </c>
      <c r="C259" s="86" t="s">
        <v>277</v>
      </c>
      <c r="D259" s="35">
        <f>SUM('Scott McClure'!K6)</f>
        <v>8</v>
      </c>
      <c r="E259" s="35">
        <f>SUM('Scott McClure'!L6)</f>
        <v>1284</v>
      </c>
      <c r="F259" s="68">
        <f>SUM('Scott McClure'!M6)</f>
        <v>160.5</v>
      </c>
      <c r="G259" s="35">
        <f>SUM('Scott McClure'!N6)</f>
        <v>4</v>
      </c>
      <c r="H259" s="68">
        <f>SUM('Scott McClure'!O6)</f>
        <v>164.5</v>
      </c>
      <c r="J259" s="34">
        <v>73</v>
      </c>
      <c r="K259" s="34" t="s">
        <v>72</v>
      </c>
      <c r="L259" s="86" t="s">
        <v>332</v>
      </c>
      <c r="M259" s="35">
        <f>SUM('Rocky Robinson'!K5)</f>
        <v>3</v>
      </c>
      <c r="N259" s="35">
        <f>SUM('Rocky Robinson'!L5)</f>
        <v>481</v>
      </c>
      <c r="O259" s="68">
        <f>SUM('Rocky Robinson'!M5)</f>
        <v>160.33333333333334</v>
      </c>
      <c r="XFD259" s="35"/>
    </row>
    <row r="260" spans="1:15 16384:16384" hidden="1" x14ac:dyDescent="0.25">
      <c r="A260" s="34">
        <v>74</v>
      </c>
      <c r="B260" s="34" t="s">
        <v>72</v>
      </c>
      <c r="C260" s="86" t="s">
        <v>43</v>
      </c>
      <c r="D260" s="35">
        <f>SUM('Steven Shimotsu'!K5)</f>
        <v>4</v>
      </c>
      <c r="E260" s="35">
        <f>SUM('Steven Shimotsu'!L5)</f>
        <v>626</v>
      </c>
      <c r="F260" s="68">
        <f>SUM('Steven Shimotsu'!M5)</f>
        <v>156.5</v>
      </c>
      <c r="G260" s="35">
        <f>SUM('Steven Shimotsu'!N5)</f>
        <v>3</v>
      </c>
      <c r="H260" s="68">
        <f>SUM('Steven Shimotsu'!O5)</f>
        <v>159.5</v>
      </c>
      <c r="J260" s="34">
        <v>74</v>
      </c>
      <c r="K260" s="34" t="s">
        <v>72</v>
      </c>
      <c r="L260" s="86" t="s">
        <v>43</v>
      </c>
      <c r="M260" s="35">
        <f>SUM('Steven Shimotsu'!K5)</f>
        <v>4</v>
      </c>
      <c r="N260" s="35">
        <f>SUM('Steven Shimotsu'!L5)</f>
        <v>626</v>
      </c>
      <c r="O260" s="68">
        <f>SUM('Steven Shimotsu'!M5)</f>
        <v>156.5</v>
      </c>
      <c r="XFD260" s="35"/>
    </row>
    <row r="261" spans="1:15 16384:16384" hidden="1" x14ac:dyDescent="0.25">
      <c r="A261" s="34">
        <v>75</v>
      </c>
      <c r="B261" s="34" t="s">
        <v>72</v>
      </c>
      <c r="C261" s="86" t="s">
        <v>215</v>
      </c>
      <c r="D261" s="35">
        <f>SUM('Dustin Wilson'!K5)</f>
        <v>4</v>
      </c>
      <c r="E261" s="35">
        <f>SUM('Dustin Wilson'!L5)</f>
        <v>613</v>
      </c>
      <c r="F261" s="68">
        <f>SUM('Dustin Wilson'!M5)</f>
        <v>153.25</v>
      </c>
      <c r="G261" s="35">
        <f>SUM('Dustin Wilson'!N5)</f>
        <v>4</v>
      </c>
      <c r="H261" s="68">
        <f>SUM('Dustin Wilson'!O5)</f>
        <v>157.25</v>
      </c>
      <c r="J261" s="34">
        <v>75</v>
      </c>
      <c r="K261" s="34" t="s">
        <v>72</v>
      </c>
      <c r="L261" s="86" t="s">
        <v>215</v>
      </c>
      <c r="M261" s="35">
        <f>SUM('Dustin Wilson'!K5)</f>
        <v>4</v>
      </c>
      <c r="N261" s="35">
        <f>SUM('Dustin Wilson'!L5)</f>
        <v>613</v>
      </c>
      <c r="O261" s="68">
        <f>SUM('Dustin Wilson'!M5)</f>
        <v>153.25</v>
      </c>
      <c r="XFD261" s="35"/>
    </row>
    <row r="262" spans="1:15 16384:16384" hidden="1" x14ac:dyDescent="0.25">
      <c r="A262" s="34">
        <v>76</v>
      </c>
      <c r="B262" s="34" t="s">
        <v>72</v>
      </c>
      <c r="C262" s="86" t="s">
        <v>328</v>
      </c>
      <c r="D262" s="35">
        <f>SUM('Larry Watson'!K5)</f>
        <v>6</v>
      </c>
      <c r="E262" s="35">
        <f>SUM('Larry Watson'!L5)</f>
        <v>749</v>
      </c>
      <c r="F262" s="68">
        <f>SUM('Larry Watson'!M5)</f>
        <v>124.83333333333333</v>
      </c>
      <c r="G262" s="35">
        <f>SUM('Larry Watson'!N5)</f>
        <v>6</v>
      </c>
      <c r="H262" s="68">
        <f>SUM('Larry Watson'!O5)</f>
        <v>130.83333333333331</v>
      </c>
      <c r="J262" s="34">
        <v>76</v>
      </c>
      <c r="K262" s="34" t="s">
        <v>72</v>
      </c>
      <c r="L262" s="86" t="s">
        <v>328</v>
      </c>
      <c r="M262" s="35">
        <f>SUM('Larry Watson'!K5)</f>
        <v>6</v>
      </c>
      <c r="N262" s="35">
        <f>SUM('Larry Watson'!L5)</f>
        <v>749</v>
      </c>
      <c r="O262" s="68">
        <f>SUM('Larry Watson'!M5)</f>
        <v>124.83333333333333</v>
      </c>
      <c r="XFD262" s="35"/>
    </row>
    <row r="263" spans="1:15 16384:16384" hidden="1" x14ac:dyDescent="0.25"/>
  </sheetData>
  <protectedRanges>
    <protectedRange algorithmName="SHA-512" hashValue="ON39YdpmFHfN9f47KpiRvqrKx0V9+erV1CNkpWzYhW/Qyc6aT8rEyCrvauWSYGZK2ia3o7vd3akF07acHAFpOA==" saltValue="yVW9XmDwTqEnmpSGai0KYg==" spinCount="100000" sqref="L121:L134 C121:C134 C49:C118 L49:L118" name="Range1"/>
    <protectedRange algorithmName="SHA-512" hashValue="ON39YdpmFHfN9f47KpiRvqrKx0V9+erV1CNkpWzYhW/Qyc6aT8rEyCrvauWSYGZK2ia3o7vd3akF07acHAFpOA==" saltValue="yVW9XmDwTqEnmpSGai0KYg==" spinCount="100000" sqref="C156:C174 L156:L174 C201:C240 L202:L240" name="Range1_1"/>
    <protectedRange algorithmName="SHA-512" hashValue="ON39YdpmFHfN9f47KpiRvqrKx0V9+erV1CNkpWzYhW/Qyc6aT8rEyCrvauWSYGZK2ia3o7vd3akF07acHAFpOA==" saltValue="yVW9XmDwTqEnmpSGai0KYg==" spinCount="100000" sqref="L201" name="Range1_2"/>
    <protectedRange algorithmName="SHA-512" hashValue="ON39YdpmFHfN9f47KpiRvqrKx0V9+erV1CNkpWzYhW/Qyc6aT8rEyCrvauWSYGZK2ia3o7vd3akF07acHAFpOA==" saltValue="yVW9XmDwTqEnmpSGai0KYg==" spinCount="100000" sqref="L141:L155 C141:C155" name="Range1_2_1"/>
    <protectedRange algorithmName="SHA-512" hashValue="ON39YdpmFHfN9f47KpiRvqrKx0V9+erV1CNkpWzYhW/Qyc6aT8rEyCrvauWSYGZK2ia3o7vd3akF07acHAFpOA==" saltValue="yVW9XmDwTqEnmpSGai0KYg==" spinCount="100000" sqref="C119:C120" name="Range1_30_2"/>
    <protectedRange algorithmName="SHA-512" hashValue="ON39YdpmFHfN9f47KpiRvqrKx0V9+erV1CNkpWzYhW/Qyc6aT8rEyCrvauWSYGZK2ia3o7vd3akF07acHAFpOA==" saltValue="yVW9XmDwTqEnmpSGai0KYg==" spinCount="100000" sqref="L119:L120" name="Range1_30_3"/>
  </protectedRanges>
  <sortState xmlns:xlrd2="http://schemas.microsoft.com/office/spreadsheetml/2017/richdata2" ref="L214:O262">
    <sortCondition descending="1" ref="O186:O262"/>
  </sortState>
  <hyperlinks>
    <hyperlink ref="C12" location="'Ricky Haley'!A1" display="Ricky Haley" xr:uid="{565979A4-DB81-4B9A-A191-6877B1AF7D1F}"/>
    <hyperlink ref="C28" location="'Mark Self'!A1" display="Mark Self" xr:uid="{4401050A-5974-4744-AEDB-B5271D7BC67C}"/>
    <hyperlink ref="C26" location="'Ron Herring'!A1" display="Ron Herring" xr:uid="{87BF319F-E91D-4205-AF24-DBF48F93809B}"/>
    <hyperlink ref="C51" location="'Tracy Self'!A1" display="Tracy Self" xr:uid="{BC8BFE3B-D666-4004-B5AC-5DD21CC5497C}"/>
    <hyperlink ref="C9" location="'Jim Haley'!A1" display="Jim Haley" xr:uid="{9C01BCE7-9C81-4A46-A715-C92086CC0E59}"/>
    <hyperlink ref="C133" location="'Simon Milov'!A1" display="Simon Milov" xr:uid="{640883DF-D015-4AF0-BA15-AB7C22B5CF5B}"/>
    <hyperlink ref="C32" location="'Woody Smith'!A1" display="Woody Smith" xr:uid="{C70A17EA-F8E3-4C50-9C28-AA843948CFCC}"/>
    <hyperlink ref="C82" location="'Joe David'!A1" display="Joe David" xr:uid="{B2E46090-DADF-441F-881E-C381E83B0F9B}"/>
    <hyperlink ref="C93" location="'Kevin Sullivan'!A1" display="Kevin Sullivan" xr:uid="{66E76B39-E116-439D-BFA6-65980D1F2F77}"/>
    <hyperlink ref="C48" location="'Tom Cunningham'!A1" display="Tom Cunningham" xr:uid="{46554B9F-1021-4879-B38D-2DC2D0C7E89A}"/>
    <hyperlink ref="C23" location="'Jim Swaringin'!A1" display="Jim Swaringin" xr:uid="{36E58BD2-9A8F-40D2-B266-0758D038F41B}"/>
    <hyperlink ref="C171" location="'Zachary Turner'!A1" display="Zachary Turner" xr:uid="{0D0E9161-B3CD-43DB-9D8A-A0AB1CAAB3AD}"/>
    <hyperlink ref="C141" location="'Gerry Rodriguez'!A1" display="Gerry Rodriguez" xr:uid="{098757AB-195A-435F-AB3A-01A2556EDDFF}"/>
    <hyperlink ref="C7" location="'Billy Hudson'!A1" display="Billy Hudson" xr:uid="{5AA211A7-75E0-43AD-BD5E-5414C8AFC1E9}"/>
    <hyperlink ref="L9" location="'Ricky Haley'!A1" display="Ricky Haley" xr:uid="{81715F71-3343-4BBE-9D61-610760EBA51C}"/>
    <hyperlink ref="L50" location="'Mark Self'!A1" display="Mark Self" xr:uid="{A8E99B58-5D71-4689-87DE-4D7F1CE99711}"/>
    <hyperlink ref="L44" location="'Ron Herring'!A1" display="Ron Herring" xr:uid="{9F4B47A6-E1DE-4F59-8691-9896373D739A}"/>
    <hyperlink ref="L52" location="'Tracy Self'!A1" display="Tracy Self" xr:uid="{DF3D4333-6FCE-4A22-9B75-BD8BA3674E3E}"/>
    <hyperlink ref="L13" location="'Jim Haley'!A1" display="Jim Haley" xr:uid="{E2DFEAD1-9CE2-4197-877B-0F5C9960031C}"/>
    <hyperlink ref="L124" location="'Simon Milov'!A1" display="Simon Milov" xr:uid="{2FF6ADC4-9B88-4989-8ADE-9F678FECC167}"/>
    <hyperlink ref="L40" location="'Woody Smith'!A1" display="Woody Smith" xr:uid="{CD7EED0C-FBB4-407D-91E1-77D72EFF370D}"/>
    <hyperlink ref="L130" location="'Joe David'!A1" display="Joe David" xr:uid="{9EF39E90-C275-4DF7-BF4E-EBAA2943A89A}"/>
    <hyperlink ref="L127" location="'Kevin Sullivan'!A1" display="Kevin Sullivan" xr:uid="{9AFE0609-31B8-4E06-A779-A17E8AD664F4}"/>
    <hyperlink ref="L48" location="'Tom Cunningham'!A1" display="Tom Cunningham" xr:uid="{810CBEF2-DE2D-4553-A83F-B5A47079274B}"/>
    <hyperlink ref="L47" location="'Jim Swaringin'!A1" display="Jim Swaringin" xr:uid="{676A791C-D5A5-48DB-A9F0-1099133EE15F}"/>
    <hyperlink ref="L168" location="'Zachary Turner'!A1" display="Zachary Turner" xr:uid="{AC5B57A9-3B03-4A1D-B050-241FAD0AFC23}"/>
    <hyperlink ref="L154" location="'Gerry Rodriguez'!A1" display="Gerry Rodriguez" xr:uid="{631A53EE-F3E7-4186-ABC8-09FDAD28F404}"/>
    <hyperlink ref="L16" location="'Billy Hudson'!A1" display="Billy Hudson" xr:uid="{22F55011-6C09-49E8-95F6-F92AB6BE2F36}"/>
    <hyperlink ref="C186" location="'Paul Dyer'!A1" display="Paul Dyer" xr:uid="{4A0CDDD3-81D2-4372-8C18-BD29977944DF}"/>
    <hyperlink ref="C231" location="'Robby King'!A1" display="Robby King" xr:uid="{45A94A6B-C55A-496B-BC34-B71D8C922FDE}"/>
    <hyperlink ref="C205" location="'Bert Farias'!A1" display="Bert Farias" xr:uid="{D39F99D7-CB2F-492B-9FB7-33E7EB5A2CA3}"/>
    <hyperlink ref="C235" location="'Dina Tunberg'!A1" display="Dina Turnberg" xr:uid="{9CE8324B-40FB-46A0-BC7A-4C3785E0FD8A}"/>
    <hyperlink ref="C206" location="'JJ Griffin'!A1" display="JJ Griffin" xr:uid="{F83D12E2-C17F-4CC0-90B9-D862ABDD3E0D}"/>
    <hyperlink ref="C210" location="'Jerry Thompson'!A1" display="Jerry Thompson" xr:uid="{127FD1D7-6BB9-4F7C-A835-A2754974BE4E}"/>
    <hyperlink ref="C201" location="'David Strother'!A1" display="David Strother" xr:uid="{CCE0AC77-2F3A-433C-9188-654A02372131}"/>
    <hyperlink ref="C189" location="'Wade Haley'!A1" display="Wade Haley" xr:uid="{863C6037-7DC2-4183-9F60-8637E42BE0D7}"/>
    <hyperlink ref="C260" location="'Steven Shimotsu'!A1" display="Steven Shimotsu" xr:uid="{05E84FDE-DA26-4DC6-879F-D4A07290D521}"/>
    <hyperlink ref="C233" location="'Cody King'!A1" display="Cody King" xr:uid="{72A4D2D2-FB4F-4FCF-8F72-9C5BAB8DE87D}"/>
    <hyperlink ref="C244" location="'Eric Petzoldt'!A1" display="Eric Petzoldt" xr:uid="{76E0744F-88D6-425E-9986-A7487D9DD83D}"/>
    <hyperlink ref="L190" location="'Paul Dyer'!A1" display="Paul Dyer" xr:uid="{776ACB9E-F375-4163-90BE-17BF369E2064}"/>
    <hyperlink ref="L195" location="'Robby King'!A1" display="Robby King" xr:uid="{00F55247-1B9B-4E16-86C6-6A068F47784E}"/>
    <hyperlink ref="L235" location="'Bert Farias'!A1" display="Bert Farias" xr:uid="{06CE187B-2803-42BE-99B6-D51DC3FC79AC}"/>
    <hyperlink ref="L245" location="'Dina Tunberg'!A1" display="Dina Turnberg" xr:uid="{A6878271-425C-4D08-9DB1-6C6850EAB16B}"/>
    <hyperlink ref="L205" location="'JJ Griffin'!A1" display="JJ Griffin" xr:uid="{2BCA97B0-12ED-4ECE-B26B-B5B3B8053D0C}"/>
    <hyperlink ref="L203" location="'Jerry Thompson'!A1" display="Jerry Thompson" xr:uid="{E6A015B8-A36F-4D1D-A7A1-5D28889EA490}"/>
    <hyperlink ref="L207" location="'David Strother'!A1" display="David Strother" xr:uid="{CF01937C-FCE7-40E4-8B30-EAAC78B8DD05}"/>
    <hyperlink ref="L192" location="'Wade Haley'!A1" display="Wade Haley" xr:uid="{49F32924-2360-40F9-B074-34A7C2863F21}"/>
    <hyperlink ref="L260" location="'Steven Shimotsu'!A1" display="Steven Shimotsu" xr:uid="{2BA18790-B9B4-4C6D-943D-6EE85E03F84E}"/>
    <hyperlink ref="L223" location="'Cody King'!A1" display="Cody King" xr:uid="{7E2A1D91-FEE6-4ED0-BD29-9C2D822E981D}"/>
    <hyperlink ref="L252" location="'Eric Petzoldt'!A1" display="Eric Petzoldt" xr:uid="{04A5F386-008A-42FE-984E-614C42190B63}"/>
    <hyperlink ref="C40" location="'Bonnie Fogg'!A1" display="Bonnie Fogg" xr:uid="{778AAEF1-198C-47ED-BC69-6FDBC21F7938}"/>
    <hyperlink ref="C111" location="'Jim Davis'!A1" display="Jim Davis" xr:uid="{9756A7D3-12DB-4729-9494-0EB13339CB56}"/>
    <hyperlink ref="C145" location="'Zach Scurlock'!A1" display="Zack Scurlock" xr:uid="{D462B025-B9AB-430D-9504-77958F3D4E31}"/>
    <hyperlink ref="C149" location="'Randy Lantrip'!A1" display="Randy Lantrip" xr:uid="{C8E526A5-CEA1-4E18-9B29-4B7906801D5A}"/>
    <hyperlink ref="C157" location="'Marc Young'!A1" display="Marc Young" xr:uid="{3FC26A45-36C1-45AF-87F6-7237CBCEC32B}"/>
    <hyperlink ref="L42" location="'Bonnie Fogg'!A1" display="Bonnie Fogg" xr:uid="{84B2DE0D-66DE-45F7-A6BE-3FE10A20357F}"/>
    <hyperlink ref="L103" location="'Jim Davis'!A1" display="Jim Davis" xr:uid="{8257E3E8-05DB-4911-9580-2ECBE2809779}"/>
    <hyperlink ref="L133" location="'Zach Scurlock'!A1" display="Zack Scurlock" xr:uid="{D0286A84-DE60-4EF2-9E12-8511C900A1BE}"/>
    <hyperlink ref="L136" location="'Randy Lantrip'!A1" display="Randy Lantrip" xr:uid="{B72213EF-246F-4ED8-8B80-4FAE55535C8A}"/>
    <hyperlink ref="L150" location="'Marc Young'!A1" display="Marc Young" xr:uid="{29D4A700-3789-4B9C-B1C3-6CA59D4DF7C1}"/>
    <hyperlink ref="L165" location="'Bob Cvammen'!A1" display="Bob Cvammen" xr:uid="{9D2B1018-5329-49E6-9ACB-518598F1F7E1}"/>
    <hyperlink ref="C168" location="'Bob Cvammen'!A1" display="Bob Cvammen" xr:uid="{E5710C68-B86F-44A7-9A6D-1086D95D09DB}"/>
    <hyperlink ref="C204" location="'Walter Smith'!A1" display="Walter Smith" xr:uid="{97ECF463-83E0-43B4-84F8-EC35D18F98DF}"/>
    <hyperlink ref="L199" location="'Walter Smith'!A1" display="Walter Smith" xr:uid="{3A5064DA-2867-424D-8AF4-860878D7434D}"/>
    <hyperlink ref="C190" location="'Dave Eisenschmied'!A1" display="Dave Eisenschmied" xr:uid="{A3158ADF-2D98-4AD9-BB84-3325194814CD}"/>
    <hyperlink ref="L204" location="'Dave Eisenschmied'!A1" display="Dave Eisenschmied" xr:uid="{13C5E1B7-6D46-4E26-B2A9-BFDD3524E297}"/>
    <hyperlink ref="C36" location="'Harold Reynolds'!A1" display="Harold Reynolds" xr:uid="{4FE6BDBC-A6A0-469D-B743-5A45CC725447}"/>
    <hyperlink ref="L36" location="'Harold Reynolds'!A1" display="Harold Reynolds" xr:uid="{986796D0-B8E3-442D-85E6-9B3540C38134}"/>
    <hyperlink ref="C159" location="'Tim Brown'!A1" display="Tim Brown" xr:uid="{F3CDEB4C-6C65-4754-8B5F-0F9D62690112}"/>
    <hyperlink ref="L152" location="'Tim Brown'!A1" display="Tim Brown" xr:uid="{E5C99F7D-4DE4-4FFA-81F8-9E57DD836116}"/>
    <hyperlink ref="C203" location="'Kenneth Sledge'!A1" display="Kenneth Sledge" xr:uid="{173A064B-8A75-484A-A4FE-0A45FADAABF4}"/>
    <hyperlink ref="L209" location="'Kenneth Sledge'!A1" display="Kenneth Sledge" xr:uid="{A68B0531-884F-4070-9D28-AD07B6A0B8E6}"/>
    <hyperlink ref="C41" location="'Joe Chacon'!A1" display="Joe Chacon" xr:uid="{928F501F-F9C4-40E7-8C10-07339F9F0039}"/>
    <hyperlink ref="C8" location="'Josie Hensler'!A1" display="Josie Hensler" xr:uid="{915CF44F-EF9E-4666-A607-4C9040DE3372}"/>
    <hyperlink ref="L32" location="'Joe Chacon'!A1" display="Joe Chacon" xr:uid="{D0A809E5-93A0-4DC1-AE66-A05B8209804A}"/>
    <hyperlink ref="L26" location="'Josie Hensler'!A1" display="Josie Hensler" xr:uid="{24A83A04-366B-4B22-8BCF-7E2CE9512917}"/>
    <hyperlink ref="C220" location="'James Braddy'!A1" display="James Braddy" xr:uid="{EB32D36C-C36E-45CB-AD8C-C0E8543C0819}"/>
    <hyperlink ref="C192" location="'Claudia Escoto'!A1" display="Claudia Escoto" xr:uid="{76F3A5D1-042B-4DE9-8FB6-475E309E1AEB}"/>
    <hyperlink ref="L218" location="'James Braddy'!A1" display="James Braddy" xr:uid="{DF24C260-50D7-4285-B67F-C48724E09148}"/>
    <hyperlink ref="L201" location="'Claudia Escoto'!A1" display="Claudia Escoto" xr:uid="{E8157AF8-3F20-49BC-849A-F6AB77AC0DB3}"/>
    <hyperlink ref="C63" location="'Jim Sullivan'!A1" display="Sullivan, Jim" xr:uid="{0B0AE25B-5469-45FD-8E42-A84E1033AB60}"/>
    <hyperlink ref="C22" location="'Tony Brazil'!A1" display="Brazil, Tony" xr:uid="{0B884B55-FA2E-41EE-B000-F6E08F24C699}"/>
    <hyperlink ref="C87" location="'Noah Johns'!A1" display="Johns, Noah" xr:uid="{16A785DD-7667-4B16-B7D8-28FD1B890565}"/>
    <hyperlink ref="C24" location="'Bruce Doster'!A1" display="Doster, Bruce" xr:uid="{FB03F47B-9A24-49A2-851C-91AE5A20A59E}"/>
    <hyperlink ref="C118" location="'Del Dillon'!A1" display="Dillon, Del" xr:uid="{D950DFF8-CC14-4BC7-8BFE-550B9CD7CBC7}"/>
    <hyperlink ref="C16" location="'Fred Sears'!A1" display="Sears, Fred" xr:uid="{D821A41D-CD3B-494E-B7DB-0C166AE6B8B7}"/>
    <hyperlink ref="C134" location="'Bradley Harp'!A1" display="Harp, Bradley" xr:uid="{D81BF340-F28B-4D3B-9B46-05C1FADF1D82}"/>
    <hyperlink ref="C136" location="'Paul East'!A1" display="Paul East" xr:uid="{63B85A95-CDF0-43EC-A09C-9952ABB6A0E0}"/>
    <hyperlink ref="C49" location="'Brian Collins'!A1" display="Brian Collins" xr:uid="{845B3DA1-9B69-4372-A197-F1A92B941F8C}"/>
    <hyperlink ref="C138" location="'Cody Dunegan'!A1" display="Cody Dunegan" xr:uid="{A0028A33-4F8A-43D8-B6CC-507C94AD9D51}"/>
    <hyperlink ref="C105" location="'Clint Rudolph'!A1" display="Clint Rudolph" xr:uid="{6EFD5257-DA3B-40CB-B82B-184CEE61C6F4}"/>
    <hyperlink ref="C160" location="'Michael Howell'!A1" display="Michael Howell" xr:uid="{3D2A31C3-D149-43D1-9733-311909EA6B49}"/>
    <hyperlink ref="C163" location="'Tim Riddell'!A1" display="Tim Riddell" xr:uid="{B72674D5-B795-4351-9052-939EA2BBAD5C}"/>
    <hyperlink ref="C165" location="'Mackenzie Johns'!A1" display="Mackenzie Johns" xr:uid="{331EEA17-C355-484B-AE9E-577AABA9AE95}"/>
    <hyperlink ref="C173" location="'Logon Howell'!A1" display="Logon Howell" xr:uid="{8AEE55A8-2090-4B19-BFF4-3F183B3C576E}"/>
    <hyperlink ref="L78" location="'Jim Sullivan'!A1" display="Sullivan, Jim" xr:uid="{32B0FBE3-243E-49BA-9C96-627FB0986F40}"/>
    <hyperlink ref="L22" location="'Tony Brazil'!A1" display="Brazil, Tony" xr:uid="{3FA45097-152B-4600-BA6A-A4231286488F}"/>
    <hyperlink ref="L83" location="'Noah Johns'!A1" display="Johns, Noah" xr:uid="{B4F68936-816B-4678-ABC0-28F172039800}"/>
    <hyperlink ref="L21" location="'Bruce Doster'!A1" display="Doster, Bruce" xr:uid="{0A556410-A952-4637-8BAA-C961B8317296}"/>
    <hyperlink ref="L100" location="'Del Dillon'!A1" display="Dillon, Del" xr:uid="{2F9AF872-4CF4-4DF0-91C2-ED3A4BDA8ECB}"/>
    <hyperlink ref="L14" location="'Fred Sears'!A1" display="Sears, Fred" xr:uid="{D06954BC-5A05-41E6-AE8E-82DB4B7E4632}"/>
    <hyperlink ref="L132" location="'Bradley Harp'!A1" display="Harp, Bradley" xr:uid="{31867CBB-05D9-4497-950D-435E1FBCF2F7}"/>
    <hyperlink ref="L121" location="'Paul East'!A1" display="Paul East" xr:uid="{7A17B6DD-2421-4345-B8DF-7C0C8BFF5C23}"/>
    <hyperlink ref="L39" location="'Brian Collins'!A1" display="Brian Collins" xr:uid="{5697C516-277F-4AF4-AA86-A4EBD97B5FF5}"/>
    <hyperlink ref="L141" location="'Cody Dunegan'!A1" display="Cody Dunegan" xr:uid="{90DAF50B-F38C-413B-A3C7-88A4074251D3}"/>
    <hyperlink ref="L112" location="'Clint Rudolph'!A1" display="Clint Rudolph" xr:uid="{7699110F-1F9C-4470-AE74-8EF4D42F18AD}"/>
    <hyperlink ref="L157" location="'Michael Howell'!A1" display="Michael Howell" xr:uid="{906F6070-9767-43DD-A401-844846B5C74C}"/>
    <hyperlink ref="L158" location="'Tim Riddell'!A1" display="Tim Riddell" xr:uid="{E1A0B3F9-2F2F-42FB-8D95-BA3B966B817F}"/>
    <hyperlink ref="L160" location="'Mackenzie Johns'!A1" display="Mackenzie Johns" xr:uid="{5347C0B8-A4DC-4392-A458-958F5046073E}"/>
    <hyperlink ref="L171" location="'Logon Howell'!A1" display="Logon Howell" xr:uid="{5AFDC064-F40E-4410-8D2A-6E22817E20B8}"/>
    <hyperlink ref="C13" location="'Jerry Hensler'!A1" display="Jerry Hensler" xr:uid="{53440FFF-8FB9-44A3-9B7A-EBD07904921B}"/>
    <hyperlink ref="L12" location="'Jerry Hensler'!A1" display="Jerry Hensler" xr:uid="{249CBEC4-1BBC-4BC7-9C9F-64DE09A77D2B}"/>
    <hyperlink ref="C30" location="'Evelio McDonald'!A1" display="Evelio McDonald" xr:uid="{80B0F9BE-CE7B-4E5B-B1D7-0E39645A6C4B}"/>
    <hyperlink ref="L19" location="'Evelio McDonald'!A1" display="Evelio McDonald" xr:uid="{2ACC9233-E9C2-4168-B128-F5121D1079D1}"/>
    <hyperlink ref="C68" location="'James Braddy'!A1" display="James Braddy" xr:uid="{CA81DDA3-9EB0-424F-B886-E7DB8CF019D6}"/>
    <hyperlink ref="L75" location="'James Braddy'!A1" display="James Braddy" xr:uid="{168F0945-BEF5-42B9-9529-20891BDE9E4E}"/>
    <hyperlink ref="C25" location="'Allen Stigall'!A1" display="Allen Stigall" xr:uid="{13C3180C-6753-45B7-A03A-E704936FE82F}"/>
    <hyperlink ref="L30" location="'Allen Stigall'!A1" display="Allen Stigall" xr:uid="{2E0D157F-A233-48AC-859F-A41AC56A0676}"/>
    <hyperlink ref="C11" location="'Jay Boyd'!A1" display="Jay Boyd" xr:uid="{48E82E5A-942E-4E53-9699-B8CAB42ACB19}"/>
    <hyperlink ref="L17" location="'Jay Boyd'!A1" display="Jay Boyd" xr:uid="{2EE864C9-8E35-4A0B-8540-AF5514E82F41}"/>
    <hyperlink ref="C43" location="'Matthew Tignor'!A1" display="Matthew Tignor" xr:uid="{ADD0AE80-9D5E-4C7F-980E-A306CEC79388}"/>
    <hyperlink ref="L38" location="'Matthew Tignor'!A1" display="Matthew Tignor" xr:uid="{026BA7CB-0076-4C85-9245-06C004A4A1AA}"/>
    <hyperlink ref="C187" location="'Steve Pennington'!A1" display="Steve Pennington" xr:uid="{4539F9B6-DC6F-49D2-BDA0-7D0DA388334A}"/>
    <hyperlink ref="L187" location="'Steve Pennington'!A1" display="Steve Pennington" xr:uid="{96E4DE3D-E60D-4F5F-93B9-FCBD6D20DDC3}"/>
    <hyperlink ref="C194" location="'Dave Jennings'!A1" display="Dave Jennings" xr:uid="{AAF7DD59-E57A-4AB6-B20F-243527139B96}"/>
    <hyperlink ref="L188" location="'Dave Jennings'!A1" display="Dave Jennings" xr:uid="{949E900C-8AB6-4EBE-BF8B-AE9472DB16A5}"/>
    <hyperlink ref="C200" location="'Doc Gilliam'!A1" display="Doc Gilliam" xr:uid="{3C73475B-5518-415D-A86A-22C45E9DBD19}"/>
    <hyperlink ref="L191" location="'Doc Gilliam'!A1" display="Doc Gilliam" xr:uid="{32517E68-999A-4EBF-A0DE-96B384FB8A20}"/>
    <hyperlink ref="C78" location="'Craig Bowlby'!A1" display="Craig Bowlby" xr:uid="{56338070-1773-40D4-9197-F28CBDDCB825}"/>
    <hyperlink ref="C44" location="'Anthony Wright'!A1" display="Anthony Wright" xr:uid="{D61007FB-02C9-4EA1-BAD8-E8951C43C1CE}"/>
    <hyperlink ref="C137" location="'Tommy Mills'!A1" display="Tommy Mills" xr:uid="{CB2147A1-5E0B-41D5-8DAB-F1681DB79689}"/>
    <hyperlink ref="L72" location="'Craig Bowlby'!A1" display="Craig Bowlby" xr:uid="{C9D8B713-01CD-459A-8895-D534BD15493B}"/>
    <hyperlink ref="L29" location="'Anthony Wright'!A1" display="Anthony Wright" xr:uid="{2FAFC797-BE83-4713-BBBC-A6E51D950007}"/>
    <hyperlink ref="L125" location="'Tommy Mills'!A1" display="Tommy Mills" xr:uid="{17F0F3FD-0DD7-4F2D-810B-50725A1705A8}"/>
    <hyperlink ref="C240" location="'Michael Howell'!A1" display="Michael Howell" xr:uid="{18364DFD-ED64-459B-880E-7F8D2EAF3008}"/>
    <hyperlink ref="L234" location="'Michael Howell'!A1" display="Michael Howell" xr:uid="{3F39F89C-1979-430A-A366-0BB074543703}"/>
    <hyperlink ref="C228" location="'Tim Thomas'!A1" display="Tim Thomas" xr:uid="{1B1D3BA2-4A5B-4496-ACEB-027C6874C7EC}"/>
    <hyperlink ref="L225" location="'Tim Thomas'!A1" display="Tim Thomas" xr:uid="{5DCEB4AF-0EA9-4A25-B4F3-08B221E8AD34}"/>
    <hyperlink ref="C62" location="'Eddie Robertson'!A1" display="Eddie Robertson" xr:uid="{8BAFC503-6D8B-42BC-95A8-EDCF59E319A9}"/>
    <hyperlink ref="L81" location="'Eddie Robertson'!A1" display="Eddie Robertson" xr:uid="{E8E8E625-B44B-4A13-A607-6B48171B797B}"/>
    <hyperlink ref="C155" location="'Dale Lofton'!A1" display="Dale Lofton" xr:uid="{52FE7619-E806-447E-B7B2-4AC35D060749}"/>
    <hyperlink ref="L159" location="'Dale Lofton'!A1" display="Dale Lofton" xr:uid="{09B91A8C-1772-4C3E-9AE2-497ADF0E2722}"/>
    <hyperlink ref="C29" location="'David Buckley'!A1" display="David Buckley" xr:uid="{090C77A3-C98E-47E8-A71D-54770B3618AD}"/>
    <hyperlink ref="L18" location="'David Buckley'!A1" display="David Buckley" xr:uid="{80FE25A5-10F7-4CED-9838-31064612B9C0}"/>
    <hyperlink ref="C6" location="'Steve DuVall'!A1" display="Steve DuVall" xr:uid="{C7AAADF1-2824-4883-A296-BDB08A9C9ABA}"/>
    <hyperlink ref="L11" location="'Steve DuVall'!A1" display="Steve DuVall" xr:uid="{6A844AEA-E695-4B56-9969-C0AF804EB84E}"/>
    <hyperlink ref="C45" location="'Don Wilson'!A1" display="Don Wilson" xr:uid="{989B45B5-93ED-44FE-A2B8-48A3609DCEB2}"/>
    <hyperlink ref="L37" location="'Don Wilson'!A1" display="Don Wilson" xr:uid="{D8B389FD-A82A-4389-B2DE-AF832E6D3CBC}"/>
    <hyperlink ref="C202" location="'Jim Stewart'!A1" display="Jim Stewart" xr:uid="{4A9B0AD6-8144-4262-A69A-BD51DAC70E8D}"/>
    <hyperlink ref="L211" location="'Jim Stewart'!A1" display="Jim Stewart" xr:uid="{62C6C369-446B-4E97-BF5C-F3AA5AFD84C8}"/>
    <hyperlink ref="C20" location="'Wayne Wills'!A1" display="Wayne Wills" xr:uid="{C9A90E68-574F-4FF3-ADF7-409207345283}"/>
    <hyperlink ref="L7" location="'Wayne Wills'!A1" display="Wayne Wills" xr:uid="{A5DE875F-87BE-4097-BC69-7D8CF1DA5536}"/>
    <hyperlink ref="C15" location="'Chuck Morrell'!A1" display="Chuck Morrell" xr:uid="{BDE0D018-450E-40F3-8796-68BA4E68CF9C}"/>
    <hyperlink ref="L6" location="'Chuck Morrell'!A1" display="Chuck Morrell" xr:uid="{52C300BE-7783-4748-8857-03B517EC96F4}"/>
    <hyperlink ref="C109" location="'Randy Herrmann'!A1" display="Randy Herrmann" xr:uid="{387436A1-FE56-4285-8953-ECC69E7CBA16}"/>
    <hyperlink ref="L92" location="'Randy Herrmann'!A1" display="Randy Herrmann" xr:uid="{D99830A6-03AE-44CE-97EA-3ED633B5A7C3}"/>
    <hyperlink ref="C47" location="'David Huff'!A1" display="David Huff" xr:uid="{D4683E62-B7D7-4298-849C-5654273FDB38}"/>
    <hyperlink ref="L10" location="'David Huff'!A1" display="David Huff" xr:uid="{D734E7EB-AC4F-4A93-9626-74B87339215D}"/>
    <hyperlink ref="C199" location="'Rick Hahn'!A1" display="Rick Hahn" xr:uid="{CEDA65A7-D1FB-470E-9551-7AA87358FDBC}"/>
    <hyperlink ref="L198" location="'Rick Hahn'!A1" display="Rick Hahn" xr:uid="{F2B234D6-0AF5-437B-86BC-57DC99F71B52}"/>
    <hyperlink ref="C66" location="'Devon Tomlinson'!A1" display="Devon Tomlinson" xr:uid="{0818A6B1-1549-4B55-AB6D-5A4712E52CF2}"/>
    <hyperlink ref="L71" location="'Devon Tomlinson'!A1" display="Devon Tomlinson" xr:uid="{851EA0A9-F95D-4582-AFF9-90ED9555137B}"/>
    <hyperlink ref="C56" location="'Jim Peightal'!A1" display="Jim Peightal" xr:uid="{59BDBBF6-6DE9-4D5E-A010-3A67F4BA1F4F}"/>
    <hyperlink ref="L70" location="'Jim Peightal'!A1" display="Jim Peightal" xr:uid="{47DBE8AB-6538-404B-BF65-8391CA242B1F}"/>
    <hyperlink ref="C129" location="'Robert Koot'!A1" display="Robert Koot" xr:uid="{391BE24C-EADB-4A33-B273-AE07BDFB322B}"/>
    <hyperlink ref="L140" location="'Robert Koot'!A1" display="Robert Koot" xr:uid="{E5DDF942-624E-472E-BAEF-56B7F803178F}"/>
    <hyperlink ref="C69" location="'Theodore Farkas'!A1" display="Theodore Farkas" xr:uid="{036A3602-C8D3-4052-9601-EE62925C018F}"/>
    <hyperlink ref="L90" location="'Theodore Farkas'!A1" display="Theodore Farkas" xr:uid="{9FFC11F0-F6FF-4245-8DF5-70C3FCF4F5FF}"/>
    <hyperlink ref="C58" location="'Ronald Blasko'!A1" display="Ronald Blasko" xr:uid="{CFDA48B2-417B-4098-9370-8EFAA86BFC75}"/>
    <hyperlink ref="L91" location="'Ronald Blasko'!A1" display="Ronlad Blasko" xr:uid="{03A2A5B0-36D4-4485-AEFD-C119D9577006}"/>
    <hyperlink ref="C27" location="'Bill Middlebrook'!A1" display="Bill Middlebrook" xr:uid="{91FF0483-C2DD-47EF-AC7E-3FBAAAE6595E}"/>
    <hyperlink ref="L45" location="'Bill Middlebrook'!A1" display="Bill Middlebrook" xr:uid="{DD19D8DC-6843-4908-B1E9-282E09D5BE55}"/>
    <hyperlink ref="C38" location="'Foster Arvin'!A1" display="Foster Arvin" xr:uid="{9B02D46F-20A3-48B4-AB84-F269779D443C}"/>
    <hyperlink ref="L28" location="'Foster Arvin'!A1" display="Foster Arvin" xr:uid="{6E07D475-86DE-43D9-B89C-F7E26E46DF0F}"/>
    <hyperlink ref="C64" location="'Todd Wilson'!A1" display="Todd Wilson" xr:uid="{6D9E28A7-2D03-4375-8260-579CE20B7DF6}"/>
    <hyperlink ref="L66" location="'Todd Wilson'!A1" display="Todd Wilson" xr:uid="{A018712F-81F8-4E6B-863F-38FF58B5A74F}"/>
    <hyperlink ref="C188" location="'Luke Carroll'!A1" display="Luke Carroll" xr:uid="{32FD98A8-0046-48D6-926F-CFB147DCC071}"/>
    <hyperlink ref="L186" location="'Luke Carroll'!A1" display="Luke Carroll" xr:uid="{78DE25CA-9204-40AB-850C-6887D09BFEDA}"/>
    <hyperlink ref="C18" location="'James Carroll'!A1" display="James Carroll" xr:uid="{B95F025C-B9B4-4BD1-88C6-4B63E1B5FBEA}"/>
    <hyperlink ref="L24" location="'James Carroll'!A1" display="James Carroll" xr:uid="{3F703594-83EB-4698-A167-1D9059985A60}"/>
    <hyperlink ref="C34" location="'Rebecca Carroll'!A1" display="Rebecca Carroll" xr:uid="{D1FB25E4-3D94-4D6C-ABF6-84E32E591A1C}"/>
    <hyperlink ref="L34" location="'Rebecca Carroll'!A1" display="Rebecca Carroll" xr:uid="{5671F048-A45C-4350-8614-7A1111639B12}"/>
    <hyperlink ref="C83" location="'Danny Payne'!A1" display="Danny Payne" xr:uid="{8DBB2E52-E142-4BFC-9FFD-ABA4F69F3CC5}"/>
    <hyperlink ref="L108" location="'Danny Payne'!A1" display="Danny Payne" xr:uid="{8A941213-B74F-4013-B6D1-38EEEE030DB8}"/>
    <hyperlink ref="C196" location="'John Laseter'!A1" display="John Laseter" xr:uid="{27CDBC9F-18F1-4237-85F2-4BF812C18A2A}"/>
    <hyperlink ref="L189" location="'John Laseter'!A1" display="John Lasester" xr:uid="{F0CF38B7-0A9B-4A01-83F7-14C3BBC87C0F}"/>
    <hyperlink ref="C60" location="'Doug Lingle'!A1" display="Doug Lingle" xr:uid="{B90FFFBF-BC43-400E-B0AB-C5023F1EC3EC}"/>
    <hyperlink ref="C54" location="'Charles Knight'!A1" display="Charles Knight" xr:uid="{A5BC2EAA-CAE1-4130-93C3-8F5094F11D8D}"/>
    <hyperlink ref="C59" location="'Larry McGill'!A1" display="Larry McGill" xr:uid="{16459302-9E42-4BD4-88E2-0E32CB41E668}"/>
    <hyperlink ref="L87" location="'Larry McGill'!A1" display="Larry McGill" xr:uid="{9AA4ADD0-95A6-46DD-ADD5-ACF8EE50F467}"/>
    <hyperlink ref="L99" location="'Tommy Cole'!A1" display="Tommy Cole" xr:uid="{C5DE29F5-40C9-4456-AFBA-81391DDF68F5}"/>
    <hyperlink ref="C67" location="'Tommy Cole'!A1" display="Tommy Cole" xr:uid="{8C70C9B4-9C3B-4084-A302-E3136B21EFD9}"/>
    <hyperlink ref="L76" location="'Charles Knight'!A1" display="Charles Knight" xr:uid="{D39CA197-0D0B-494F-B730-EB6966AECAE7}"/>
    <hyperlink ref="C17" location="'Jeff Riester'!A1" display="Jeff Riester" xr:uid="{57A77E52-11C3-4EFE-802B-CD2EC76A6C68}"/>
    <hyperlink ref="L8" location="'Jeff Riester'!A1" display="Jeff Riester" xr:uid="{499AAB81-B9B3-4421-93A0-EA7D33D4FF67}"/>
    <hyperlink ref="C139" location="'John Gardner'!A1" display="John Gardner" xr:uid="{D56CA47A-6942-4CBB-9B84-2C4175972523}"/>
    <hyperlink ref="L128" location="'John Gardner'!A1" display="John Gardner" xr:uid="{96B73865-D0C2-4964-9552-994F3E9562CD}"/>
    <hyperlink ref="C214" location="'Joe Jarrell'!A1" display="Joe Jarrell" xr:uid="{2EC783F9-0180-459A-BCDD-5BEADCF55BAC}"/>
    <hyperlink ref="L214" location="'Joe Jarrell'!A1" display="Joe Jarrell" xr:uid="{F9747970-0865-4BCF-890F-783B9B02CC4F}"/>
    <hyperlink ref="C246" location="'Thomas Murrell'!A1" display="Thomas Murrell" xr:uid="{922C248D-D3DD-4BCD-BF79-5240CD342B5F}"/>
    <hyperlink ref="L248" location="'Thomas Murrell'!A1" display="Thomas Murrell" xr:uid="{B2E95095-AA90-4040-9750-60B404990BCC}"/>
    <hyperlink ref="C124" location="'Steve Nicholas'!A1" display="Steve Nicholas" xr:uid="{BBBF61CD-3D79-46D7-9660-669F75C9EF5C}"/>
    <hyperlink ref="L117" location="'Steve Nicholas'!A1" display="Steve Nicholas" xr:uid="{676BCB05-96C3-4D5D-AD60-CA322C26F10F}"/>
    <hyperlink ref="C211" location="'Wayne Yates'!A1" display="Wayne Yates" xr:uid="{04049ACB-EF0B-4D00-80B7-07FC4F94B6FA}"/>
    <hyperlink ref="L212" location="'Wayne Yates'!A1" display="Wayne Yates" xr:uid="{CD8E3F4C-8052-469D-8984-BAB21FA64FAA}"/>
    <hyperlink ref="C73" location="'Stanley Canter'!A1" display="Stanley Canter" xr:uid="{F7930C22-7134-43E7-94DF-1CED4BEA3C61}"/>
    <hyperlink ref="L64" location="'Stanley Canter'!A1" display="Stanley Canter" xr:uid="{3650A4FB-BA21-435D-8BE0-B1873A045D20}"/>
    <hyperlink ref="C46" location="'Claude Pennington'!A1" display="Claude Pennington" xr:uid="{83786F8A-D3F1-4786-AEED-7A53C724FE0E}"/>
    <hyperlink ref="L31" location="'Claude Pennington'!A1" display="Claude Pennington" xr:uid="{A7E83656-58D1-4252-A1D5-D3C59CFA30EF}"/>
    <hyperlink ref="C125" location="'Chase Robinson'!A1" display="Chase Robinson" xr:uid="{0E20AD31-732A-4AB3-B7AD-2A25625D4B22}"/>
    <hyperlink ref="L104" location="'Chase Robinson'!A1" display="Chase Robinson" xr:uid="{3B14D1FD-BE15-4C16-818A-D399A8158384}"/>
    <hyperlink ref="C10" location="'Jim Starr'!A1" display="Jim Starr" xr:uid="{3B1883B7-6D72-4D36-8CB4-31FA0D423291}"/>
    <hyperlink ref="L27" location="'Jim Starr'!A1" display="Jim Starr" xr:uid="{AF5E0070-9520-4675-9EDC-DBFBC75756D0}"/>
    <hyperlink ref="C198" location="'Bill Meyer'!A1" display="Bill Meyer" xr:uid="{6F36152F-11B7-46E0-8A50-B6F767FE1697}"/>
    <hyperlink ref="L208" location="'Bill Meyer'!A1" display="Bill Meyer" xr:uid="{5903C5F8-E8F1-4043-81EF-2C5225BD67BF}"/>
    <hyperlink ref="C195" location="'Bob Leier'!A1" display="Bob Leier" xr:uid="{14912D0E-CD7E-4C13-ACE7-725160A0AE56}"/>
    <hyperlink ref="L202" location="'Bob Leier'!A1" display="Bob Leier" xr:uid="{5543EF97-3EA8-48E4-BCD2-852934114CE5}"/>
    <hyperlink ref="C107" location="'Joe Shahan'!A1" display="Joe Shahan" xr:uid="{7AB3CB10-DF6B-49FC-916A-6D23ADB516A8}"/>
    <hyperlink ref="L149" location="'Joe Shahan'!A1" display="Joe Shahan" xr:uid="{438AAE65-E79D-4E72-B0F4-C5A898F011BE}"/>
    <hyperlink ref="L101" location="'Doug Lingle'!A1" display="Doug Lingle" xr:uid="{06FD2C73-1321-4662-82BB-58C1A4468B16}"/>
    <hyperlink ref="C106" location="'John Laseter'!A1" display="John Laseter" xr:uid="{2C4CFAEA-13AC-45E5-B2FF-92DBEFE775BE}"/>
    <hyperlink ref="L98" location="'John Laseter'!A1" display="John Laseter" xr:uid="{5445FC31-C267-4FC4-85D7-600414CC9705}"/>
    <hyperlink ref="C143" location="'Ronald McCollum'!A1" display="Ronald McCollum" xr:uid="{0381393A-E259-43E4-855C-8B9D5C89A29A}"/>
    <hyperlink ref="L131" location="'Ronald McCollum'!A1" display="Ronald McCollum" xr:uid="{49E87B7A-65C6-42ED-B2B4-EC0FFF9B8D48}"/>
    <hyperlink ref="C122" location="'Dan Persful'!A1" display="Dan Persful" xr:uid="{0E0A6194-D2EA-4888-898B-890A64B6C38D}"/>
    <hyperlink ref="L142" location="'Dan Persful'!A1" display="Dan Persful" xr:uid="{71C3F917-F9BC-434D-A3F2-5A7F8D147CEF}"/>
    <hyperlink ref="C217" location="'Ryan Gray'!A1" display="Ryan Gray" xr:uid="{D940E70C-1B30-4E6D-BF50-DCFB712AC362}"/>
    <hyperlink ref="L219" location="'Ryan Gray'!A1" display="Ryan Gray" xr:uid="{679889E1-3BCC-4D67-8163-7E893D582025}"/>
    <hyperlink ref="C230" location="'Rick Gray'!A1" display="Rick Gray" xr:uid="{83E9DA10-515A-49F6-979A-F23451B37AC1}"/>
    <hyperlink ref="L226" location="'Rick Gray'!A1" display="Rick Gray" xr:uid="{216EB8EF-DF71-4652-8AF1-75975FDDCCDA}"/>
    <hyperlink ref="C193" location="'Frank Baird'!A1" display="Frank Baird" xr:uid="{1FE53056-4684-407D-8341-0F1A2A1380EF}"/>
    <hyperlink ref="L196" location="'Frank Baird'!A1" display="Frank Baird" xr:uid="{FE99BE5D-E8CA-45DF-82B0-6A56E58DC45C}"/>
    <hyperlink ref="C61" location="'Dave Tomlinson'!A1" display="Dave Tomlinson" xr:uid="{5F3A4C1D-6A80-4C17-8B57-AA8EB4C8212A}"/>
    <hyperlink ref="L102" location="'Dave Tomlinson'!A1" display="Dave Tomlinson" xr:uid="{A8A1666F-BD3A-413F-9A8F-4539ADC7840C}"/>
    <hyperlink ref="C33" location="'Jim Parnell'!A1" display="Jim Parnell" xr:uid="{4D8DA730-F2F9-45BD-99E7-C296C2EA73A3}"/>
    <hyperlink ref="L33" location="'Danny Sissom'!A1" display="Danny Sissom" xr:uid="{632885F3-BC95-4DDF-80AF-8A771A152402}"/>
    <hyperlink ref="C31" location="'Michael Wilson'!A1" display="Michael Wilson" xr:uid="{84417809-CC0F-4560-A150-D7A620920288}"/>
    <hyperlink ref="L35" location="'Michael Wilson'!A1" display="Michael Wilson" xr:uid="{433B6457-84D0-47F4-B0B4-7F148405BEBC}"/>
    <hyperlink ref="C50" location="'James Helmuth'!A1" display="James Helmuth" xr:uid="{D1570C71-8145-4C2F-B34D-C52FEFBE7FFD}"/>
    <hyperlink ref="L51" location="'James Helmuth'!A1" display="James Helmuth" xr:uid="{D6ED34BE-7960-4B44-9C20-6FCF84628798}"/>
    <hyperlink ref="C92" location="'Jim Peek'!A1" display="Jim Peek" xr:uid="{2FF8486C-B404-4068-8F93-BDA75E750B86}"/>
    <hyperlink ref="L67" location="'Jim Peek'!A1" display="Jim Peek" xr:uid="{0F5F3E15-82BA-4208-AFA5-F25519508E52}"/>
    <hyperlink ref="L105" location="'Rene Melendez'!A1" display="Rene Melendez" xr:uid="{8DC2D973-D300-445B-A307-2E73702005F8}"/>
    <hyperlink ref="C114" location="'Rene Melendez'!A1" display="Rene Melendez" xr:uid="{F97BA82C-43A6-4671-95F5-E5071A6BC70A}"/>
    <hyperlink ref="C14" location="'Danny Sissom'!A1" display="Danny Sissom" xr:uid="{23C33B01-BA2D-45C2-B387-5479A2B6EB47}"/>
    <hyperlink ref="C89" location="'Jamie Compton'!A1" display="Jamie Compton" xr:uid="{79C7B9BA-928A-4074-BDE7-87F39878AB97}"/>
    <hyperlink ref="L86" location="'Jamie Compton'!A1" display="Jamie Compton" xr:uid="{72276CB8-697D-4988-8396-D05A2B31751C}"/>
    <hyperlink ref="C126" location="'Jim Pierce'!A1" display="Jim Pierce" xr:uid="{F19645C0-B784-4C7C-8F00-9AC4E33A55F9}"/>
    <hyperlink ref="L118" location="'Jim Pierce'!A1" display="Jim Pierce" xr:uid="{5D70DC08-0865-4EEC-B47A-C769AF2D4461}"/>
    <hyperlink ref="C75" location="'Walley Smallwood'!A1" display="Walley Smallwood" xr:uid="{99B99251-6333-4484-B858-71E145F7572F}"/>
    <hyperlink ref="L95" location="'Walley Smallwood'!A1" display="Walley Smallwood" xr:uid="{747FC8E8-4E58-4F13-A691-DF3299B47982}"/>
    <hyperlink ref="C234" location="'Doug Gabbard'!A1" display="Doug Gabbard" xr:uid="{BC9CCD9E-2D1F-43A6-80A0-E5B4171A684D}"/>
    <hyperlink ref="L243" location="'Doug Gabbard'!A1" display="Doug Gabbard" xr:uid="{9559FE8C-A232-4C21-B96F-2556D552ACED}"/>
    <hyperlink ref="C256" location="'Johnny Mathews'!A1" display="Johnny Mathews" xr:uid="{17B7DC2F-2488-451C-93BC-74EF2449FC2E}"/>
    <hyperlink ref="L256" location="'Johnny Mathews'!A1" display="Johnny Mathews" xr:uid="{517EC8D7-97F7-4E6D-B9CB-8BEADEF3CE99}"/>
    <hyperlink ref="C208" location="'Max Dixon'!A1" display="Max Dixon" xr:uid="{D3476BA7-3FAE-4E1C-AA27-AA4735B3550C}"/>
    <hyperlink ref="L197" location="'Max Dixon'!A1" display="Max Dixon" xr:uid="{3C10B477-5EE9-4729-9FAF-C6E6B280E9BE}"/>
    <hyperlink ref="C84" location="'Bill Kelly'!A1" display="Bill Kelly" xr:uid="{4BFF5299-8977-4F28-B4EF-7521D8222D5A}"/>
    <hyperlink ref="L82" location="'Bill Kelly'!A1" display="Bill Kelly" xr:uid="{C37DF612-A47A-4AF9-9861-4CA3CF660DDD}"/>
    <hyperlink ref="C128" location="'Julian Morrison'!A1" display="Juliam Morrison" xr:uid="{AFB0257B-2FD4-4F3E-8C9A-A2AC63133ACF}"/>
    <hyperlink ref="L119" location="'Julian Morrison'!A1" display="Julian Morrison" xr:uid="{B92D1091-2EE3-4C60-964E-FBF98A247693}"/>
    <hyperlink ref="C158" location="'Kirby Dahl'!A1" display="Kirby Dahl" xr:uid="{E15BF8D9-E9D1-42DB-A27E-7FEE94498933}"/>
    <hyperlink ref="L162" location="'Kirby Dahl'!A1" display="Kirby Dahl" xr:uid="{A471DF0C-6FCB-42A8-8031-A72CE86FD0E7}"/>
    <hyperlink ref="C261" location="'Dustin Wilson'!A1" display="Dustin Wilson" xr:uid="{073B9FA0-C5CF-414E-BAF6-4BE259BAF4E1}"/>
    <hyperlink ref="L261" location="'Dustin Wilson'!A1" display="Dustin Wilson" xr:uid="{C7A04D1C-6C77-4F5F-8F54-829AEF5E0E70}"/>
    <hyperlink ref="C131" location="'Steve Kiemele'!A1" display="Steve Kiemele" xr:uid="{CD1A65A9-312B-4CD1-A69B-213B80BC66FD}"/>
    <hyperlink ref="L153" location="'Steve Kiemele'!A1" display="Steve Kiemele" xr:uid="{2BA20C91-D8F0-43EC-8B4E-62605A87CD19}"/>
    <hyperlink ref="C254" location="'John Attaway'!A1" display="John Attaway" xr:uid="{A4E090C8-856A-4F16-ADBF-EE8E3045433B}"/>
    <hyperlink ref="L257" location="'John Attaway'!A1" display="John Attaway" xr:uid="{B59B99DE-01DA-4697-BBA3-7D87A51922E5}"/>
    <hyperlink ref="C94" location="'Tim Grimme'!A1" display="Tim Grimme" xr:uid="{F50BC7EB-533A-4113-8737-C64A60322C35}"/>
    <hyperlink ref="L110" location="'Tim Grimme'!A1" display="Tim Grimme" xr:uid="{96A1EE49-D00D-4F53-9085-413831787B78}"/>
    <hyperlink ref="C39" location="'Jack Baker'!A1" display="Jack Baker" xr:uid="{0A79FFE8-A2F5-4966-BA28-C6D726609049}"/>
    <hyperlink ref="L43" location="'Jack Baker'!A1" display="Jack Baker" xr:uid="{9007768F-91A4-4292-8A4F-087909F79A21}"/>
    <hyperlink ref="C222" location="'Kris Cadena'!A1" display="Kris Cadena" xr:uid="{DC46BFE1-0878-46F7-BF3C-0CC3476F349F}"/>
    <hyperlink ref="L237" location="'Kris Cadena'!A1" display="Kris Cadena" xr:uid="{5022CD7A-91F8-42CF-9DD5-C19268A0E5F0}"/>
    <hyperlink ref="C243" location="'Holden Perez'!A1" display="Holden Perez" xr:uid="{8A77B879-6FD4-4D8D-B1BA-EC174F050BB7}"/>
    <hyperlink ref="L240" location="'Holden Perez'!A1" display="Holden Perez" xr:uid="{44974725-D2E2-4638-8930-18CB093A94C9}"/>
    <hyperlink ref="L238" location="'Samantha Holland'!A1" display="Samantha Holland" xr:uid="{A16175BE-32EC-4FAD-ABE0-FDEEDD146664}"/>
    <hyperlink ref="C242" location="'Samantha Holland'!A1" display="Samantha Holland" xr:uid="{BECF0E4B-D2A5-42F9-89A9-E7C15E266DB8}"/>
    <hyperlink ref="C209" location="'Joe Yanez'!A1" display="Joe Yanez" xr:uid="{3ED8A1BB-0DBD-4BA3-9632-51B6065022A2}"/>
    <hyperlink ref="L200" location="'Joe Yanez'!A1" display="Joe Yanez" xr:uid="{84000A96-CFE6-472F-8858-AEC8C1704468}"/>
    <hyperlink ref="C98" location="'Fred Jamison'!A1" display="Fred Jamison" xr:uid="{328A6A74-EDB7-49E1-B83F-E310A2C0C6D1}"/>
    <hyperlink ref="L96" location="'Fred Jamison'!A1" display="Fred Jamison" xr:uid="{95C151E2-D68B-4A94-A9CD-31079D99D412}"/>
    <hyperlink ref="C52" location="'Hubert Kelsheimer'!A1" display="Hubert Kelsheimer" xr:uid="{64FF97E3-1443-4C34-8F3B-A425C5FC2755}"/>
    <hyperlink ref="L46" location="'Hubert Kelsheimer'!A1" display="Hubert Kelsheimer" xr:uid="{897F3E5B-6F77-4B16-A5D6-BBF65F929850}"/>
    <hyperlink ref="C169" location="'Daniel Dumitru'!A1" display="Daniel Dumitru" xr:uid="{AEF61CA7-C260-403A-94CF-F53FBA041C02}"/>
    <hyperlink ref="L166" location="'Daniel Dumitru'!A1" display="Daniel Dumitru" xr:uid="{8D465906-8721-415D-896C-E04510CDB2FB}"/>
    <hyperlink ref="C91" location="'Rex Thompson'!A1" display="Rex Thompson" xr:uid="{E02482F1-5A82-4A5D-83D8-767F57EDAF09}"/>
    <hyperlink ref="L123" location="'Rex Thompson'!A1" display="Rex Thompson" xr:uid="{B648D832-C011-4D7B-9106-3981C8879B96}"/>
    <hyperlink ref="C151" location="'Scott Worthington'!A1" display="Scott Worthington" xr:uid="{145F9FB5-6652-45E8-919A-1EDB0BA3C183}"/>
    <hyperlink ref="L145" location="'Scott Worthington'!A1" display="Scott Worthington" xr:uid="{9C7E3112-299B-456B-8DC0-709F34F6C165}"/>
    <hyperlink ref="C135" location="'Larry Taylor'!A1" display="Larry Taylor" xr:uid="{1415E5C8-AC48-42B2-9745-92D134E227F5}"/>
    <hyperlink ref="L135" location="'Larry Taylor'!A1" display="Larry Taylor" xr:uid="{DB9FDAA9-CEE6-4767-9A1C-A77514C6AF25}"/>
    <hyperlink ref="C70" location="'Shawn Carroll'!A1" display="Shawn Carroll" xr:uid="{6857BC26-8F39-4B51-ACB7-6EA2ACD731B8}"/>
    <hyperlink ref="C37" location="'Bill Smith'!A1" display="Bill Smith" xr:uid="{838E9AF8-471A-4029-B00E-1398EBC41A18}"/>
    <hyperlink ref="L23" location="'Bill Smith'!A1" display="Bill Smith" xr:uid="{32003E07-E317-4FD5-ACC8-99286CA1ABE8}"/>
    <hyperlink ref="C74" location="'Brad Patton'!A1" display="Brad Patton" xr:uid="{AE6036AF-77D5-42AE-816F-5AC9DC1BE79F}"/>
    <hyperlink ref="L69" location="'Brad Patton'!A1" display="Brad Patton" xr:uid="{A228DF80-0532-4A4B-BADD-84169B454142}"/>
    <hyperlink ref="C104" location="'Chris Bradley'!A1" display="Chris Bradley" xr:uid="{FEA9630E-25D3-4FA5-86CD-D58168E96E18}"/>
    <hyperlink ref="L65" location="'Chris Bradley'!A1" display="Chris Bradley" xr:uid="{CAAD0DDA-CA17-4184-B419-7D95BA121499}"/>
    <hyperlink ref="C19" location="'Cecil Combs'!A1" display="Cecil Combs" xr:uid="{55FACF96-B208-4A54-AEB8-89B4A0814AAF}"/>
    <hyperlink ref="L15" location="'Cecil Combs'!A1" display="Cecil Combs" xr:uid="{92BF118F-6E41-4C57-9FAE-4FF160C5A749}"/>
    <hyperlink ref="C85" location="'Mathew Strong'!A1" display="Mathew Strong" xr:uid="{41392EC5-BBFB-4E1C-8681-BC7C1C64E44F}"/>
    <hyperlink ref="L63" location="'Mathew Strong'!A1" display="Mathew Strong" xr:uid="{E61C3DD5-E061-4101-9858-3820CDA2B0C5}"/>
    <hyperlink ref="C35" location="'Mike Gross'!A1" display="Mike Gross" xr:uid="{9C30B599-70E4-45D7-99FA-0F8D8B83EA10}"/>
    <hyperlink ref="L25" location="'Mike Gross'!A1" display="Mike Gross" xr:uid="{C387915A-F2BF-4C5E-BE7C-4972FB2B5E6F}"/>
    <hyperlink ref="C79" location="'Jud Denniston'!A1" display="Jud Denniston" xr:uid="{06963EBB-F6E3-4849-8B7B-510FE3E8369B}"/>
    <hyperlink ref="L88" location="'Jud Denniston'!A1" display="Jud Denniston" xr:uid="{49BB3D07-B2A9-48F9-A555-FEDB47F4296B}"/>
    <hyperlink ref="C119" location="'David McGeorge'!A1" display="David McGeorge" xr:uid="{265A044C-3DC0-41A3-A5A6-01C21DD6B8B0}"/>
    <hyperlink ref="L93" location="'David McGeorge'!A1" display="David McGeorge" xr:uid="{D66BDB54-AB3B-4079-8D03-7CEF5EA25A5C}"/>
    <hyperlink ref="C130" location="'Brandon Eversole'!A1" display="Brandon Eversole" xr:uid="{7552CD6E-863C-459E-A75F-E1A242F87C04}"/>
    <hyperlink ref="L109" location="'Brandon Eversole'!A1" display="Brandon Eversole" xr:uid="{8DF7D8B6-4880-4A54-A1EB-FCF7154C16B9}"/>
    <hyperlink ref="C146" location="'Jon McGeorge'!A1" display="Jon McGoerge" xr:uid="{93092941-D2FE-4BD9-95BB-339C4DC81E5D}"/>
    <hyperlink ref="L134" location="'Jon McGeorge'!A1" display="Jon McGeorge" xr:uid="{D76F8087-9519-48C1-9078-80D4590B90BE}"/>
    <hyperlink ref="C221" location="'Shawn Carroll'!A1" display="Shawn Carroll" xr:uid="{DE903FAF-43BB-4130-BC1A-9B60FFAAAE71}"/>
    <hyperlink ref="L215" location="'Shawn Carroll'!A1" display="Shawn Carroll" xr:uid="{9C432E9A-B5F3-4712-9EDD-90D0BA7C74D9}"/>
    <hyperlink ref="C239" location="'Jon McGeorge'!A1" display="Jon McGeorge" xr:uid="{D640B017-1AC2-433C-9C5D-D375452F4E5C}"/>
    <hyperlink ref="L227" location="'Jon McGeorge'!A1" display="Jon McGeorge" xr:uid="{92E46A21-723A-4E7D-A36E-6F85E579D486}"/>
    <hyperlink ref="C248" location="'Pedon Pelphrey'!A1" display="Pedon Pelphrey" xr:uid="{193509AB-2590-44CB-8A5B-03B1E21F5A56}"/>
    <hyperlink ref="L244" location="'Pedon Pelphrey'!A1" display="Pedon Pelphrey" xr:uid="{E16E471A-16CA-4D67-9463-95D9A9AC6648}"/>
    <hyperlink ref="C224" location="'Mason Whitaker'!A1" display="Mason Whitaker" xr:uid="{52CCDCD3-360E-4F28-9B89-1CB4A523ADDC}"/>
    <hyperlink ref="L216" location="'Mason Whitaker'!A1" display="Mason Whitaker" xr:uid="{5E66C84C-E4F9-4766-8B91-85B1074E6A54}"/>
    <hyperlink ref="C80" location="'K.  J.Bailey'!A1" display="K.J. Bailey" xr:uid="{33D94172-BE8B-44A5-99A3-F897BDCACFFB}"/>
    <hyperlink ref="L94" location="'K.  J.Bailey'!A1" display="K. J. Bailey" xr:uid="{5D53D27E-E6AA-4842-BCA0-50CCFEC5B5FB}"/>
    <hyperlink ref="C140" location="'Op Stogsdale'!A1" display="Op Stogsdale" xr:uid="{6F686BB5-7168-41C0-B8C3-7CC749E3790F}"/>
    <hyperlink ref="L129" location="'Op Stogsdale'!A1" display="Op Stagsdale" xr:uid="{BC5D66C9-8268-4B24-8777-DDF9D1B251FB}"/>
    <hyperlink ref="C123" location="'A.W. Bailey'!A1" display="A.W. Bailey" xr:uid="{DD5F899F-4C6A-4A57-9BE7-6BFD8929E315}"/>
    <hyperlink ref="L143" location="'A.W. Bailey'!A1" display="A.W. Bailey" xr:uid="{33570FCD-FE4C-4D54-81CA-D67B92165A23}"/>
    <hyperlink ref="C152" location="'Ron Kunath'!A1" display="Ron Kunath" xr:uid="{D01E4728-0D03-410E-B57D-85FA26498E98}"/>
    <hyperlink ref="L144" location="'Ron Kunath'!A1" display="Ron Kunath" xr:uid="{07D0D6E2-E24F-4BCC-AF5E-FFAEB1746CCE}"/>
    <hyperlink ref="C232" location="'Bob Bass'!A1" display="Bob Bass" xr:uid="{05BD599F-42A8-43D5-8EDC-A9DAE2300968}"/>
    <hyperlink ref="L228" location="'Bob Bass'!A1" display="Bob Bass" xr:uid="{BDEA15CA-E5D1-4A40-8ADC-9209E50CC0D4}"/>
    <hyperlink ref="C249" location="'Van Presson'!A1" display="Van Presson" xr:uid="{DC64F124-B64F-4E86-9D1F-DCD1F180D831}"/>
    <hyperlink ref="L247" location="'Van Presson'!A1" display="Van Presson" xr:uid="{2566FC80-8254-47E9-9C8C-8819BC36019A}"/>
    <hyperlink ref="C55" location="'Les Williams'!A1" display="Les Williams" xr:uid="{37BF38FB-5895-43FA-871A-C48687CB0291}"/>
    <hyperlink ref="L59" location="'Les Williams'!A1" display="Les Williams" xr:uid="{E401D0A3-9258-4FDA-9189-EE1B7C519E67}"/>
    <hyperlink ref="C245" location="'Jason Chegwidden'!A1" display="Jason Chegwidden" xr:uid="{C415F30C-59B4-4606-9873-30C748C30E4F}"/>
    <hyperlink ref="L239" location="'Jason Chegwidden'!A1" display="Jason Chegwidden" xr:uid="{4C7A096D-9E8F-4E3A-9E0E-995C1AC05B51}"/>
    <hyperlink ref="C253" location="'Michael Jordon'!A1" display="Michael Jordon" xr:uid="{87DD4692-CA8F-4F45-9D2A-496FA755DA32}"/>
    <hyperlink ref="L253" location="'Michael Jordon'!A1" display="Michael Jordon" xr:uid="{E4A864E9-D467-48BE-8965-935F274379E5}"/>
    <hyperlink ref="C42" location="'Bobby Williams'!A1" display="Bobby Williams" xr:uid="{D0EB0AD4-E07E-4CFB-9C87-B7BE95F34662}"/>
    <hyperlink ref="L49" location="'Bobby Williams'!A1" display="Bobby Williams" xr:uid="{2E58B9BF-E9A7-4238-BC30-F4F1057D5555}"/>
    <hyperlink ref="C76" location="'Joe Jarrell'!A1" display="Joe Jarrell" xr:uid="{20A5BA3F-4490-4FD0-9B36-9191E267B2E6}"/>
    <hyperlink ref="L57" location="'Joe Jarrell'!A1" display="Joe Jarrell" xr:uid="{96949D7B-DFB7-4BDE-B53E-BAA6CAB7A7D9}"/>
    <hyperlink ref="C72" location="'Carlos Rodriguez-Feo'!A1" display="Carlos Rodriguez-Feo" xr:uid="{0C736C08-97E5-4947-A2FE-C7C92474C785}"/>
    <hyperlink ref="L68" location="'Carlos Rodriguez-Feo'!A1" display="Carlos Rodriguez-Feo" xr:uid="{236C89FC-B814-4A15-9395-474206A158EE}"/>
    <hyperlink ref="C21" location="'Melvin Ferguson'!A1" display="Melvin Ferguson" xr:uid="{466E6A66-0350-4FC1-965B-042B2C8EB20F}"/>
    <hyperlink ref="L20" location="'Melvin Ferguson'!A1" display="Melvin Ferguson" xr:uid="{CA9D3421-AD8F-4C7E-AA10-1F258F229514}"/>
    <hyperlink ref="C229" location="'Jason Gosnell'!A1" display="Jason Gosnell" xr:uid="{900CFF3F-CA5A-42E8-B721-233D553C76AF}"/>
    <hyperlink ref="L236" location="'Jason Gosnell'!A1" display="Jason Gosnell" xr:uid="{107021A6-F9B1-4D59-87B1-E009274C48F8}"/>
    <hyperlink ref="C223" location="'Brian Ellenburg'!A1" display="Brian Ellenburg" xr:uid="{319EEAD5-35F9-4978-A659-748DED47670B}"/>
    <hyperlink ref="L242" location="'Brian Ellenburg'!A1" display="Brian Ellenburg" xr:uid="{8198A4B6-CE24-4F96-B998-36760E55A4E1}"/>
    <hyperlink ref="C197" location="'Steve Kiemele'!A1" display="Steve Kiemele" xr:uid="{AEB14D97-2481-460C-8F29-31ED5381DA48}"/>
    <hyperlink ref="L194" location="'Steve Kiemele'!A1" display="Steve Kiemele" xr:uid="{551B15CB-06C5-437C-9053-E0EF84496E4D}"/>
    <hyperlink ref="C154" location="'Rick Powers'!A1" display="Rick Powers" xr:uid="{A233195A-F740-4556-B664-E5C09D3BE511}"/>
    <hyperlink ref="L148" location="'Rick Powers'!A1" display="Rick Powers" xr:uid="{68BBBC81-D1D8-462A-BF8A-C448A766D473}"/>
    <hyperlink ref="C150" location="'Jerry Thompson'!A1" display="Jerry Thompson" xr:uid="{1BB3BDBF-1ACB-4311-BB8F-2FF85E2A20EC}"/>
    <hyperlink ref="L137" location="'Jerry Thompson'!A1" display="Jerry Thompson" xr:uid="{B37C6526-FB28-4301-9C23-B267649C16BB}"/>
    <hyperlink ref="C191" location="'Justin Fortson'!A1" display="Justin Fortson" xr:uid="{65E9F0EA-BF38-4956-B030-9D92B092E51C}"/>
    <hyperlink ref="L193" location="'Justin Fortson'!A1" display="Justin Fortson" xr:uid="{5575561E-2C4F-4D01-B634-A68223E86159}"/>
    <hyperlink ref="C215" location="'Vanessa Brown'!A1" display="Vanessa Brown" xr:uid="{C0D9B920-28E7-4200-A517-73A492290A74}"/>
    <hyperlink ref="L232" location="'Vanessa Brown'!A1" display="Vanessa Brown" xr:uid="{B107E370-CC8E-4A23-894F-BC6785683695}"/>
    <hyperlink ref="C108" location="'Mike Engbert'!A1" display="Mike Engbert" xr:uid="{48D1C6BD-1489-4AE3-A229-052F4E149996}"/>
    <hyperlink ref="L146" location="'Mike Engbert'!A1" display="Mike Engbert" xr:uid="{2A543673-711A-4C37-AD41-54BE56FA072F}"/>
    <hyperlink ref="C216" location="'John Petteruti'!A1" display="John Petteruti" xr:uid="{5C9A6D8A-3767-4B2E-AD7E-8458572C800B}"/>
    <hyperlink ref="L221" location="'John Petteruti'!A1" display="John Petteruti" xr:uid="{80202DB1-CCA9-41BE-AB05-1744FB4737EA}"/>
    <hyperlink ref="C65" location="'Steve Pennington'!A1" display="Steve Pennington" xr:uid="{5BDDC4B5-9FD2-45E7-955E-1216416E92A2}"/>
    <hyperlink ref="L80" location="'Steve Pennington'!A1" display="Steve Pennington" xr:uid="{EB3BB5FA-8FCF-43C3-9032-B4FC5582F708}"/>
    <hyperlink ref="C86" location="'Dave Jennings'!A1" display="Dave Jennings" xr:uid="{716C063A-E97D-4256-B8C2-BB94FD7800D5}"/>
    <hyperlink ref="L56" location="'Dave Jennings'!A1" display="Dave Jennings" xr:uid="{D4321C5C-7F59-4C16-A1DC-1B6BAB355CBE}"/>
    <hyperlink ref="C95" location="'Steve Fletcher'!A1" display="Steve Fletcher" xr:uid="{A8CFA630-0611-4365-B07A-C7FE4F3185D2}"/>
    <hyperlink ref="L60" location="'Steve Fletcher'!A1" display="Steve Fletcher" xr:uid="{3E4C167A-4CB8-4E33-AD3D-857830D18B89}"/>
    <hyperlink ref="C162" location="'Adam Plummer'!A1" display="Adam Plummer" xr:uid="{61457F3F-BF59-44F9-8728-94E440B68E34}"/>
    <hyperlink ref="L156" location="'Adam Plummer'!A1" display="Adam Plummer" xr:uid="{C3914A89-DBF6-4E4F-9C1F-1092A78B617F}"/>
    <hyperlink ref="C101" location="'Tom Tignor'!A1" display="Tom Tignor" xr:uid="{CC391968-1530-48EA-ACF8-D062F541A48C}"/>
    <hyperlink ref="L61" location="'Tom Tignor'!A1" display="Tom Tignor" xr:uid="{EAA8CE11-16A6-4B15-AA8E-34E96CB29AD3}"/>
    <hyperlink ref="L74" location="'Russ Peters'!A1" display="Russ Peters" xr:uid="{79D14DFD-998D-4261-B93A-390BF43585D8}"/>
    <hyperlink ref="C110" location="'Russ Peters'!A1" display="Russ Peters" xr:uid="{53E32720-E8A8-466B-95CD-4A62828742BE}"/>
    <hyperlink ref="C127" location="'Pam Gates'!A1" display="Pam Gates" xr:uid="{CA9D30A0-BFDE-40DC-9C6D-4379FF117193}"/>
    <hyperlink ref="L114" location="'Pam Gates'!A1" display="Pam Gates" xr:uid="{513C4338-345E-40F8-9706-9951E69C2C69}"/>
    <hyperlink ref="C77" location="'Hal Tate'!A1" display="Hal Tate" xr:uid="{1A0BFD74-1716-413E-A0D3-10E036EF0339}"/>
    <hyperlink ref="L55" location="'Hal Tate'!A1" display="Hal Tate" xr:uid="{EA592ADC-B987-4A4F-8499-2CD3854DFBC3}"/>
    <hyperlink ref="C102" location="'Lloyd Breedlove'!A1" display="Lloyd Breedlove" xr:uid="{2E990440-A1CF-4026-981D-55DAD0AB6AA3}"/>
    <hyperlink ref="L62" location="'Lloyd Breedlove'!A1" display="Lloyd Breedlove" xr:uid="{C36B508B-8B03-44FB-84EF-D3A1DE5E4F9A}"/>
    <hyperlink ref="C116" location="'Jimmy Tate'!A1" display="Jimmy Tate" xr:uid="{CDCB0FDB-84FF-4A11-B7AA-85A58CAA28FD}"/>
    <hyperlink ref="L89" location="'Jimmy Tate'!A1" display="Jimmy Tate" xr:uid="{794D52B5-58ED-403D-BD47-78E36743130E}"/>
    <hyperlink ref="C113" location="'Lukas Brooks'!A1" display="Lukas Brooks" xr:uid="{E05F0E80-6A27-4400-8CD0-62AFD534EDFC}"/>
    <hyperlink ref="L85" location="'Lukas Brooks'!A1" display="Lukas Brooks" xr:uid="{39B855E1-F55C-45C2-B5B8-8AF559A18EBA}"/>
    <hyperlink ref="C161" location="'Ricky Kyker'!A1" display="Ricky Kyker" xr:uid="{F1C4CADE-FA17-482A-99FA-EC21CE5AF6CD}"/>
    <hyperlink ref="L170" location="'Ricky Kyker'!A1" display="Ricky Kyker" xr:uid="{856BF3CF-8CDB-4FF4-86AF-56EF606E74C2}"/>
    <hyperlink ref="C148" location="'Daniel Henry'!A1" display="Daniel Henry" xr:uid="{7466A5FA-80B4-4C53-8443-AF23F63C06FB}"/>
    <hyperlink ref="L164" location="'Daniel Henry'!A1" display="Daniel Henry" xr:uid="{E0D11E2E-1525-4659-8141-5AFA79C37305}"/>
    <hyperlink ref="C207" location="'Ken Osmond'!A1" display="Ken Osmond" xr:uid="{F81C4790-6189-4851-A58A-BF098A7C7951}"/>
    <hyperlink ref="L206" location="'Ken Osmond'!A1" display="Ken Osmond" xr:uid="{4185DB21-EFFB-4F19-A5B4-FA09125A1FBE}"/>
    <hyperlink ref="C212" location="'Gary Hicks'!A1" display="Gary Hicks" xr:uid="{3D45D354-E796-4AED-882A-577F34400A38}"/>
    <hyperlink ref="L210" location="'Gary Hicks'!A1" display="Gary Hicks" xr:uid="{EED0BE07-414D-456C-BA67-6D8123FC8134}"/>
    <hyperlink ref="C255" location="'Don Christensen'!A1" display="Don Christesen" xr:uid="{92CF238D-9342-47A2-82F7-6E0C3A84E284}"/>
    <hyperlink ref="L254" location="'Don Christensen'!A1" display="Don Christesen" xr:uid="{7543A4EB-8709-4124-8668-01F4D9FC07E7}"/>
    <hyperlink ref="C99" location="'Timmy Roland'!A1" display="Timmy Roland" xr:uid="{79C0C327-EDBC-4875-A996-218DA39383D2}"/>
    <hyperlink ref="L77" location="'Timmy Roland'!A1" display="Timmy Roland" xr:uid="{A6049CFF-03D3-4478-87C5-04951B6CA5F2}"/>
    <hyperlink ref="C115" location="'John Vinblad'!A1" display="John Vinblad" xr:uid="{158EBE4A-32C7-4B9A-8C46-9DE7FE0942B2}"/>
    <hyperlink ref="L106" location="'John Vinblad'!A1" display="John Vinblad" xr:uid="{8C412C10-07D2-4EBA-AEF7-76AA68BDBBAB}"/>
    <hyperlink ref="C142" location="'Bob Bass'!A1" display="Bob Bass" xr:uid="{672ED0FD-68E3-4F0E-A7D9-693CB501FAB4}"/>
    <hyperlink ref="L155" location="'Bob Bass'!A1" display="Bob Bass" xr:uid="{14C5DFA7-B98C-4608-B16E-BFBC134BE81A}"/>
    <hyperlink ref="C177" location="'Ken Mix'!A1" display="Ken Mix" xr:uid="{D265FBF1-E185-49EF-8FE4-5A62F536446F}"/>
    <hyperlink ref="L177" location="'Ken Mix'!A1" display="Ken Mix" xr:uid="{C5C3C55C-0733-4B61-8B0A-AF0E71DFAED5}"/>
    <hyperlink ref="C179" location="'Stephen Rorer'!A1" display="Stephen Rorer" xr:uid="{CB8E5472-1605-427C-B2DD-4FCB9680D0EB}"/>
    <hyperlink ref="L179" location="'Stephen Rorer'!A1" display="Stephen Rorer" xr:uid="{F43AFE20-32ED-4B01-A288-9CECBCCC9192}"/>
    <hyperlink ref="C218" location="'Hubert Kelsheimer'!A1" display="Hubert Kelsheimer" xr:uid="{86C89C70-ADE9-4897-8BE6-E6FBE9686AB6}"/>
    <hyperlink ref="L231" location="'Hubert Kelsheimer'!A1" display="Hubert Kelsheimer" xr:uid="{1EF00DDB-2627-4E29-8807-5572611536D1}"/>
    <hyperlink ref="C132" location="'Chris Ruoff'!A1" display="Chris Ruoff" xr:uid="{0F71B185-3F49-4748-8C13-C0D7479D8D14}"/>
    <hyperlink ref="L120" location="'Chris Ruoff'!A1" display="Chris Ruoff" xr:uid="{395340DC-19AF-4DFC-896D-D51755D0D84A}"/>
    <hyperlink ref="C236" location="'David Lewis'!A1" display="David Lewis" xr:uid="{2BA9F806-5097-4817-99E2-CF85E36AFEC6}"/>
    <hyperlink ref="L246" location="'David Lewis'!A1" display="David Lewis" xr:uid="{89C26342-819A-40C6-8BCB-1C07BB2ED6DE}"/>
    <hyperlink ref="C172" location="'Boyd Radel'!A1" display="Boyd Radel" xr:uid="{0BC732C8-5DB3-4584-9316-A4AD26BA3FE7}"/>
    <hyperlink ref="L173" location="'Boyd Radel'!A1" display="Boyd Radel" xr:uid="{48B077B2-9064-4E5B-982A-526052184E73}"/>
    <hyperlink ref="C262" location="'Larry Watson'!A1" display="Larry Watson" xr:uid="{B0C731E2-80A8-4F47-8AF6-113B05E7D90B}"/>
    <hyperlink ref="L262" location="'Larry Watson'!A1" display="Larry Watson" xr:uid="{F0C09754-2846-4604-9083-4FAC192B2333}"/>
    <hyperlink ref="C250" location="'Mark Caldwell'!A1" display="Mark Caldwell" xr:uid="{D5A2D9DB-E05B-446B-9407-91D0E92A9FC0}"/>
    <hyperlink ref="L249" location="'Mark Caldwell'!A1" display="Mark Caldwell" xr:uid="{C60BAE33-65DB-4ACB-B088-CB1B1906FB24}"/>
    <hyperlink ref="C258" location="'Rocky Robinson'!A1" display="Rocky Robinson" xr:uid="{0EBA402D-3425-4388-8BC1-2BCD217058AE}"/>
    <hyperlink ref="L259" location="'Rocky Robinson'!A1" display="Rocky Robinson" xr:uid="{ABB8E6C4-A5FD-4205-9991-2F931B047002}"/>
    <hyperlink ref="C97" location="'Eric Petzoldt'!A1" display="Eric Petzoldt" xr:uid="{25DB3C9C-E1C3-48DC-B1C5-693AB9A2A7B5}"/>
    <hyperlink ref="L122" location="'Eric Petzoldt'!A1" display="Eric Petzoldt" xr:uid="{6E525EC2-BCC9-48CC-8BF5-6BEA73B025AC}"/>
    <hyperlink ref="C226" location="'Mark Adams'!A1" display="Mark Adams" xr:uid="{BBE8E109-3B7C-4CA7-8ACC-A45B69D8FFD1}"/>
    <hyperlink ref="L224" location="'Mark Adams'!A1" display="Mark Adams" xr:uid="{09F48429-0BFD-4237-A518-2B45AE3D89F2}"/>
    <hyperlink ref="C164" location="'Janice Engleman'!A1" display="Janice Engleman" xr:uid="{9D8A89CE-1B1F-473D-997D-283558399228}"/>
    <hyperlink ref="L161" location="'Janice Engleman'!A1" display="Janice Engleman" xr:uid="{C4F1B5F4-FEA0-4B6F-941C-EC4831D848BB}"/>
    <hyperlink ref="C57" location="'Carl HIll'!A1" display="Carl Hill" xr:uid="{1F319948-6EBA-48CA-872D-B6F2ECDFBFA6}"/>
    <hyperlink ref="L84" location="'Carl HIll'!A1" display="Carl Hill" xr:uid="{8EC23A8B-E5DB-47C9-83B9-8D16F58B5791}"/>
    <hyperlink ref="C96" location="'Bill Wade'!A1" display="Bill Wade" xr:uid="{BCAD1173-1F0C-4385-A341-0B3D213C087B}"/>
    <hyperlink ref="L111" location="'Bill Wade'!A1" display="Bill Wade" xr:uid="{7F9101E3-B711-4070-A74A-0E057325F1D7}"/>
    <hyperlink ref="C120" location="'Auther Smith'!A1" display="Auther Smith" xr:uid="{DF5167FE-D85D-4C1D-8944-333756886FAC}"/>
    <hyperlink ref="L115" location="'Auther Smith'!A1" display="Auther Smith" xr:uid="{5C32A894-F86A-4E44-A7CD-2052281DABB6}"/>
    <hyperlink ref="C121" location="'Freddy Geiselbreth'!A1" display="Freddy Geiselbreth" xr:uid="{B0B511AF-6543-46C6-9A79-528BB968F024}"/>
    <hyperlink ref="L138" location="'Freddy Geiselbreth'!A1" display="Freddy Geiselbreth" xr:uid="{D4ADC802-9EFA-4C13-9999-FE0ADB745D72}"/>
    <hyperlink ref="C147" location="'Tommy Moss'!A1" display="Tommy Moss" xr:uid="{E0E0A053-EA7C-465A-9DC9-1DE2B745348C}"/>
    <hyperlink ref="L147" location="'Tommy Moss'!A1" display="Tommy Moss" xr:uid="{BFA8700A-489F-4CCA-A64E-56F937FF750F}"/>
    <hyperlink ref="C227" location="'Leo Beatty'!A1" display="Leo Beatty" xr:uid="{8F1F74EE-3599-427A-BDC7-584E24D76287}"/>
    <hyperlink ref="L222" location="'Leo Beatty'!A1" display="Leo Beatty" xr:uid="{CE53F4AB-5484-414E-BC50-510DF6DC1CE0}"/>
    <hyperlink ref="C219" location="'Norman Presson'!A1" display="Norman Presson" xr:uid="{CECED7B0-41A8-46B4-91F9-D279C6A4B8FC}"/>
    <hyperlink ref="L220" location="'Norman Presson'!A1" display="Norman Presson" xr:uid="{F9E682BB-3621-4C0C-A2F2-231C461F0AF8}"/>
    <hyperlink ref="C238" location="'Larry Smith'!A1" display="Larry Smith" xr:uid="{591F3654-9AE1-4972-B060-9D8217E1D78C}"/>
    <hyperlink ref="L229" location="'Larry Smith'!A1" display="Larry Smith" xr:uid="{5D83CE65-9496-4DB6-8AF5-8C62D8E1C974}"/>
    <hyperlink ref="C241" location="'Tommy Moss'!A1" display="Tommy Moss" xr:uid="{A23A539D-BD33-4205-A6CA-34585D71F764}"/>
    <hyperlink ref="L233" location="'Tommy Moss'!A1" display="Tommy Moss" xr:uid="{51B31A1F-3808-40EB-87B7-6B663AA0DAD5}"/>
    <hyperlink ref="C167" location="'James Roach'!A1" display="James Roach" xr:uid="{706AF813-92E3-4E9D-9E58-8F0CF044D996}"/>
    <hyperlink ref="L169" location="'James Roach'!A1" display="James Roach" xr:uid="{372E07E1-4B50-4D37-9CF8-DEB091863B82}"/>
    <hyperlink ref="C174" location="'Ken Patton'!A1" display="Ken Patton" xr:uid="{87CE12DE-3BE7-4793-809C-19FD688C9082}"/>
    <hyperlink ref="L174" location="'Ken Patton'!A1" display="Ken Patton" xr:uid="{57494973-A214-4AE6-B7F4-E7BDF568487E}"/>
    <hyperlink ref="C166" location="'Charlie Hiller'!A1" display="Charlie Hiller" xr:uid="{BA2C98BE-6183-47EF-855A-0FACE1CF7FFF}"/>
    <hyperlink ref="L167" location="'Charlie Hiller'!A1" display="Charlie Hiller" xr:uid="{12BD8A9D-D2E0-4D23-A10D-739287D84ACB}"/>
    <hyperlink ref="L251" location="'Manny Cerda'!A1" display="Manny Cerda" xr:uid="{7F94ECB1-1A70-4CFE-BCA7-5C3BDBB96342}"/>
    <hyperlink ref="C251" location="'Manny Cerda'!A1" display="Manny Cerda" xr:uid="{2D9F533D-EF99-43E7-83F7-9E5FE1B296D1}"/>
    <hyperlink ref="C178" location="'Terry Clothier'!A1" display="Terry Clothier" xr:uid="{A12C0913-F8C3-45B6-A5E1-B46F92EA224F}"/>
    <hyperlink ref="L178" location="'Terry Clothier'!A1" display="Terry Clothier" xr:uid="{A5C8D085-F9BE-4BFC-9294-A5FA1E9FAF23}"/>
    <hyperlink ref="C257" location="'John Pormann'!A1" display="John Pormann" xr:uid="{F7450FA0-843C-4861-BBE1-804E3310267D}"/>
    <hyperlink ref="L255" location="'John Pormann'!A1" display="John Pormann" xr:uid="{06E510EE-1FCB-4A8C-913C-45C44157B6FB}"/>
    <hyperlink ref="C103" location="'Patrick Kennedy'!A1" display="Patrick Kennedy" xr:uid="{80D3C169-6625-40A6-8331-7A7C26996E40}"/>
    <hyperlink ref="L126" location="'Patrick Kennedy'!A1" display="Patrick Kennedy" xr:uid="{8D0ED177-4ADD-4058-8466-0F2F23255E3C}"/>
    <hyperlink ref="C156" location="'Larry Watson'!A1" display="Larry Watson" xr:uid="{5120D7AB-029D-4BF1-8894-45B970C7E3DA}"/>
    <hyperlink ref="L163" location="'Larry Watson'!A1" display="Larry Watson" xr:uid="{D86AB319-3BAE-4918-8CCF-4861D5551225}"/>
    <hyperlink ref="C247" location="'Gil Valdez'!A1" display="Gil Valdez" xr:uid="{15378FC7-17B0-4BDE-89DB-94CC5264438D}"/>
    <hyperlink ref="L241" location="'Gil Valdez'!A1" display="Gil Valdez" xr:uid="{71CAB06A-018D-49B1-A2B9-1F1C9AEEC1BE}"/>
    <hyperlink ref="C259" location="'Scott McClure'!A1" display="Scott McClure" xr:uid="{504CCA2F-45B3-4971-9E13-70729E7AC879}"/>
    <hyperlink ref="L258" location="'Scott McClure'!A1" display="Scott McClure" xr:uid="{C071B3DC-E4AA-4891-B820-6AC9A791E5EC}"/>
    <hyperlink ref="C81" location="'Mark Burns'!A1" display="Mark Burns" xr:uid="{C8A88288-6077-46D7-8B25-ACDC2FB0D85A}"/>
    <hyperlink ref="L73" location="'Mark Burns'!A1" display="Mark Burns" xr:uid="{A347174A-F38D-45E9-9E80-0A7AE68E6220}"/>
    <hyperlink ref="C100" location="'Pat Gill'!A1" display="Pat Gill" xr:uid="{3AC151C6-8010-4F2C-AF9D-F760BC510F47}"/>
    <hyperlink ref="L79" location="'Pat Gill'!A1" display="Pat Gill" xr:uid="{5A51EB4B-0B0C-4660-8DA1-C53CC033920F}"/>
    <hyperlink ref="C112" location="'Chris Helton'!A1" display="Chris Helton" xr:uid="{32CA47E9-356F-48E6-A841-0A0F7022674E}"/>
    <hyperlink ref="L97" location="'Chris Helton'!A1" display="Chris Helton" xr:uid="{3C2B111F-C426-4C56-9CBB-413DFE704A4C}"/>
    <hyperlink ref="C117" location="'Jody Campbell'!A1" display="Jody Campbell" xr:uid="{75CE578A-4500-464E-A422-DB53BC388B7C}"/>
    <hyperlink ref="L107" location="'Jody Campbell'!A1" display="Jody Campbell" xr:uid="{9B3222C5-8D60-45E8-875C-1DB50920B7B4}"/>
    <hyperlink ref="C88" location="'Otis Riffey'!A1" display="Otis Riffey" xr:uid="{54227B6D-3CD7-45EA-B714-3F5EA485DB09}"/>
    <hyperlink ref="L116" location="'Otis Riffey'!A1" display="Otis Riffey" xr:uid="{AB549711-D208-4479-B49B-F5452C167097}"/>
    <hyperlink ref="C144" location="'Jim Stewart'!A1" display="Jim Stewart" xr:uid="{BE1D24D9-B291-4412-8AF1-C64D4F3C9C58}"/>
    <hyperlink ref="L139" location="'Jim Stewart'!A1" display="Jim Stewart" xr:uid="{2B581E2C-F406-4DD2-B420-C0FBA939E254}"/>
    <hyperlink ref="C175" location="'David Lewis'!A1" display="David Lewis" xr:uid="{278DCFAE-B5A0-4133-BF3F-63C008B8A676}"/>
    <hyperlink ref="L175" location="'David Lewis'!A1" display="David Lewis" xr:uid="{CB350E44-1B07-44F2-AA97-793D92F82A1D}"/>
    <hyperlink ref="C252" location="'Brad Mueller'!A1" display="Brad Mueller" xr:uid="{5919C8EA-25D4-47A2-BF01-78B0C580AD75}"/>
    <hyperlink ref="L250" location="'Brad Mueller'!A1" display="Brad Mueller" xr:uid="{771DD641-1AF9-4B26-924C-4DABC625A1B4}"/>
    <hyperlink ref="C170" location="'Stump Eaton'!A1" display="Stump Eaton" xr:uid="{91F9AC6C-D992-4E51-AA0C-BA8298F946F5}"/>
    <hyperlink ref="L172" location="'Stump Eaton'!A1" display="Stump Eaton" xr:uid="{705DADEB-1BE5-4C42-AB04-2F053BBBBB19}"/>
    <hyperlink ref="C237" location="'Matt Bennett'!A1" display="Matt Bennett" xr:uid="{9461BEE1-D710-4C86-BA43-AD2EA7B7C619}"/>
    <hyperlink ref="L230" location="'Matt Bennett'!A1" display="Matt Bennett" xr:uid="{D002B81A-81B1-4D72-9B22-9066951F7198}"/>
    <hyperlink ref="C176" location="'Dwayne Lewis'!A1" display="Dwayne Lewis" xr:uid="{F8D95F09-59C6-412E-BE0E-F932DD5CFF3A}"/>
    <hyperlink ref="L176" location="'Dwayne Lewis'!A1" display="Dwayne Lewis" xr:uid="{EED91C12-8C50-4278-8A53-C24F41893EF7}"/>
    <hyperlink ref="C71" location="'Bobby Starr'!A1" display="Bobby Starr" xr:uid="{39044BA7-6616-412F-9472-5885C0674779}"/>
    <hyperlink ref="L113" location="'Bobby Starr'!A1" display="Bobby Starr" xr:uid="{BE66078D-138B-49AC-B158-92CE2B30A3CE}"/>
    <hyperlink ref="C153" location="'John Krenik'!A1" display="John Krenik" xr:uid="{04C87E21-3B42-4EBE-B9E3-2575A3D2BA15}"/>
    <hyperlink ref="L151" location="'John Krenik'!A1" display="John Krenik" xr:uid="{BC2FD137-D91B-42B6-A8D1-500B111D76D8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DF48-E95A-4290-A305-259625BC65F1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236</v>
      </c>
      <c r="C2" s="22">
        <v>44030</v>
      </c>
      <c r="D2" s="23" t="s">
        <v>204</v>
      </c>
      <c r="E2" s="24">
        <v>195</v>
      </c>
      <c r="F2" s="24">
        <v>200</v>
      </c>
      <c r="G2" s="24">
        <v>200</v>
      </c>
      <c r="H2" s="24">
        <v>199.001</v>
      </c>
      <c r="I2" s="24"/>
      <c r="J2" s="24"/>
      <c r="K2" s="29">
        <v>4</v>
      </c>
      <c r="L2" s="29">
        <v>794.00099999999998</v>
      </c>
      <c r="M2" s="30">
        <v>198.50024999999999</v>
      </c>
      <c r="N2" s="31">
        <v>8</v>
      </c>
      <c r="O2" s="32">
        <v>206.50024999999999</v>
      </c>
    </row>
    <row r="3" spans="1:17" x14ac:dyDescent="0.25">
      <c r="A3" s="20" t="s">
        <v>127</v>
      </c>
      <c r="B3" s="21" t="s">
        <v>236</v>
      </c>
      <c r="C3" s="22">
        <v>44122</v>
      </c>
      <c r="D3" s="23" t="s">
        <v>159</v>
      </c>
      <c r="E3" s="24">
        <v>195</v>
      </c>
      <c r="F3" s="24">
        <v>190</v>
      </c>
      <c r="G3" s="24">
        <v>196</v>
      </c>
      <c r="H3" s="24">
        <v>192</v>
      </c>
      <c r="I3" s="24">
        <v>198</v>
      </c>
      <c r="J3" s="24">
        <v>196</v>
      </c>
      <c r="K3" s="29">
        <v>6</v>
      </c>
      <c r="L3" s="29">
        <v>1167</v>
      </c>
      <c r="M3" s="30">
        <v>194.5</v>
      </c>
      <c r="N3" s="31">
        <v>6</v>
      </c>
      <c r="O3" s="32">
        <v>200.5</v>
      </c>
    </row>
    <row r="4" spans="1:17" x14ac:dyDescent="0.25">
      <c r="A4" s="20" t="s">
        <v>127</v>
      </c>
      <c r="B4" s="21" t="s">
        <v>236</v>
      </c>
      <c r="C4" s="22">
        <v>44125</v>
      </c>
      <c r="D4" s="23" t="s">
        <v>159</v>
      </c>
      <c r="E4" s="24">
        <v>197.00200000000001</v>
      </c>
      <c r="F4" s="24">
        <v>195</v>
      </c>
      <c r="G4" s="24">
        <v>195</v>
      </c>
      <c r="H4" s="24">
        <v>196</v>
      </c>
      <c r="I4" s="24"/>
      <c r="J4" s="24"/>
      <c r="K4" s="29">
        <v>4</v>
      </c>
      <c r="L4" s="29">
        <v>783.00199999999995</v>
      </c>
      <c r="M4" s="30">
        <v>195.75049999999999</v>
      </c>
      <c r="N4" s="31">
        <v>2</v>
      </c>
      <c r="O4" s="32">
        <v>197.75049999999999</v>
      </c>
    </row>
    <row r="5" spans="1:17" x14ac:dyDescent="0.25">
      <c r="A5" s="20" t="s">
        <v>127</v>
      </c>
      <c r="B5" s="21" t="s">
        <v>236</v>
      </c>
      <c r="C5" s="22">
        <v>44136</v>
      </c>
      <c r="D5" s="23" t="s">
        <v>159</v>
      </c>
      <c r="E5" s="24">
        <v>197.001</v>
      </c>
      <c r="F5" s="24">
        <v>195</v>
      </c>
      <c r="G5" s="24">
        <v>192</v>
      </c>
      <c r="H5" s="24">
        <v>195</v>
      </c>
      <c r="I5" s="24"/>
      <c r="J5" s="24"/>
      <c r="K5" s="29">
        <v>4</v>
      </c>
      <c r="L5" s="29">
        <v>779.00099999999998</v>
      </c>
      <c r="M5" s="30">
        <v>194.75024999999999</v>
      </c>
      <c r="N5" s="31">
        <v>6</v>
      </c>
      <c r="O5" s="32">
        <v>200.75024999999999</v>
      </c>
    </row>
    <row r="6" spans="1:17" x14ac:dyDescent="0.25">
      <c r="A6" s="20" t="s">
        <v>127</v>
      </c>
      <c r="B6" s="21" t="s">
        <v>236</v>
      </c>
      <c r="C6" s="22">
        <v>44135</v>
      </c>
      <c r="D6" s="23" t="s">
        <v>121</v>
      </c>
      <c r="E6" s="24">
        <v>191</v>
      </c>
      <c r="F6" s="24">
        <v>189</v>
      </c>
      <c r="G6" s="24">
        <v>192</v>
      </c>
      <c r="H6" s="24">
        <v>191</v>
      </c>
      <c r="I6" s="24">
        <v>192</v>
      </c>
      <c r="J6" s="24">
        <v>197</v>
      </c>
      <c r="K6" s="29">
        <v>6</v>
      </c>
      <c r="L6" s="29">
        <v>1152</v>
      </c>
      <c r="M6" s="30">
        <v>192</v>
      </c>
      <c r="N6" s="31">
        <v>14</v>
      </c>
      <c r="O6" s="32">
        <v>206</v>
      </c>
    </row>
    <row r="9" spans="1:17" x14ac:dyDescent="0.25">
      <c r="K9" s="17">
        <f>SUM(K2:K8)</f>
        <v>24</v>
      </c>
      <c r="L9" s="17">
        <f>SUM(L2:L8)</f>
        <v>4675.0039999999999</v>
      </c>
      <c r="M9" s="19">
        <f>SUM(L9/K9)</f>
        <v>194.79183333333333</v>
      </c>
      <c r="N9" s="17">
        <f>SUM(N2:N8)</f>
        <v>36</v>
      </c>
      <c r="O9" s="19">
        <f>SUM(M9+N9)</f>
        <v>230.79183333333333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14"/>
    <protectedRange algorithmName="SHA-512" hashValue="ON39YdpmFHfN9f47KpiRvqrKx0V9+erV1CNkpWzYhW/Qyc6aT8rEyCrvauWSYGZK2ia3o7vd3akF07acHAFpOA==" saltValue="yVW9XmDwTqEnmpSGai0KYg==" spinCount="100000" sqref="I4:J4 B4:C4" name="Range1_62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  <protectedRange algorithmName="SHA-512" hashValue="ON39YdpmFHfN9f47KpiRvqrKx0V9+erV1CNkpWzYhW/Qyc6aT8rEyCrvauWSYGZK2ia3o7vd3akF07acHAFpOA==" saltValue="yVW9XmDwTqEnmpSGai0KYg==" spinCount="100000" sqref="I6:J6 B6:C6" name="Range1_65"/>
    <protectedRange algorithmName="SHA-512" hashValue="ON39YdpmFHfN9f47KpiRvqrKx0V9+erV1CNkpWzYhW/Qyc6aT8rEyCrvauWSYGZK2ia3o7vd3akF07acHAFpOA==" saltValue="yVW9XmDwTqEnmpSGai0KYg==" spinCount="100000" sqref="D6" name="Range1_1_49"/>
    <protectedRange algorithmName="SHA-512" hashValue="ON39YdpmFHfN9f47KpiRvqrKx0V9+erV1CNkpWzYhW/Qyc6aT8rEyCrvauWSYGZK2ia3o7vd3akF07acHAFpOA==" saltValue="yVW9XmDwTqEnmpSGai0KYg==" spinCount="100000" sqref="E6:H6" name="Range1_3_16"/>
  </protectedRanges>
  <conditionalFormatting sqref="F2">
    <cfRule type="top10" dxfId="5390" priority="33" rank="1"/>
  </conditionalFormatting>
  <conditionalFormatting sqref="I2">
    <cfRule type="top10" dxfId="5389" priority="30" rank="1"/>
    <cfRule type="top10" dxfId="5388" priority="35" rank="1"/>
  </conditionalFormatting>
  <conditionalFormatting sqref="E2">
    <cfRule type="top10" dxfId="5387" priority="34" rank="1"/>
  </conditionalFormatting>
  <conditionalFormatting sqref="G2">
    <cfRule type="top10" dxfId="5386" priority="32" rank="1"/>
  </conditionalFormatting>
  <conditionalFormatting sqref="H2">
    <cfRule type="top10" dxfId="5385" priority="31" rank="1"/>
  </conditionalFormatting>
  <conditionalFormatting sqref="J2">
    <cfRule type="top10" dxfId="5384" priority="29" rank="1"/>
  </conditionalFormatting>
  <conditionalFormatting sqref="F3">
    <cfRule type="top10" dxfId="5383" priority="26" rank="1"/>
  </conditionalFormatting>
  <conditionalFormatting sqref="I3">
    <cfRule type="top10" dxfId="5382" priority="23" rank="1"/>
    <cfRule type="top10" dxfId="5381" priority="28" rank="1"/>
  </conditionalFormatting>
  <conditionalFormatting sqref="E3">
    <cfRule type="top10" dxfId="5380" priority="27" rank="1"/>
  </conditionalFormatting>
  <conditionalFormatting sqref="G3">
    <cfRule type="top10" dxfId="5379" priority="25" rank="1"/>
  </conditionalFormatting>
  <conditionalFormatting sqref="H3">
    <cfRule type="top10" dxfId="5378" priority="24" rank="1"/>
  </conditionalFormatting>
  <conditionalFormatting sqref="J3">
    <cfRule type="top10" dxfId="5377" priority="22" rank="1"/>
  </conditionalFormatting>
  <conditionalFormatting sqref="F4">
    <cfRule type="top10" dxfId="5376" priority="19" rank="1"/>
  </conditionalFormatting>
  <conditionalFormatting sqref="I4">
    <cfRule type="top10" dxfId="5375" priority="16" rank="1"/>
    <cfRule type="top10" dxfId="5374" priority="21" rank="1"/>
  </conditionalFormatting>
  <conditionalFormatting sqref="E4">
    <cfRule type="top10" dxfId="5373" priority="20" rank="1"/>
  </conditionalFormatting>
  <conditionalFormatting sqref="G4">
    <cfRule type="top10" dxfId="5372" priority="18" rank="1"/>
  </conditionalFormatting>
  <conditionalFormatting sqref="H4">
    <cfRule type="top10" dxfId="5371" priority="17" rank="1"/>
  </conditionalFormatting>
  <conditionalFormatting sqref="J4">
    <cfRule type="top10" dxfId="5370" priority="15" rank="1"/>
  </conditionalFormatting>
  <conditionalFormatting sqref="F5">
    <cfRule type="top10" dxfId="5369" priority="12" rank="1"/>
  </conditionalFormatting>
  <conditionalFormatting sqref="I5">
    <cfRule type="top10" dxfId="5368" priority="9" rank="1"/>
    <cfRule type="top10" dxfId="5367" priority="14" rank="1"/>
  </conditionalFormatting>
  <conditionalFormatting sqref="E5">
    <cfRule type="top10" dxfId="5366" priority="13" rank="1"/>
  </conditionalFormatting>
  <conditionalFormatting sqref="G5">
    <cfRule type="top10" dxfId="5365" priority="11" rank="1"/>
  </conditionalFormatting>
  <conditionalFormatting sqref="H5">
    <cfRule type="top10" dxfId="5364" priority="10" rank="1"/>
  </conditionalFormatting>
  <conditionalFormatting sqref="J5">
    <cfRule type="top10" dxfId="5363" priority="8" rank="1"/>
  </conditionalFormatting>
  <conditionalFormatting sqref="F6">
    <cfRule type="top10" dxfId="5362" priority="5" rank="1"/>
  </conditionalFormatting>
  <conditionalFormatting sqref="I6">
    <cfRule type="top10" dxfId="5361" priority="2" rank="1"/>
    <cfRule type="top10" dxfId="5360" priority="7" rank="1"/>
  </conditionalFormatting>
  <conditionalFormatting sqref="E6">
    <cfRule type="top10" dxfId="5359" priority="6" rank="1"/>
  </conditionalFormatting>
  <conditionalFormatting sqref="G6">
    <cfRule type="top10" dxfId="5358" priority="4" rank="1"/>
  </conditionalFormatting>
  <conditionalFormatting sqref="H6">
    <cfRule type="top10" dxfId="5357" priority="3" rank="1"/>
  </conditionalFormatting>
  <conditionalFormatting sqref="J6">
    <cfRule type="top10" dxfId="5356" priority="1" rank="1"/>
  </conditionalFormatting>
  <hyperlinks>
    <hyperlink ref="Q1" location="'National Adult Rankings'!A1" display="Return to Rankings" xr:uid="{1306316F-3F31-4E43-B82A-AB5657F49F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D4F554-2C36-47A7-A1D2-BAE7B07AF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9451-06E9-4778-AD3C-9F21ABF33BB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278</v>
      </c>
      <c r="C2" s="22">
        <v>44051</v>
      </c>
      <c r="D2" s="23" t="s">
        <v>113</v>
      </c>
      <c r="E2" s="24">
        <v>195</v>
      </c>
      <c r="F2" s="24">
        <v>197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589</v>
      </c>
      <c r="M2" s="30">
        <f>IFERROR(L2/K2,0)</f>
        <v>196.33333333333334</v>
      </c>
      <c r="N2" s="31">
        <v>2</v>
      </c>
      <c r="O2" s="32">
        <f>SUM(M2+N2)</f>
        <v>198.33333333333334</v>
      </c>
    </row>
    <row r="5" spans="1:17" x14ac:dyDescent="0.25">
      <c r="K5" s="17">
        <f>SUM(K2:K4)</f>
        <v>3</v>
      </c>
      <c r="L5" s="17">
        <f>SUM(L2:L4)</f>
        <v>589</v>
      </c>
      <c r="M5" s="19">
        <f>SUM(L5/K5)</f>
        <v>196.33333333333334</v>
      </c>
      <c r="N5" s="17">
        <f>SUM(N2:N4)</f>
        <v>2</v>
      </c>
      <c r="O5" s="19">
        <f>SUM(M5+N5)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878" priority="5" rank="1"/>
  </conditionalFormatting>
  <conditionalFormatting sqref="G2">
    <cfRule type="top10" dxfId="877" priority="4" rank="1"/>
  </conditionalFormatting>
  <conditionalFormatting sqref="H2">
    <cfRule type="top10" dxfId="876" priority="3" rank="1"/>
  </conditionalFormatting>
  <conditionalFormatting sqref="I2">
    <cfRule type="top10" dxfId="875" priority="1" rank="1"/>
  </conditionalFormatting>
  <conditionalFormatting sqref="J2">
    <cfRule type="top10" dxfId="874" priority="2" rank="1"/>
  </conditionalFormatting>
  <conditionalFormatting sqref="E2">
    <cfRule type="top10" dxfId="873" priority="6" rank="1"/>
  </conditionalFormatting>
  <hyperlinks>
    <hyperlink ref="Q1" location="'National Adult Rankings'!A1" display="Return to Rankings" xr:uid="{DD5C9FEB-C217-48D1-A557-6F4E32CD9F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CC4B31-F3C7-4CC9-9ECF-3C103459E53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70913E8-A133-4DE9-98CC-44B713D160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Q24"/>
  <sheetViews>
    <sheetView workbookViewId="0">
      <selection activeCell="C9" sqref="C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216</v>
      </c>
      <c r="C2" s="22">
        <v>44031</v>
      </c>
      <c r="D2" s="23" t="s">
        <v>32</v>
      </c>
      <c r="E2" s="24">
        <v>184</v>
      </c>
      <c r="F2" s="24">
        <v>181</v>
      </c>
      <c r="G2" s="24">
        <v>162</v>
      </c>
      <c r="H2" s="24">
        <v>186</v>
      </c>
      <c r="I2" s="24"/>
      <c r="J2" s="24"/>
      <c r="K2" s="29">
        <v>4</v>
      </c>
      <c r="L2" s="29">
        <v>713</v>
      </c>
      <c r="M2" s="30">
        <v>178.25</v>
      </c>
      <c r="N2" s="31">
        <v>2</v>
      </c>
      <c r="O2" s="32">
        <v>180.25</v>
      </c>
    </row>
    <row r="3" spans="1:17" x14ac:dyDescent="0.25">
      <c r="A3" s="20" t="s">
        <v>128</v>
      </c>
      <c r="B3" s="21" t="s">
        <v>216</v>
      </c>
      <c r="C3" s="22">
        <v>44059</v>
      </c>
      <c r="D3" s="23" t="s">
        <v>32</v>
      </c>
      <c r="E3" s="24">
        <v>183</v>
      </c>
      <c r="F3" s="24">
        <v>184</v>
      </c>
      <c r="G3" s="24">
        <v>183</v>
      </c>
      <c r="H3" s="24">
        <v>184</v>
      </c>
      <c r="I3" s="24"/>
      <c r="J3" s="24"/>
      <c r="K3" s="29">
        <v>4</v>
      </c>
      <c r="L3" s="29">
        <v>734</v>
      </c>
      <c r="M3" s="30">
        <v>183.5</v>
      </c>
      <c r="N3" s="31">
        <v>2</v>
      </c>
      <c r="O3" s="32">
        <v>185.5</v>
      </c>
    </row>
    <row r="4" spans="1:17" x14ac:dyDescent="0.25">
      <c r="A4" s="20" t="s">
        <v>128</v>
      </c>
      <c r="B4" s="21" t="s">
        <v>216</v>
      </c>
      <c r="C4" s="22">
        <v>44068</v>
      </c>
      <c r="D4" s="23" t="s">
        <v>32</v>
      </c>
      <c r="E4" s="24">
        <v>187</v>
      </c>
      <c r="F4" s="24">
        <v>183</v>
      </c>
      <c r="G4" s="24">
        <v>181</v>
      </c>
      <c r="H4" s="24"/>
      <c r="I4" s="24"/>
      <c r="J4" s="24"/>
      <c r="K4" s="29">
        <v>3</v>
      </c>
      <c r="L4" s="29">
        <v>551</v>
      </c>
      <c r="M4" s="30">
        <v>183.66666666666666</v>
      </c>
      <c r="N4" s="31">
        <v>2</v>
      </c>
      <c r="O4" s="32">
        <v>185.66666666666666</v>
      </c>
    </row>
    <row r="5" spans="1:17" x14ac:dyDescent="0.25">
      <c r="A5" s="20" t="s">
        <v>127</v>
      </c>
      <c r="B5" s="21" t="s">
        <v>312</v>
      </c>
      <c r="C5" s="22">
        <v>44079</v>
      </c>
      <c r="D5" s="23" t="s">
        <v>295</v>
      </c>
      <c r="E5" s="24">
        <v>184</v>
      </c>
      <c r="F5" s="24">
        <v>182</v>
      </c>
      <c r="G5" s="24">
        <v>183</v>
      </c>
      <c r="H5" s="24">
        <v>181</v>
      </c>
      <c r="I5" s="24">
        <v>185</v>
      </c>
      <c r="J5" s="24">
        <v>183</v>
      </c>
      <c r="K5" s="29">
        <v>6</v>
      </c>
      <c r="L5" s="29">
        <v>1098</v>
      </c>
      <c r="M5" s="30">
        <v>183</v>
      </c>
      <c r="N5" s="31">
        <v>4</v>
      </c>
      <c r="O5" s="32">
        <v>187</v>
      </c>
    </row>
    <row r="8" spans="1:17" x14ac:dyDescent="0.25">
      <c r="K8" s="17">
        <f>SUM(K2:K7)</f>
        <v>17</v>
      </c>
      <c r="L8" s="17">
        <f>SUM(L2:L7)</f>
        <v>3096</v>
      </c>
      <c r="M8" s="19">
        <f>SUM(L8/K8)</f>
        <v>182.11764705882354</v>
      </c>
      <c r="N8" s="17">
        <f>SUM(N2:N7)</f>
        <v>10</v>
      </c>
      <c r="O8" s="19">
        <f>SUM(M8+N8)</f>
        <v>192.11764705882354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129</v>
      </c>
      <c r="B16" s="21" t="s">
        <v>216</v>
      </c>
      <c r="C16" s="22">
        <v>44040</v>
      </c>
      <c r="D16" s="23" t="s">
        <v>32</v>
      </c>
      <c r="E16" s="24">
        <v>165</v>
      </c>
      <c r="F16" s="24">
        <v>170</v>
      </c>
      <c r="G16" s="24">
        <v>158</v>
      </c>
      <c r="H16" s="24"/>
      <c r="I16" s="24"/>
      <c r="J16" s="24"/>
      <c r="K16" s="29">
        <v>3</v>
      </c>
      <c r="L16" s="29">
        <v>493</v>
      </c>
      <c r="M16" s="30">
        <v>164.33333333333334</v>
      </c>
      <c r="N16" s="31">
        <v>2</v>
      </c>
      <c r="O16" s="32">
        <v>166.33333333333334</v>
      </c>
    </row>
    <row r="17" spans="1:15" x14ac:dyDescent="0.25">
      <c r="A17" s="20" t="s">
        <v>129</v>
      </c>
      <c r="B17" s="21" t="s">
        <v>216</v>
      </c>
      <c r="C17" s="22">
        <v>44094</v>
      </c>
      <c r="D17" s="23" t="s">
        <v>32</v>
      </c>
      <c r="E17" s="24">
        <v>192</v>
      </c>
      <c r="F17" s="24">
        <v>190</v>
      </c>
      <c r="G17" s="24">
        <v>190</v>
      </c>
      <c r="H17" s="24">
        <v>186</v>
      </c>
      <c r="I17" s="24">
        <v>177</v>
      </c>
      <c r="J17" s="24">
        <v>186</v>
      </c>
      <c r="K17" s="29">
        <v>6</v>
      </c>
      <c r="L17" s="29">
        <v>1121</v>
      </c>
      <c r="M17" s="30">
        <v>186.83333333333334</v>
      </c>
      <c r="N17" s="31">
        <v>22</v>
      </c>
      <c r="O17" s="32">
        <v>208.83333333333334</v>
      </c>
    </row>
    <row r="18" spans="1:15" x14ac:dyDescent="0.25">
      <c r="A18" s="20" t="s">
        <v>129</v>
      </c>
      <c r="B18" s="21" t="s">
        <v>216</v>
      </c>
      <c r="C18" s="22">
        <v>44103</v>
      </c>
      <c r="D18" s="23" t="s">
        <v>32</v>
      </c>
      <c r="E18" s="24">
        <v>193</v>
      </c>
      <c r="F18" s="24">
        <v>194</v>
      </c>
      <c r="G18" s="24">
        <v>190</v>
      </c>
      <c r="H18" s="24"/>
      <c r="I18" s="24"/>
      <c r="J18" s="24"/>
      <c r="K18" s="29">
        <v>3</v>
      </c>
      <c r="L18" s="29">
        <v>577</v>
      </c>
      <c r="M18" s="30">
        <v>192.33333333333334</v>
      </c>
      <c r="N18" s="31">
        <v>7</v>
      </c>
      <c r="O18" s="32">
        <v>199.33333333333334</v>
      </c>
    </row>
    <row r="19" spans="1:15" x14ac:dyDescent="0.25">
      <c r="A19" s="20" t="s">
        <v>129</v>
      </c>
      <c r="B19" s="21" t="s">
        <v>216</v>
      </c>
      <c r="C19" s="22">
        <v>44107</v>
      </c>
      <c r="D19" s="23" t="s">
        <v>69</v>
      </c>
      <c r="E19" s="24">
        <v>191</v>
      </c>
      <c r="F19" s="24">
        <v>187</v>
      </c>
      <c r="G19" s="24">
        <v>188</v>
      </c>
      <c r="H19" s="24">
        <v>191</v>
      </c>
      <c r="I19" s="24">
        <v>193</v>
      </c>
      <c r="J19" s="24">
        <v>191</v>
      </c>
      <c r="K19" s="29">
        <v>6</v>
      </c>
      <c r="L19" s="29">
        <v>1141</v>
      </c>
      <c r="M19" s="30">
        <v>190.16666666666666</v>
      </c>
      <c r="N19" s="31">
        <v>20</v>
      </c>
      <c r="O19" s="32">
        <v>210.16666666666666</v>
      </c>
    </row>
    <row r="20" spans="1:15" x14ac:dyDescent="0.25">
      <c r="A20" s="20" t="s">
        <v>129</v>
      </c>
      <c r="B20" s="21" t="s">
        <v>216</v>
      </c>
      <c r="C20" s="22">
        <v>44122</v>
      </c>
      <c r="D20" s="23" t="s">
        <v>32</v>
      </c>
      <c r="E20" s="24">
        <v>193</v>
      </c>
      <c r="F20" s="24">
        <v>182</v>
      </c>
      <c r="G20" s="24">
        <v>191</v>
      </c>
      <c r="H20" s="24">
        <v>190</v>
      </c>
      <c r="I20" s="24"/>
      <c r="J20" s="24"/>
      <c r="K20" s="29">
        <v>4</v>
      </c>
      <c r="L20" s="29">
        <v>756</v>
      </c>
      <c r="M20" s="30">
        <v>189</v>
      </c>
      <c r="N20" s="31">
        <v>11</v>
      </c>
      <c r="O20" s="32">
        <v>200</v>
      </c>
    </row>
    <row r="21" spans="1:15" x14ac:dyDescent="0.25">
      <c r="A21" s="20" t="s">
        <v>129</v>
      </c>
      <c r="B21" s="21" t="s">
        <v>216</v>
      </c>
      <c r="C21" s="22">
        <v>44150</v>
      </c>
      <c r="D21" s="23" t="s">
        <v>32</v>
      </c>
      <c r="E21" s="24">
        <v>190</v>
      </c>
      <c r="F21" s="24">
        <v>192</v>
      </c>
      <c r="G21" s="24">
        <v>190</v>
      </c>
      <c r="H21" s="24">
        <v>183</v>
      </c>
      <c r="I21" s="24"/>
      <c r="J21" s="24"/>
      <c r="K21" s="29">
        <v>4</v>
      </c>
      <c r="L21" s="29">
        <v>755</v>
      </c>
      <c r="M21" s="30">
        <v>188.75</v>
      </c>
      <c r="N21" s="31">
        <v>4</v>
      </c>
      <c r="O21" s="32">
        <v>192.75</v>
      </c>
    </row>
    <row r="24" spans="1:15" x14ac:dyDescent="0.25">
      <c r="K24" s="17">
        <f>SUM(K16:K23)</f>
        <v>26</v>
      </c>
      <c r="L24" s="17">
        <f>SUM(L16:L23)</f>
        <v>4843</v>
      </c>
      <c r="M24" s="19">
        <f>SUM(L24/K24)</f>
        <v>186.26923076923077</v>
      </c>
      <c r="N24" s="17">
        <f>SUM(N16:N23)</f>
        <v>66</v>
      </c>
      <c r="O24" s="19">
        <f>SUM(M24+N24)</f>
        <v>252.26923076923077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B16:C16 E16:J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17:C17 E17:J17" name="Range1_2_1_1_5"/>
    <protectedRange algorithmName="SHA-512" hashValue="ON39YdpmFHfN9f47KpiRvqrKx0V9+erV1CNkpWzYhW/Qyc6aT8rEyCrvauWSYGZK2ia3o7vd3akF07acHAFpOA==" saltValue="yVW9XmDwTqEnmpSGai0KYg==" spinCount="100000" sqref="D17" name="Range1_1_3_1_1_5"/>
    <protectedRange algorithmName="SHA-512" hashValue="ON39YdpmFHfN9f47KpiRvqrKx0V9+erV1CNkpWzYhW/Qyc6aT8rEyCrvauWSYGZK2ia3o7vd3akF07acHAFpOA==" saltValue="yVW9XmDwTqEnmpSGai0KYg==" spinCount="100000" sqref="B18:C18 E18:J18" name="Range1_2_1_1_6"/>
    <protectedRange algorithmName="SHA-512" hashValue="ON39YdpmFHfN9f47KpiRvqrKx0V9+erV1CNkpWzYhW/Qyc6aT8rEyCrvauWSYGZK2ia3o7vd3akF07acHAFpOA==" saltValue="yVW9XmDwTqEnmpSGai0KYg==" spinCount="100000" sqref="D18" name="Range1_1_3_1_1_6"/>
    <protectedRange algorithmName="SHA-512" hashValue="ON39YdpmFHfN9f47KpiRvqrKx0V9+erV1CNkpWzYhW/Qyc6aT8rEyCrvauWSYGZK2ia3o7vd3akF07acHAFpOA==" saltValue="yVW9XmDwTqEnmpSGai0KYg==" spinCount="100000" sqref="B19:C19 E19:J19" name="Range1_2_1_1"/>
    <protectedRange algorithmName="SHA-512" hashValue="ON39YdpmFHfN9f47KpiRvqrKx0V9+erV1CNkpWzYhW/Qyc6aT8rEyCrvauWSYGZK2ia3o7vd3akF07acHAFpOA==" saltValue="yVW9XmDwTqEnmpSGai0KYg==" spinCount="100000" sqref="D19" name="Range1_1_3_1_1"/>
    <protectedRange algorithmName="SHA-512" hashValue="ON39YdpmFHfN9f47KpiRvqrKx0V9+erV1CNkpWzYhW/Qyc6aT8rEyCrvauWSYGZK2ia3o7vd3akF07acHAFpOA==" saltValue="yVW9XmDwTqEnmpSGai0KYg==" spinCount="100000" sqref="B20:C20 E20:J20" name="Range1_2_1_1_8"/>
    <protectedRange algorithmName="SHA-512" hashValue="ON39YdpmFHfN9f47KpiRvqrKx0V9+erV1CNkpWzYhW/Qyc6aT8rEyCrvauWSYGZK2ia3o7vd3akF07acHAFpOA==" saltValue="yVW9XmDwTqEnmpSGai0KYg==" spinCount="100000" sqref="D20" name="Range1_1_3_1_1_8"/>
    <protectedRange algorithmName="SHA-512" hashValue="ON39YdpmFHfN9f47KpiRvqrKx0V9+erV1CNkpWzYhW/Qyc6aT8rEyCrvauWSYGZK2ia3o7vd3akF07acHAFpOA==" saltValue="yVW9XmDwTqEnmpSGai0KYg==" spinCount="100000" sqref="B21:C21 E21:J21" name="Range1_2_1_1_7"/>
    <protectedRange algorithmName="SHA-512" hashValue="ON39YdpmFHfN9f47KpiRvqrKx0V9+erV1CNkpWzYhW/Qyc6aT8rEyCrvauWSYGZK2ia3o7vd3akF07acHAFpOA==" saltValue="yVW9XmDwTqEnmpSGai0KYg==" spinCount="100000" sqref="D21" name="Range1_1_3_1_1_7"/>
  </protectedRanges>
  <conditionalFormatting sqref="E2">
    <cfRule type="top10" dxfId="872" priority="96" rank="1"/>
  </conditionalFormatting>
  <conditionalFormatting sqref="F2">
    <cfRule type="top10" dxfId="871" priority="95" rank="1"/>
  </conditionalFormatting>
  <conditionalFormatting sqref="G2">
    <cfRule type="top10" dxfId="870" priority="94" rank="1"/>
  </conditionalFormatting>
  <conditionalFormatting sqref="H2">
    <cfRule type="top10" dxfId="869" priority="93" rank="1"/>
  </conditionalFormatting>
  <conditionalFormatting sqref="I2">
    <cfRule type="top10" dxfId="868" priority="92" rank="1"/>
  </conditionalFormatting>
  <conditionalFormatting sqref="J2">
    <cfRule type="top10" dxfId="867" priority="91" rank="1"/>
  </conditionalFormatting>
  <conditionalFormatting sqref="E16">
    <cfRule type="top10" dxfId="866" priority="84" rank="1"/>
  </conditionalFormatting>
  <conditionalFormatting sqref="F16">
    <cfRule type="top10" dxfId="865" priority="83" rank="1"/>
  </conditionalFormatting>
  <conditionalFormatting sqref="G16">
    <cfRule type="top10" dxfId="864" priority="82" rank="1"/>
  </conditionalFormatting>
  <conditionalFormatting sqref="H16">
    <cfRule type="top10" dxfId="863" priority="81" rank="1"/>
  </conditionalFormatting>
  <conditionalFormatting sqref="I16">
    <cfRule type="top10" dxfId="862" priority="80" rank="1"/>
  </conditionalFormatting>
  <conditionalFormatting sqref="J16">
    <cfRule type="top10" dxfId="861" priority="79" rank="1"/>
  </conditionalFormatting>
  <conditionalFormatting sqref="E3">
    <cfRule type="top10" dxfId="860" priority="78" rank="1"/>
  </conditionalFormatting>
  <conditionalFormatting sqref="F3">
    <cfRule type="top10" dxfId="859" priority="77" rank="1"/>
  </conditionalFormatting>
  <conditionalFormatting sqref="G3">
    <cfRule type="top10" dxfId="858" priority="76" rank="1"/>
  </conditionalFormatting>
  <conditionalFormatting sqref="H3">
    <cfRule type="top10" dxfId="857" priority="75" rank="1"/>
  </conditionalFormatting>
  <conditionalFormatting sqref="I3">
    <cfRule type="top10" dxfId="856" priority="74" rank="1"/>
  </conditionalFormatting>
  <conditionalFormatting sqref="J3">
    <cfRule type="top10" dxfId="855" priority="73" rank="1"/>
  </conditionalFormatting>
  <conditionalFormatting sqref="E4">
    <cfRule type="top10" dxfId="854" priority="72" rank="1"/>
  </conditionalFormatting>
  <conditionalFormatting sqref="F4">
    <cfRule type="top10" dxfId="853" priority="71" rank="1"/>
  </conditionalFormatting>
  <conditionalFormatting sqref="G4">
    <cfRule type="top10" dxfId="852" priority="70" rank="1"/>
  </conditionalFormatting>
  <conditionalFormatting sqref="H4">
    <cfRule type="top10" dxfId="851" priority="69" rank="1"/>
  </conditionalFormatting>
  <conditionalFormatting sqref="I4">
    <cfRule type="top10" dxfId="850" priority="68" rank="1"/>
  </conditionalFormatting>
  <conditionalFormatting sqref="J4">
    <cfRule type="top10" dxfId="849" priority="67" rank="1"/>
  </conditionalFormatting>
  <conditionalFormatting sqref="I5">
    <cfRule type="top10" dxfId="848" priority="66" rank="1"/>
  </conditionalFormatting>
  <conditionalFormatting sqref="E5">
    <cfRule type="top10" dxfId="847" priority="65" rank="1"/>
  </conditionalFormatting>
  <conditionalFormatting sqref="F5">
    <cfRule type="top10" dxfId="846" priority="64" rank="1"/>
  </conditionalFormatting>
  <conditionalFormatting sqref="G5">
    <cfRule type="top10" dxfId="845" priority="63" rank="1"/>
  </conditionalFormatting>
  <conditionalFormatting sqref="H5">
    <cfRule type="top10" dxfId="844" priority="62" rank="1"/>
  </conditionalFormatting>
  <conditionalFormatting sqref="J5">
    <cfRule type="top10" dxfId="843" priority="61" rank="1"/>
  </conditionalFormatting>
  <conditionalFormatting sqref="E17">
    <cfRule type="top10" dxfId="842" priority="60" rank="1"/>
  </conditionalFormatting>
  <conditionalFormatting sqref="F17">
    <cfRule type="top10" dxfId="841" priority="59" rank="1"/>
  </conditionalFormatting>
  <conditionalFormatting sqref="G17">
    <cfRule type="top10" dxfId="840" priority="58" rank="1"/>
  </conditionalFormatting>
  <conditionalFormatting sqref="H17">
    <cfRule type="top10" dxfId="839" priority="57" rank="1"/>
  </conditionalFormatting>
  <conditionalFormatting sqref="I17">
    <cfRule type="top10" dxfId="838" priority="56" rank="1"/>
  </conditionalFormatting>
  <conditionalFormatting sqref="J17">
    <cfRule type="top10" dxfId="837" priority="55" rank="1"/>
  </conditionalFormatting>
  <conditionalFormatting sqref="E18">
    <cfRule type="top10" dxfId="836" priority="36" rank="1"/>
  </conditionalFormatting>
  <conditionalFormatting sqref="F18">
    <cfRule type="top10" dxfId="835" priority="35" rank="1"/>
  </conditionalFormatting>
  <conditionalFormatting sqref="G18">
    <cfRule type="top10" dxfId="834" priority="34" rank="1"/>
  </conditionalFormatting>
  <conditionalFormatting sqref="H18">
    <cfRule type="top10" dxfId="833" priority="33" rank="1"/>
  </conditionalFormatting>
  <conditionalFormatting sqref="I18">
    <cfRule type="top10" dxfId="832" priority="32" rank="1"/>
  </conditionalFormatting>
  <conditionalFormatting sqref="J18">
    <cfRule type="top10" dxfId="831" priority="31" rank="1"/>
  </conditionalFormatting>
  <conditionalFormatting sqref="E19">
    <cfRule type="top10" dxfId="830" priority="24" rank="1"/>
  </conditionalFormatting>
  <conditionalFormatting sqref="F19">
    <cfRule type="top10" dxfId="829" priority="23" rank="1"/>
  </conditionalFormatting>
  <conditionalFormatting sqref="G19">
    <cfRule type="top10" dxfId="828" priority="22" rank="1"/>
  </conditionalFormatting>
  <conditionalFormatting sqref="H19">
    <cfRule type="top10" dxfId="827" priority="21" rank="1"/>
  </conditionalFormatting>
  <conditionalFormatting sqref="I19">
    <cfRule type="top10" dxfId="826" priority="20" rank="1"/>
  </conditionalFormatting>
  <conditionalFormatting sqref="J19">
    <cfRule type="top10" dxfId="825" priority="19" rank="1"/>
  </conditionalFormatting>
  <conditionalFormatting sqref="E20">
    <cfRule type="top10" dxfId="824" priority="12" rank="1"/>
  </conditionalFormatting>
  <conditionalFormatting sqref="F20">
    <cfRule type="top10" dxfId="823" priority="11" rank="1"/>
  </conditionalFormatting>
  <conditionalFormatting sqref="G20">
    <cfRule type="top10" dxfId="822" priority="10" rank="1"/>
  </conditionalFormatting>
  <conditionalFormatting sqref="H20">
    <cfRule type="top10" dxfId="821" priority="9" rank="1"/>
  </conditionalFormatting>
  <conditionalFormatting sqref="I20">
    <cfRule type="top10" dxfId="820" priority="8" rank="1"/>
  </conditionalFormatting>
  <conditionalFormatting sqref="J20">
    <cfRule type="top10" dxfId="819" priority="7" rank="1"/>
  </conditionalFormatting>
  <conditionalFormatting sqref="E21">
    <cfRule type="top10" dxfId="818" priority="6" rank="1"/>
  </conditionalFormatting>
  <conditionalFormatting sqref="F21">
    <cfRule type="top10" dxfId="817" priority="5" rank="1"/>
  </conditionalFormatting>
  <conditionalFormatting sqref="G21">
    <cfRule type="top10" dxfId="816" priority="4" rank="1"/>
  </conditionalFormatting>
  <conditionalFormatting sqref="H21">
    <cfRule type="top10" dxfId="815" priority="3" rank="1"/>
  </conditionalFormatting>
  <conditionalFormatting sqref="I21">
    <cfRule type="top10" dxfId="814" priority="2" rank="1"/>
  </conditionalFormatting>
  <conditionalFormatting sqref="J21">
    <cfRule type="top10" dxfId="813" priority="1" rank="1"/>
  </conditionalFormatting>
  <hyperlinks>
    <hyperlink ref="Q1" location="'National Adult Rankings'!A1" display="Return to Rankings" xr:uid="{A171D857-98AA-4D9D-9BBE-5567A3721C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BE19-6AB1-4D3A-917B-D6A0707DC29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317</v>
      </c>
      <c r="C2" s="22">
        <v>44079</v>
      </c>
      <c r="D2" s="23" t="s">
        <v>295</v>
      </c>
      <c r="E2" s="24">
        <v>140</v>
      </c>
      <c r="F2" s="24">
        <v>144</v>
      </c>
      <c r="G2" s="24">
        <v>162</v>
      </c>
      <c r="H2" s="24">
        <v>0</v>
      </c>
      <c r="I2" s="24">
        <v>0</v>
      </c>
      <c r="J2" s="24">
        <v>0</v>
      </c>
      <c r="K2" s="29">
        <v>6</v>
      </c>
      <c r="L2" s="29">
        <v>446</v>
      </c>
      <c r="M2" s="30">
        <v>74.333333333333329</v>
      </c>
      <c r="N2" s="31">
        <v>4</v>
      </c>
      <c r="O2" s="32">
        <v>78.333333333333329</v>
      </c>
    </row>
    <row r="5" spans="1:17" x14ac:dyDescent="0.25">
      <c r="K5" s="17">
        <f>SUM(K2:K4)</f>
        <v>6</v>
      </c>
      <c r="L5" s="17">
        <f>SUM(L2:L4)</f>
        <v>446</v>
      </c>
      <c r="M5" s="19">
        <f>SUM(L5/K5)</f>
        <v>74.333333333333329</v>
      </c>
      <c r="N5" s="17">
        <f>SUM(N2:N4)</f>
        <v>4</v>
      </c>
      <c r="O5" s="19">
        <f>SUM(M5+N5)</f>
        <v>78.333333333333329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</protectedRanges>
  <hyperlinks>
    <hyperlink ref="Q1" location="'National Adult Rankings'!A1" display="Return to Rankings" xr:uid="{54FBF43A-1A2A-4C1D-94A2-70C46B67E9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488DD-661A-4D37-9909-0706867208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D6B-07BB-4C0F-9FE1-7814C7B5774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31</v>
      </c>
      <c r="B2" s="72" t="s">
        <v>358</v>
      </c>
      <c r="C2" s="22">
        <v>44121</v>
      </c>
      <c r="D2" s="23" t="s">
        <v>134</v>
      </c>
      <c r="E2" s="73">
        <v>153</v>
      </c>
      <c r="F2" s="71">
        <v>178</v>
      </c>
      <c r="G2" s="71">
        <v>165</v>
      </c>
      <c r="H2" s="24">
        <v>167</v>
      </c>
      <c r="I2" s="24">
        <v>170</v>
      </c>
      <c r="J2" s="24">
        <v>171</v>
      </c>
      <c r="K2" s="29">
        <v>6</v>
      </c>
      <c r="L2" s="29">
        <v>1004</v>
      </c>
      <c r="M2" s="30">
        <v>167.33</v>
      </c>
      <c r="N2" s="31">
        <v>10</v>
      </c>
      <c r="O2" s="32">
        <v>177.33</v>
      </c>
    </row>
    <row r="5" spans="1:17" x14ac:dyDescent="0.25">
      <c r="K5" s="17">
        <f>SUM(K2:K4)</f>
        <v>6</v>
      </c>
      <c r="L5" s="17">
        <f>SUM(L2:L4)</f>
        <v>1004</v>
      </c>
      <c r="M5" s="19">
        <f>SUM(L5/K5)</f>
        <v>167.33333333333334</v>
      </c>
      <c r="N5" s="17">
        <f>SUM(N2:N4)</f>
        <v>10</v>
      </c>
      <c r="O5" s="19">
        <f>SUM(M5+N5)</f>
        <v>177.33333333333334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812" priority="5" rank="1"/>
  </conditionalFormatting>
  <conditionalFormatting sqref="G2">
    <cfRule type="top10" dxfId="811" priority="4" rank="1"/>
  </conditionalFormatting>
  <conditionalFormatting sqref="H2">
    <cfRule type="top10" dxfId="810" priority="3" rank="1"/>
  </conditionalFormatting>
  <conditionalFormatting sqref="I2">
    <cfRule type="top10" dxfId="809" priority="1" rank="1"/>
  </conditionalFormatting>
  <conditionalFormatting sqref="J2">
    <cfRule type="top10" dxfId="808" priority="2" rank="1"/>
  </conditionalFormatting>
  <conditionalFormatting sqref="E2">
    <cfRule type="top10" dxfId="807" priority="6" rank="1"/>
  </conditionalFormatting>
  <hyperlinks>
    <hyperlink ref="Q1" location="'National Adult Rankings'!A1" display="Return to Rankings" xr:uid="{682B4A1C-9C76-432C-91AC-4B2134CB0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CADB4-9C5D-4F88-B0FC-1BA041CA37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D47A-C68A-453E-A5F2-2951B6FB1734}">
  <sheetPr codeName="Sheet5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75</v>
      </c>
      <c r="C2" s="22">
        <v>43905</v>
      </c>
      <c r="D2" s="39" t="s">
        <v>73</v>
      </c>
      <c r="E2" s="24">
        <v>183</v>
      </c>
      <c r="F2" s="24">
        <v>184</v>
      </c>
      <c r="G2" s="24">
        <v>181</v>
      </c>
      <c r="H2" s="24">
        <v>182</v>
      </c>
      <c r="I2" s="24"/>
      <c r="J2" s="24"/>
      <c r="K2" s="29">
        <v>4</v>
      </c>
      <c r="L2" s="29">
        <v>730</v>
      </c>
      <c r="M2" s="30">
        <v>182.5</v>
      </c>
      <c r="N2" s="31">
        <v>2</v>
      </c>
      <c r="O2" s="32">
        <v>184.5</v>
      </c>
    </row>
    <row r="5" spans="1:17" x14ac:dyDescent="0.25">
      <c r="K5" s="17">
        <f>SUM(K2:K4)</f>
        <v>4</v>
      </c>
      <c r="L5" s="17">
        <f>SUM(L2:L4)</f>
        <v>730</v>
      </c>
      <c r="M5" s="19">
        <f>SUM(L5/K5)</f>
        <v>182.5</v>
      </c>
      <c r="N5" s="17">
        <f>SUM(N2:N4)</f>
        <v>2</v>
      </c>
      <c r="O5" s="19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806" priority="5" rank="1"/>
  </conditionalFormatting>
  <conditionalFormatting sqref="G2">
    <cfRule type="top10" dxfId="805" priority="4" rank="1"/>
  </conditionalFormatting>
  <conditionalFormatting sqref="H2">
    <cfRule type="top10" dxfId="804" priority="3" rank="1"/>
  </conditionalFormatting>
  <conditionalFormatting sqref="I2">
    <cfRule type="top10" dxfId="803" priority="1" rank="1"/>
  </conditionalFormatting>
  <conditionalFormatting sqref="J2">
    <cfRule type="top10" dxfId="802" priority="2" rank="1"/>
  </conditionalFormatting>
  <conditionalFormatting sqref="E2">
    <cfRule type="top10" dxfId="801" priority="6" rank="1"/>
  </conditionalFormatting>
  <hyperlinks>
    <hyperlink ref="Q1" location="'National Adult Rankings'!A1" display="Return to Rankings" xr:uid="{5404729F-1DF7-4CD5-98F2-C273046AA7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63191C-7EA3-484A-AD05-5A7438AFD6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35E5203-392B-436B-888C-9920F004B83A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61D-659D-491C-9939-66EEB0754A8C}">
  <sheetPr codeName="Sheet80"/>
  <dimension ref="A1:Q12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91</v>
      </c>
      <c r="C2" s="22">
        <v>43939</v>
      </c>
      <c r="D2" s="23" t="s">
        <v>88</v>
      </c>
      <c r="E2" s="24">
        <v>193</v>
      </c>
      <c r="F2" s="24">
        <v>195</v>
      </c>
      <c r="G2" s="24">
        <v>189</v>
      </c>
      <c r="H2" s="24">
        <v>193.001</v>
      </c>
      <c r="I2" s="24"/>
      <c r="J2" s="24"/>
      <c r="K2" s="29">
        <f>COUNT(E2:J2)</f>
        <v>4</v>
      </c>
      <c r="L2" s="29">
        <f>SUM(E2:J2)</f>
        <v>770.00099999999998</v>
      </c>
      <c r="M2" s="30">
        <f>IFERROR(L2/K2,0)</f>
        <v>192.50024999999999</v>
      </c>
      <c r="N2" s="31">
        <v>8</v>
      </c>
      <c r="O2" s="32">
        <f>SUM(M2+N2)</f>
        <v>200.50024999999999</v>
      </c>
    </row>
    <row r="3" spans="1:17" x14ac:dyDescent="0.25">
      <c r="A3" s="20" t="s">
        <v>127</v>
      </c>
      <c r="B3" s="21" t="s">
        <v>91</v>
      </c>
      <c r="C3" s="22">
        <v>43960</v>
      </c>
      <c r="D3" s="23" t="s">
        <v>88</v>
      </c>
      <c r="E3" s="24">
        <v>190</v>
      </c>
      <c r="F3" s="24">
        <v>197</v>
      </c>
      <c r="G3" s="24">
        <v>193</v>
      </c>
      <c r="H3" s="24">
        <v>188</v>
      </c>
      <c r="I3" s="24"/>
      <c r="J3" s="24"/>
      <c r="K3" s="29">
        <v>4</v>
      </c>
      <c r="L3" s="29">
        <v>768</v>
      </c>
      <c r="M3" s="30">
        <v>192</v>
      </c>
      <c r="N3" s="31">
        <v>5</v>
      </c>
      <c r="O3" s="32">
        <v>197</v>
      </c>
    </row>
    <row r="4" spans="1:17" x14ac:dyDescent="0.25">
      <c r="A4" s="20" t="s">
        <v>127</v>
      </c>
      <c r="B4" s="21" t="s">
        <v>91</v>
      </c>
      <c r="C4" s="65">
        <v>44002</v>
      </c>
      <c r="D4" s="66" t="s">
        <v>88</v>
      </c>
      <c r="E4" s="24">
        <v>192</v>
      </c>
      <c r="F4" s="24">
        <v>195</v>
      </c>
      <c r="G4" s="24">
        <v>191</v>
      </c>
      <c r="H4" s="24">
        <v>197</v>
      </c>
      <c r="I4" s="24"/>
      <c r="J4" s="24"/>
      <c r="K4" s="29">
        <v>4</v>
      </c>
      <c r="L4" s="29">
        <v>775</v>
      </c>
      <c r="M4" s="30">
        <v>193.75</v>
      </c>
      <c r="N4" s="31">
        <v>4</v>
      </c>
      <c r="O4" s="32">
        <v>197.75</v>
      </c>
    </row>
    <row r="5" spans="1:17" x14ac:dyDescent="0.25">
      <c r="A5" s="20" t="s">
        <v>127</v>
      </c>
      <c r="B5" s="21" t="s">
        <v>91</v>
      </c>
      <c r="C5" s="22">
        <v>44032</v>
      </c>
      <c r="D5" s="23" t="s">
        <v>88</v>
      </c>
      <c r="E5" s="24">
        <v>190</v>
      </c>
      <c r="F5" s="24">
        <v>197</v>
      </c>
      <c r="G5" s="24">
        <v>197</v>
      </c>
      <c r="H5" s="24">
        <v>197</v>
      </c>
      <c r="I5" s="24"/>
      <c r="J5" s="24"/>
      <c r="K5" s="29">
        <v>4</v>
      </c>
      <c r="L5" s="29">
        <v>781</v>
      </c>
      <c r="M5" s="30">
        <v>195.25</v>
      </c>
      <c r="N5" s="31">
        <v>8</v>
      </c>
      <c r="O5" s="32">
        <v>203.25</v>
      </c>
    </row>
    <row r="6" spans="1:17" x14ac:dyDescent="0.25">
      <c r="A6" s="20" t="s">
        <v>127</v>
      </c>
      <c r="B6" s="21" t="s">
        <v>91</v>
      </c>
      <c r="C6" s="22">
        <v>44051</v>
      </c>
      <c r="D6" s="23" t="s">
        <v>88</v>
      </c>
      <c r="E6" s="24">
        <v>198</v>
      </c>
      <c r="F6" s="24">
        <v>194</v>
      </c>
      <c r="G6" s="24">
        <v>196</v>
      </c>
      <c r="H6" s="24">
        <v>198</v>
      </c>
      <c r="I6" s="24"/>
      <c r="J6" s="24"/>
      <c r="K6" s="29">
        <v>4</v>
      </c>
      <c r="L6" s="29">
        <v>786</v>
      </c>
      <c r="M6" s="30">
        <v>196.5</v>
      </c>
      <c r="N6" s="31">
        <v>4</v>
      </c>
      <c r="O6" s="32">
        <v>200.5</v>
      </c>
    </row>
    <row r="7" spans="1:17" x14ac:dyDescent="0.25">
      <c r="A7" s="40" t="s">
        <v>127</v>
      </c>
      <c r="B7" s="41" t="s">
        <v>91</v>
      </c>
      <c r="C7" s="42">
        <v>44093</v>
      </c>
      <c r="D7" s="23" t="s">
        <v>88</v>
      </c>
      <c r="E7" s="44">
        <v>198</v>
      </c>
      <c r="F7" s="44">
        <v>196</v>
      </c>
      <c r="G7" s="44">
        <v>198.001</v>
      </c>
      <c r="H7" s="44">
        <v>198</v>
      </c>
      <c r="I7" s="44"/>
      <c r="J7" s="44"/>
      <c r="K7" s="45">
        <v>4</v>
      </c>
      <c r="L7" s="45">
        <v>790.00099999999998</v>
      </c>
      <c r="M7" s="46">
        <v>197.50024999999999</v>
      </c>
      <c r="N7" s="47">
        <v>11</v>
      </c>
      <c r="O7" s="48">
        <v>208.50024999999999</v>
      </c>
    </row>
    <row r="8" spans="1:17" x14ac:dyDescent="0.25">
      <c r="A8" s="20" t="s">
        <v>127</v>
      </c>
      <c r="B8" s="21" t="s">
        <v>91</v>
      </c>
      <c r="C8" s="22">
        <v>44114</v>
      </c>
      <c r="D8" s="23" t="s">
        <v>88</v>
      </c>
      <c r="E8" s="24">
        <v>187</v>
      </c>
      <c r="F8" s="24">
        <v>196</v>
      </c>
      <c r="G8" s="24">
        <v>196</v>
      </c>
      <c r="H8" s="24">
        <v>194</v>
      </c>
      <c r="I8" s="24">
        <v>194</v>
      </c>
      <c r="J8" s="24">
        <v>196</v>
      </c>
      <c r="K8" s="29">
        <v>6</v>
      </c>
      <c r="L8" s="29">
        <v>1163</v>
      </c>
      <c r="M8" s="30">
        <v>193.83333333333334</v>
      </c>
      <c r="N8" s="31">
        <v>6</v>
      </c>
      <c r="O8" s="32">
        <v>199.83333333333334</v>
      </c>
    </row>
    <row r="9" spans="1:17" x14ac:dyDescent="0.25">
      <c r="A9" s="20" t="s">
        <v>61</v>
      </c>
      <c r="B9" s="21" t="s">
        <v>91</v>
      </c>
      <c r="C9" s="22">
        <v>44142</v>
      </c>
      <c r="D9" s="23" t="s">
        <v>88</v>
      </c>
      <c r="E9" s="24">
        <v>198</v>
      </c>
      <c r="F9" s="24">
        <v>193</v>
      </c>
      <c r="G9" s="24">
        <v>199</v>
      </c>
      <c r="H9" s="24">
        <v>198</v>
      </c>
      <c r="I9" s="24">
        <v>197</v>
      </c>
      <c r="J9" s="24">
        <v>198</v>
      </c>
      <c r="K9" s="29">
        <v>6</v>
      </c>
      <c r="L9" s="29">
        <v>1183</v>
      </c>
      <c r="M9" s="30">
        <v>197.16666666666666</v>
      </c>
      <c r="N9" s="31">
        <v>16</v>
      </c>
      <c r="O9" s="32">
        <v>213.16666666666666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6">
        <f>SUM(L12/K12)</f>
        <v>194.88894444444446</v>
      </c>
      <c r="N12" s="17">
        <f>SUM(N2:N11)</f>
        <v>62</v>
      </c>
      <c r="O12" s="19">
        <f>SUM(M12+N12)</f>
        <v>256.88894444444446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3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H2">
    <cfRule type="top10" dxfId="800" priority="48" rank="1"/>
  </conditionalFormatting>
  <conditionalFormatting sqref="G2">
    <cfRule type="top10" dxfId="799" priority="49" rank="1"/>
  </conditionalFormatting>
  <conditionalFormatting sqref="F2">
    <cfRule type="top10" dxfId="798" priority="50" rank="1"/>
  </conditionalFormatting>
  <conditionalFormatting sqref="E2">
    <cfRule type="top10" dxfId="797" priority="51" rank="1"/>
  </conditionalFormatting>
  <conditionalFormatting sqref="I2">
    <cfRule type="top10" dxfId="796" priority="46" rank="1"/>
  </conditionalFormatting>
  <conditionalFormatting sqref="J2">
    <cfRule type="top10" dxfId="795" priority="47" rank="1"/>
  </conditionalFormatting>
  <conditionalFormatting sqref="I3">
    <cfRule type="top10" dxfId="794" priority="40" rank="1"/>
  </conditionalFormatting>
  <conditionalFormatting sqref="E3">
    <cfRule type="top10" dxfId="793" priority="41" rank="1"/>
  </conditionalFormatting>
  <conditionalFormatting sqref="F3">
    <cfRule type="top10" dxfId="792" priority="42" rank="1"/>
  </conditionalFormatting>
  <conditionalFormatting sqref="G3">
    <cfRule type="top10" dxfId="791" priority="43" rank="1"/>
  </conditionalFormatting>
  <conditionalFormatting sqref="H3">
    <cfRule type="top10" dxfId="790" priority="44" rank="1"/>
  </conditionalFormatting>
  <conditionalFormatting sqref="J3">
    <cfRule type="top10" dxfId="789" priority="45" rank="1"/>
  </conditionalFormatting>
  <conditionalFormatting sqref="J4">
    <cfRule type="top10" dxfId="788" priority="39" rank="1"/>
  </conditionalFormatting>
  <conditionalFormatting sqref="I4">
    <cfRule type="top10" dxfId="787" priority="35" rank="1"/>
  </conditionalFormatting>
  <conditionalFormatting sqref="E4">
    <cfRule type="top10" dxfId="786" priority="34" rank="1"/>
  </conditionalFormatting>
  <conditionalFormatting sqref="F4">
    <cfRule type="top10" dxfId="785" priority="33" rank="1"/>
  </conditionalFormatting>
  <conditionalFormatting sqref="G4">
    <cfRule type="top10" dxfId="784" priority="32" rank="1"/>
  </conditionalFormatting>
  <conditionalFormatting sqref="H4">
    <cfRule type="top10" dxfId="783" priority="31" rank="1"/>
  </conditionalFormatting>
  <conditionalFormatting sqref="I5">
    <cfRule type="top10" dxfId="782" priority="30" rank="1"/>
  </conditionalFormatting>
  <conditionalFormatting sqref="E5">
    <cfRule type="top10" dxfId="781" priority="29" rank="1"/>
  </conditionalFormatting>
  <conditionalFormatting sqref="F5">
    <cfRule type="top10" dxfId="780" priority="28" rank="1"/>
  </conditionalFormatting>
  <conditionalFormatting sqref="G5">
    <cfRule type="top10" dxfId="779" priority="27" rank="1"/>
  </conditionalFormatting>
  <conditionalFormatting sqref="H5">
    <cfRule type="top10" dxfId="778" priority="26" rank="1"/>
  </conditionalFormatting>
  <conditionalFormatting sqref="J5">
    <cfRule type="top10" dxfId="777" priority="25" rank="1"/>
  </conditionalFormatting>
  <conditionalFormatting sqref="I6">
    <cfRule type="top10" dxfId="776" priority="24" rank="1"/>
  </conditionalFormatting>
  <conditionalFormatting sqref="E6">
    <cfRule type="top10" dxfId="775" priority="23" rank="1"/>
  </conditionalFormatting>
  <conditionalFormatting sqref="F6">
    <cfRule type="top10" dxfId="774" priority="22" rank="1"/>
  </conditionalFormatting>
  <conditionalFormatting sqref="G6">
    <cfRule type="top10" dxfId="773" priority="21" rank="1"/>
  </conditionalFormatting>
  <conditionalFormatting sqref="H6">
    <cfRule type="top10" dxfId="772" priority="20" rank="1"/>
  </conditionalFormatting>
  <conditionalFormatting sqref="J6">
    <cfRule type="top10" dxfId="771" priority="19" rank="1"/>
  </conditionalFormatting>
  <conditionalFormatting sqref="I7">
    <cfRule type="top10" dxfId="770" priority="18" rank="1"/>
  </conditionalFormatting>
  <conditionalFormatting sqref="E7">
    <cfRule type="top10" dxfId="769" priority="17" rank="1"/>
  </conditionalFormatting>
  <conditionalFormatting sqref="F7">
    <cfRule type="top10" dxfId="768" priority="16" rank="1"/>
  </conditionalFormatting>
  <conditionalFormatting sqref="G7">
    <cfRule type="top10" dxfId="767" priority="15" rank="1"/>
  </conditionalFormatting>
  <conditionalFormatting sqref="H7">
    <cfRule type="top10" dxfId="766" priority="14" rank="1"/>
  </conditionalFormatting>
  <conditionalFormatting sqref="J7">
    <cfRule type="top10" dxfId="765" priority="13" rank="1"/>
  </conditionalFormatting>
  <conditionalFormatting sqref="I8">
    <cfRule type="top10" dxfId="764" priority="12" rank="1"/>
  </conditionalFormatting>
  <conditionalFormatting sqref="E8">
    <cfRule type="top10" dxfId="763" priority="11" rank="1"/>
  </conditionalFormatting>
  <conditionalFormatting sqref="F8">
    <cfRule type="top10" dxfId="762" priority="10" rank="1"/>
  </conditionalFormatting>
  <conditionalFormatting sqref="G8">
    <cfRule type="top10" dxfId="761" priority="9" rank="1"/>
  </conditionalFormatting>
  <conditionalFormatting sqref="H8">
    <cfRule type="top10" dxfId="760" priority="8" rank="1"/>
  </conditionalFormatting>
  <conditionalFormatting sqref="J8">
    <cfRule type="top10" dxfId="759" priority="7" rank="1"/>
  </conditionalFormatting>
  <conditionalFormatting sqref="F9">
    <cfRule type="top10" dxfId="758" priority="5" rank="1"/>
  </conditionalFormatting>
  <conditionalFormatting sqref="G9">
    <cfRule type="top10" dxfId="757" priority="4" rank="1"/>
  </conditionalFormatting>
  <conditionalFormatting sqref="H9">
    <cfRule type="top10" dxfId="756" priority="3" rank="1"/>
  </conditionalFormatting>
  <conditionalFormatting sqref="I9">
    <cfRule type="top10" dxfId="755" priority="1" rank="1"/>
  </conditionalFormatting>
  <conditionalFormatting sqref="J9">
    <cfRule type="top10" dxfId="754" priority="2" rank="1"/>
  </conditionalFormatting>
  <conditionalFormatting sqref="E9">
    <cfRule type="top10" dxfId="753" priority="6" rank="1"/>
  </conditionalFormatting>
  <hyperlinks>
    <hyperlink ref="Q1" location="'National Adult Rankings'!A1" display="Return to Rankings" xr:uid="{CCFA8FD0-834C-42DF-9BD1-C2EA3D1D4D36}"/>
  </hyperlink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A119-769A-4EB9-8BA5-C46659423F60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74" t="s">
        <v>340</v>
      </c>
      <c r="C2" s="22">
        <v>44093</v>
      </c>
      <c r="D2" s="23" t="s">
        <v>335</v>
      </c>
      <c r="E2" s="24">
        <v>185</v>
      </c>
      <c r="F2" s="24">
        <v>183</v>
      </c>
      <c r="G2" s="24">
        <v>185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4</v>
      </c>
      <c r="O2" s="32">
        <v>188.33333333333334</v>
      </c>
    </row>
    <row r="5" spans="1:17" x14ac:dyDescent="0.25">
      <c r="K5" s="17">
        <f>SUM(K2:K4)</f>
        <v>3</v>
      </c>
      <c r="L5" s="17">
        <f>SUM(L2:L4)</f>
        <v>553</v>
      </c>
      <c r="M5" s="19">
        <f>SUM(L5/K5)</f>
        <v>184.33333333333334</v>
      </c>
      <c r="N5" s="17">
        <f>SUM(N2:N4)</f>
        <v>4</v>
      </c>
      <c r="O5" s="19">
        <f>SUM(M5+N5)</f>
        <v>188.33333333333334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78</v>
      </c>
      <c r="B13" s="21" t="s">
        <v>340</v>
      </c>
      <c r="C13" s="22">
        <v>44093</v>
      </c>
      <c r="D13" s="23" t="s">
        <v>256</v>
      </c>
      <c r="E13" s="24">
        <v>178</v>
      </c>
      <c r="F13" s="24">
        <v>175</v>
      </c>
      <c r="G13" s="24">
        <v>184</v>
      </c>
      <c r="H13" s="24"/>
      <c r="I13" s="24"/>
      <c r="J13" s="24"/>
      <c r="K13" s="29">
        <v>3</v>
      </c>
      <c r="L13" s="29">
        <v>537</v>
      </c>
      <c r="M13" s="30">
        <v>179</v>
      </c>
      <c r="N13" s="31">
        <v>4</v>
      </c>
      <c r="O13" s="32">
        <v>183</v>
      </c>
    </row>
    <row r="16" spans="1:17" x14ac:dyDescent="0.25">
      <c r="K16" s="17">
        <f>SUM(K13:K15)</f>
        <v>3</v>
      </c>
      <c r="L16" s="17">
        <f>SUM(L13:L15)</f>
        <v>537</v>
      </c>
      <c r="M16" s="19">
        <f>SUM(L16/K16)</f>
        <v>179</v>
      </c>
      <c r="N16" s="17">
        <f>SUM(N13:N15)</f>
        <v>4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B2:C2" name="Range1_6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13:J13 B13:C13" name="Range1_8"/>
    <protectedRange algorithmName="SHA-512" hashValue="ON39YdpmFHfN9f47KpiRvqrKx0V9+erV1CNkpWzYhW/Qyc6aT8rEyCrvauWSYGZK2ia3o7vd3akF07acHAFpOA==" saltValue="yVW9XmDwTqEnmpSGai0KYg==" spinCount="100000" sqref="D13" name="Range1_1_7"/>
  </protectedRanges>
  <conditionalFormatting sqref="J2">
    <cfRule type="top10" dxfId="752" priority="14" rank="1"/>
  </conditionalFormatting>
  <conditionalFormatting sqref="F2">
    <cfRule type="top10" dxfId="751" priority="17" rank="1"/>
  </conditionalFormatting>
  <conditionalFormatting sqref="G2">
    <cfRule type="top10" dxfId="750" priority="16" rank="1"/>
  </conditionalFormatting>
  <conditionalFormatting sqref="H2">
    <cfRule type="top10" dxfId="749" priority="15" rank="1"/>
  </conditionalFormatting>
  <conditionalFormatting sqref="I2">
    <cfRule type="top10" dxfId="748" priority="13" rank="1"/>
  </conditionalFormatting>
  <conditionalFormatting sqref="E2">
    <cfRule type="top10" dxfId="747" priority="18" rank="1"/>
  </conditionalFormatting>
  <conditionalFormatting sqref="G13">
    <cfRule type="top10" dxfId="746" priority="4" rank="1"/>
  </conditionalFormatting>
  <conditionalFormatting sqref="H13">
    <cfRule type="top10" dxfId="745" priority="3" rank="1"/>
  </conditionalFormatting>
  <conditionalFormatting sqref="F13">
    <cfRule type="top10" dxfId="744" priority="6" rank="1"/>
  </conditionalFormatting>
  <conditionalFormatting sqref="E13">
    <cfRule type="top10" dxfId="743" priority="5" rank="1"/>
  </conditionalFormatting>
  <conditionalFormatting sqref="I13">
    <cfRule type="top10" dxfId="742" priority="2" rank="1"/>
  </conditionalFormatting>
  <conditionalFormatting sqref="J13">
    <cfRule type="top10" dxfId="741" priority="1" rank="1"/>
  </conditionalFormatting>
  <hyperlinks>
    <hyperlink ref="Q1" location="'National Adult Rankings'!A1" display="Return to Rankings" xr:uid="{167DD302-B563-4777-8BCF-6131287FBB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5B857-AA4C-4B34-A1E6-6ECC9DD57DEB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119A-76A9-442B-A72A-C603CC1F668D}">
  <sheetPr codeName="Sheet13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38</v>
      </c>
      <c r="C2" s="22">
        <v>43855</v>
      </c>
      <c r="D2" s="23" t="s">
        <v>45</v>
      </c>
      <c r="E2" s="24">
        <v>189</v>
      </c>
      <c r="F2" s="24">
        <v>184</v>
      </c>
      <c r="G2" s="24">
        <v>191</v>
      </c>
      <c r="H2" s="24">
        <v>188</v>
      </c>
      <c r="I2" s="24"/>
      <c r="J2" s="24"/>
      <c r="K2" s="25">
        <v>4</v>
      </c>
      <c r="L2" s="25">
        <v>752</v>
      </c>
      <c r="M2" s="26">
        <v>188</v>
      </c>
      <c r="N2" s="27">
        <v>3</v>
      </c>
      <c r="O2" s="28">
        <v>191</v>
      </c>
    </row>
    <row r="5" spans="1:17" x14ac:dyDescent="0.25">
      <c r="K5" s="17">
        <f>SUM(K2:K4)</f>
        <v>4</v>
      </c>
      <c r="L5" s="17">
        <f>SUM(L2:L4)</f>
        <v>752</v>
      </c>
      <c r="M5" s="19">
        <f>SUM(L5/K5)</f>
        <v>188</v>
      </c>
      <c r="N5" s="17">
        <f>SUM(N2:N4)</f>
        <v>3</v>
      </c>
      <c r="O5" s="19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740" priority="5" rank="1"/>
  </conditionalFormatting>
  <conditionalFormatting sqref="G2">
    <cfRule type="top10" dxfId="739" priority="4" rank="1"/>
  </conditionalFormatting>
  <conditionalFormatting sqref="H2">
    <cfRule type="top10" dxfId="738" priority="3" rank="1"/>
  </conditionalFormatting>
  <conditionalFormatting sqref="I2">
    <cfRule type="top10" dxfId="737" priority="1" rank="1"/>
  </conditionalFormatting>
  <conditionalFormatting sqref="J2">
    <cfRule type="top10" dxfId="736" priority="2" rank="1"/>
  </conditionalFormatting>
  <conditionalFormatting sqref="E2">
    <cfRule type="top10" dxfId="735" priority="6" rank="1"/>
  </conditionalFormatting>
  <hyperlinks>
    <hyperlink ref="Q1" location="'National Adult Rankings'!A1" display="Return to Rankings" xr:uid="{904DEEB1-01CF-4ACE-86D5-BD172F0A0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BC7AA9-AE70-462D-9F7E-F38FF68F10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9D6931-D249-4843-8C4E-C301D9F0F478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182</v>
      </c>
      <c r="C2" s="22">
        <v>43988</v>
      </c>
      <c r="D2" s="23" t="s">
        <v>142</v>
      </c>
      <c r="E2" s="24">
        <v>191</v>
      </c>
      <c r="F2" s="24">
        <v>194</v>
      </c>
      <c r="G2" s="24">
        <v>197</v>
      </c>
      <c r="H2" s="24">
        <v>195</v>
      </c>
      <c r="I2" s="24"/>
      <c r="J2" s="24"/>
      <c r="K2" s="29">
        <v>4</v>
      </c>
      <c r="L2" s="29">
        <v>777</v>
      </c>
      <c r="M2" s="30">
        <v>194.25</v>
      </c>
      <c r="N2" s="31">
        <v>2</v>
      </c>
      <c r="O2" s="32">
        <v>196.25</v>
      </c>
    </row>
    <row r="3" spans="1:17" x14ac:dyDescent="0.25">
      <c r="A3" s="20" t="s">
        <v>61</v>
      </c>
      <c r="B3" s="21" t="s">
        <v>182</v>
      </c>
      <c r="C3" s="22">
        <v>44044</v>
      </c>
      <c r="D3" s="23" t="s">
        <v>142</v>
      </c>
      <c r="E3" s="24">
        <v>196</v>
      </c>
      <c r="F3" s="24">
        <v>198</v>
      </c>
      <c r="G3" s="24">
        <v>194</v>
      </c>
      <c r="H3" s="24">
        <v>195</v>
      </c>
      <c r="I3" s="24"/>
      <c r="J3" s="24"/>
      <c r="K3" s="29">
        <v>4</v>
      </c>
      <c r="L3" s="29">
        <v>783</v>
      </c>
      <c r="M3" s="30">
        <v>195.75</v>
      </c>
      <c r="N3" s="31">
        <v>2</v>
      </c>
      <c r="O3" s="32">
        <v>197.75</v>
      </c>
    </row>
    <row r="4" spans="1:17" x14ac:dyDescent="0.25">
      <c r="A4" s="20" t="s">
        <v>61</v>
      </c>
      <c r="B4" s="21" t="s">
        <v>182</v>
      </c>
      <c r="C4" s="22">
        <v>44059</v>
      </c>
      <c r="D4" s="23" t="s">
        <v>142</v>
      </c>
      <c r="E4" s="24">
        <v>195</v>
      </c>
      <c r="F4" s="24">
        <v>195</v>
      </c>
      <c r="G4" s="24">
        <v>198</v>
      </c>
      <c r="H4" s="24">
        <v>198</v>
      </c>
      <c r="I4" s="24"/>
      <c r="J4" s="24"/>
      <c r="K4" s="29">
        <v>4</v>
      </c>
      <c r="L4" s="29">
        <f t="shared" ref="L4" si="0">SUM(E4:H4)</f>
        <v>786</v>
      </c>
      <c r="M4" s="30">
        <v>196.5</v>
      </c>
      <c r="N4" s="31">
        <v>6</v>
      </c>
      <c r="O4" s="32">
        <f t="shared" ref="O4" si="1">SUM(M4+N4)</f>
        <v>202.5</v>
      </c>
    </row>
    <row r="7" spans="1:17" x14ac:dyDescent="0.25">
      <c r="K7" s="17">
        <f>SUM(K2:K6)</f>
        <v>12</v>
      </c>
      <c r="L7" s="17">
        <f>SUM(L2:L6)</f>
        <v>2346</v>
      </c>
      <c r="M7" s="19">
        <f>SUM(L7/K7)</f>
        <v>195.5</v>
      </c>
      <c r="N7" s="17">
        <f>SUM(N2:N6)</f>
        <v>10</v>
      </c>
      <c r="O7" s="19">
        <f>SUM(M7+N7)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1_1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4:H4" name="Range1_3_4_1"/>
  </protectedRanges>
  <conditionalFormatting sqref="F2">
    <cfRule type="top10" dxfId="734" priority="23" rank="1"/>
  </conditionalFormatting>
  <conditionalFormatting sqref="G2">
    <cfRule type="top10" dxfId="733" priority="22" rank="1"/>
  </conditionalFormatting>
  <conditionalFormatting sqref="H2">
    <cfRule type="top10" dxfId="732" priority="21" rank="1"/>
  </conditionalFormatting>
  <conditionalFormatting sqref="I2">
    <cfRule type="top10" dxfId="731" priority="19" rank="1"/>
  </conditionalFormatting>
  <conditionalFormatting sqref="J2">
    <cfRule type="top10" dxfId="730" priority="20" rank="1"/>
  </conditionalFormatting>
  <conditionalFormatting sqref="E2">
    <cfRule type="top10" dxfId="729" priority="24" rank="1"/>
  </conditionalFormatting>
  <conditionalFormatting sqref="F3">
    <cfRule type="top10" dxfId="728" priority="17" rank="1"/>
  </conditionalFormatting>
  <conditionalFormatting sqref="G3">
    <cfRule type="top10" dxfId="727" priority="16" rank="1"/>
  </conditionalFormatting>
  <conditionalFormatting sqref="H3">
    <cfRule type="top10" dxfId="726" priority="15" rank="1"/>
  </conditionalFormatting>
  <conditionalFormatting sqref="I3">
    <cfRule type="top10" dxfId="725" priority="13" rank="1"/>
  </conditionalFormatting>
  <conditionalFormatting sqref="J3">
    <cfRule type="top10" dxfId="724" priority="14" rank="1"/>
  </conditionalFormatting>
  <conditionalFormatting sqref="E3">
    <cfRule type="top10" dxfId="723" priority="18" rank="1"/>
  </conditionalFormatting>
  <conditionalFormatting sqref="F4">
    <cfRule type="top10" dxfId="722" priority="1" rank="1"/>
  </conditionalFormatting>
  <conditionalFormatting sqref="G4">
    <cfRule type="top10" dxfId="721" priority="2" rank="1"/>
  </conditionalFormatting>
  <conditionalFormatting sqref="H4">
    <cfRule type="top10" dxfId="720" priority="3" rank="1"/>
  </conditionalFormatting>
  <conditionalFormatting sqref="I4">
    <cfRule type="top10" dxfId="719" priority="4" rank="1"/>
  </conditionalFormatting>
  <conditionalFormatting sqref="J4">
    <cfRule type="top10" dxfId="718" priority="5" rank="1"/>
  </conditionalFormatting>
  <conditionalFormatting sqref="E4">
    <cfRule type="top10" dxfId="717" priority="6" rank="1"/>
  </conditionalFormatting>
  <hyperlinks>
    <hyperlink ref="Q1" location="'National Adult Rankings'!A1" display="Return to Rankings" xr:uid="{84F2F0FD-6360-4AE8-A483-94421E152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3348-486E-4774-8C7D-9BBA414D5B42}">
  <sheetPr codeName="Sheet133"/>
  <dimension ref="A1:Q32"/>
  <sheetViews>
    <sheetView topLeftCell="A22" workbookViewId="0">
      <selection activeCell="A29" sqref="A29:O29"/>
    </sheetView>
  </sheetViews>
  <sheetFormatPr defaultRowHeight="15" x14ac:dyDescent="0.25"/>
  <cols>
    <col min="1" max="1" width="11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26.25" x14ac:dyDescent="0.25">
      <c r="A2" s="20" t="s">
        <v>61</v>
      </c>
      <c r="B2" s="21" t="s">
        <v>136</v>
      </c>
      <c r="C2" s="22">
        <v>43968</v>
      </c>
      <c r="D2" s="23" t="s">
        <v>138</v>
      </c>
      <c r="E2" s="24">
        <v>194</v>
      </c>
      <c r="F2" s="24">
        <v>196</v>
      </c>
      <c r="G2" s="24">
        <v>199</v>
      </c>
      <c r="H2" s="24">
        <v>190</v>
      </c>
      <c r="I2" s="24"/>
      <c r="J2" s="24"/>
      <c r="K2" s="29">
        <f t="shared" ref="K2" si="0">COUNT(E2:J2)</f>
        <v>4</v>
      </c>
      <c r="L2" s="29">
        <f t="shared" ref="L2" si="1">SUM(E2:J2)</f>
        <v>779</v>
      </c>
      <c r="M2" s="30">
        <f t="shared" ref="M2" si="2">IFERROR(L2/K2,0)</f>
        <v>194.75</v>
      </c>
      <c r="N2" s="31">
        <v>8</v>
      </c>
      <c r="O2" s="32">
        <f t="shared" ref="O2" si="3">SUM(M2+N2)</f>
        <v>202.75</v>
      </c>
    </row>
    <row r="3" spans="1:17" ht="26.25" x14ac:dyDescent="0.25">
      <c r="A3" s="20" t="s">
        <v>61</v>
      </c>
      <c r="B3" s="21" t="s">
        <v>136</v>
      </c>
      <c r="C3" s="22">
        <v>43978</v>
      </c>
      <c r="D3" s="23" t="s">
        <v>159</v>
      </c>
      <c r="E3" s="24">
        <v>198</v>
      </c>
      <c r="F3" s="24">
        <v>197</v>
      </c>
      <c r="G3" s="24">
        <v>199</v>
      </c>
      <c r="H3" s="24">
        <v>197</v>
      </c>
      <c r="I3" s="24"/>
      <c r="J3" s="24"/>
      <c r="K3" s="29">
        <v>4</v>
      </c>
      <c r="L3" s="29">
        <v>791</v>
      </c>
      <c r="M3" s="30">
        <v>197.75</v>
      </c>
      <c r="N3" s="31">
        <v>11</v>
      </c>
      <c r="O3" s="32">
        <v>208.75</v>
      </c>
    </row>
    <row r="4" spans="1:17" ht="26.25" x14ac:dyDescent="0.25">
      <c r="A4" s="20" t="s">
        <v>61</v>
      </c>
      <c r="B4" s="21" t="s">
        <v>136</v>
      </c>
      <c r="C4" s="22">
        <v>43982</v>
      </c>
      <c r="D4" s="23" t="s">
        <v>162</v>
      </c>
      <c r="E4" s="24">
        <v>193</v>
      </c>
      <c r="F4" s="24">
        <v>193</v>
      </c>
      <c r="G4" s="24">
        <v>193</v>
      </c>
      <c r="H4" s="24">
        <v>194</v>
      </c>
      <c r="I4" s="24">
        <v>189</v>
      </c>
      <c r="J4" s="24">
        <v>191</v>
      </c>
      <c r="K4" s="29">
        <v>6</v>
      </c>
      <c r="L4" s="29">
        <v>1153</v>
      </c>
      <c r="M4" s="30">
        <v>192.16666666666666</v>
      </c>
      <c r="N4" s="31">
        <v>12</v>
      </c>
      <c r="O4" s="32">
        <v>204.16666666666666</v>
      </c>
    </row>
    <row r="5" spans="1:17" ht="26.25" x14ac:dyDescent="0.25">
      <c r="A5" s="20" t="s">
        <v>61</v>
      </c>
      <c r="B5" s="21" t="s">
        <v>136</v>
      </c>
      <c r="C5" s="22">
        <v>43989</v>
      </c>
      <c r="D5" s="23" t="s">
        <v>159</v>
      </c>
      <c r="E5" s="24">
        <v>193</v>
      </c>
      <c r="F5" s="24">
        <v>198</v>
      </c>
      <c r="G5" s="24">
        <v>195</v>
      </c>
      <c r="H5" s="24">
        <v>195</v>
      </c>
      <c r="I5" s="24"/>
      <c r="J5" s="24"/>
      <c r="K5" s="29">
        <v>4</v>
      </c>
      <c r="L5" s="29">
        <v>781</v>
      </c>
      <c r="M5" s="30">
        <v>195.25</v>
      </c>
      <c r="N5" s="31">
        <v>7</v>
      </c>
      <c r="O5" s="32">
        <v>202.25</v>
      </c>
    </row>
    <row r="6" spans="1:17" ht="26.25" x14ac:dyDescent="0.25">
      <c r="A6" s="20" t="s">
        <v>61</v>
      </c>
      <c r="B6" s="21" t="s">
        <v>136</v>
      </c>
      <c r="C6" s="22">
        <v>44002</v>
      </c>
      <c r="D6" s="23" t="s">
        <v>204</v>
      </c>
      <c r="E6" s="24">
        <v>199.001</v>
      </c>
      <c r="F6" s="24">
        <v>189</v>
      </c>
      <c r="G6" s="24">
        <v>195</v>
      </c>
      <c r="H6" s="24">
        <v>197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8</v>
      </c>
      <c r="O6" s="32">
        <v>203.00024999999999</v>
      </c>
    </row>
    <row r="7" spans="1:17" ht="26.25" x14ac:dyDescent="0.25">
      <c r="A7" s="20" t="s">
        <v>61</v>
      </c>
      <c r="B7" s="21" t="s">
        <v>136</v>
      </c>
      <c r="C7" s="22">
        <v>44006</v>
      </c>
      <c r="D7" s="23" t="s">
        <v>159</v>
      </c>
      <c r="E7" s="24">
        <v>199</v>
      </c>
      <c r="F7" s="24">
        <v>198</v>
      </c>
      <c r="G7" s="24">
        <v>198.001</v>
      </c>
      <c r="H7" s="24">
        <v>198</v>
      </c>
      <c r="I7" s="24"/>
      <c r="J7" s="24"/>
      <c r="K7" s="29">
        <v>4</v>
      </c>
      <c r="L7" s="29">
        <v>793.00099999999998</v>
      </c>
      <c r="M7" s="30">
        <v>198.25024999999999</v>
      </c>
      <c r="N7" s="31">
        <v>7</v>
      </c>
      <c r="O7" s="32">
        <v>205.25024999999999</v>
      </c>
    </row>
    <row r="8" spans="1:17" ht="26.25" x14ac:dyDescent="0.25">
      <c r="A8" s="20" t="s">
        <v>61</v>
      </c>
      <c r="B8" s="21" t="s">
        <v>136</v>
      </c>
      <c r="C8" s="22">
        <v>44024</v>
      </c>
      <c r="D8" s="23" t="s">
        <v>159</v>
      </c>
      <c r="E8" s="24">
        <v>198</v>
      </c>
      <c r="F8" s="24">
        <v>198</v>
      </c>
      <c r="G8" s="24">
        <v>199.001</v>
      </c>
      <c r="H8" s="24">
        <v>181</v>
      </c>
      <c r="I8" s="24">
        <v>196</v>
      </c>
      <c r="J8" s="24">
        <v>196</v>
      </c>
      <c r="K8" s="29">
        <v>6</v>
      </c>
      <c r="L8" s="29">
        <v>1168.001</v>
      </c>
      <c r="M8" s="30">
        <v>194.66683333333333</v>
      </c>
      <c r="N8" s="31">
        <v>18</v>
      </c>
      <c r="O8" s="32">
        <v>212.66683333333333</v>
      </c>
    </row>
    <row r="9" spans="1:17" ht="26.25" x14ac:dyDescent="0.25">
      <c r="A9" s="20" t="s">
        <v>61</v>
      </c>
      <c r="B9" s="21" t="s">
        <v>136</v>
      </c>
      <c r="C9" s="22">
        <v>44030</v>
      </c>
      <c r="D9" s="23" t="s">
        <v>204</v>
      </c>
      <c r="E9" s="24">
        <v>196</v>
      </c>
      <c r="F9" s="24">
        <v>197</v>
      </c>
      <c r="G9" s="24">
        <v>199</v>
      </c>
      <c r="H9" s="24">
        <v>196</v>
      </c>
      <c r="I9" s="24"/>
      <c r="J9" s="24"/>
      <c r="K9" s="29">
        <v>4</v>
      </c>
      <c r="L9" s="29">
        <v>788</v>
      </c>
      <c r="M9" s="30">
        <v>197</v>
      </c>
      <c r="N9" s="31">
        <v>2</v>
      </c>
      <c r="O9" s="32">
        <v>199</v>
      </c>
    </row>
    <row r="10" spans="1:17" ht="26.25" x14ac:dyDescent="0.25">
      <c r="A10" s="20" t="s">
        <v>61</v>
      </c>
      <c r="B10" s="21" t="s">
        <v>136</v>
      </c>
      <c r="C10" s="22">
        <v>44034</v>
      </c>
      <c r="D10" s="23" t="s">
        <v>159</v>
      </c>
      <c r="E10" s="24">
        <v>197</v>
      </c>
      <c r="F10" s="24">
        <v>196</v>
      </c>
      <c r="G10" s="24">
        <v>200</v>
      </c>
      <c r="H10" s="24">
        <v>197</v>
      </c>
      <c r="I10" s="24"/>
      <c r="J10" s="24"/>
      <c r="K10" s="29">
        <v>4</v>
      </c>
      <c r="L10" s="29">
        <v>790</v>
      </c>
      <c r="M10" s="30">
        <v>197.5</v>
      </c>
      <c r="N10" s="31">
        <v>3</v>
      </c>
      <c r="O10" s="32">
        <v>200.5</v>
      </c>
    </row>
    <row r="11" spans="1:17" ht="26.25" x14ac:dyDescent="0.25">
      <c r="A11" s="20" t="s">
        <v>61</v>
      </c>
      <c r="B11" s="21" t="s">
        <v>136</v>
      </c>
      <c r="C11" s="22">
        <v>44052</v>
      </c>
      <c r="D11" s="23" t="s">
        <v>159</v>
      </c>
      <c r="E11" s="24">
        <v>197</v>
      </c>
      <c r="F11" s="24">
        <v>196</v>
      </c>
      <c r="G11" s="24">
        <v>193</v>
      </c>
      <c r="H11" s="24">
        <v>198</v>
      </c>
      <c r="I11" s="24"/>
      <c r="J11" s="24"/>
      <c r="K11" s="29">
        <v>4</v>
      </c>
      <c r="L11" s="29">
        <v>784</v>
      </c>
      <c r="M11" s="30">
        <v>196</v>
      </c>
      <c r="N11" s="31">
        <v>3</v>
      </c>
      <c r="O11" s="32">
        <v>199</v>
      </c>
    </row>
    <row r="12" spans="1:17" ht="26.25" x14ac:dyDescent="0.25">
      <c r="A12" s="20" t="s">
        <v>61</v>
      </c>
      <c r="B12" s="21" t="s">
        <v>136</v>
      </c>
      <c r="C12" s="22">
        <v>44051</v>
      </c>
      <c r="D12" s="23" t="s">
        <v>121</v>
      </c>
      <c r="E12" s="24">
        <v>196.001</v>
      </c>
      <c r="F12" s="24">
        <v>197</v>
      </c>
      <c r="G12" s="24">
        <v>195</v>
      </c>
      <c r="H12" s="24"/>
      <c r="I12" s="24"/>
      <c r="J12" s="24"/>
      <c r="K12" s="29">
        <v>3</v>
      </c>
      <c r="L12" s="29">
        <v>588.00099999999998</v>
      </c>
      <c r="M12" s="30">
        <v>196.00033333333332</v>
      </c>
      <c r="N12" s="31">
        <v>11</v>
      </c>
      <c r="O12" s="32">
        <v>207.00033333333332</v>
      </c>
    </row>
    <row r="13" spans="1:17" ht="26.25" x14ac:dyDescent="0.25">
      <c r="A13" s="20" t="s">
        <v>61</v>
      </c>
      <c r="B13" s="21" t="s">
        <v>136</v>
      </c>
      <c r="C13" s="22">
        <v>44069</v>
      </c>
      <c r="D13" s="23" t="s">
        <v>159</v>
      </c>
      <c r="E13" s="24">
        <v>199</v>
      </c>
      <c r="F13" s="24">
        <v>197</v>
      </c>
      <c r="G13" s="24">
        <v>200</v>
      </c>
      <c r="H13" s="24">
        <v>200</v>
      </c>
      <c r="I13" s="24"/>
      <c r="J13" s="24"/>
      <c r="K13" s="29">
        <v>4</v>
      </c>
      <c r="L13" s="29">
        <v>796</v>
      </c>
      <c r="M13" s="30">
        <v>199</v>
      </c>
      <c r="N13" s="31">
        <v>11</v>
      </c>
      <c r="O13" s="32">
        <v>210</v>
      </c>
    </row>
    <row r="14" spans="1:17" ht="26.25" x14ac:dyDescent="0.25">
      <c r="A14" s="20" t="s">
        <v>61</v>
      </c>
      <c r="B14" s="21" t="s">
        <v>136</v>
      </c>
      <c r="C14" s="22">
        <v>44070</v>
      </c>
      <c r="D14" s="23" t="s">
        <v>121</v>
      </c>
      <c r="E14" s="24">
        <v>197</v>
      </c>
      <c r="F14" s="24">
        <v>199</v>
      </c>
      <c r="G14" s="24">
        <v>197</v>
      </c>
      <c r="H14" s="24"/>
      <c r="I14" s="24"/>
      <c r="J14" s="24"/>
      <c r="K14" s="29">
        <v>3</v>
      </c>
      <c r="L14" s="29">
        <v>593</v>
      </c>
      <c r="M14" s="30">
        <v>197.66666666666666</v>
      </c>
      <c r="N14" s="31">
        <v>11</v>
      </c>
      <c r="O14" s="32">
        <v>208.66666666666666</v>
      </c>
    </row>
    <row r="15" spans="1:17" ht="26.25" x14ac:dyDescent="0.25">
      <c r="A15" s="20" t="s">
        <v>61</v>
      </c>
      <c r="B15" s="21" t="s">
        <v>302</v>
      </c>
      <c r="C15" s="22">
        <v>44079</v>
      </c>
      <c r="D15" s="23" t="s">
        <v>295</v>
      </c>
      <c r="E15" s="24">
        <v>194</v>
      </c>
      <c r="F15" s="24">
        <v>198</v>
      </c>
      <c r="G15" s="24">
        <v>194</v>
      </c>
      <c r="H15" s="24">
        <v>196</v>
      </c>
      <c r="I15" s="24">
        <v>195</v>
      </c>
      <c r="J15" s="24">
        <v>195</v>
      </c>
      <c r="K15" s="29">
        <v>6</v>
      </c>
      <c r="L15" s="29">
        <v>1172</v>
      </c>
      <c r="M15" s="30">
        <v>195.33333333333334</v>
      </c>
      <c r="N15" s="31">
        <v>4</v>
      </c>
      <c r="O15" s="32">
        <v>199.33333333333334</v>
      </c>
    </row>
    <row r="16" spans="1:17" ht="26.25" x14ac:dyDescent="0.25">
      <c r="A16" s="20" t="s">
        <v>61</v>
      </c>
      <c r="B16" s="21" t="s">
        <v>136</v>
      </c>
      <c r="C16" s="22">
        <v>44087</v>
      </c>
      <c r="D16" s="23" t="s">
        <v>159</v>
      </c>
      <c r="E16" s="24">
        <v>198</v>
      </c>
      <c r="F16" s="24">
        <v>198</v>
      </c>
      <c r="G16" s="24">
        <v>198</v>
      </c>
      <c r="H16" s="24">
        <v>199</v>
      </c>
      <c r="I16" s="24"/>
      <c r="J16" s="24"/>
      <c r="K16" s="29">
        <v>4</v>
      </c>
      <c r="L16" s="29">
        <v>793</v>
      </c>
      <c r="M16" s="30">
        <v>198.25</v>
      </c>
      <c r="N16" s="31">
        <v>9</v>
      </c>
      <c r="O16" s="32">
        <v>207.25</v>
      </c>
    </row>
    <row r="17" spans="1:15" ht="26.25" x14ac:dyDescent="0.25">
      <c r="A17" s="20" t="s">
        <v>61</v>
      </c>
      <c r="B17" s="21" t="s">
        <v>136</v>
      </c>
      <c r="C17" s="22">
        <v>44093</v>
      </c>
      <c r="D17" s="23" t="s">
        <v>121</v>
      </c>
      <c r="E17" s="24">
        <v>191</v>
      </c>
      <c r="F17" s="24">
        <v>195</v>
      </c>
      <c r="G17" s="24">
        <v>191</v>
      </c>
      <c r="H17" s="24"/>
      <c r="I17" s="24"/>
      <c r="J17" s="24"/>
      <c r="K17" s="29">
        <v>3</v>
      </c>
      <c r="L17" s="29">
        <v>577</v>
      </c>
      <c r="M17" s="30">
        <v>192.33333333333334</v>
      </c>
      <c r="N17" s="31">
        <v>9</v>
      </c>
      <c r="O17" s="32">
        <v>201.33333333333334</v>
      </c>
    </row>
    <row r="18" spans="1:15" ht="26.25" x14ac:dyDescent="0.25">
      <c r="A18" s="20" t="s">
        <v>61</v>
      </c>
      <c r="B18" s="21" t="s">
        <v>136</v>
      </c>
      <c r="C18" s="22">
        <v>44100</v>
      </c>
      <c r="D18" s="23" t="s">
        <v>162</v>
      </c>
      <c r="E18" s="24">
        <v>197</v>
      </c>
      <c r="F18" s="24">
        <v>196.001</v>
      </c>
      <c r="G18" s="24">
        <v>198.001</v>
      </c>
      <c r="H18" s="24">
        <v>195</v>
      </c>
      <c r="I18" s="24">
        <v>196</v>
      </c>
      <c r="J18" s="24">
        <v>193</v>
      </c>
      <c r="K18" s="29">
        <v>6</v>
      </c>
      <c r="L18" s="29">
        <v>1175.002</v>
      </c>
      <c r="M18" s="30">
        <v>195.83366666666666</v>
      </c>
      <c r="N18" s="31">
        <v>18</v>
      </c>
      <c r="O18" s="32">
        <v>213.83366666666666</v>
      </c>
    </row>
    <row r="19" spans="1:15" ht="26.25" x14ac:dyDescent="0.25">
      <c r="A19" s="20" t="s">
        <v>61</v>
      </c>
      <c r="B19" s="21" t="s">
        <v>136</v>
      </c>
      <c r="C19" s="22">
        <v>44104</v>
      </c>
      <c r="D19" s="23" t="s">
        <v>159</v>
      </c>
      <c r="E19" s="24">
        <v>194</v>
      </c>
      <c r="F19" s="24">
        <v>196</v>
      </c>
      <c r="G19" s="24">
        <v>196</v>
      </c>
      <c r="H19" s="24">
        <v>199</v>
      </c>
      <c r="I19" s="24"/>
      <c r="J19" s="24"/>
      <c r="K19" s="29">
        <v>4</v>
      </c>
      <c r="L19" s="29">
        <v>785</v>
      </c>
      <c r="M19" s="30">
        <v>196.25</v>
      </c>
      <c r="N19" s="31">
        <v>11</v>
      </c>
      <c r="O19" s="32">
        <v>207.25</v>
      </c>
    </row>
    <row r="20" spans="1:15" ht="26.25" x14ac:dyDescent="0.25">
      <c r="A20" s="20" t="s">
        <v>61</v>
      </c>
      <c r="B20" s="21" t="s">
        <v>136</v>
      </c>
      <c r="C20" s="22">
        <v>44112</v>
      </c>
      <c r="D20" s="23" t="s">
        <v>121</v>
      </c>
      <c r="E20" s="24">
        <v>198</v>
      </c>
      <c r="F20" s="24">
        <v>195.001</v>
      </c>
      <c r="G20" s="24">
        <v>199</v>
      </c>
      <c r="H20" s="24"/>
      <c r="I20" s="24"/>
      <c r="J20" s="24"/>
      <c r="K20" s="29">
        <v>3</v>
      </c>
      <c r="L20" s="29">
        <v>592.00099999999998</v>
      </c>
      <c r="M20" s="30">
        <v>197.33366666666666</v>
      </c>
      <c r="N20" s="31">
        <v>11</v>
      </c>
      <c r="O20" s="32">
        <v>208.33366666666666</v>
      </c>
    </row>
    <row r="21" spans="1:15" ht="26.25" x14ac:dyDescent="0.25">
      <c r="A21" s="20" t="s">
        <v>61</v>
      </c>
      <c r="B21" s="21" t="s">
        <v>136</v>
      </c>
      <c r="C21" s="22">
        <v>44122</v>
      </c>
      <c r="D21" s="23" t="s">
        <v>159</v>
      </c>
      <c r="E21" s="24">
        <v>196</v>
      </c>
      <c r="F21" s="24">
        <v>196</v>
      </c>
      <c r="G21" s="24">
        <v>193</v>
      </c>
      <c r="H21" s="24">
        <v>197</v>
      </c>
      <c r="I21" s="24">
        <v>200</v>
      </c>
      <c r="J21" s="24">
        <v>199.001</v>
      </c>
      <c r="K21" s="29">
        <v>6</v>
      </c>
      <c r="L21" s="29">
        <v>1181.001</v>
      </c>
      <c r="M21" s="30">
        <v>196.83349999999999</v>
      </c>
      <c r="N21" s="31">
        <v>18</v>
      </c>
      <c r="O21" s="32">
        <v>214.83349999999999</v>
      </c>
    </row>
    <row r="22" spans="1:15" ht="26.25" x14ac:dyDescent="0.25">
      <c r="A22" s="20" t="s">
        <v>61</v>
      </c>
      <c r="B22" s="21" t="s">
        <v>136</v>
      </c>
      <c r="C22" s="22">
        <v>44125</v>
      </c>
      <c r="D22" s="23" t="s">
        <v>159</v>
      </c>
      <c r="E22" s="24">
        <v>197.001</v>
      </c>
      <c r="F22" s="24">
        <v>196</v>
      </c>
      <c r="G22" s="24">
        <v>199</v>
      </c>
      <c r="H22" s="24">
        <v>199</v>
      </c>
      <c r="I22" s="24"/>
      <c r="J22" s="24"/>
      <c r="K22" s="29">
        <v>4</v>
      </c>
      <c r="L22" s="29">
        <v>791.00099999999998</v>
      </c>
      <c r="M22" s="30">
        <v>197.75024999999999</v>
      </c>
      <c r="N22" s="31">
        <v>9</v>
      </c>
      <c r="O22" s="32">
        <v>206.75024999999999</v>
      </c>
    </row>
    <row r="23" spans="1:15" ht="26.25" x14ac:dyDescent="0.25">
      <c r="A23" s="20" t="s">
        <v>61</v>
      </c>
      <c r="B23" s="21" t="s">
        <v>136</v>
      </c>
      <c r="C23" s="22">
        <v>44136</v>
      </c>
      <c r="D23" s="23" t="s">
        <v>159</v>
      </c>
      <c r="E23" s="24">
        <v>194</v>
      </c>
      <c r="F23" s="24">
        <v>196</v>
      </c>
      <c r="G23" s="24">
        <v>193</v>
      </c>
      <c r="H23" s="24">
        <v>194</v>
      </c>
      <c r="I23" s="24"/>
      <c r="J23" s="24"/>
      <c r="K23" s="29">
        <v>4</v>
      </c>
      <c r="L23" s="29">
        <v>777</v>
      </c>
      <c r="M23" s="30">
        <v>194.25</v>
      </c>
      <c r="N23" s="31">
        <v>3</v>
      </c>
      <c r="O23" s="32">
        <v>197.25</v>
      </c>
    </row>
    <row r="24" spans="1:15" ht="26.25" x14ac:dyDescent="0.25">
      <c r="A24" s="20" t="s">
        <v>61</v>
      </c>
      <c r="B24" s="21" t="s">
        <v>136</v>
      </c>
      <c r="C24" s="22">
        <v>44135</v>
      </c>
      <c r="D24" s="23" t="s">
        <v>121</v>
      </c>
      <c r="E24" s="24">
        <v>196</v>
      </c>
      <c r="F24" s="24">
        <v>196</v>
      </c>
      <c r="G24" s="24">
        <v>196</v>
      </c>
      <c r="H24" s="24">
        <v>190.001</v>
      </c>
      <c r="I24" s="24">
        <v>183</v>
      </c>
      <c r="J24" s="24">
        <v>190</v>
      </c>
      <c r="K24" s="29">
        <v>6</v>
      </c>
      <c r="L24" s="29">
        <v>1151.001</v>
      </c>
      <c r="M24" s="30">
        <v>191.83349999999999</v>
      </c>
      <c r="N24" s="31">
        <v>8</v>
      </c>
      <c r="O24" s="32">
        <v>199.83349999999999</v>
      </c>
    </row>
    <row r="25" spans="1:15" ht="26.25" x14ac:dyDescent="0.25">
      <c r="A25" s="20" t="s">
        <v>61</v>
      </c>
      <c r="B25" s="21" t="s">
        <v>136</v>
      </c>
      <c r="C25" s="22">
        <v>44128</v>
      </c>
      <c r="D25" s="23" t="s">
        <v>162</v>
      </c>
      <c r="E25" s="24">
        <v>199</v>
      </c>
      <c r="F25" s="24">
        <v>198</v>
      </c>
      <c r="G25" s="24">
        <v>197</v>
      </c>
      <c r="H25" s="24">
        <v>197</v>
      </c>
      <c r="I25" s="24"/>
      <c r="J25" s="24"/>
      <c r="K25" s="29">
        <v>4</v>
      </c>
      <c r="L25" s="29">
        <v>791</v>
      </c>
      <c r="M25" s="30">
        <v>197.75</v>
      </c>
      <c r="N25" s="31">
        <v>9</v>
      </c>
      <c r="O25" s="32">
        <v>206.75</v>
      </c>
    </row>
    <row r="26" spans="1:15" ht="26.25" x14ac:dyDescent="0.25">
      <c r="A26" s="20" t="s">
        <v>61</v>
      </c>
      <c r="B26" s="21" t="s">
        <v>136</v>
      </c>
      <c r="C26" s="22">
        <v>44129</v>
      </c>
      <c r="D26" s="23" t="s">
        <v>162</v>
      </c>
      <c r="E26" s="24">
        <v>200</v>
      </c>
      <c r="F26" s="24">
        <v>197</v>
      </c>
      <c r="G26" s="24">
        <v>197</v>
      </c>
      <c r="H26" s="24">
        <v>200.001</v>
      </c>
      <c r="I26" s="24">
        <v>195</v>
      </c>
      <c r="J26" s="24"/>
      <c r="K26" s="29">
        <v>5</v>
      </c>
      <c r="L26" s="29">
        <v>989.00099999999998</v>
      </c>
      <c r="M26" s="30">
        <v>197.80019999999999</v>
      </c>
      <c r="N26" s="31">
        <v>11</v>
      </c>
      <c r="O26" s="32">
        <v>208.80019999999999</v>
      </c>
    </row>
    <row r="27" spans="1:15" ht="26.25" x14ac:dyDescent="0.25">
      <c r="A27" s="20" t="s">
        <v>61</v>
      </c>
      <c r="B27" s="21" t="s">
        <v>136</v>
      </c>
      <c r="C27" s="22">
        <v>44142</v>
      </c>
      <c r="D27" s="23" t="s">
        <v>69</v>
      </c>
      <c r="E27" s="24">
        <v>190</v>
      </c>
      <c r="F27" s="24">
        <v>195</v>
      </c>
      <c r="G27" s="24">
        <v>199</v>
      </c>
      <c r="H27" s="24">
        <v>197</v>
      </c>
      <c r="I27" s="24"/>
      <c r="J27" s="24"/>
      <c r="K27" s="29">
        <v>4</v>
      </c>
      <c r="L27" s="29">
        <v>781</v>
      </c>
      <c r="M27" s="30">
        <v>195.25</v>
      </c>
      <c r="N27" s="31">
        <v>6</v>
      </c>
      <c r="O27" s="32">
        <v>201.25</v>
      </c>
    </row>
    <row r="28" spans="1:15" ht="26.25" x14ac:dyDescent="0.25">
      <c r="A28" s="20" t="s">
        <v>61</v>
      </c>
      <c r="B28" s="51" t="s">
        <v>136</v>
      </c>
      <c r="C28" s="52">
        <v>44143</v>
      </c>
      <c r="D28" s="53" t="s">
        <v>122</v>
      </c>
      <c r="E28" s="54">
        <v>194</v>
      </c>
      <c r="F28" s="54">
        <v>195</v>
      </c>
      <c r="G28" s="54">
        <v>200</v>
      </c>
      <c r="H28" s="54">
        <v>197</v>
      </c>
      <c r="I28" s="54"/>
      <c r="J28" s="54"/>
      <c r="K28" s="55">
        <f>COUNT(E28:J28)</f>
        <v>4</v>
      </c>
      <c r="L28" s="55">
        <f>SUM(E28:J28)</f>
        <v>786</v>
      </c>
      <c r="M28" s="56">
        <f>SUM(L28/K28)</f>
        <v>196.5</v>
      </c>
      <c r="N28" s="51">
        <v>13</v>
      </c>
      <c r="O28" s="57">
        <f>SUM(M28+N28)</f>
        <v>209.5</v>
      </c>
    </row>
    <row r="29" spans="1:15" ht="39" x14ac:dyDescent="0.25">
      <c r="A29" s="20" t="s">
        <v>128</v>
      </c>
      <c r="B29" s="21" t="s">
        <v>136</v>
      </c>
      <c r="C29" s="22">
        <v>44150</v>
      </c>
      <c r="D29" s="23" t="s">
        <v>32</v>
      </c>
      <c r="E29" s="24">
        <v>195</v>
      </c>
      <c r="F29" s="24">
        <v>198</v>
      </c>
      <c r="G29" s="24">
        <v>196</v>
      </c>
      <c r="H29" s="24">
        <v>199</v>
      </c>
      <c r="I29" s="24"/>
      <c r="J29" s="24"/>
      <c r="K29" s="29">
        <v>4</v>
      </c>
      <c r="L29" s="29">
        <v>788</v>
      </c>
      <c r="M29" s="30">
        <v>197</v>
      </c>
      <c r="N29" s="31">
        <v>6</v>
      </c>
      <c r="O29" s="32">
        <v>203</v>
      </c>
    </row>
    <row r="32" spans="1:15" x14ac:dyDescent="0.25">
      <c r="K32" s="17">
        <f>SUM(K2:K31)</f>
        <v>121</v>
      </c>
      <c r="L32" s="17">
        <f>SUM(L2:L31)</f>
        <v>23713.011000000002</v>
      </c>
      <c r="M32" s="19">
        <f>SUM(L32/K32)</f>
        <v>195.97529752066117</v>
      </c>
      <c r="N32" s="17">
        <f>SUM(N2:N31)</f>
        <v>257</v>
      </c>
      <c r="O32" s="19">
        <f>SUM(M32+N32)</f>
        <v>452.97529752066117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9:J9 B9:C9" name="Range1_30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30_1"/>
    <protectedRange algorithmName="SHA-512" hashValue="ON39YdpmFHfN9f47KpiRvqrKx0V9+erV1CNkpWzYhW/Qyc6aT8rEyCrvauWSYGZK2ia3o7vd3akF07acHAFpOA==" saltValue="yVW9XmDwTqEnmpSGai0KYg==" spinCount="100000" sqref="D10" name="Range1_1_23_1"/>
    <protectedRange algorithmName="SHA-512" hashValue="ON39YdpmFHfN9f47KpiRvqrKx0V9+erV1CNkpWzYhW/Qyc6aT8rEyCrvauWSYGZK2ia3o7vd3akF07acHAFpOA==" saltValue="yVW9XmDwTqEnmpSGai0KYg==" spinCount="100000" sqref="E10:H10" name="Range1_3_5_1"/>
    <protectedRange algorithmName="SHA-512" hashValue="ON39YdpmFHfN9f47KpiRvqrKx0V9+erV1CNkpWzYhW/Qyc6aT8rEyCrvauWSYGZK2ia3o7vd3akF07acHAFpOA==" saltValue="yVW9XmDwTqEnmpSGai0KYg==" spinCount="100000" sqref="I8:J8 B8:C8" name="Range1_1_2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11:J11 B11:C11" name="Range1_33"/>
    <protectedRange algorithmName="SHA-512" hashValue="ON39YdpmFHfN9f47KpiRvqrKx0V9+erV1CNkpWzYhW/Qyc6aT8rEyCrvauWSYGZK2ia3o7vd3akF07acHAFpOA==" saltValue="yVW9XmDwTqEnmpSGai0KYg==" spinCount="100000" sqref="D11" name="Range1_1_25"/>
    <protectedRange algorithmName="SHA-512" hashValue="ON39YdpmFHfN9f47KpiRvqrKx0V9+erV1CNkpWzYhW/Qyc6aT8rEyCrvauWSYGZK2ia3o7vd3akF07acHAFpOA==" saltValue="yVW9XmDwTqEnmpSGai0KYg==" spinCount="100000" sqref="E11:H11" name="Range1_3_7"/>
    <protectedRange algorithmName="SHA-512" hashValue="ON39YdpmFHfN9f47KpiRvqrKx0V9+erV1CNkpWzYhW/Qyc6aT8rEyCrvauWSYGZK2ia3o7vd3akF07acHAFpOA==" saltValue="yVW9XmDwTqEnmpSGai0KYg==" spinCount="100000" sqref="B12:C12 I12:J12" name="Range1_45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1"/>
    <protectedRange algorithmName="SHA-512" hashValue="ON39YdpmFHfN9f47KpiRvqrKx0V9+erV1CNkpWzYhW/Qyc6aT8rEyCrvauWSYGZK2ia3o7vd3akF07acHAFpOA==" saltValue="yVW9XmDwTqEnmpSGai0KYg==" spinCount="100000" sqref="I13:J13 B13:C13" name="Range1_14"/>
    <protectedRange algorithmName="SHA-512" hashValue="ON39YdpmFHfN9f47KpiRvqrKx0V9+erV1CNkpWzYhW/Qyc6aT8rEyCrvauWSYGZK2ia3o7vd3akF07acHAFpOA==" saltValue="yVW9XmDwTqEnmpSGai0KYg==" spinCount="100000" sqref="D13" name="Range1_1_8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1"/>
    <protectedRange algorithmName="SHA-512" hashValue="ON39YdpmFHfN9f47KpiRvqrKx0V9+erV1CNkpWzYhW/Qyc6aT8rEyCrvauWSYGZK2ia3o7vd3akF07acHAFpOA==" saltValue="yVW9XmDwTqEnmpSGai0KYg==" spinCount="100000" sqref="D14" name="Range1_1_31"/>
    <protectedRange algorithmName="SHA-512" hashValue="ON39YdpmFHfN9f47KpiRvqrKx0V9+erV1CNkpWzYhW/Qyc6aT8rEyCrvauWSYGZK2ia3o7vd3akF07acHAFpOA==" saltValue="yVW9XmDwTqEnmpSGai0KYg==" spinCount="100000" sqref="E14:H14" name="Range1_3_9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_3"/>
    <protectedRange algorithmName="SHA-512" hashValue="ON39YdpmFHfN9f47KpiRvqrKx0V9+erV1CNkpWzYhW/Qyc6aT8rEyCrvauWSYGZK2ia3o7vd3akF07acHAFpOA==" saltValue="yVW9XmDwTqEnmpSGai0KYg==" spinCount="100000" sqref="E15:H15" name="Range1_3_10"/>
    <protectedRange algorithmName="SHA-512" hashValue="ON39YdpmFHfN9f47KpiRvqrKx0V9+erV1CNkpWzYhW/Qyc6aT8rEyCrvauWSYGZK2ia3o7vd3akF07acHAFpOA==" saltValue="yVW9XmDwTqEnmpSGai0KYg==" spinCount="100000" sqref="I16:J16 B16:C16" name="Range1_51"/>
    <protectedRange algorithmName="SHA-512" hashValue="ON39YdpmFHfN9f47KpiRvqrKx0V9+erV1CNkpWzYhW/Qyc6aT8rEyCrvauWSYGZK2ia3o7vd3akF07acHAFpOA==" saltValue="yVW9XmDwTqEnmpSGai0KYg==" spinCount="100000" sqref="D16" name="Range1_1_39"/>
    <protectedRange algorithmName="SHA-512" hashValue="ON39YdpmFHfN9f47KpiRvqrKx0V9+erV1CNkpWzYhW/Qyc6aT8rEyCrvauWSYGZK2ia3o7vd3akF07acHAFpOA==" saltValue="yVW9XmDwTqEnmpSGai0KYg==" spinCount="100000" sqref="E16:H16" name="Range1_3_10_1"/>
    <protectedRange algorithmName="SHA-512" hashValue="ON39YdpmFHfN9f47KpiRvqrKx0V9+erV1CNkpWzYhW/Qyc6aT8rEyCrvauWSYGZK2ia3o7vd3akF07acHAFpOA==" saltValue="yVW9XmDwTqEnmpSGai0KYg==" spinCount="100000" sqref="I17:J17 B17:C17" name="Range1_10_1"/>
    <protectedRange algorithmName="SHA-512" hashValue="ON39YdpmFHfN9f47KpiRvqrKx0V9+erV1CNkpWzYhW/Qyc6aT8rEyCrvauWSYGZK2ia3o7vd3akF07acHAFpOA==" saltValue="yVW9XmDwTqEnmpSGai0KYg==" spinCount="100000" sqref="D17" name="Range1_1_5_1"/>
    <protectedRange algorithmName="SHA-512" hashValue="ON39YdpmFHfN9f47KpiRvqrKx0V9+erV1CNkpWzYhW/Qyc6aT8rEyCrvauWSYGZK2ia3o7vd3akF07acHAFpOA==" saltValue="yVW9XmDwTqEnmpSGai0KYg==" spinCount="100000" sqref="E17:H17" name="Range1_3_1_1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19"/>
    <protectedRange algorithmName="SHA-512" hashValue="ON39YdpmFHfN9f47KpiRvqrKx0V9+erV1CNkpWzYhW/Qyc6aT8rEyCrvauWSYGZK2ia3o7vd3akF07acHAFpOA==" saltValue="yVW9XmDwTqEnmpSGai0KYg==" spinCount="100000" sqref="E18:H18" name="Range1_3_7_1"/>
    <protectedRange algorithmName="SHA-512" hashValue="ON39YdpmFHfN9f47KpiRvqrKx0V9+erV1CNkpWzYhW/Qyc6aT8rEyCrvauWSYGZK2ia3o7vd3akF07acHAFpOA==" saltValue="yVW9XmDwTqEnmpSGai0KYg==" spinCount="100000" sqref="I19:J19 B19:C19" name="Range1_56"/>
    <protectedRange algorithmName="SHA-512" hashValue="ON39YdpmFHfN9f47KpiRvqrKx0V9+erV1CNkpWzYhW/Qyc6aT8rEyCrvauWSYGZK2ia3o7vd3akF07acHAFpOA==" saltValue="yVW9XmDwTqEnmpSGai0KYg==" spinCount="100000" sqref="D19" name="Range1_1_43"/>
    <protectedRange algorithmName="SHA-512" hashValue="ON39YdpmFHfN9f47KpiRvqrKx0V9+erV1CNkpWzYhW/Qyc6aT8rEyCrvauWSYGZK2ia3o7vd3akF07acHAFpOA==" saltValue="yVW9XmDwTqEnmpSGai0KYg==" spinCount="100000" sqref="E19:H19" name="Range1_3_13"/>
    <protectedRange algorithmName="SHA-512" hashValue="ON39YdpmFHfN9f47KpiRvqrKx0V9+erV1CNkpWzYhW/Qyc6aT8rEyCrvauWSYGZK2ia3o7vd3akF07acHAFpOA==" saltValue="yVW9XmDwTqEnmpSGai0KYg==" spinCount="100000" sqref="I20:J20 B20:C20" name="Range1_6_5"/>
    <protectedRange algorithmName="SHA-512" hashValue="ON39YdpmFHfN9f47KpiRvqrKx0V9+erV1CNkpWzYhW/Qyc6aT8rEyCrvauWSYGZK2ia3o7vd3akF07acHAFpOA==" saltValue="yVW9XmDwTqEnmpSGai0KYg==" spinCount="100000" sqref="D20" name="Range1_1_4_3"/>
    <protectedRange algorithmName="SHA-512" hashValue="ON39YdpmFHfN9f47KpiRvqrKx0V9+erV1CNkpWzYhW/Qyc6aT8rEyCrvauWSYGZK2ia3o7vd3akF07acHAFpOA==" saltValue="yVW9XmDwTqEnmpSGai0KYg==" spinCount="100000" sqref="E20:H20" name="Range1_3_1_3"/>
    <protectedRange algorithmName="SHA-512" hashValue="ON39YdpmFHfN9f47KpiRvqrKx0V9+erV1CNkpWzYhW/Qyc6aT8rEyCrvauWSYGZK2ia3o7vd3akF07acHAFpOA==" saltValue="yVW9XmDwTqEnmpSGai0KYg==" spinCount="100000" sqref="I21:J21 B21:C21" name="Range1_17"/>
    <protectedRange algorithmName="SHA-512" hashValue="ON39YdpmFHfN9f47KpiRvqrKx0V9+erV1CNkpWzYhW/Qyc6aT8rEyCrvauWSYGZK2ia3o7vd3akF07acHAFpOA==" saltValue="yVW9XmDwTqEnmpSGai0KYg==" spinCount="100000" sqref="D21" name="Range1_1_13_1"/>
    <protectedRange algorithmName="SHA-512" hashValue="ON39YdpmFHfN9f47KpiRvqrKx0V9+erV1CNkpWzYhW/Qyc6aT8rEyCrvauWSYGZK2ia3o7vd3akF07acHAFpOA==" saltValue="yVW9XmDwTqEnmpSGai0KYg==" spinCount="100000" sqref="E21:H21" name="Range1_3_14"/>
    <protectedRange algorithmName="SHA-512" hashValue="ON39YdpmFHfN9f47KpiRvqrKx0V9+erV1CNkpWzYhW/Qyc6aT8rEyCrvauWSYGZK2ia3o7vd3akF07acHAFpOA==" saltValue="yVW9XmDwTqEnmpSGai0KYg==" spinCount="100000" sqref="I22:J22 B22:C22" name="Range1_62"/>
    <protectedRange algorithmName="SHA-512" hashValue="ON39YdpmFHfN9f47KpiRvqrKx0V9+erV1CNkpWzYhW/Qyc6aT8rEyCrvauWSYGZK2ia3o7vd3akF07acHAFpOA==" saltValue="yVW9XmDwTqEnmpSGai0KYg==" spinCount="100000" sqref="D22" name="Range1_1_47"/>
    <protectedRange algorithmName="SHA-512" hashValue="ON39YdpmFHfN9f47KpiRvqrKx0V9+erV1CNkpWzYhW/Qyc6aT8rEyCrvauWSYGZK2ia3o7vd3akF07acHAFpOA==" saltValue="yVW9XmDwTqEnmpSGai0KYg==" spinCount="100000" sqref="E22:H22" name="Range1_3_15"/>
    <protectedRange algorithmName="SHA-512" hashValue="ON39YdpmFHfN9f47KpiRvqrKx0V9+erV1CNkpWzYhW/Qyc6aT8rEyCrvauWSYGZK2ia3o7vd3akF07acHAFpOA==" saltValue="yVW9XmDwTqEnmpSGai0KYg==" spinCount="100000" sqref="I23:J23 B23:C23" name="Range1_70"/>
    <protectedRange algorithmName="SHA-512" hashValue="ON39YdpmFHfN9f47KpiRvqrKx0V9+erV1CNkpWzYhW/Qyc6aT8rEyCrvauWSYGZK2ia3o7vd3akF07acHAFpOA==" saltValue="yVW9XmDwTqEnmpSGai0KYg==" spinCount="100000" sqref="D23" name="Range1_1_53"/>
    <protectedRange algorithmName="SHA-512" hashValue="ON39YdpmFHfN9f47KpiRvqrKx0V9+erV1CNkpWzYhW/Qyc6aT8rEyCrvauWSYGZK2ia3o7vd3akF07acHAFpOA==" saltValue="yVW9XmDwTqEnmpSGai0KYg==" spinCount="100000" sqref="E23:H23" name="Range1_3_17"/>
    <protectedRange algorithmName="SHA-512" hashValue="ON39YdpmFHfN9f47KpiRvqrKx0V9+erV1CNkpWzYhW/Qyc6aT8rEyCrvauWSYGZK2ia3o7vd3akF07acHAFpOA==" saltValue="yVW9XmDwTqEnmpSGai0KYg==" spinCount="100000" sqref="I24:J24 B24:C24" name="Range1_65"/>
    <protectedRange algorithmName="SHA-512" hashValue="ON39YdpmFHfN9f47KpiRvqrKx0V9+erV1CNkpWzYhW/Qyc6aT8rEyCrvauWSYGZK2ia3o7vd3akF07acHAFpOA==" saltValue="yVW9XmDwTqEnmpSGai0KYg==" spinCount="100000" sqref="D24" name="Range1_1_49"/>
    <protectedRange algorithmName="SHA-512" hashValue="ON39YdpmFHfN9f47KpiRvqrKx0V9+erV1CNkpWzYhW/Qyc6aT8rEyCrvauWSYGZK2ia3o7vd3akF07acHAFpOA==" saltValue="yVW9XmDwTqEnmpSGai0KYg==" spinCount="100000" sqref="E24:H24" name="Range1_3_16"/>
    <protectedRange algorithmName="SHA-512" hashValue="ON39YdpmFHfN9f47KpiRvqrKx0V9+erV1CNkpWzYhW/Qyc6aT8rEyCrvauWSYGZK2ia3o7vd3akF07acHAFpOA==" saltValue="yVW9XmDwTqEnmpSGai0KYg==" spinCount="100000" sqref="I25:J25 B25:C25" name="Range1_54"/>
    <protectedRange algorithmName="SHA-512" hashValue="ON39YdpmFHfN9f47KpiRvqrKx0V9+erV1CNkpWzYhW/Qyc6aT8rEyCrvauWSYGZK2ia3o7vd3akF07acHAFpOA==" saltValue="yVW9XmDwTqEnmpSGai0KYg==" spinCount="100000" sqref="D25" name="Range1_1_35_1"/>
    <protectedRange algorithmName="SHA-512" hashValue="ON39YdpmFHfN9f47KpiRvqrKx0V9+erV1CNkpWzYhW/Qyc6aT8rEyCrvauWSYGZK2ia3o7vd3akF07acHAFpOA==" saltValue="yVW9XmDwTqEnmpSGai0KYg==" spinCount="100000" sqref="E25:H25" name="Range1_3_12"/>
    <protectedRange algorithmName="SHA-512" hashValue="ON39YdpmFHfN9f47KpiRvqrKx0V9+erV1CNkpWzYhW/Qyc6aT8rEyCrvauWSYGZK2ia3o7vd3akF07acHAFpOA==" saltValue="yVW9XmDwTqEnmpSGai0KYg==" spinCount="100000" sqref="I26:J26 B26:C26" name="Range1_59"/>
    <protectedRange algorithmName="SHA-512" hashValue="ON39YdpmFHfN9f47KpiRvqrKx0V9+erV1CNkpWzYhW/Qyc6aT8rEyCrvauWSYGZK2ia3o7vd3akF07acHAFpOA==" saltValue="yVW9XmDwTqEnmpSGai0KYg==" spinCount="100000" sqref="D26" name="Range1_1_38"/>
    <protectedRange algorithmName="SHA-512" hashValue="ON39YdpmFHfN9f47KpiRvqrKx0V9+erV1CNkpWzYhW/Qyc6aT8rEyCrvauWSYGZK2ia3o7vd3akF07acHAFpOA==" saltValue="yVW9XmDwTqEnmpSGai0KYg==" spinCount="100000" sqref="E26:H26" name="Range1_3_13_1"/>
  </protectedRanges>
  <conditionalFormatting sqref="E2">
    <cfRule type="top10" dxfId="716" priority="175" rank="1"/>
  </conditionalFormatting>
  <conditionalFormatting sqref="H2">
    <cfRule type="top10" dxfId="715" priority="172" rank="1"/>
  </conditionalFormatting>
  <conditionalFormatting sqref="F2">
    <cfRule type="top10" dxfId="714" priority="170" rank="1"/>
  </conditionalFormatting>
  <conditionalFormatting sqref="G2">
    <cfRule type="top10" dxfId="713" priority="171" rank="1"/>
  </conditionalFormatting>
  <conditionalFormatting sqref="I2">
    <cfRule type="top10" dxfId="712" priority="173" rank="1"/>
  </conditionalFormatting>
  <conditionalFormatting sqref="J2">
    <cfRule type="top10" dxfId="711" priority="174" rank="1"/>
  </conditionalFormatting>
  <conditionalFormatting sqref="F3">
    <cfRule type="top10" dxfId="710" priority="168" rank="1"/>
  </conditionalFormatting>
  <conditionalFormatting sqref="G3">
    <cfRule type="top10" dxfId="709" priority="167" rank="1"/>
  </conditionalFormatting>
  <conditionalFormatting sqref="H3">
    <cfRule type="top10" dxfId="708" priority="166" rank="1"/>
  </conditionalFormatting>
  <conditionalFormatting sqref="I3">
    <cfRule type="top10" dxfId="707" priority="164" rank="1"/>
  </conditionalFormatting>
  <conditionalFormatting sqref="J3">
    <cfRule type="top10" dxfId="706" priority="165" rank="1"/>
  </conditionalFormatting>
  <conditionalFormatting sqref="E3">
    <cfRule type="top10" dxfId="705" priority="169" rank="1"/>
  </conditionalFormatting>
  <conditionalFormatting sqref="I4">
    <cfRule type="top10" dxfId="704" priority="163" rank="1"/>
  </conditionalFormatting>
  <conditionalFormatting sqref="E4:H4">
    <cfRule type="top10" dxfId="703" priority="162" rank="1"/>
  </conditionalFormatting>
  <conditionalFormatting sqref="J4">
    <cfRule type="top10" dxfId="702" priority="161" rank="1"/>
  </conditionalFormatting>
  <conditionalFormatting sqref="F5">
    <cfRule type="top10" dxfId="701" priority="159" rank="1"/>
  </conditionalFormatting>
  <conditionalFormatting sqref="G5">
    <cfRule type="top10" dxfId="700" priority="158" rank="1"/>
  </conditionalFormatting>
  <conditionalFormatting sqref="H5">
    <cfRule type="top10" dxfId="699" priority="157" rank="1"/>
  </conditionalFormatting>
  <conditionalFormatting sqref="I5">
    <cfRule type="top10" dxfId="698" priority="155" rank="1"/>
  </conditionalFormatting>
  <conditionalFormatting sqref="J5">
    <cfRule type="top10" dxfId="697" priority="156" rank="1"/>
  </conditionalFormatting>
  <conditionalFormatting sqref="E5">
    <cfRule type="top10" dxfId="696" priority="160" rank="1"/>
  </conditionalFormatting>
  <conditionalFormatting sqref="F6">
    <cfRule type="top10" dxfId="695" priority="153" rank="1"/>
  </conditionalFormatting>
  <conditionalFormatting sqref="G6">
    <cfRule type="top10" dxfId="694" priority="152" rank="1"/>
  </conditionalFormatting>
  <conditionalFormatting sqref="H6">
    <cfRule type="top10" dxfId="693" priority="151" rank="1"/>
  </conditionalFormatting>
  <conditionalFormatting sqref="I6">
    <cfRule type="top10" dxfId="692" priority="149" rank="1"/>
  </conditionalFormatting>
  <conditionalFormatting sqref="J6">
    <cfRule type="top10" dxfId="691" priority="150" rank="1"/>
  </conditionalFormatting>
  <conditionalFormatting sqref="E6">
    <cfRule type="top10" dxfId="690" priority="154" rank="1"/>
  </conditionalFormatting>
  <conditionalFormatting sqref="F7">
    <cfRule type="top10" dxfId="689" priority="147" rank="1"/>
  </conditionalFormatting>
  <conditionalFormatting sqref="G7">
    <cfRule type="top10" dxfId="688" priority="146" rank="1"/>
  </conditionalFormatting>
  <conditionalFormatting sqref="H7">
    <cfRule type="top10" dxfId="687" priority="145" rank="1"/>
  </conditionalFormatting>
  <conditionalFormatting sqref="I7">
    <cfRule type="top10" dxfId="686" priority="143" rank="1"/>
  </conditionalFormatting>
  <conditionalFormatting sqref="J7">
    <cfRule type="top10" dxfId="685" priority="144" rank="1"/>
  </conditionalFormatting>
  <conditionalFormatting sqref="E7">
    <cfRule type="top10" dxfId="684" priority="148" rank="1"/>
  </conditionalFormatting>
  <conditionalFormatting sqref="F9">
    <cfRule type="top10" dxfId="683" priority="140" rank="1"/>
  </conditionalFormatting>
  <conditionalFormatting sqref="I9">
    <cfRule type="top10" dxfId="682" priority="137" rank="1"/>
    <cfRule type="top10" dxfId="681" priority="142" rank="1"/>
  </conditionalFormatting>
  <conditionalFormatting sqref="E9">
    <cfRule type="top10" dxfId="680" priority="141" rank="1"/>
  </conditionalFormatting>
  <conditionalFormatting sqref="G9">
    <cfRule type="top10" dxfId="679" priority="139" rank="1"/>
  </conditionalFormatting>
  <conditionalFormatting sqref="H9">
    <cfRule type="top10" dxfId="678" priority="138" rank="1"/>
  </conditionalFormatting>
  <conditionalFormatting sqref="J9">
    <cfRule type="top10" dxfId="677" priority="136" rank="1"/>
  </conditionalFormatting>
  <conditionalFormatting sqref="F10">
    <cfRule type="top10" dxfId="676" priority="134" rank="1"/>
  </conditionalFormatting>
  <conditionalFormatting sqref="G10">
    <cfRule type="top10" dxfId="675" priority="133" rank="1"/>
  </conditionalFormatting>
  <conditionalFormatting sqref="H10">
    <cfRule type="top10" dxfId="674" priority="132" rank="1"/>
  </conditionalFormatting>
  <conditionalFormatting sqref="I10">
    <cfRule type="top10" dxfId="673" priority="130" rank="1"/>
  </conditionalFormatting>
  <conditionalFormatting sqref="J10">
    <cfRule type="top10" dxfId="672" priority="131" rank="1"/>
  </conditionalFormatting>
  <conditionalFormatting sqref="E10">
    <cfRule type="top10" dxfId="671" priority="135" rank="1"/>
  </conditionalFormatting>
  <conditionalFormatting sqref="F8">
    <cfRule type="top10" dxfId="670" priority="128" rank="1"/>
  </conditionalFormatting>
  <conditionalFormatting sqref="G8">
    <cfRule type="top10" dxfId="669" priority="127" rank="1"/>
  </conditionalFormatting>
  <conditionalFormatting sqref="H8">
    <cfRule type="top10" dxfId="668" priority="126" rank="1"/>
  </conditionalFormatting>
  <conditionalFormatting sqref="I8">
    <cfRule type="top10" dxfId="667" priority="124" rank="1"/>
  </conditionalFormatting>
  <conditionalFormatting sqref="J8">
    <cfRule type="top10" dxfId="666" priority="125" rank="1"/>
  </conditionalFormatting>
  <conditionalFormatting sqref="E8">
    <cfRule type="top10" dxfId="665" priority="129" rank="1"/>
  </conditionalFormatting>
  <conditionalFormatting sqref="F11">
    <cfRule type="top10" dxfId="664" priority="121" rank="1"/>
  </conditionalFormatting>
  <conditionalFormatting sqref="I11">
    <cfRule type="top10" dxfId="663" priority="118" rank="1"/>
    <cfRule type="top10" dxfId="662" priority="123" rank="1"/>
  </conditionalFormatting>
  <conditionalFormatting sqref="E11">
    <cfRule type="top10" dxfId="661" priority="122" rank="1"/>
  </conditionalFormatting>
  <conditionalFormatting sqref="G11">
    <cfRule type="top10" dxfId="660" priority="120" rank="1"/>
  </conditionalFormatting>
  <conditionalFormatting sqref="H11">
    <cfRule type="top10" dxfId="659" priority="119" rank="1"/>
  </conditionalFormatting>
  <conditionalFormatting sqref="J11">
    <cfRule type="top10" dxfId="658" priority="117" rank="1"/>
  </conditionalFormatting>
  <conditionalFormatting sqref="F12">
    <cfRule type="top10" dxfId="657" priority="114" rank="1"/>
  </conditionalFormatting>
  <conditionalFormatting sqref="I12">
    <cfRule type="top10" dxfId="656" priority="111" rank="1"/>
    <cfRule type="top10" dxfId="655" priority="116" rank="1"/>
  </conditionalFormatting>
  <conditionalFormatting sqref="E12">
    <cfRule type="top10" dxfId="654" priority="115" rank="1"/>
  </conditionalFormatting>
  <conditionalFormatting sqref="G12">
    <cfRule type="top10" dxfId="653" priority="113" rank="1"/>
  </conditionalFormatting>
  <conditionalFormatting sqref="H12">
    <cfRule type="top10" dxfId="652" priority="112" rank="1"/>
  </conditionalFormatting>
  <conditionalFormatting sqref="J12">
    <cfRule type="top10" dxfId="651" priority="110" rank="1"/>
  </conditionalFormatting>
  <conditionalFormatting sqref="F13">
    <cfRule type="top10" dxfId="650" priority="107" rank="1"/>
  </conditionalFormatting>
  <conditionalFormatting sqref="I13">
    <cfRule type="top10" dxfId="649" priority="104" rank="1"/>
    <cfRule type="top10" dxfId="648" priority="109" rank="1"/>
  </conditionalFormatting>
  <conditionalFormatting sqref="E13">
    <cfRule type="top10" dxfId="647" priority="108" rank="1"/>
  </conditionalFormatting>
  <conditionalFormatting sqref="G13">
    <cfRule type="top10" dxfId="646" priority="106" rank="1"/>
  </conditionalFormatting>
  <conditionalFormatting sqref="H13">
    <cfRule type="top10" dxfId="645" priority="105" rank="1"/>
  </conditionalFormatting>
  <conditionalFormatting sqref="J13">
    <cfRule type="top10" dxfId="644" priority="103" rank="1"/>
  </conditionalFormatting>
  <conditionalFormatting sqref="F14">
    <cfRule type="top10" dxfId="643" priority="101" rank="1"/>
  </conditionalFormatting>
  <conditionalFormatting sqref="G14">
    <cfRule type="top10" dxfId="642" priority="100" rank="1"/>
  </conditionalFormatting>
  <conditionalFormatting sqref="H14">
    <cfRule type="top10" dxfId="641" priority="99" rank="1"/>
  </conditionalFormatting>
  <conditionalFormatting sqref="I14">
    <cfRule type="top10" dxfId="640" priority="97" rank="1"/>
  </conditionalFormatting>
  <conditionalFormatting sqref="J14">
    <cfRule type="top10" dxfId="639" priority="98" rank="1"/>
  </conditionalFormatting>
  <conditionalFormatting sqref="E14">
    <cfRule type="top10" dxfId="638" priority="102" rank="1"/>
  </conditionalFormatting>
  <conditionalFormatting sqref="I15">
    <cfRule type="top10" dxfId="637" priority="96" rank="1"/>
  </conditionalFormatting>
  <conditionalFormatting sqref="E15">
    <cfRule type="top10" dxfId="636" priority="95" rank="1"/>
  </conditionalFormatting>
  <conditionalFormatting sqref="F15">
    <cfRule type="top10" dxfId="635" priority="94" rank="1"/>
  </conditionalFormatting>
  <conditionalFormatting sqref="G15">
    <cfRule type="top10" dxfId="634" priority="93" rank="1"/>
  </conditionalFormatting>
  <conditionalFormatting sqref="H15">
    <cfRule type="top10" dxfId="633" priority="92" rank="1"/>
  </conditionalFormatting>
  <conditionalFormatting sqref="J15">
    <cfRule type="top10" dxfId="632" priority="91" rank="1"/>
  </conditionalFormatting>
  <conditionalFormatting sqref="F16">
    <cfRule type="top10" dxfId="631" priority="88" rank="1"/>
  </conditionalFormatting>
  <conditionalFormatting sqref="I16">
    <cfRule type="top10" dxfId="630" priority="85" rank="1"/>
    <cfRule type="top10" dxfId="629" priority="90" rank="1"/>
  </conditionalFormatting>
  <conditionalFormatting sqref="E16">
    <cfRule type="top10" dxfId="628" priority="89" rank="1"/>
  </conditionalFormatting>
  <conditionalFormatting sqref="G16">
    <cfRule type="top10" dxfId="627" priority="87" rank="1"/>
  </conditionalFormatting>
  <conditionalFormatting sqref="H16">
    <cfRule type="top10" dxfId="626" priority="86" rank="1"/>
  </conditionalFormatting>
  <conditionalFormatting sqref="J16">
    <cfRule type="top10" dxfId="625" priority="84" rank="1"/>
  </conditionalFormatting>
  <conditionalFormatting sqref="F17">
    <cfRule type="top10" dxfId="624" priority="82" rank="1"/>
  </conditionalFormatting>
  <conditionalFormatting sqref="G17">
    <cfRule type="top10" dxfId="623" priority="81" rank="1"/>
  </conditionalFormatting>
  <conditionalFormatting sqref="H17">
    <cfRule type="top10" dxfId="622" priority="80" rank="1"/>
  </conditionalFormatting>
  <conditionalFormatting sqref="I17">
    <cfRule type="top10" dxfId="621" priority="78" rank="1"/>
  </conditionalFormatting>
  <conditionalFormatting sqref="J17">
    <cfRule type="top10" dxfId="620" priority="79" rank="1"/>
  </conditionalFormatting>
  <conditionalFormatting sqref="E17">
    <cfRule type="top10" dxfId="619" priority="83" rank="1"/>
  </conditionalFormatting>
  <conditionalFormatting sqref="I18">
    <cfRule type="top10" dxfId="618" priority="73" rank="1"/>
  </conditionalFormatting>
  <conditionalFormatting sqref="E18">
    <cfRule type="top10" dxfId="617" priority="77" rank="1"/>
  </conditionalFormatting>
  <conditionalFormatting sqref="G18">
    <cfRule type="top10" dxfId="616" priority="75" rank="1"/>
  </conditionalFormatting>
  <conditionalFormatting sqref="H18">
    <cfRule type="top10" dxfId="615" priority="74" rank="1"/>
  </conditionalFormatting>
  <conditionalFormatting sqref="J18">
    <cfRule type="top10" dxfId="614" priority="72" rank="1"/>
  </conditionalFormatting>
  <conditionalFormatting sqref="F18">
    <cfRule type="top10" dxfId="613" priority="76" rank="1"/>
  </conditionalFormatting>
  <conditionalFormatting sqref="F19">
    <cfRule type="top10" dxfId="612" priority="69" rank="1"/>
  </conditionalFormatting>
  <conditionalFormatting sqref="I19">
    <cfRule type="top10" dxfId="611" priority="66" rank="1"/>
    <cfRule type="top10" dxfId="610" priority="71" rank="1"/>
  </conditionalFormatting>
  <conditionalFormatting sqref="E19">
    <cfRule type="top10" dxfId="609" priority="70" rank="1"/>
  </conditionalFormatting>
  <conditionalFormatting sqref="G19">
    <cfRule type="top10" dxfId="608" priority="68" rank="1"/>
  </conditionalFormatting>
  <conditionalFormatting sqref="H19">
    <cfRule type="top10" dxfId="607" priority="67" rank="1"/>
  </conditionalFormatting>
  <conditionalFormatting sqref="J19">
    <cfRule type="top10" dxfId="606" priority="65" rank="1"/>
  </conditionalFormatting>
  <conditionalFormatting sqref="F20">
    <cfRule type="top10" dxfId="605" priority="63" rank="1"/>
  </conditionalFormatting>
  <conditionalFormatting sqref="G20">
    <cfRule type="top10" dxfId="604" priority="62" rank="1"/>
  </conditionalFormatting>
  <conditionalFormatting sqref="H20">
    <cfRule type="top10" dxfId="603" priority="61" rank="1"/>
  </conditionalFormatting>
  <conditionalFormatting sqref="I20">
    <cfRule type="top10" dxfId="602" priority="59" rank="1"/>
  </conditionalFormatting>
  <conditionalFormatting sqref="J20">
    <cfRule type="top10" dxfId="601" priority="60" rank="1"/>
  </conditionalFormatting>
  <conditionalFormatting sqref="E20">
    <cfRule type="top10" dxfId="600" priority="64" rank="1"/>
  </conditionalFormatting>
  <conditionalFormatting sqref="F21">
    <cfRule type="top10" dxfId="599" priority="56" rank="1"/>
  </conditionalFormatting>
  <conditionalFormatting sqref="I21">
    <cfRule type="top10" dxfId="598" priority="53" rank="1"/>
    <cfRule type="top10" dxfId="597" priority="58" rank="1"/>
  </conditionalFormatting>
  <conditionalFormatting sqref="E21">
    <cfRule type="top10" dxfId="596" priority="57" rank="1"/>
  </conditionalFormatting>
  <conditionalFormatting sqref="G21">
    <cfRule type="top10" dxfId="595" priority="55" rank="1"/>
  </conditionalFormatting>
  <conditionalFormatting sqref="H21">
    <cfRule type="top10" dxfId="594" priority="54" rank="1"/>
  </conditionalFormatting>
  <conditionalFormatting sqref="J21">
    <cfRule type="top10" dxfId="593" priority="52" rank="1"/>
  </conditionalFormatting>
  <conditionalFormatting sqref="F22">
    <cfRule type="top10" dxfId="592" priority="49" rank="1"/>
  </conditionalFormatting>
  <conditionalFormatting sqref="I22">
    <cfRule type="top10" dxfId="591" priority="46" rank="1"/>
    <cfRule type="top10" dxfId="590" priority="51" rank="1"/>
  </conditionalFormatting>
  <conditionalFormatting sqref="E22">
    <cfRule type="top10" dxfId="589" priority="50" rank="1"/>
  </conditionalFormatting>
  <conditionalFormatting sqref="G22">
    <cfRule type="top10" dxfId="588" priority="48" rank="1"/>
  </conditionalFormatting>
  <conditionalFormatting sqref="H22">
    <cfRule type="top10" dxfId="587" priority="47" rank="1"/>
  </conditionalFormatting>
  <conditionalFormatting sqref="J22">
    <cfRule type="top10" dxfId="586" priority="45" rank="1"/>
  </conditionalFormatting>
  <conditionalFormatting sqref="F23">
    <cfRule type="top10" dxfId="585" priority="42" rank="1"/>
  </conditionalFormatting>
  <conditionalFormatting sqref="I23">
    <cfRule type="top10" dxfId="584" priority="39" rank="1"/>
    <cfRule type="top10" dxfId="583" priority="44" rank="1"/>
  </conditionalFormatting>
  <conditionalFormatting sqref="E23">
    <cfRule type="top10" dxfId="582" priority="43" rank="1"/>
  </conditionalFormatting>
  <conditionalFormatting sqref="G23">
    <cfRule type="top10" dxfId="581" priority="41" rank="1"/>
  </conditionalFormatting>
  <conditionalFormatting sqref="H23">
    <cfRule type="top10" dxfId="580" priority="40" rank="1"/>
  </conditionalFormatting>
  <conditionalFormatting sqref="J23">
    <cfRule type="top10" dxfId="579" priority="38" rank="1"/>
  </conditionalFormatting>
  <conditionalFormatting sqref="F24">
    <cfRule type="top10" dxfId="578" priority="35" rank="1"/>
  </conditionalFormatting>
  <conditionalFormatting sqref="I24">
    <cfRule type="top10" dxfId="577" priority="32" rank="1"/>
    <cfRule type="top10" dxfId="576" priority="37" rank="1"/>
  </conditionalFormatting>
  <conditionalFormatting sqref="E24">
    <cfRule type="top10" dxfId="575" priority="36" rank="1"/>
  </conditionalFormatting>
  <conditionalFormatting sqref="G24">
    <cfRule type="top10" dxfId="574" priority="34" rank="1"/>
  </conditionalFormatting>
  <conditionalFormatting sqref="H24">
    <cfRule type="top10" dxfId="573" priority="33" rank="1"/>
  </conditionalFormatting>
  <conditionalFormatting sqref="J24">
    <cfRule type="top10" dxfId="572" priority="31" rank="1"/>
  </conditionalFormatting>
  <conditionalFormatting sqref="I25">
    <cfRule type="top10" dxfId="571" priority="30" rank="1"/>
  </conditionalFormatting>
  <conditionalFormatting sqref="E25">
    <cfRule type="top10" dxfId="570" priority="29" rank="1"/>
  </conditionalFormatting>
  <conditionalFormatting sqref="F25">
    <cfRule type="top10" dxfId="569" priority="28" rank="1"/>
  </conditionalFormatting>
  <conditionalFormatting sqref="G25">
    <cfRule type="top10" dxfId="568" priority="27" rank="1"/>
  </conditionalFormatting>
  <conditionalFormatting sqref="H25">
    <cfRule type="top10" dxfId="567" priority="26" rank="1"/>
  </conditionalFormatting>
  <conditionalFormatting sqref="J25">
    <cfRule type="top10" dxfId="566" priority="25" rank="1"/>
  </conditionalFormatting>
  <conditionalFormatting sqref="I26">
    <cfRule type="top10" dxfId="565" priority="24" rank="1"/>
  </conditionalFormatting>
  <conditionalFormatting sqref="E26">
    <cfRule type="top10" dxfId="564" priority="23" rank="1"/>
  </conditionalFormatting>
  <conditionalFormatting sqref="F26">
    <cfRule type="top10" dxfId="563" priority="22" rank="1"/>
  </conditionalFormatting>
  <conditionalFormatting sqref="G26">
    <cfRule type="top10" dxfId="562" priority="21" rank="1"/>
  </conditionalFormatting>
  <conditionalFormatting sqref="H26">
    <cfRule type="top10" dxfId="561" priority="20" rank="1"/>
  </conditionalFormatting>
  <conditionalFormatting sqref="J26">
    <cfRule type="top10" dxfId="560" priority="19" rank="1"/>
  </conditionalFormatting>
  <conditionalFormatting sqref="E27">
    <cfRule type="top10" dxfId="559" priority="18" rank="1"/>
  </conditionalFormatting>
  <conditionalFormatting sqref="F27">
    <cfRule type="top10" dxfId="558" priority="17" rank="1"/>
  </conditionalFormatting>
  <conditionalFormatting sqref="G27">
    <cfRule type="top10" dxfId="557" priority="16" rank="1"/>
  </conditionalFormatting>
  <conditionalFormatting sqref="H27">
    <cfRule type="top10" dxfId="556" priority="15" rank="1"/>
  </conditionalFormatting>
  <conditionalFormatting sqref="I27">
    <cfRule type="top10" dxfId="555" priority="14" rank="1"/>
  </conditionalFormatting>
  <conditionalFormatting sqref="J27">
    <cfRule type="top10" dxfId="554" priority="13" rank="1"/>
  </conditionalFormatting>
  <conditionalFormatting sqref="E28">
    <cfRule type="top10" dxfId="553" priority="7" rank="1"/>
  </conditionalFormatting>
  <conditionalFormatting sqref="F28">
    <cfRule type="top10" dxfId="552" priority="8" rank="1"/>
  </conditionalFormatting>
  <conditionalFormatting sqref="G28">
    <cfRule type="top10" dxfId="551" priority="9" rank="1"/>
  </conditionalFormatting>
  <conditionalFormatting sqref="H28">
    <cfRule type="top10" dxfId="550" priority="10" rank="1"/>
  </conditionalFormatting>
  <conditionalFormatting sqref="J28">
    <cfRule type="top10" dxfId="549" priority="11" rank="1"/>
  </conditionalFormatting>
  <conditionalFormatting sqref="I28">
    <cfRule type="top10" dxfId="548" priority="12" rank="1"/>
  </conditionalFormatting>
  <conditionalFormatting sqref="E29">
    <cfRule type="top10" dxfId="547" priority="6" rank="1"/>
  </conditionalFormatting>
  <conditionalFormatting sqref="F29">
    <cfRule type="top10" dxfId="546" priority="5" rank="1"/>
  </conditionalFormatting>
  <conditionalFormatting sqref="G29">
    <cfRule type="top10" dxfId="545" priority="4" rank="1"/>
  </conditionalFormatting>
  <conditionalFormatting sqref="H29">
    <cfRule type="top10" dxfId="544" priority="3" rank="1"/>
  </conditionalFormatting>
  <conditionalFormatting sqref="I29">
    <cfRule type="top10" dxfId="543" priority="2" rank="1"/>
  </conditionalFormatting>
  <conditionalFormatting sqref="J29">
    <cfRule type="top10" dxfId="542" priority="1" rank="1"/>
  </conditionalFormatting>
  <hyperlinks>
    <hyperlink ref="Q1" location="'National Adult Rankings'!A1" display="Return to Rankings" xr:uid="{C63F5E70-FA3D-48AE-A6D2-67CA07CB79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A195A4-EED2-4725-9157-7F46E13393E8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319711DE-B4F4-4D48-8C5B-832BE97EE7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Q33"/>
  <sheetViews>
    <sheetView topLeftCell="A19" workbookViewId="0">
      <selection activeCell="D34" sqref="D34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32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25">
      <c r="A3" s="20" t="s">
        <v>16</v>
      </c>
      <c r="B3" s="21" t="s">
        <v>18</v>
      </c>
      <c r="C3" s="22">
        <v>43877</v>
      </c>
      <c r="D3" s="23" t="s">
        <v>32</v>
      </c>
      <c r="E3" s="24">
        <v>195</v>
      </c>
      <c r="F3" s="24">
        <v>200</v>
      </c>
      <c r="G3" s="24">
        <v>198</v>
      </c>
      <c r="H3" s="24">
        <v>196</v>
      </c>
      <c r="I3" s="24"/>
      <c r="J3" s="24"/>
      <c r="K3" s="29">
        <v>4</v>
      </c>
      <c r="L3" s="29">
        <v>789</v>
      </c>
      <c r="M3" s="30">
        <v>197.25</v>
      </c>
      <c r="N3" s="31">
        <v>9</v>
      </c>
      <c r="O3" s="32">
        <v>206.25</v>
      </c>
    </row>
    <row r="4" spans="1:17" x14ac:dyDescent="0.25">
      <c r="A4" s="20" t="s">
        <v>16</v>
      </c>
      <c r="B4" s="21" t="s">
        <v>18</v>
      </c>
      <c r="C4" s="22">
        <v>43897</v>
      </c>
      <c r="D4" s="37" t="s">
        <v>69</v>
      </c>
      <c r="E4" s="24">
        <v>195</v>
      </c>
      <c r="F4" s="24">
        <v>195</v>
      </c>
      <c r="G4" s="24">
        <v>194</v>
      </c>
      <c r="H4" s="24">
        <v>195</v>
      </c>
      <c r="I4" s="24"/>
      <c r="J4" s="24"/>
      <c r="K4" s="29">
        <f>COUNT(E4:J4)</f>
        <v>4</v>
      </c>
      <c r="L4" s="29">
        <f>SUM(E4:J4)</f>
        <v>779</v>
      </c>
      <c r="M4" s="30">
        <f>IFERROR(L4/K4,0)</f>
        <v>194.75</v>
      </c>
      <c r="N4" s="31">
        <v>13</v>
      </c>
      <c r="O4" s="32">
        <f>SUM(M4+N4)</f>
        <v>207.75</v>
      </c>
    </row>
    <row r="5" spans="1:17" x14ac:dyDescent="0.25">
      <c r="A5" s="20" t="s">
        <v>61</v>
      </c>
      <c r="B5" s="21" t="s">
        <v>18</v>
      </c>
      <c r="C5" s="22">
        <v>43905</v>
      </c>
      <c r="D5" s="39" t="s">
        <v>73</v>
      </c>
      <c r="E5" s="24">
        <v>196</v>
      </c>
      <c r="F5" s="24">
        <v>198</v>
      </c>
      <c r="G5" s="24">
        <v>195</v>
      </c>
      <c r="H5" s="24">
        <v>197</v>
      </c>
      <c r="I5" s="24"/>
      <c r="J5" s="24"/>
      <c r="K5" s="29">
        <v>4</v>
      </c>
      <c r="L5" s="29">
        <v>786</v>
      </c>
      <c r="M5" s="30">
        <v>196.5</v>
      </c>
      <c r="N5" s="31">
        <v>3</v>
      </c>
      <c r="O5" s="32">
        <v>199.5</v>
      </c>
    </row>
    <row r="6" spans="1:17" ht="26.25" x14ac:dyDescent="0.25">
      <c r="A6" s="20" t="s">
        <v>128</v>
      </c>
      <c r="B6" s="21" t="s">
        <v>18</v>
      </c>
      <c r="C6" s="22">
        <v>43968</v>
      </c>
      <c r="D6" s="23" t="s">
        <v>32</v>
      </c>
      <c r="E6" s="24">
        <v>195</v>
      </c>
      <c r="F6" s="24">
        <v>196</v>
      </c>
      <c r="G6" s="24">
        <v>198</v>
      </c>
      <c r="H6" s="24">
        <v>192.001</v>
      </c>
      <c r="I6" s="24">
        <v>190</v>
      </c>
      <c r="J6" s="24">
        <v>191</v>
      </c>
      <c r="K6" s="29">
        <v>6</v>
      </c>
      <c r="L6" s="29">
        <v>1162.001</v>
      </c>
      <c r="M6" s="30">
        <v>193.66683333333333</v>
      </c>
      <c r="N6" s="31">
        <v>16</v>
      </c>
      <c r="O6" s="32">
        <v>209.66683333333333</v>
      </c>
    </row>
    <row r="7" spans="1:17" ht="26.25" x14ac:dyDescent="0.25">
      <c r="A7" s="20" t="s">
        <v>128</v>
      </c>
      <c r="B7" s="21" t="s">
        <v>18</v>
      </c>
      <c r="C7" s="22">
        <v>43977</v>
      </c>
      <c r="D7" s="23" t="s">
        <v>32</v>
      </c>
      <c r="E7" s="24">
        <v>193</v>
      </c>
      <c r="F7" s="24">
        <v>193</v>
      </c>
      <c r="G7" s="24">
        <v>198</v>
      </c>
      <c r="H7" s="24"/>
      <c r="I7" s="24"/>
      <c r="J7" s="24"/>
      <c r="K7" s="29">
        <v>3</v>
      </c>
      <c r="L7" s="29">
        <v>584</v>
      </c>
      <c r="M7" s="30">
        <v>194.66666666666666</v>
      </c>
      <c r="N7" s="31">
        <v>6</v>
      </c>
      <c r="O7" s="32">
        <v>200.66666666666666</v>
      </c>
    </row>
    <row r="8" spans="1:17" x14ac:dyDescent="0.25">
      <c r="A8" s="20" t="s">
        <v>127</v>
      </c>
      <c r="B8" s="21" t="s">
        <v>18</v>
      </c>
      <c r="C8" s="22">
        <v>43981</v>
      </c>
      <c r="D8" s="23" t="s">
        <v>162</v>
      </c>
      <c r="E8" s="24">
        <v>195</v>
      </c>
      <c r="F8" s="24">
        <v>195</v>
      </c>
      <c r="G8" s="24">
        <v>198</v>
      </c>
      <c r="H8" s="24">
        <v>199</v>
      </c>
      <c r="I8" s="24"/>
      <c r="J8" s="24"/>
      <c r="K8" s="29">
        <v>4</v>
      </c>
      <c r="L8" s="29">
        <v>787</v>
      </c>
      <c r="M8" s="30">
        <v>196.75</v>
      </c>
      <c r="N8" s="31">
        <v>8</v>
      </c>
      <c r="O8" s="32">
        <v>204.75</v>
      </c>
    </row>
    <row r="9" spans="1:17" x14ac:dyDescent="0.25">
      <c r="A9" s="20" t="s">
        <v>127</v>
      </c>
      <c r="B9" s="21" t="s">
        <v>18</v>
      </c>
      <c r="C9" s="22">
        <v>43982</v>
      </c>
      <c r="D9" s="23" t="s">
        <v>162</v>
      </c>
      <c r="E9" s="24">
        <v>194</v>
      </c>
      <c r="F9" s="24">
        <v>190</v>
      </c>
      <c r="G9" s="24">
        <v>189</v>
      </c>
      <c r="H9" s="24">
        <v>193</v>
      </c>
      <c r="I9" s="24">
        <v>191</v>
      </c>
      <c r="J9" s="24">
        <v>190</v>
      </c>
      <c r="K9" s="29">
        <v>6</v>
      </c>
      <c r="L9" s="29">
        <v>1147</v>
      </c>
      <c r="M9" s="30">
        <v>191.16666666666666</v>
      </c>
      <c r="N9" s="31">
        <v>4</v>
      </c>
      <c r="O9" s="32">
        <v>195.16666666666666</v>
      </c>
    </row>
    <row r="10" spans="1:17" x14ac:dyDescent="0.25">
      <c r="A10" s="20" t="s">
        <v>61</v>
      </c>
      <c r="B10" s="21" t="s">
        <v>18</v>
      </c>
      <c r="C10" s="22">
        <v>43988</v>
      </c>
      <c r="D10" s="23" t="s">
        <v>69</v>
      </c>
      <c r="E10" s="24">
        <v>196</v>
      </c>
      <c r="F10" s="24">
        <v>193</v>
      </c>
      <c r="G10" s="24">
        <v>191</v>
      </c>
      <c r="H10" s="24">
        <v>197</v>
      </c>
      <c r="I10" s="24">
        <v>197</v>
      </c>
      <c r="J10" s="24">
        <v>197</v>
      </c>
      <c r="K10" s="29">
        <v>6</v>
      </c>
      <c r="L10" s="29">
        <v>1171</v>
      </c>
      <c r="M10" s="30">
        <v>195.16666666666666</v>
      </c>
      <c r="N10" s="31">
        <v>30</v>
      </c>
      <c r="O10" s="32">
        <v>225.16666666666666</v>
      </c>
    </row>
    <row r="11" spans="1:17" ht="26.25" x14ac:dyDescent="0.25">
      <c r="A11" s="20" t="s">
        <v>128</v>
      </c>
      <c r="B11" s="21" t="s">
        <v>18</v>
      </c>
      <c r="C11" s="22">
        <v>44003</v>
      </c>
      <c r="D11" s="23" t="s">
        <v>32</v>
      </c>
      <c r="E11" s="24">
        <v>195</v>
      </c>
      <c r="F11" s="24">
        <v>194</v>
      </c>
      <c r="G11" s="24">
        <v>189</v>
      </c>
      <c r="H11" s="24">
        <v>195</v>
      </c>
      <c r="I11" s="24"/>
      <c r="J11" s="24"/>
      <c r="K11" s="29">
        <v>4</v>
      </c>
      <c r="L11" s="29">
        <v>773</v>
      </c>
      <c r="M11" s="30">
        <v>193.25</v>
      </c>
      <c r="N11" s="31">
        <v>3</v>
      </c>
      <c r="O11" s="32">
        <v>196.25</v>
      </c>
    </row>
    <row r="12" spans="1:17" ht="26.25" x14ac:dyDescent="0.25">
      <c r="A12" s="20" t="s">
        <v>128</v>
      </c>
      <c r="B12" s="21" t="s">
        <v>18</v>
      </c>
      <c r="C12" s="22">
        <v>44012</v>
      </c>
      <c r="D12" s="23" t="s">
        <v>32</v>
      </c>
      <c r="E12" s="24">
        <v>199</v>
      </c>
      <c r="F12" s="24">
        <v>195</v>
      </c>
      <c r="G12" s="24">
        <v>197</v>
      </c>
      <c r="H12" s="24"/>
      <c r="I12" s="24"/>
      <c r="J12" s="24"/>
      <c r="K12" s="29">
        <v>3</v>
      </c>
      <c r="L12" s="29">
        <v>591</v>
      </c>
      <c r="M12" s="30">
        <v>197</v>
      </c>
      <c r="N12" s="31">
        <v>4</v>
      </c>
      <c r="O12" s="32">
        <v>201</v>
      </c>
    </row>
    <row r="13" spans="1:17" ht="26.25" x14ac:dyDescent="0.25">
      <c r="A13" s="20" t="s">
        <v>128</v>
      </c>
      <c r="B13" s="21" t="s">
        <v>18</v>
      </c>
      <c r="C13" s="22">
        <v>44031</v>
      </c>
      <c r="D13" s="23" t="s">
        <v>32</v>
      </c>
      <c r="E13" s="24">
        <v>196</v>
      </c>
      <c r="F13" s="24">
        <v>195</v>
      </c>
      <c r="G13" s="24">
        <v>190</v>
      </c>
      <c r="H13" s="24">
        <v>195</v>
      </c>
      <c r="I13" s="24"/>
      <c r="J13" s="24"/>
      <c r="K13" s="29">
        <v>4</v>
      </c>
      <c r="L13" s="29">
        <v>776</v>
      </c>
      <c r="M13" s="30">
        <v>194</v>
      </c>
      <c r="N13" s="31">
        <v>3</v>
      </c>
      <c r="O13" s="32">
        <v>197</v>
      </c>
    </row>
    <row r="14" spans="1:17" x14ac:dyDescent="0.25">
      <c r="A14" s="20" t="s">
        <v>61</v>
      </c>
      <c r="B14" s="21" t="s">
        <v>18</v>
      </c>
      <c r="C14" s="22">
        <v>44030</v>
      </c>
      <c r="D14" s="23" t="s">
        <v>69</v>
      </c>
      <c r="E14" s="24">
        <v>192</v>
      </c>
      <c r="F14" s="24">
        <v>191</v>
      </c>
      <c r="G14" s="24">
        <v>193</v>
      </c>
      <c r="H14" s="24">
        <v>195</v>
      </c>
      <c r="I14" s="24"/>
      <c r="J14" s="24"/>
      <c r="K14" s="29">
        <v>4</v>
      </c>
      <c r="L14" s="29">
        <v>771</v>
      </c>
      <c r="M14" s="30">
        <v>192.75</v>
      </c>
      <c r="N14" s="31">
        <v>9</v>
      </c>
      <c r="O14" s="32">
        <v>201.75</v>
      </c>
    </row>
    <row r="15" spans="1:17" x14ac:dyDescent="0.25">
      <c r="A15" s="20" t="s">
        <v>61</v>
      </c>
      <c r="B15" s="21" t="s">
        <v>18</v>
      </c>
      <c r="C15" s="22">
        <v>44044</v>
      </c>
      <c r="D15" s="23" t="s">
        <v>69</v>
      </c>
      <c r="E15" s="24">
        <v>194</v>
      </c>
      <c r="F15" s="24">
        <v>193</v>
      </c>
      <c r="G15" s="24">
        <v>194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13</v>
      </c>
      <c r="O15" s="32">
        <v>206.75</v>
      </c>
    </row>
    <row r="16" spans="1:17" ht="26.25" x14ac:dyDescent="0.25">
      <c r="A16" s="20" t="s">
        <v>128</v>
      </c>
      <c r="B16" s="21" t="s">
        <v>18</v>
      </c>
      <c r="C16" s="22">
        <v>44040</v>
      </c>
      <c r="D16" s="23" t="s">
        <v>32</v>
      </c>
      <c r="E16" s="24">
        <v>194</v>
      </c>
      <c r="F16" s="24">
        <v>197</v>
      </c>
      <c r="G16" s="24">
        <v>194</v>
      </c>
      <c r="H16" s="24"/>
      <c r="I16" s="24"/>
      <c r="J16" s="24"/>
      <c r="K16" s="29">
        <v>3</v>
      </c>
      <c r="L16" s="29">
        <v>585</v>
      </c>
      <c r="M16" s="30">
        <v>195</v>
      </c>
      <c r="N16" s="31">
        <v>3</v>
      </c>
      <c r="O16" s="32">
        <v>198</v>
      </c>
    </row>
    <row r="17" spans="1:15" ht="26.25" x14ac:dyDescent="0.25">
      <c r="A17" s="20" t="s">
        <v>128</v>
      </c>
      <c r="B17" s="21" t="s">
        <v>18</v>
      </c>
      <c r="C17" s="22">
        <v>44059</v>
      </c>
      <c r="D17" s="23" t="s">
        <v>32</v>
      </c>
      <c r="E17" s="24">
        <v>195</v>
      </c>
      <c r="F17" s="24">
        <v>199</v>
      </c>
      <c r="G17" s="24">
        <v>197</v>
      </c>
      <c r="H17" s="24">
        <v>198</v>
      </c>
      <c r="I17" s="24"/>
      <c r="J17" s="24"/>
      <c r="K17" s="29">
        <v>4</v>
      </c>
      <c r="L17" s="29">
        <v>789</v>
      </c>
      <c r="M17" s="30">
        <v>197.25</v>
      </c>
      <c r="N17" s="31">
        <v>4</v>
      </c>
      <c r="O17" s="32">
        <v>201.25</v>
      </c>
    </row>
    <row r="18" spans="1:15" ht="26.25" x14ac:dyDescent="0.25">
      <c r="A18" s="20" t="s">
        <v>128</v>
      </c>
      <c r="B18" s="21" t="s">
        <v>18</v>
      </c>
      <c r="C18" s="22">
        <v>44068</v>
      </c>
      <c r="D18" s="23" t="s">
        <v>32</v>
      </c>
      <c r="E18" s="24">
        <v>191</v>
      </c>
      <c r="F18" s="24">
        <v>195</v>
      </c>
      <c r="G18" s="24">
        <v>195</v>
      </c>
      <c r="H18" s="24"/>
      <c r="I18" s="24"/>
      <c r="J18" s="24"/>
      <c r="K18" s="29">
        <v>3</v>
      </c>
      <c r="L18" s="29">
        <v>581</v>
      </c>
      <c r="M18" s="30">
        <v>193.66666666666666</v>
      </c>
      <c r="N18" s="31">
        <v>2</v>
      </c>
      <c r="O18" s="32">
        <v>195.66666666666666</v>
      </c>
    </row>
    <row r="19" spans="1:15" x14ac:dyDescent="0.25">
      <c r="A19" s="20" t="s">
        <v>127</v>
      </c>
      <c r="B19" s="21" t="s">
        <v>299</v>
      </c>
      <c r="C19" s="22">
        <v>44079</v>
      </c>
      <c r="D19" s="23" t="s">
        <v>295</v>
      </c>
      <c r="E19" s="24">
        <v>200</v>
      </c>
      <c r="F19" s="24">
        <v>197</v>
      </c>
      <c r="G19" s="24">
        <v>197</v>
      </c>
      <c r="H19" s="24">
        <v>197</v>
      </c>
      <c r="I19" s="24">
        <v>197</v>
      </c>
      <c r="J19" s="24">
        <v>192</v>
      </c>
      <c r="K19" s="29">
        <v>6</v>
      </c>
      <c r="L19" s="29">
        <v>1180</v>
      </c>
      <c r="M19" s="30">
        <v>196.66666666666666</v>
      </c>
      <c r="N19" s="31">
        <v>8</v>
      </c>
      <c r="O19" s="32">
        <v>204.66666666666666</v>
      </c>
    </row>
    <row r="20" spans="1:15" ht="26.25" x14ac:dyDescent="0.25">
      <c r="A20" s="20" t="s">
        <v>128</v>
      </c>
      <c r="B20" s="21" t="s">
        <v>18</v>
      </c>
      <c r="C20" s="22">
        <v>44094</v>
      </c>
      <c r="D20" s="23" t="s">
        <v>32</v>
      </c>
      <c r="E20" s="24">
        <v>194</v>
      </c>
      <c r="F20" s="24">
        <v>195</v>
      </c>
      <c r="G20" s="24">
        <v>195</v>
      </c>
      <c r="H20" s="24">
        <v>190</v>
      </c>
      <c r="I20" s="24">
        <v>197.001</v>
      </c>
      <c r="J20" s="24">
        <v>196</v>
      </c>
      <c r="K20" s="29">
        <v>6</v>
      </c>
      <c r="L20" s="29">
        <v>1167.001</v>
      </c>
      <c r="M20" s="30">
        <v>194.50016666666667</v>
      </c>
      <c r="N20" s="31">
        <v>10</v>
      </c>
      <c r="O20" s="32">
        <v>204.50016666666667</v>
      </c>
    </row>
    <row r="21" spans="1:15" x14ac:dyDescent="0.25">
      <c r="A21" s="20" t="s">
        <v>127</v>
      </c>
      <c r="B21" s="21" t="s">
        <v>18</v>
      </c>
      <c r="C21" s="22">
        <v>44093</v>
      </c>
      <c r="D21" s="23" t="s">
        <v>69</v>
      </c>
      <c r="E21" s="24">
        <v>193</v>
      </c>
      <c r="F21" s="24">
        <v>196</v>
      </c>
      <c r="G21" s="24">
        <v>194</v>
      </c>
      <c r="H21" s="24">
        <v>193</v>
      </c>
      <c r="I21" s="24"/>
      <c r="J21" s="24"/>
      <c r="K21" s="29">
        <v>4</v>
      </c>
      <c r="L21" s="29">
        <v>776</v>
      </c>
      <c r="M21" s="30">
        <v>194</v>
      </c>
      <c r="N21" s="31">
        <v>13</v>
      </c>
      <c r="O21" s="32">
        <v>207</v>
      </c>
    </row>
    <row r="22" spans="1:15" x14ac:dyDescent="0.25">
      <c r="A22" s="20" t="s">
        <v>127</v>
      </c>
      <c r="B22" s="21" t="s">
        <v>18</v>
      </c>
      <c r="C22" s="22">
        <v>44100</v>
      </c>
      <c r="D22" s="23" t="s">
        <v>162</v>
      </c>
      <c r="E22" s="24">
        <v>194</v>
      </c>
      <c r="F22" s="24">
        <v>194</v>
      </c>
      <c r="G22" s="24">
        <v>196</v>
      </c>
      <c r="H22" s="24">
        <v>195</v>
      </c>
      <c r="I22" s="24">
        <v>198</v>
      </c>
      <c r="J22" s="24">
        <v>194</v>
      </c>
      <c r="K22" s="29">
        <v>6</v>
      </c>
      <c r="L22" s="29">
        <v>1171</v>
      </c>
      <c r="M22" s="30">
        <v>195.16666666666666</v>
      </c>
      <c r="N22" s="31">
        <v>4</v>
      </c>
      <c r="O22" s="32">
        <v>199.16666666666666</v>
      </c>
    </row>
    <row r="23" spans="1:15" ht="26.25" x14ac:dyDescent="0.25">
      <c r="A23" s="20" t="s">
        <v>128</v>
      </c>
      <c r="B23" s="21" t="s">
        <v>18</v>
      </c>
      <c r="C23" s="22">
        <v>44103</v>
      </c>
      <c r="D23" s="23" t="s">
        <v>32</v>
      </c>
      <c r="E23" s="24">
        <v>195</v>
      </c>
      <c r="F23" s="24">
        <v>198</v>
      </c>
      <c r="G23" s="24">
        <v>196</v>
      </c>
      <c r="H23" s="24"/>
      <c r="I23" s="24"/>
      <c r="J23" s="24"/>
      <c r="K23" s="29">
        <v>3</v>
      </c>
      <c r="L23" s="29">
        <v>589</v>
      </c>
      <c r="M23" s="30">
        <v>196.33333333333334</v>
      </c>
      <c r="N23" s="31">
        <v>4</v>
      </c>
      <c r="O23" s="32">
        <v>200.33333333333334</v>
      </c>
    </row>
    <row r="24" spans="1:15" ht="26.25" x14ac:dyDescent="0.25">
      <c r="A24" s="20" t="s">
        <v>128</v>
      </c>
      <c r="B24" s="21" t="s">
        <v>18</v>
      </c>
      <c r="C24" s="22">
        <v>44107</v>
      </c>
      <c r="D24" s="23" t="s">
        <v>69</v>
      </c>
      <c r="E24" s="24">
        <v>193</v>
      </c>
      <c r="F24" s="24">
        <v>197</v>
      </c>
      <c r="G24" s="24">
        <v>194</v>
      </c>
      <c r="H24" s="24">
        <v>195</v>
      </c>
      <c r="I24" s="24">
        <v>192</v>
      </c>
      <c r="J24" s="24">
        <v>197</v>
      </c>
      <c r="K24" s="29">
        <v>6</v>
      </c>
      <c r="L24" s="29">
        <v>1168</v>
      </c>
      <c r="M24" s="30">
        <v>194.66666666666666</v>
      </c>
      <c r="N24" s="31">
        <v>22</v>
      </c>
      <c r="O24" s="32">
        <v>216.66666666666666</v>
      </c>
    </row>
    <row r="25" spans="1:15" x14ac:dyDescent="0.25">
      <c r="A25" s="20" t="s">
        <v>127</v>
      </c>
      <c r="B25" s="21" t="s">
        <v>18</v>
      </c>
      <c r="C25" s="22">
        <v>44114</v>
      </c>
      <c r="D25" s="23" t="s">
        <v>162</v>
      </c>
      <c r="E25" s="24">
        <v>194</v>
      </c>
      <c r="F25" s="24">
        <v>194</v>
      </c>
      <c r="G25" s="24">
        <v>196</v>
      </c>
      <c r="H25" s="24">
        <v>195.001</v>
      </c>
      <c r="I25" s="24"/>
      <c r="J25" s="24"/>
      <c r="K25" s="29">
        <v>4</v>
      </c>
      <c r="L25" s="29">
        <v>779.00099999999998</v>
      </c>
      <c r="M25" s="30">
        <v>194.75024999999999</v>
      </c>
      <c r="N25" s="31">
        <v>9</v>
      </c>
      <c r="O25" s="32">
        <v>203.75024999999999</v>
      </c>
    </row>
    <row r="26" spans="1:15" ht="26.25" x14ac:dyDescent="0.25">
      <c r="A26" s="20" t="s">
        <v>128</v>
      </c>
      <c r="B26" s="21" t="s">
        <v>18</v>
      </c>
      <c r="C26" s="22">
        <v>44122</v>
      </c>
      <c r="D26" s="23" t="s">
        <v>32</v>
      </c>
      <c r="E26" s="24">
        <v>197</v>
      </c>
      <c r="F26" s="24">
        <v>197.001</v>
      </c>
      <c r="G26" s="24">
        <v>199</v>
      </c>
      <c r="H26" s="24">
        <v>199</v>
      </c>
      <c r="I26" s="24"/>
      <c r="J26" s="24"/>
      <c r="K26" s="29">
        <v>4</v>
      </c>
      <c r="L26" s="29">
        <v>792.00099999999998</v>
      </c>
      <c r="M26" s="30">
        <v>198.00024999999999</v>
      </c>
      <c r="N26" s="31">
        <v>13</v>
      </c>
      <c r="O26" s="32">
        <v>211.00024999999999</v>
      </c>
    </row>
    <row r="27" spans="1:15" x14ac:dyDescent="0.25">
      <c r="A27" s="20" t="s">
        <v>127</v>
      </c>
      <c r="B27" s="21" t="s">
        <v>18</v>
      </c>
      <c r="C27" s="22">
        <v>44128</v>
      </c>
      <c r="D27" s="23" t="s">
        <v>162</v>
      </c>
      <c r="E27" s="24">
        <v>197</v>
      </c>
      <c r="F27" s="24">
        <v>194</v>
      </c>
      <c r="G27" s="24">
        <v>197.001</v>
      </c>
      <c r="H27" s="24">
        <v>198</v>
      </c>
      <c r="I27" s="24"/>
      <c r="J27" s="24"/>
      <c r="K27" s="29">
        <v>4</v>
      </c>
      <c r="L27" s="29">
        <v>786.00099999999998</v>
      </c>
      <c r="M27" s="30">
        <v>196.50024999999999</v>
      </c>
      <c r="N27" s="31">
        <v>6</v>
      </c>
      <c r="O27" s="32">
        <v>202.50024999999999</v>
      </c>
    </row>
    <row r="28" spans="1:15" x14ac:dyDescent="0.25">
      <c r="A28" s="20" t="s">
        <v>127</v>
      </c>
      <c r="B28" s="21" t="s">
        <v>18</v>
      </c>
      <c r="C28" s="22">
        <v>44129</v>
      </c>
      <c r="D28" s="23" t="s">
        <v>162</v>
      </c>
      <c r="E28" s="24">
        <v>196</v>
      </c>
      <c r="F28" s="24">
        <v>195</v>
      </c>
      <c r="G28" s="24">
        <v>200</v>
      </c>
      <c r="H28" s="24">
        <v>200</v>
      </c>
      <c r="I28" s="24">
        <v>198</v>
      </c>
      <c r="J28" s="24"/>
      <c r="K28" s="29">
        <v>5</v>
      </c>
      <c r="L28" s="29">
        <v>989</v>
      </c>
      <c r="M28" s="30">
        <v>197.8</v>
      </c>
      <c r="N28" s="31">
        <v>8</v>
      </c>
      <c r="O28" s="32">
        <v>205.8</v>
      </c>
    </row>
    <row r="29" spans="1:15" ht="26.25" x14ac:dyDescent="0.25">
      <c r="A29" s="20" t="s">
        <v>128</v>
      </c>
      <c r="B29" s="21" t="s">
        <v>18</v>
      </c>
      <c r="C29" s="22">
        <v>44142</v>
      </c>
      <c r="D29" s="23" t="s">
        <v>69</v>
      </c>
      <c r="E29" s="24">
        <v>197</v>
      </c>
      <c r="F29" s="24">
        <v>196</v>
      </c>
      <c r="G29" s="24">
        <v>197</v>
      </c>
      <c r="H29" s="24">
        <v>198</v>
      </c>
      <c r="I29" s="24"/>
      <c r="J29" s="24"/>
      <c r="K29" s="29">
        <v>4</v>
      </c>
      <c r="L29" s="29">
        <v>788</v>
      </c>
      <c r="M29" s="30">
        <v>197</v>
      </c>
      <c r="N29" s="31">
        <v>11</v>
      </c>
      <c r="O29" s="32">
        <v>208</v>
      </c>
    </row>
    <row r="30" spans="1:15" ht="26.25" x14ac:dyDescent="0.25">
      <c r="A30" s="20" t="s">
        <v>128</v>
      </c>
      <c r="B30" s="21" t="s">
        <v>18</v>
      </c>
      <c r="C30" s="22">
        <v>44150</v>
      </c>
      <c r="D30" s="23" t="s">
        <v>32</v>
      </c>
      <c r="E30" s="24">
        <v>200.001</v>
      </c>
      <c r="F30" s="24">
        <v>194</v>
      </c>
      <c r="G30" s="24">
        <v>198</v>
      </c>
      <c r="H30" s="24">
        <v>196</v>
      </c>
      <c r="I30" s="24"/>
      <c r="J30" s="24"/>
      <c r="K30" s="29">
        <v>4</v>
      </c>
      <c r="L30" s="29">
        <v>788.00099999999998</v>
      </c>
      <c r="M30" s="30">
        <v>197.00024999999999</v>
      </c>
      <c r="N30" s="31">
        <v>9</v>
      </c>
      <c r="O30" s="32">
        <v>206.00024999999999</v>
      </c>
    </row>
    <row r="33" spans="11:15" x14ac:dyDescent="0.25">
      <c r="K33" s="17">
        <f>SUM(K2:K32)</f>
        <v>126</v>
      </c>
      <c r="L33" s="17">
        <f>SUM(L2:L32)</f>
        <v>24594.006000000001</v>
      </c>
      <c r="M33" s="19">
        <f>SUM(L33/K33)</f>
        <v>195.19052380952382</v>
      </c>
      <c r="N33" s="17">
        <f>SUM(N2:N32)</f>
        <v>255</v>
      </c>
      <c r="O33" s="17">
        <f>SUM(M33+N33)</f>
        <v>450.19052380952382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I10:J10 B10:C10" name="Range1_2_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1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4"/>
    <protectedRange algorithmName="SHA-512" hashValue="ON39YdpmFHfN9f47KpiRvqrKx0V9+erV1CNkpWzYhW/Qyc6aT8rEyCrvauWSYGZK2ia3o7vd3akF07acHAFpOA==" saltValue="yVW9XmDwTqEnmpSGai0KYg==" spinCount="100000" sqref="I15:J15 B15:C15" name="Range1_10"/>
    <protectedRange algorithmName="SHA-512" hashValue="ON39YdpmFHfN9f47KpiRvqrKx0V9+erV1CNkpWzYhW/Qyc6aT8rEyCrvauWSYGZK2ia3o7vd3akF07acHAFpOA==" saltValue="yVW9XmDwTqEnmpSGai0KYg==" spinCount="100000" sqref="D15" name="Range1_1_4"/>
    <protectedRange algorithmName="SHA-512" hashValue="ON39YdpmFHfN9f47KpiRvqrKx0V9+erV1CNkpWzYhW/Qyc6aT8rEyCrvauWSYGZK2ia3o7vd3akF07acHAFpOA==" saltValue="yVW9XmDwTqEnmpSGai0KYg==" spinCount="100000" sqref="E15:H15" name="Range1_3_1_2"/>
    <protectedRange algorithmName="SHA-512" hashValue="ON39YdpmFHfN9f47KpiRvqrKx0V9+erV1CNkpWzYhW/Qyc6aT8rEyCrvauWSYGZK2ia3o7vd3akF07acHAFpOA==" saltValue="yVW9XmDwTqEnmpSGai0KYg==" spinCount="100000" sqref="I19:J19 B19:C19" name="Range1_6"/>
    <protectedRange algorithmName="SHA-512" hashValue="ON39YdpmFHfN9f47KpiRvqrKx0V9+erV1CNkpWzYhW/Qyc6aT8rEyCrvauWSYGZK2ia3o7vd3akF07acHAFpOA==" saltValue="yVW9XmDwTqEnmpSGai0KYg==" spinCount="100000" sqref="D19" name="Range1_1_7"/>
    <protectedRange algorithmName="SHA-512" hashValue="ON39YdpmFHfN9f47KpiRvqrKx0V9+erV1CNkpWzYhW/Qyc6aT8rEyCrvauWSYGZK2ia3o7vd3akF07acHAFpOA==" saltValue="yVW9XmDwTqEnmpSGai0KYg==" spinCount="100000" sqref="E19:H19" name="Range1_3_5"/>
    <protectedRange algorithmName="SHA-512" hashValue="ON39YdpmFHfN9f47KpiRvqrKx0V9+erV1CNkpWzYhW/Qyc6aT8rEyCrvauWSYGZK2ia3o7vd3akF07acHAFpOA==" saltValue="yVW9XmDwTqEnmpSGai0KYg==" spinCount="100000" sqref="I21:J21 B21:C21" name="Range1_9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21:H21" name="Range1_3_2_2"/>
    <protectedRange algorithmName="SHA-512" hashValue="ON39YdpmFHfN9f47KpiRvqrKx0V9+erV1CNkpWzYhW/Qyc6aT8rEyCrvauWSYGZK2ia3o7vd3akF07acHAFpOA==" saltValue="yVW9XmDwTqEnmpSGai0KYg==" spinCount="100000" sqref="I22:J22 B22:C22" name="Range1_6_1"/>
    <protectedRange algorithmName="SHA-512" hashValue="ON39YdpmFHfN9f47KpiRvqrKx0V9+erV1CNkpWzYhW/Qyc6aT8rEyCrvauWSYGZK2ia3o7vd3akF07acHAFpOA==" saltValue="yVW9XmDwTqEnmpSGai0KYg==" spinCount="100000" sqref="D22" name="Range1_1_19"/>
    <protectedRange algorithmName="SHA-512" hashValue="ON39YdpmFHfN9f47KpiRvqrKx0V9+erV1CNkpWzYhW/Qyc6aT8rEyCrvauWSYGZK2ia3o7vd3akF07acHAFpOA==" saltValue="yVW9XmDwTqEnmpSGai0KYg==" spinCount="100000" sqref="E22:H22" name="Range1_3_7"/>
    <protectedRange algorithmName="SHA-512" hashValue="ON39YdpmFHfN9f47KpiRvqrKx0V9+erV1CNkpWzYhW/Qyc6aT8rEyCrvauWSYGZK2ia3o7vd3akF07acHAFpOA==" saltValue="yVW9XmDwTqEnmpSGai0KYg==" spinCount="100000" sqref="I25:J25 B25:C25" name="Range1_49"/>
    <protectedRange algorithmName="SHA-512" hashValue="ON39YdpmFHfN9f47KpiRvqrKx0V9+erV1CNkpWzYhW/Qyc6aT8rEyCrvauWSYGZK2ia3o7vd3akF07acHAFpOA==" saltValue="yVW9XmDwTqEnmpSGai0KYg==" spinCount="100000" sqref="D25" name="Range1_1_32"/>
    <protectedRange algorithmName="SHA-512" hashValue="ON39YdpmFHfN9f47KpiRvqrKx0V9+erV1CNkpWzYhW/Qyc6aT8rEyCrvauWSYGZK2ia3o7vd3akF07acHAFpOA==" saltValue="yVW9XmDwTqEnmpSGai0KYg==" spinCount="100000" sqref="E25:H25" name="Range1_3_11"/>
    <protectedRange algorithmName="SHA-512" hashValue="ON39YdpmFHfN9f47KpiRvqrKx0V9+erV1CNkpWzYhW/Qyc6aT8rEyCrvauWSYGZK2ia3o7vd3akF07acHAFpOA==" saltValue="yVW9XmDwTqEnmpSGai0KYg==" spinCount="100000" sqref="I27:J27 B27:C27" name="Range1_54"/>
    <protectedRange algorithmName="SHA-512" hashValue="ON39YdpmFHfN9f47KpiRvqrKx0V9+erV1CNkpWzYhW/Qyc6aT8rEyCrvauWSYGZK2ia3o7vd3akF07acHAFpOA==" saltValue="yVW9XmDwTqEnmpSGai0KYg==" spinCount="100000" sqref="D27" name="Range1_1_35"/>
    <protectedRange algorithmName="SHA-512" hashValue="ON39YdpmFHfN9f47KpiRvqrKx0V9+erV1CNkpWzYhW/Qyc6aT8rEyCrvauWSYGZK2ia3o7vd3akF07acHAFpOA==" saltValue="yVW9XmDwTqEnmpSGai0KYg==" spinCount="100000" sqref="E27:H27" name="Range1_3_12"/>
    <protectedRange algorithmName="SHA-512" hashValue="ON39YdpmFHfN9f47KpiRvqrKx0V9+erV1CNkpWzYhW/Qyc6aT8rEyCrvauWSYGZK2ia3o7vd3akF07acHAFpOA==" saltValue="yVW9XmDwTqEnmpSGai0KYg==" spinCount="100000" sqref="I28:J28 B28:C28" name="Range1_59"/>
    <protectedRange algorithmName="SHA-512" hashValue="ON39YdpmFHfN9f47KpiRvqrKx0V9+erV1CNkpWzYhW/Qyc6aT8rEyCrvauWSYGZK2ia3o7vd3akF07acHAFpOA==" saltValue="yVW9XmDwTqEnmpSGai0KYg==" spinCount="100000" sqref="D28" name="Range1_1_38"/>
    <protectedRange algorithmName="SHA-512" hashValue="ON39YdpmFHfN9f47KpiRvqrKx0V9+erV1CNkpWzYhW/Qyc6aT8rEyCrvauWSYGZK2ia3o7vd3akF07acHAFpOA==" saltValue="yVW9XmDwTqEnmpSGai0KYg==" spinCount="100000" sqref="E28:H28" name="Range1_3_13"/>
  </protectedRanges>
  <conditionalFormatting sqref="F2">
    <cfRule type="top10" dxfId="5355" priority="281" rank="1"/>
  </conditionalFormatting>
  <conditionalFormatting sqref="G2">
    <cfRule type="top10" dxfId="5354" priority="280" rank="1"/>
  </conditionalFormatting>
  <conditionalFormatting sqref="H2">
    <cfRule type="top10" dxfId="5353" priority="279" rank="1"/>
  </conditionalFormatting>
  <conditionalFormatting sqref="I2">
    <cfRule type="top10" dxfId="5352" priority="277" rank="1"/>
  </conditionalFormatting>
  <conditionalFormatting sqref="J2">
    <cfRule type="top10" dxfId="5351" priority="278" rank="1"/>
  </conditionalFormatting>
  <conditionalFormatting sqref="E2">
    <cfRule type="top10" dxfId="5350" priority="282" rank="1"/>
  </conditionalFormatting>
  <conditionalFormatting sqref="F3">
    <cfRule type="top10" dxfId="5349" priority="275" rank="1"/>
  </conditionalFormatting>
  <conditionalFormatting sqref="G3">
    <cfRule type="top10" dxfId="5348" priority="274" rank="1"/>
  </conditionalFormatting>
  <conditionalFormatting sqref="H3">
    <cfRule type="top10" dxfId="5347" priority="273" rank="1"/>
  </conditionalFormatting>
  <conditionalFormatting sqref="I3">
    <cfRule type="top10" dxfId="5346" priority="271" rank="1"/>
  </conditionalFormatting>
  <conditionalFormatting sqref="J3">
    <cfRule type="top10" dxfId="5345" priority="272" rank="1"/>
  </conditionalFormatting>
  <conditionalFormatting sqref="E3">
    <cfRule type="top10" dxfId="5344" priority="276" rank="1"/>
  </conditionalFormatting>
  <conditionalFormatting sqref="F4">
    <cfRule type="top10" dxfId="5343" priority="265" rank="1"/>
  </conditionalFormatting>
  <conditionalFormatting sqref="G4">
    <cfRule type="top10" dxfId="5342" priority="266" rank="1"/>
  </conditionalFormatting>
  <conditionalFormatting sqref="H4">
    <cfRule type="top10" dxfId="5341" priority="267" rank="1"/>
  </conditionalFormatting>
  <conditionalFormatting sqref="I4">
    <cfRule type="top10" dxfId="5340" priority="268" rank="1"/>
  </conditionalFormatting>
  <conditionalFormatting sqref="J4">
    <cfRule type="top10" dxfId="5339" priority="269" rank="1"/>
  </conditionalFormatting>
  <conditionalFormatting sqref="E4">
    <cfRule type="top10" dxfId="5338" priority="270" rank="1"/>
  </conditionalFormatting>
  <conditionalFormatting sqref="F5">
    <cfRule type="top10" dxfId="5337" priority="263" rank="1"/>
  </conditionalFormatting>
  <conditionalFormatting sqref="G5">
    <cfRule type="top10" dxfId="5336" priority="262" rank="1"/>
  </conditionalFormatting>
  <conditionalFormatting sqref="H5">
    <cfRule type="top10" dxfId="5335" priority="261" rank="1"/>
  </conditionalFormatting>
  <conditionalFormatting sqref="I5">
    <cfRule type="top10" dxfId="5334" priority="259" rank="1"/>
  </conditionalFormatting>
  <conditionalFormatting sqref="J5">
    <cfRule type="top10" dxfId="5333" priority="260" rank="1"/>
  </conditionalFormatting>
  <conditionalFormatting sqref="E5">
    <cfRule type="top10" dxfId="5332" priority="264" rank="1"/>
  </conditionalFormatting>
  <conditionalFormatting sqref="F6">
    <cfRule type="top10" dxfId="5331" priority="257" rank="1"/>
  </conditionalFormatting>
  <conditionalFormatting sqref="G6">
    <cfRule type="top10" dxfId="5330" priority="256" rank="1"/>
  </conditionalFormatting>
  <conditionalFormatting sqref="H6">
    <cfRule type="top10" dxfId="5329" priority="255" rank="1"/>
  </conditionalFormatting>
  <conditionalFormatting sqref="I6">
    <cfRule type="top10" dxfId="5328" priority="253" rank="1"/>
  </conditionalFormatting>
  <conditionalFormatting sqref="J6">
    <cfRule type="top10" dxfId="5327" priority="254" rank="1"/>
  </conditionalFormatting>
  <conditionalFormatting sqref="E6">
    <cfRule type="top10" dxfId="5326" priority="258" rank="1"/>
  </conditionalFormatting>
  <conditionalFormatting sqref="E7">
    <cfRule type="top10" dxfId="5325" priority="252" rank="1"/>
  </conditionalFormatting>
  <conditionalFormatting sqref="F7">
    <cfRule type="top10" dxfId="5324" priority="251" rank="1"/>
  </conditionalFormatting>
  <conditionalFormatting sqref="G7">
    <cfRule type="top10" dxfId="5323" priority="250" rank="1"/>
  </conditionalFormatting>
  <conditionalFormatting sqref="H7">
    <cfRule type="top10" dxfId="5322" priority="249" rank="1"/>
  </conditionalFormatting>
  <conditionalFormatting sqref="I7">
    <cfRule type="top10" dxfId="5321" priority="248" rank="1"/>
  </conditionalFormatting>
  <conditionalFormatting sqref="J7">
    <cfRule type="top10" dxfId="5320" priority="247" rank="1"/>
  </conditionalFormatting>
  <conditionalFormatting sqref="I8">
    <cfRule type="top10" dxfId="5319" priority="246" rank="1"/>
  </conditionalFormatting>
  <conditionalFormatting sqref="E8">
    <cfRule type="top10" dxfId="5318" priority="245" rank="1"/>
  </conditionalFormatting>
  <conditionalFormatting sqref="F8">
    <cfRule type="top10" dxfId="5317" priority="244" rank="1"/>
  </conditionalFormatting>
  <conditionalFormatting sqref="G8">
    <cfRule type="top10" dxfId="5316" priority="243" rank="1"/>
  </conditionalFormatting>
  <conditionalFormatting sqref="H8">
    <cfRule type="top10" dxfId="5315" priority="242" rank="1"/>
  </conditionalFormatting>
  <conditionalFormatting sqref="J8">
    <cfRule type="top10" dxfId="5314" priority="241" rank="1"/>
  </conditionalFormatting>
  <conditionalFormatting sqref="I9">
    <cfRule type="top10" dxfId="5313" priority="240" rank="1"/>
  </conditionalFormatting>
  <conditionalFormatting sqref="E9:H9">
    <cfRule type="top10" dxfId="5312" priority="239" rank="1"/>
  </conditionalFormatting>
  <conditionalFormatting sqref="J9">
    <cfRule type="top10" dxfId="5311" priority="238" rank="1"/>
  </conditionalFormatting>
  <conditionalFormatting sqref="F10">
    <cfRule type="top10" dxfId="5310" priority="236" rank="1"/>
  </conditionalFormatting>
  <conditionalFormatting sqref="G10">
    <cfRule type="top10" dxfId="5309" priority="235" rank="1"/>
  </conditionalFormatting>
  <conditionalFormatting sqref="H10">
    <cfRule type="top10" dxfId="5308" priority="234" rank="1"/>
  </conditionalFormatting>
  <conditionalFormatting sqref="I10">
    <cfRule type="top10" dxfId="5307" priority="232" rank="1"/>
  </conditionalFormatting>
  <conditionalFormatting sqref="J10">
    <cfRule type="top10" dxfId="5306" priority="233" rank="1"/>
  </conditionalFormatting>
  <conditionalFormatting sqref="E10">
    <cfRule type="top10" dxfId="5305" priority="237" rank="1"/>
  </conditionalFormatting>
  <conditionalFormatting sqref="E11">
    <cfRule type="top10" dxfId="5304" priority="231" rank="1"/>
  </conditionalFormatting>
  <conditionalFormatting sqref="F11">
    <cfRule type="top10" dxfId="5303" priority="230" rank="1"/>
  </conditionalFormatting>
  <conditionalFormatting sqref="G11">
    <cfRule type="top10" dxfId="5302" priority="229" rank="1"/>
  </conditionalFormatting>
  <conditionalFormatting sqref="H11">
    <cfRule type="top10" dxfId="5301" priority="228" rank="1"/>
  </conditionalFormatting>
  <conditionalFormatting sqref="I11">
    <cfRule type="top10" dxfId="5300" priority="227" rank="1"/>
  </conditionalFormatting>
  <conditionalFormatting sqref="J11">
    <cfRule type="top10" dxfId="5299" priority="226" rank="1"/>
  </conditionalFormatting>
  <conditionalFormatting sqref="E12">
    <cfRule type="top10" dxfId="5298" priority="225" rank="1"/>
  </conditionalFormatting>
  <conditionalFormatting sqref="F12">
    <cfRule type="top10" dxfId="5297" priority="224" rank="1"/>
  </conditionalFormatting>
  <conditionalFormatting sqref="G12">
    <cfRule type="top10" dxfId="5296" priority="223" rank="1"/>
  </conditionalFormatting>
  <conditionalFormatting sqref="H12">
    <cfRule type="top10" dxfId="5295" priority="222" rank="1"/>
  </conditionalFormatting>
  <conditionalFormatting sqref="I12">
    <cfRule type="top10" dxfId="5294" priority="221" rank="1"/>
  </conditionalFormatting>
  <conditionalFormatting sqref="J12">
    <cfRule type="top10" dxfId="5293" priority="220" rank="1"/>
  </conditionalFormatting>
  <conditionalFormatting sqref="E13">
    <cfRule type="top10" dxfId="5292" priority="219" rank="1"/>
  </conditionalFormatting>
  <conditionalFormatting sqref="F13">
    <cfRule type="top10" dxfId="5291" priority="218" rank="1"/>
  </conditionalFormatting>
  <conditionalFormatting sqref="G13">
    <cfRule type="top10" dxfId="5290" priority="217" rank="1"/>
  </conditionalFormatting>
  <conditionalFormatting sqref="H13">
    <cfRule type="top10" dxfId="5289" priority="216" rank="1"/>
  </conditionalFormatting>
  <conditionalFormatting sqref="I13">
    <cfRule type="top10" dxfId="5288" priority="215" rank="1"/>
  </conditionalFormatting>
  <conditionalFormatting sqref="J13">
    <cfRule type="top10" dxfId="5287" priority="214" rank="1"/>
  </conditionalFormatting>
  <conditionalFormatting sqref="F14">
    <cfRule type="top10" dxfId="5286" priority="212" rank="1"/>
  </conditionalFormatting>
  <conditionalFormatting sqref="G14">
    <cfRule type="top10" dxfId="5285" priority="211" rank="1"/>
  </conditionalFormatting>
  <conditionalFormatting sqref="H14">
    <cfRule type="top10" dxfId="5284" priority="210" rank="1"/>
  </conditionalFormatting>
  <conditionalFormatting sqref="I14">
    <cfRule type="top10" dxfId="5283" priority="208" rank="1"/>
  </conditionalFormatting>
  <conditionalFormatting sqref="J14">
    <cfRule type="top10" dxfId="5282" priority="209" rank="1"/>
  </conditionalFormatting>
  <conditionalFormatting sqref="E14">
    <cfRule type="top10" dxfId="5281" priority="213" rank="1"/>
  </conditionalFormatting>
  <conditionalFormatting sqref="F15">
    <cfRule type="top10" dxfId="5280" priority="206" rank="1"/>
  </conditionalFormatting>
  <conditionalFormatting sqref="G15">
    <cfRule type="top10" dxfId="5279" priority="205" rank="1"/>
  </conditionalFormatting>
  <conditionalFormatting sqref="H15">
    <cfRule type="top10" dxfId="5278" priority="204" rank="1"/>
  </conditionalFormatting>
  <conditionalFormatting sqref="I15">
    <cfRule type="top10" dxfId="5277" priority="202" rank="1"/>
  </conditionalFormatting>
  <conditionalFormatting sqref="J15">
    <cfRule type="top10" dxfId="5276" priority="203" rank="1"/>
  </conditionalFormatting>
  <conditionalFormatting sqref="E15">
    <cfRule type="top10" dxfId="5275" priority="207" rank="1"/>
  </conditionalFormatting>
  <conditionalFormatting sqref="E16">
    <cfRule type="top10" dxfId="5274" priority="201" rank="1"/>
  </conditionalFormatting>
  <conditionalFormatting sqref="F16">
    <cfRule type="top10" dxfId="5273" priority="200" rank="1"/>
  </conditionalFormatting>
  <conditionalFormatting sqref="G16">
    <cfRule type="top10" dxfId="5272" priority="199" rank="1"/>
  </conditionalFormatting>
  <conditionalFormatting sqref="H16">
    <cfRule type="top10" dxfId="5271" priority="198" rank="1"/>
  </conditionalFormatting>
  <conditionalFormatting sqref="I16">
    <cfRule type="top10" dxfId="5270" priority="197" rank="1"/>
  </conditionalFormatting>
  <conditionalFormatting sqref="J16">
    <cfRule type="top10" dxfId="5269" priority="196" rank="1"/>
  </conditionalFormatting>
  <conditionalFormatting sqref="E17">
    <cfRule type="top10" dxfId="5268" priority="195" rank="1"/>
  </conditionalFormatting>
  <conditionalFormatting sqref="F17">
    <cfRule type="top10" dxfId="5267" priority="194" rank="1"/>
  </conditionalFormatting>
  <conditionalFormatting sqref="G17">
    <cfRule type="top10" dxfId="5266" priority="193" rank="1"/>
  </conditionalFormatting>
  <conditionalFormatting sqref="H17">
    <cfRule type="top10" dxfId="5265" priority="192" rank="1"/>
  </conditionalFormatting>
  <conditionalFormatting sqref="I17">
    <cfRule type="top10" dxfId="5264" priority="191" rank="1"/>
  </conditionalFormatting>
  <conditionalFormatting sqref="J17">
    <cfRule type="top10" dxfId="5263" priority="190" rank="1"/>
  </conditionalFormatting>
  <conditionalFormatting sqref="E18">
    <cfRule type="top10" dxfId="5262" priority="189" rank="1"/>
  </conditionalFormatting>
  <conditionalFormatting sqref="F18">
    <cfRule type="top10" dxfId="5261" priority="188" rank="1"/>
  </conditionalFormatting>
  <conditionalFormatting sqref="G18">
    <cfRule type="top10" dxfId="5260" priority="187" rank="1"/>
  </conditionalFormatting>
  <conditionalFormatting sqref="H18">
    <cfRule type="top10" dxfId="5259" priority="186" rank="1"/>
  </conditionalFormatting>
  <conditionalFormatting sqref="I18">
    <cfRule type="top10" dxfId="5258" priority="185" rank="1"/>
  </conditionalFormatting>
  <conditionalFormatting sqref="J18">
    <cfRule type="top10" dxfId="5257" priority="184" rank="1"/>
  </conditionalFormatting>
  <conditionalFormatting sqref="I19">
    <cfRule type="top10" dxfId="5256" priority="183" rank="1"/>
  </conditionalFormatting>
  <conditionalFormatting sqref="E19">
    <cfRule type="top10" dxfId="5255" priority="182" rank="1"/>
  </conditionalFormatting>
  <conditionalFormatting sqref="F19">
    <cfRule type="top10" dxfId="5254" priority="181" rank="1"/>
  </conditionalFormatting>
  <conditionalFormatting sqref="G19">
    <cfRule type="top10" dxfId="5253" priority="180" rank="1"/>
  </conditionalFormatting>
  <conditionalFormatting sqref="H19">
    <cfRule type="top10" dxfId="5252" priority="179" rank="1"/>
  </conditionalFormatting>
  <conditionalFormatting sqref="J19">
    <cfRule type="top10" dxfId="5251" priority="178" rank="1"/>
  </conditionalFormatting>
  <conditionalFormatting sqref="E20">
    <cfRule type="top10" dxfId="5250" priority="66" rank="1"/>
  </conditionalFormatting>
  <conditionalFormatting sqref="F20">
    <cfRule type="top10" dxfId="5249" priority="65" rank="1"/>
  </conditionalFormatting>
  <conditionalFormatting sqref="G20">
    <cfRule type="top10" dxfId="5248" priority="64" rank="1"/>
  </conditionalFormatting>
  <conditionalFormatting sqref="H20">
    <cfRule type="top10" dxfId="5247" priority="63" rank="1"/>
  </conditionalFormatting>
  <conditionalFormatting sqref="I20">
    <cfRule type="top10" dxfId="5246" priority="62" rank="1"/>
  </conditionalFormatting>
  <conditionalFormatting sqref="J20">
    <cfRule type="top10" dxfId="5245" priority="61" rank="1"/>
  </conditionalFormatting>
  <conditionalFormatting sqref="I21">
    <cfRule type="top10" dxfId="5244" priority="60" rank="1"/>
  </conditionalFormatting>
  <conditionalFormatting sqref="E21">
    <cfRule type="top10" dxfId="5243" priority="59" rank="1"/>
  </conditionalFormatting>
  <conditionalFormatting sqref="F21">
    <cfRule type="top10" dxfId="5242" priority="58" rank="1"/>
  </conditionalFormatting>
  <conditionalFormatting sqref="G21">
    <cfRule type="top10" dxfId="5241" priority="57" rank="1"/>
  </conditionalFormatting>
  <conditionalFormatting sqref="H21">
    <cfRule type="top10" dxfId="5240" priority="56" rank="1"/>
  </conditionalFormatting>
  <conditionalFormatting sqref="J21">
    <cfRule type="top10" dxfId="5239" priority="55" rank="1"/>
  </conditionalFormatting>
  <conditionalFormatting sqref="I22">
    <cfRule type="top10" dxfId="5238" priority="50" rank="1"/>
  </conditionalFormatting>
  <conditionalFormatting sqref="E22">
    <cfRule type="top10" dxfId="5237" priority="54" rank="1"/>
  </conditionalFormatting>
  <conditionalFormatting sqref="G22">
    <cfRule type="top10" dxfId="5236" priority="52" rank="1"/>
  </conditionalFormatting>
  <conditionalFormatting sqref="H22">
    <cfRule type="top10" dxfId="5235" priority="51" rank="1"/>
  </conditionalFormatting>
  <conditionalFormatting sqref="J22">
    <cfRule type="top10" dxfId="5234" priority="49" rank="1"/>
  </conditionalFormatting>
  <conditionalFormatting sqref="F22">
    <cfRule type="top10" dxfId="5233" priority="53" rank="1"/>
  </conditionalFormatting>
  <conditionalFormatting sqref="E23">
    <cfRule type="top10" dxfId="5232" priority="48" rank="1"/>
  </conditionalFormatting>
  <conditionalFormatting sqref="F23">
    <cfRule type="top10" dxfId="5231" priority="47" rank="1"/>
  </conditionalFormatting>
  <conditionalFormatting sqref="G23">
    <cfRule type="top10" dxfId="5230" priority="46" rank="1"/>
  </conditionalFormatting>
  <conditionalFormatting sqref="H23">
    <cfRule type="top10" dxfId="5229" priority="45" rank="1"/>
  </conditionalFormatting>
  <conditionalFormatting sqref="I23">
    <cfRule type="top10" dxfId="5228" priority="44" rank="1"/>
  </conditionalFormatting>
  <conditionalFormatting sqref="J23">
    <cfRule type="top10" dxfId="5227" priority="43" rank="1"/>
  </conditionalFormatting>
  <conditionalFormatting sqref="E24">
    <cfRule type="top10" dxfId="5226" priority="42" rank="1"/>
  </conditionalFormatting>
  <conditionalFormatting sqref="F24">
    <cfRule type="top10" dxfId="5225" priority="41" rank="1"/>
  </conditionalFormatting>
  <conditionalFormatting sqref="G24">
    <cfRule type="top10" dxfId="5224" priority="40" rank="1"/>
  </conditionalFormatting>
  <conditionalFormatting sqref="H24">
    <cfRule type="top10" dxfId="5223" priority="39" rank="1"/>
  </conditionalFormatting>
  <conditionalFormatting sqref="I24">
    <cfRule type="top10" dxfId="5222" priority="38" rank="1"/>
  </conditionalFormatting>
  <conditionalFormatting sqref="J24">
    <cfRule type="top10" dxfId="5221" priority="37" rank="1"/>
  </conditionalFormatting>
  <conditionalFormatting sqref="I25">
    <cfRule type="top10" dxfId="5220" priority="32" rank="1"/>
  </conditionalFormatting>
  <conditionalFormatting sqref="E25">
    <cfRule type="top10" dxfId="5219" priority="36" rank="1"/>
  </conditionalFormatting>
  <conditionalFormatting sqref="G25">
    <cfRule type="top10" dxfId="5218" priority="34" rank="1"/>
  </conditionalFormatting>
  <conditionalFormatting sqref="H25">
    <cfRule type="top10" dxfId="5217" priority="33" rank="1"/>
  </conditionalFormatting>
  <conditionalFormatting sqref="J25">
    <cfRule type="top10" dxfId="5216" priority="31" rank="1"/>
  </conditionalFormatting>
  <conditionalFormatting sqref="F25">
    <cfRule type="top10" dxfId="5215" priority="35" rank="1"/>
  </conditionalFormatting>
  <conditionalFormatting sqref="E26">
    <cfRule type="top10" dxfId="5214" priority="30" rank="1"/>
  </conditionalFormatting>
  <conditionalFormatting sqref="F26">
    <cfRule type="top10" dxfId="5213" priority="29" rank="1"/>
  </conditionalFormatting>
  <conditionalFormatting sqref="G26">
    <cfRule type="top10" dxfId="5212" priority="28" rank="1"/>
  </conditionalFormatting>
  <conditionalFormatting sqref="H26">
    <cfRule type="top10" dxfId="5211" priority="27" rank="1"/>
  </conditionalFormatting>
  <conditionalFormatting sqref="I26">
    <cfRule type="top10" dxfId="5210" priority="26" rank="1"/>
  </conditionalFormatting>
  <conditionalFormatting sqref="J26">
    <cfRule type="top10" dxfId="5209" priority="25" rank="1"/>
  </conditionalFormatting>
  <conditionalFormatting sqref="I27">
    <cfRule type="top10" dxfId="5208" priority="24" rank="1"/>
  </conditionalFormatting>
  <conditionalFormatting sqref="E27">
    <cfRule type="top10" dxfId="5207" priority="23" rank="1"/>
  </conditionalFormatting>
  <conditionalFormatting sqref="F27">
    <cfRule type="top10" dxfId="5206" priority="22" rank="1"/>
  </conditionalFormatting>
  <conditionalFormatting sqref="G27">
    <cfRule type="top10" dxfId="5205" priority="21" rank="1"/>
  </conditionalFormatting>
  <conditionalFormatting sqref="H27">
    <cfRule type="top10" dxfId="5204" priority="20" rank="1"/>
  </conditionalFormatting>
  <conditionalFormatting sqref="J27">
    <cfRule type="top10" dxfId="5203" priority="19" rank="1"/>
  </conditionalFormatting>
  <conditionalFormatting sqref="I28">
    <cfRule type="top10" dxfId="5202" priority="18" rank="1"/>
  </conditionalFormatting>
  <conditionalFormatting sqref="E28">
    <cfRule type="top10" dxfId="5201" priority="17" rank="1"/>
  </conditionalFormatting>
  <conditionalFormatting sqref="F28">
    <cfRule type="top10" dxfId="5200" priority="16" rank="1"/>
  </conditionalFormatting>
  <conditionalFormatting sqref="G28">
    <cfRule type="top10" dxfId="5199" priority="15" rank="1"/>
  </conditionalFormatting>
  <conditionalFormatting sqref="H28">
    <cfRule type="top10" dxfId="5198" priority="14" rank="1"/>
  </conditionalFormatting>
  <conditionalFormatting sqref="J28">
    <cfRule type="top10" dxfId="5197" priority="13" rank="1"/>
  </conditionalFormatting>
  <conditionalFormatting sqref="E29">
    <cfRule type="top10" dxfId="5196" priority="12" rank="1"/>
  </conditionalFormatting>
  <conditionalFormatting sqref="F29">
    <cfRule type="top10" dxfId="5195" priority="11" rank="1"/>
  </conditionalFormatting>
  <conditionalFormatting sqref="G29">
    <cfRule type="top10" dxfId="5194" priority="10" rank="1"/>
  </conditionalFormatting>
  <conditionalFormatting sqref="H29">
    <cfRule type="top10" dxfId="5193" priority="9" rank="1"/>
  </conditionalFormatting>
  <conditionalFormatting sqref="I29">
    <cfRule type="top10" dxfId="5192" priority="8" rank="1"/>
  </conditionalFormatting>
  <conditionalFormatting sqref="J29">
    <cfRule type="top10" dxfId="5191" priority="7" rank="1"/>
  </conditionalFormatting>
  <conditionalFormatting sqref="E30">
    <cfRule type="top10" dxfId="5190" priority="6" rank="1"/>
  </conditionalFormatting>
  <conditionalFormatting sqref="F30">
    <cfRule type="top10" dxfId="5189" priority="5" rank="1"/>
  </conditionalFormatting>
  <conditionalFormatting sqref="G30">
    <cfRule type="top10" dxfId="5188" priority="4" rank="1"/>
  </conditionalFormatting>
  <conditionalFormatting sqref="H30">
    <cfRule type="top10" dxfId="5187" priority="3" rank="1"/>
  </conditionalFormatting>
  <conditionalFormatting sqref="I30">
    <cfRule type="top10" dxfId="5186" priority="2" rank="1"/>
  </conditionalFormatting>
  <conditionalFormatting sqref="J30">
    <cfRule type="top10" dxfId="5185" priority="1" rank="1"/>
  </conditionalFormatting>
  <hyperlinks>
    <hyperlink ref="Q1" location="'National Adult Rankings'!A1" display="Return to Rankings" xr:uid="{EE96FA97-2E6E-43B8-95F2-E21750998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F5853D4E-5F59-40BD-99F8-9861B942D96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E751BDCD-41A8-4306-8EC7-9E8DC1BFDA3C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0DA0643-3BB4-4AED-A543-483E0A26D818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Q5"/>
  <sheetViews>
    <sheetView workbookViewId="0">
      <selection activeCell="A12" sqref="A12:XFD9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180</v>
      </c>
      <c r="C2" s="22">
        <v>43988</v>
      </c>
      <c r="D2" s="23" t="s">
        <v>69</v>
      </c>
      <c r="E2" s="24">
        <v>188</v>
      </c>
      <c r="F2" s="24">
        <v>186</v>
      </c>
      <c r="G2" s="24">
        <v>188</v>
      </c>
      <c r="H2" s="24">
        <v>190</v>
      </c>
      <c r="I2" s="24">
        <v>191</v>
      </c>
      <c r="J2" s="24">
        <v>193</v>
      </c>
      <c r="K2" s="29">
        <v>6</v>
      </c>
      <c r="L2" s="29">
        <v>1136</v>
      </c>
      <c r="M2" s="30">
        <v>189.33333333333334</v>
      </c>
      <c r="N2" s="31">
        <v>4</v>
      </c>
      <c r="O2" s="32">
        <v>193.33333333333334</v>
      </c>
    </row>
    <row r="5" spans="1:17" x14ac:dyDescent="0.25">
      <c r="K5" s="17">
        <f>SUM(K2:K4)</f>
        <v>6</v>
      </c>
      <c r="L5" s="17">
        <f>SUM(L2:L4)</f>
        <v>1136</v>
      </c>
      <c r="M5" s="19">
        <f>SUM(L5/K5)</f>
        <v>189.33333333333334</v>
      </c>
      <c r="N5" s="17">
        <f>SUM(N2:N4)</f>
        <v>4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I2">
    <cfRule type="top10" dxfId="541" priority="25" rank="1"/>
  </conditionalFormatting>
  <conditionalFormatting sqref="J2">
    <cfRule type="top10" dxfId="540" priority="26" rank="1"/>
  </conditionalFormatting>
  <conditionalFormatting sqref="G2">
    <cfRule type="top10" dxfId="539" priority="28" rank="1"/>
  </conditionalFormatting>
  <conditionalFormatting sqref="E2">
    <cfRule type="top10" dxfId="538" priority="30" rank="1"/>
  </conditionalFormatting>
  <conditionalFormatting sqref="F2">
    <cfRule type="top10" dxfId="537" priority="29" rank="1"/>
  </conditionalFormatting>
  <conditionalFormatting sqref="H2">
    <cfRule type="top10" dxfId="536" priority="27" rank="1"/>
  </conditionalFormatting>
  <hyperlinks>
    <hyperlink ref="Q1" location="'National Adult Rankings'!A1" display="Return to Rankings" xr:uid="{E63992B8-2252-47EA-8514-FCF2EA635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114</v>
      </c>
      <c r="C2" s="42">
        <v>43953</v>
      </c>
      <c r="D2" s="43" t="s">
        <v>113</v>
      </c>
      <c r="E2" s="44">
        <v>196</v>
      </c>
      <c r="F2" s="44">
        <v>194</v>
      </c>
      <c r="G2" s="44">
        <v>193</v>
      </c>
      <c r="H2" s="44">
        <v>190</v>
      </c>
      <c r="I2" s="44">
        <v>186</v>
      </c>
      <c r="J2" s="44">
        <v>192</v>
      </c>
      <c r="K2" s="45">
        <f>COUNT(E2:J2)</f>
        <v>6</v>
      </c>
      <c r="L2" s="45">
        <f>SUM(E2:J2)</f>
        <v>1151</v>
      </c>
      <c r="M2" s="46">
        <f>IFERROR(L2/K2,0)</f>
        <v>191.83333333333334</v>
      </c>
      <c r="N2" s="47">
        <v>22</v>
      </c>
      <c r="O2" s="48">
        <f>SUM(M2+N2)</f>
        <v>213.83333333333334</v>
      </c>
    </row>
    <row r="3" spans="1:17" x14ac:dyDescent="0.25">
      <c r="A3" s="20" t="s">
        <v>78</v>
      </c>
      <c r="B3" s="21" t="s">
        <v>114</v>
      </c>
      <c r="C3" s="22">
        <v>43967</v>
      </c>
      <c r="D3" s="23" t="s">
        <v>142</v>
      </c>
      <c r="E3" s="24">
        <v>188</v>
      </c>
      <c r="F3" s="24">
        <v>195</v>
      </c>
      <c r="G3" s="24">
        <v>193</v>
      </c>
      <c r="H3" s="24">
        <v>193</v>
      </c>
      <c r="I3" s="24">
        <v>189</v>
      </c>
      <c r="J3" s="24">
        <v>195</v>
      </c>
      <c r="K3" s="29">
        <v>6</v>
      </c>
      <c r="L3" s="29">
        <v>1153</v>
      </c>
      <c r="M3" s="30">
        <v>192.16666666666666</v>
      </c>
      <c r="N3" s="31">
        <v>22</v>
      </c>
      <c r="O3" s="32">
        <v>214.16666666666666</v>
      </c>
    </row>
    <row r="4" spans="1:17" x14ac:dyDescent="0.25">
      <c r="A4" s="20" t="s">
        <v>78</v>
      </c>
      <c r="B4" s="21" t="s">
        <v>114</v>
      </c>
      <c r="C4" s="22">
        <v>43988</v>
      </c>
      <c r="D4" s="23" t="s">
        <v>142</v>
      </c>
      <c r="E4" s="24">
        <v>191</v>
      </c>
      <c r="F4" s="24">
        <v>192</v>
      </c>
      <c r="G4" s="24">
        <v>196</v>
      </c>
      <c r="H4" s="24">
        <v>195</v>
      </c>
      <c r="I4" s="24"/>
      <c r="J4" s="24"/>
      <c r="K4" s="29">
        <v>4</v>
      </c>
      <c r="L4" s="29">
        <v>774</v>
      </c>
      <c r="M4" s="30">
        <v>193.5</v>
      </c>
      <c r="N4" s="31">
        <v>8</v>
      </c>
      <c r="O4" s="32">
        <v>201.5</v>
      </c>
    </row>
    <row r="5" spans="1:17" x14ac:dyDescent="0.25">
      <c r="A5" s="20" t="s">
        <v>78</v>
      </c>
      <c r="B5" s="21" t="s">
        <v>114</v>
      </c>
      <c r="C5" s="22">
        <v>43996</v>
      </c>
      <c r="D5" s="23" t="s">
        <v>142</v>
      </c>
      <c r="E5" s="24">
        <v>196</v>
      </c>
      <c r="F5" s="24">
        <v>193</v>
      </c>
      <c r="G5" s="24">
        <v>198</v>
      </c>
      <c r="H5" s="24">
        <v>193</v>
      </c>
      <c r="I5" s="24"/>
      <c r="J5" s="24"/>
      <c r="K5" s="29">
        <v>4</v>
      </c>
      <c r="L5" s="29">
        <v>780</v>
      </c>
      <c r="M5" s="30">
        <v>195</v>
      </c>
      <c r="N5" s="31">
        <v>9</v>
      </c>
      <c r="O5" s="32">
        <v>204</v>
      </c>
    </row>
    <row r="6" spans="1:17" x14ac:dyDescent="0.25">
      <c r="A6" s="20" t="s">
        <v>78</v>
      </c>
      <c r="B6" s="21" t="s">
        <v>114</v>
      </c>
      <c r="C6" s="22">
        <v>44031</v>
      </c>
      <c r="D6" s="23" t="s">
        <v>142</v>
      </c>
      <c r="E6" s="24">
        <v>192</v>
      </c>
      <c r="F6" s="24">
        <v>185</v>
      </c>
      <c r="G6" s="24">
        <v>187</v>
      </c>
      <c r="H6" s="24">
        <v>191</v>
      </c>
      <c r="I6" s="24"/>
      <c r="J6" s="24"/>
      <c r="K6" s="29">
        <v>4</v>
      </c>
      <c r="L6" s="29">
        <v>755</v>
      </c>
      <c r="M6" s="30">
        <v>188.75</v>
      </c>
      <c r="N6" s="31">
        <v>3</v>
      </c>
      <c r="O6" s="32">
        <v>191.75</v>
      </c>
    </row>
    <row r="7" spans="1:17" x14ac:dyDescent="0.25">
      <c r="A7" s="20" t="s">
        <v>78</v>
      </c>
      <c r="B7" s="21" t="s">
        <v>114</v>
      </c>
      <c r="C7" s="22">
        <v>44044</v>
      </c>
      <c r="D7" s="23" t="s">
        <v>142</v>
      </c>
      <c r="E7" s="24">
        <v>191</v>
      </c>
      <c r="F7" s="24">
        <v>200</v>
      </c>
      <c r="G7" s="24">
        <v>197.001</v>
      </c>
      <c r="H7" s="24">
        <v>198</v>
      </c>
      <c r="I7" s="24"/>
      <c r="J7" s="24"/>
      <c r="K7" s="29">
        <v>4</v>
      </c>
      <c r="L7" s="29">
        <v>786.00099999999998</v>
      </c>
      <c r="M7" s="30">
        <v>196.50024999999999</v>
      </c>
      <c r="N7" s="31">
        <v>13</v>
      </c>
      <c r="O7" s="32">
        <v>209.50024999999999</v>
      </c>
    </row>
    <row r="8" spans="1:17" x14ac:dyDescent="0.25">
      <c r="A8" s="20" t="s">
        <v>78</v>
      </c>
      <c r="B8" s="21" t="s">
        <v>114</v>
      </c>
      <c r="C8" s="22">
        <v>44058</v>
      </c>
      <c r="D8" s="23" t="s">
        <v>113</v>
      </c>
      <c r="E8" s="24">
        <v>191</v>
      </c>
      <c r="F8" s="24">
        <v>193</v>
      </c>
      <c r="G8" s="24">
        <v>195</v>
      </c>
      <c r="H8" s="24"/>
      <c r="I8" s="24"/>
      <c r="J8" s="24"/>
      <c r="K8" s="29">
        <f t="shared" ref="K8" si="0">COUNT(E8:J8)</f>
        <v>3</v>
      </c>
      <c r="L8" s="29">
        <f t="shared" ref="L8" si="1">SUM(E8:J8)</f>
        <v>579</v>
      </c>
      <c r="M8" s="30">
        <f t="shared" ref="M8" si="2">IFERROR(L8/K8,0)</f>
        <v>193</v>
      </c>
      <c r="N8" s="31">
        <v>5</v>
      </c>
      <c r="O8" s="32">
        <f t="shared" ref="O8" si="3">SUM(M8+N8)</f>
        <v>198</v>
      </c>
    </row>
    <row r="9" spans="1:17" x14ac:dyDescent="0.25">
      <c r="A9" s="20" t="s">
        <v>78</v>
      </c>
      <c r="B9" s="21" t="s">
        <v>114</v>
      </c>
      <c r="C9" s="22">
        <v>44059</v>
      </c>
      <c r="D9" s="23" t="s">
        <v>142</v>
      </c>
      <c r="E9" s="24">
        <v>200</v>
      </c>
      <c r="F9" s="24">
        <v>196</v>
      </c>
      <c r="G9" s="24">
        <v>193</v>
      </c>
      <c r="H9" s="24">
        <v>195</v>
      </c>
      <c r="I9" s="24"/>
      <c r="J9" s="24"/>
      <c r="K9" s="29">
        <v>4</v>
      </c>
      <c r="L9" s="29">
        <f>SUM(E9:H9)</f>
        <v>784</v>
      </c>
      <c r="M9" s="30">
        <v>196</v>
      </c>
      <c r="N9" s="31">
        <v>13</v>
      </c>
      <c r="O9" s="32">
        <f t="shared" ref="O9" si="4">SUM(M9+N9)</f>
        <v>209</v>
      </c>
    </row>
    <row r="10" spans="1:17" x14ac:dyDescent="0.25">
      <c r="A10" s="20" t="s">
        <v>78</v>
      </c>
      <c r="B10" s="21" t="s">
        <v>303</v>
      </c>
      <c r="C10" s="22">
        <v>44079</v>
      </c>
      <c r="D10" s="23" t="s">
        <v>295</v>
      </c>
      <c r="E10" s="24">
        <v>195</v>
      </c>
      <c r="F10" s="24">
        <v>200</v>
      </c>
      <c r="G10" s="24">
        <v>198</v>
      </c>
      <c r="H10" s="24">
        <v>195</v>
      </c>
      <c r="I10" s="24">
        <v>196</v>
      </c>
      <c r="J10" s="24">
        <v>195</v>
      </c>
      <c r="K10" s="29">
        <v>6</v>
      </c>
      <c r="L10" s="29">
        <v>1179</v>
      </c>
      <c r="M10" s="30">
        <v>196.5</v>
      </c>
      <c r="N10" s="31">
        <v>18</v>
      </c>
      <c r="O10" s="32">
        <v>214.5</v>
      </c>
    </row>
    <row r="13" spans="1:17" x14ac:dyDescent="0.25">
      <c r="K13" s="17">
        <f>SUM(K2:K12)</f>
        <v>41</v>
      </c>
      <c r="L13" s="17">
        <f>SUM(L2:L12)</f>
        <v>7941.0010000000002</v>
      </c>
      <c r="M13" s="19">
        <f>SUM(L13/K13)</f>
        <v>193.6829512195122</v>
      </c>
      <c r="N13" s="17">
        <f>SUM(N2:N12)</f>
        <v>113</v>
      </c>
      <c r="O13" s="19">
        <f>SUM(M13+N13)</f>
        <v>306.68295121951223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61</v>
      </c>
      <c r="B19" s="21" t="s">
        <v>114</v>
      </c>
      <c r="C19" s="22">
        <v>44051</v>
      </c>
      <c r="D19" s="23" t="s">
        <v>113</v>
      </c>
      <c r="E19" s="24">
        <v>200.001</v>
      </c>
      <c r="F19" s="24">
        <v>199</v>
      </c>
      <c r="G19" s="24">
        <v>197</v>
      </c>
      <c r="H19" s="24"/>
      <c r="I19" s="24"/>
      <c r="J19" s="24"/>
      <c r="K19" s="29">
        <f>COUNT(E19:J19)</f>
        <v>3</v>
      </c>
      <c r="L19" s="29">
        <f>SUM(E19:J19)</f>
        <v>596.00099999999998</v>
      </c>
      <c r="M19" s="30">
        <f>IFERROR(L19/K19,0)</f>
        <v>198.667</v>
      </c>
      <c r="N19" s="31">
        <v>5</v>
      </c>
      <c r="O19" s="32">
        <f>SUM(M19+N19)</f>
        <v>203.667</v>
      </c>
    </row>
    <row r="20" spans="1:15" x14ac:dyDescent="0.25">
      <c r="A20" s="20" t="s">
        <v>127</v>
      </c>
      <c r="B20" s="21" t="s">
        <v>303</v>
      </c>
      <c r="C20" s="22">
        <v>44079</v>
      </c>
      <c r="D20" s="23" t="s">
        <v>295</v>
      </c>
      <c r="E20" s="24">
        <v>194</v>
      </c>
      <c r="F20" s="24">
        <v>193</v>
      </c>
      <c r="G20" s="24">
        <v>192</v>
      </c>
      <c r="H20" s="24">
        <v>194</v>
      </c>
      <c r="I20" s="24">
        <v>197</v>
      </c>
      <c r="J20" s="24">
        <v>196</v>
      </c>
      <c r="K20" s="29">
        <v>6</v>
      </c>
      <c r="L20" s="29">
        <v>1166</v>
      </c>
      <c r="M20" s="30">
        <v>194.33333333333334</v>
      </c>
      <c r="N20" s="31">
        <v>4</v>
      </c>
      <c r="O20" s="32">
        <v>198.33333333333334</v>
      </c>
    </row>
    <row r="21" spans="1:15" x14ac:dyDescent="0.25">
      <c r="A21" s="20" t="s">
        <v>61</v>
      </c>
      <c r="B21" s="21" t="s">
        <v>348</v>
      </c>
      <c r="C21" s="22">
        <v>44107</v>
      </c>
      <c r="D21" s="23" t="s">
        <v>142</v>
      </c>
      <c r="E21" s="24">
        <v>191</v>
      </c>
      <c r="F21" s="24">
        <v>191</v>
      </c>
      <c r="G21" s="24">
        <v>195</v>
      </c>
      <c r="H21" s="24">
        <v>188</v>
      </c>
      <c r="I21" s="24">
        <v>190</v>
      </c>
      <c r="J21" s="24">
        <v>190</v>
      </c>
      <c r="K21" s="29">
        <v>6</v>
      </c>
      <c r="L21" s="29">
        <v>1145</v>
      </c>
      <c r="M21" s="30">
        <v>190.83333333333334</v>
      </c>
      <c r="N21" s="31">
        <v>8</v>
      </c>
      <c r="O21" s="32">
        <v>198.83333333333334</v>
      </c>
    </row>
    <row r="24" spans="1:15" x14ac:dyDescent="0.25">
      <c r="K24" s="17">
        <f>SUM(K19:K23)</f>
        <v>15</v>
      </c>
      <c r="L24" s="17">
        <f>SUM(L19:L23)</f>
        <v>2907.0010000000002</v>
      </c>
      <c r="M24" s="19">
        <f>SUM(L24/K24)</f>
        <v>193.80006666666668</v>
      </c>
      <c r="N24" s="17">
        <f>SUM(N19:N23)</f>
        <v>17</v>
      </c>
      <c r="O24" s="19">
        <f>SUM(M24+N24)</f>
        <v>210.80006666666668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I19:J19 B19:C19" name="Range1_10_1"/>
    <protectedRange algorithmName="SHA-512" hashValue="ON39YdpmFHfN9f47KpiRvqrKx0V9+erV1CNkpWzYhW/Qyc6aT8rEyCrvauWSYGZK2ia3o7vd3akF07acHAFpOA==" saltValue="yVW9XmDwTqEnmpSGai0KYg==" spinCount="100000" sqref="D19" name="Range1_1_8_1"/>
    <protectedRange algorithmName="SHA-512" hashValue="ON39YdpmFHfN9f47KpiRvqrKx0V9+erV1CNkpWzYhW/Qyc6aT8rEyCrvauWSYGZK2ia3o7vd3akF07acHAFpOA==" saltValue="yVW9XmDwTqEnmpSGai0KYg==" spinCount="100000" sqref="E19:H19" name="Range1_3_3_1"/>
    <protectedRange algorithmName="SHA-512" hashValue="ON39YdpmFHfN9f47KpiRvqrKx0V9+erV1CNkpWzYhW/Qyc6aT8rEyCrvauWSYGZK2ia3o7vd3akF07acHAFpOA==" saltValue="yVW9XmDwTqEnmpSGai0KYg==" spinCount="100000" sqref="E8:J8 B8:C8" name="Range1_9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22_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I20:J20 B20:C20" name="Range1"/>
    <protectedRange algorithmName="SHA-512" hashValue="ON39YdpmFHfN9f47KpiRvqrKx0V9+erV1CNkpWzYhW/Qyc6aT8rEyCrvauWSYGZK2ia3o7vd3akF07acHAFpOA==" saltValue="yVW9XmDwTqEnmpSGai0KYg==" spinCount="100000" sqref="D20" name="Range1_1"/>
    <protectedRange algorithmName="SHA-512" hashValue="ON39YdpmFHfN9f47KpiRvqrKx0V9+erV1CNkpWzYhW/Qyc6aT8rEyCrvauWSYGZK2ia3o7vd3akF07acHAFpOA==" saltValue="yVW9XmDwTqEnmpSGai0KYg==" spinCount="100000" sqref="E20:H20" name="Range1_3"/>
    <protectedRange algorithmName="SHA-512" hashValue="ON39YdpmFHfN9f47KpiRvqrKx0V9+erV1CNkpWzYhW/Qyc6aT8rEyCrvauWSYGZK2ia3o7vd3akF07acHAFpOA==" saltValue="yVW9XmDwTqEnmpSGai0KYg==" spinCount="100000" sqref="E10:J10 B10:C10" name="Range1_2_4"/>
    <protectedRange algorithmName="SHA-512" hashValue="ON39YdpmFHfN9f47KpiRvqrKx0V9+erV1CNkpWzYhW/Qyc6aT8rEyCrvauWSYGZK2ia3o7vd3akF07acHAFpOA==" saltValue="yVW9XmDwTqEnmpSGai0KYg==" spinCount="100000" sqref="D10" name="Range1_1_1_4"/>
    <protectedRange algorithmName="SHA-512" hashValue="ON39YdpmFHfN9f47KpiRvqrKx0V9+erV1CNkpWzYhW/Qyc6aT8rEyCrvauWSYGZK2ia3o7vd3akF07acHAFpOA==" saltValue="yVW9XmDwTqEnmpSGai0KYg==" spinCount="100000" sqref="I21:J21 B21:C21" name="Range1_36_1"/>
    <protectedRange algorithmName="SHA-512" hashValue="ON39YdpmFHfN9f47KpiRvqrKx0V9+erV1CNkpWzYhW/Qyc6aT8rEyCrvauWSYGZK2ia3o7vd3akF07acHAFpOA==" saltValue="yVW9XmDwTqEnmpSGai0KYg==" spinCount="100000" sqref="D21" name="Range1_1_30_1"/>
    <protectedRange algorithmName="SHA-512" hashValue="ON39YdpmFHfN9f47KpiRvqrKx0V9+erV1CNkpWzYhW/Qyc6aT8rEyCrvauWSYGZK2ia3o7vd3akF07acHAFpOA==" saltValue="yVW9XmDwTqEnmpSGai0KYg==" spinCount="100000" sqref="E21:H21" name="Range1_3_9_1"/>
  </protectedRanges>
  <conditionalFormatting sqref="F2">
    <cfRule type="top10" dxfId="535" priority="117" rank="1"/>
  </conditionalFormatting>
  <conditionalFormatting sqref="H2">
    <cfRule type="top10" dxfId="534" priority="115" rank="1"/>
  </conditionalFormatting>
  <conditionalFormatting sqref="G2">
    <cfRule type="top10" dxfId="533" priority="116" rank="1"/>
  </conditionalFormatting>
  <conditionalFormatting sqref="E2">
    <cfRule type="top10" dxfId="532" priority="118" rank="1"/>
  </conditionalFormatting>
  <conditionalFormatting sqref="J2">
    <cfRule type="top10" dxfId="531" priority="119" rank="1"/>
  </conditionalFormatting>
  <conditionalFormatting sqref="I2">
    <cfRule type="top10" dxfId="530" priority="120" rank="1"/>
  </conditionalFormatting>
  <conditionalFormatting sqref="J3">
    <cfRule type="top10" dxfId="529" priority="109" rank="1"/>
  </conditionalFormatting>
  <conditionalFormatting sqref="I3">
    <cfRule type="top10" dxfId="528" priority="110" rank="1"/>
  </conditionalFormatting>
  <conditionalFormatting sqref="H3">
    <cfRule type="top10" dxfId="527" priority="111" rank="1"/>
  </conditionalFormatting>
  <conditionalFormatting sqref="G3">
    <cfRule type="top10" dxfId="526" priority="112" rank="1"/>
  </conditionalFormatting>
  <conditionalFormatting sqref="F3">
    <cfRule type="top10" dxfId="525" priority="113" rank="1"/>
  </conditionalFormatting>
  <conditionalFormatting sqref="E3">
    <cfRule type="top10" dxfId="524" priority="114" rank="1"/>
  </conditionalFormatting>
  <conditionalFormatting sqref="J4">
    <cfRule type="top10" dxfId="523" priority="103" rank="1"/>
  </conditionalFormatting>
  <conditionalFormatting sqref="I4">
    <cfRule type="top10" dxfId="522" priority="104" rank="1"/>
  </conditionalFormatting>
  <conditionalFormatting sqref="H4">
    <cfRule type="top10" dxfId="521" priority="105" rank="1"/>
  </conditionalFormatting>
  <conditionalFormatting sqref="G4">
    <cfRule type="top10" dxfId="520" priority="106" rank="1"/>
  </conditionalFormatting>
  <conditionalFormatting sqref="F4">
    <cfRule type="top10" dxfId="519" priority="107" rank="1"/>
  </conditionalFormatting>
  <conditionalFormatting sqref="E4">
    <cfRule type="top10" dxfId="518" priority="108" rank="1"/>
  </conditionalFormatting>
  <conditionalFormatting sqref="J5">
    <cfRule type="top10" dxfId="517" priority="97" rank="1"/>
  </conditionalFormatting>
  <conditionalFormatting sqref="I5">
    <cfRule type="top10" dxfId="516" priority="98" rank="1"/>
  </conditionalFormatting>
  <conditionalFormatting sqref="H5">
    <cfRule type="top10" dxfId="515" priority="99" rank="1"/>
  </conditionalFormatting>
  <conditionalFormatting sqref="G5">
    <cfRule type="top10" dxfId="514" priority="100" rank="1"/>
  </conditionalFormatting>
  <conditionalFormatting sqref="F5">
    <cfRule type="top10" dxfId="513" priority="101" rank="1"/>
  </conditionalFormatting>
  <conditionalFormatting sqref="E5">
    <cfRule type="top10" dxfId="512" priority="102" rank="1"/>
  </conditionalFormatting>
  <conditionalFormatting sqref="J6">
    <cfRule type="top10" dxfId="511" priority="91" rank="1"/>
  </conditionalFormatting>
  <conditionalFormatting sqref="I6">
    <cfRule type="top10" dxfId="510" priority="92" rank="1"/>
  </conditionalFormatting>
  <conditionalFormatting sqref="H6">
    <cfRule type="top10" dxfId="509" priority="93" rank="1"/>
  </conditionalFormatting>
  <conditionalFormatting sqref="G6">
    <cfRule type="top10" dxfId="508" priority="94" rank="1"/>
  </conditionalFormatting>
  <conditionalFormatting sqref="F6">
    <cfRule type="top10" dxfId="507" priority="95" rank="1"/>
  </conditionalFormatting>
  <conditionalFormatting sqref="E6">
    <cfRule type="top10" dxfId="506" priority="96" rank="1"/>
  </conditionalFormatting>
  <conditionalFormatting sqref="J7">
    <cfRule type="top10" dxfId="505" priority="85" rank="1"/>
  </conditionalFormatting>
  <conditionalFormatting sqref="I7">
    <cfRule type="top10" dxfId="504" priority="86" rank="1"/>
  </conditionalFormatting>
  <conditionalFormatting sqref="H7">
    <cfRule type="top10" dxfId="503" priority="87" rank="1"/>
  </conditionalFormatting>
  <conditionalFormatting sqref="G7">
    <cfRule type="top10" dxfId="502" priority="88" rank="1"/>
  </conditionalFormatting>
  <conditionalFormatting sqref="F7">
    <cfRule type="top10" dxfId="501" priority="89" rank="1"/>
  </conditionalFormatting>
  <conditionalFormatting sqref="E7">
    <cfRule type="top10" dxfId="500" priority="90" rank="1"/>
  </conditionalFormatting>
  <conditionalFormatting sqref="F19">
    <cfRule type="top10" dxfId="499" priority="47" rank="1"/>
  </conditionalFormatting>
  <conditionalFormatting sqref="G19">
    <cfRule type="top10" dxfId="498" priority="46" rank="1"/>
  </conditionalFormatting>
  <conditionalFormatting sqref="H19">
    <cfRule type="top10" dxfId="497" priority="45" rank="1"/>
  </conditionalFormatting>
  <conditionalFormatting sqref="I19">
    <cfRule type="top10" dxfId="496" priority="43" rank="1"/>
  </conditionalFormatting>
  <conditionalFormatting sqref="J19">
    <cfRule type="top10" dxfId="495" priority="44" rank="1"/>
  </conditionalFormatting>
  <conditionalFormatting sqref="E19">
    <cfRule type="top10" dxfId="494" priority="48" rank="1"/>
  </conditionalFormatting>
  <conditionalFormatting sqref="J8">
    <cfRule type="top10" dxfId="493" priority="37" rank="1"/>
  </conditionalFormatting>
  <conditionalFormatting sqref="I8">
    <cfRule type="top10" dxfId="492" priority="38" rank="1"/>
  </conditionalFormatting>
  <conditionalFormatting sqref="H8">
    <cfRule type="top10" dxfId="491" priority="39" rank="1"/>
  </conditionalFormatting>
  <conditionalFormatting sqref="G8">
    <cfRule type="top10" dxfId="490" priority="40" rank="1"/>
  </conditionalFormatting>
  <conditionalFormatting sqref="F8">
    <cfRule type="top10" dxfId="489" priority="41" rank="1"/>
  </conditionalFormatting>
  <conditionalFormatting sqref="E8">
    <cfRule type="top10" dxfId="488" priority="42" rank="1"/>
  </conditionalFormatting>
  <conditionalFormatting sqref="J9">
    <cfRule type="top10" dxfId="487" priority="25" rank="1"/>
  </conditionalFormatting>
  <conditionalFormatting sqref="I9">
    <cfRule type="top10" dxfId="486" priority="26" rank="1"/>
  </conditionalFormatting>
  <conditionalFormatting sqref="H9">
    <cfRule type="top10" dxfId="485" priority="27" rank="1"/>
  </conditionalFormatting>
  <conditionalFormatting sqref="G9">
    <cfRule type="top10" dxfId="484" priority="28" rank="1"/>
  </conditionalFormatting>
  <conditionalFormatting sqref="F9">
    <cfRule type="top10" dxfId="483" priority="29" rank="1"/>
  </conditionalFormatting>
  <conditionalFormatting sqref="E9">
    <cfRule type="top10" dxfId="482" priority="30" rank="1"/>
  </conditionalFormatting>
  <conditionalFormatting sqref="I20">
    <cfRule type="top10" dxfId="481" priority="24" rank="1"/>
  </conditionalFormatting>
  <conditionalFormatting sqref="E20">
    <cfRule type="top10" dxfId="480" priority="23" rank="1"/>
  </conditionalFormatting>
  <conditionalFormatting sqref="F20">
    <cfRule type="top10" dxfId="479" priority="22" rank="1"/>
  </conditionalFormatting>
  <conditionalFormatting sqref="G20">
    <cfRule type="top10" dxfId="478" priority="21" rank="1"/>
  </conditionalFormatting>
  <conditionalFormatting sqref="H20">
    <cfRule type="top10" dxfId="477" priority="20" rank="1"/>
  </conditionalFormatting>
  <conditionalFormatting sqref="J20">
    <cfRule type="top10" dxfId="476" priority="19" rank="1"/>
  </conditionalFormatting>
  <conditionalFormatting sqref="F10">
    <cfRule type="top10" dxfId="475" priority="18" rank="1"/>
  </conditionalFormatting>
  <conditionalFormatting sqref="E10">
    <cfRule type="top10" dxfId="474" priority="17" rank="1"/>
  </conditionalFormatting>
  <conditionalFormatting sqref="I10">
    <cfRule type="top10" dxfId="473" priority="14" rank="1"/>
  </conditionalFormatting>
  <conditionalFormatting sqref="H10">
    <cfRule type="top10" dxfId="472" priority="15" rank="1"/>
  </conditionalFormatting>
  <conditionalFormatting sqref="G10">
    <cfRule type="top10" dxfId="471" priority="16" rank="1"/>
  </conditionalFormatting>
  <conditionalFormatting sqref="J10">
    <cfRule type="top10" dxfId="470" priority="13" rank="1"/>
  </conditionalFormatting>
  <conditionalFormatting sqref="F21">
    <cfRule type="top10" dxfId="469" priority="5" rank="1"/>
  </conditionalFormatting>
  <conditionalFormatting sqref="G21">
    <cfRule type="top10" dxfId="468" priority="4" rank="1"/>
  </conditionalFormatting>
  <conditionalFormatting sqref="H21">
    <cfRule type="top10" dxfId="467" priority="3" rank="1"/>
  </conditionalFormatting>
  <conditionalFormatting sqref="I21">
    <cfRule type="top10" dxfId="466" priority="1" rank="1"/>
  </conditionalFormatting>
  <conditionalFormatting sqref="J21">
    <cfRule type="top10" dxfId="465" priority="2" rank="1"/>
  </conditionalFormatting>
  <conditionalFormatting sqref="E21">
    <cfRule type="top10" dxfId="464" priority="6" rank="1"/>
  </conditionalFormatting>
  <hyperlinks>
    <hyperlink ref="Q1" location="'National Adult Rankings'!A1" display="Return to Rankings" xr:uid="{E38645AE-35AD-476C-AF0C-C6085331D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B2:B4 D2:D4 D19 B19</xm:sqref>
        </x14:dataValidation>
      </x14:dataValidations>
    </ext>
  </extLst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9E1-03DD-4FB1-A108-67D38CFE6698}">
  <sheetPr codeName="Sheet1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43</v>
      </c>
      <c r="C2" s="22">
        <v>43855</v>
      </c>
      <c r="D2" s="23" t="s">
        <v>45</v>
      </c>
      <c r="E2" s="24">
        <v>163</v>
      </c>
      <c r="F2" s="24">
        <v>155</v>
      </c>
      <c r="G2" s="24">
        <v>151</v>
      </c>
      <c r="H2" s="24">
        <v>157</v>
      </c>
      <c r="I2" s="24"/>
      <c r="J2" s="24"/>
      <c r="K2" s="25">
        <v>4</v>
      </c>
      <c r="L2" s="25">
        <v>626</v>
      </c>
      <c r="M2" s="26">
        <v>156.5</v>
      </c>
      <c r="N2" s="27">
        <v>3</v>
      </c>
      <c r="O2" s="28">
        <v>159.5</v>
      </c>
    </row>
    <row r="5" spans="1:17" x14ac:dyDescent="0.25">
      <c r="K5" s="17">
        <f>SUM(K2:K4)</f>
        <v>4</v>
      </c>
      <c r="L5" s="17">
        <f>SUM(L2:L4)</f>
        <v>626</v>
      </c>
      <c r="M5" s="19">
        <f>SUM(L5/K5)</f>
        <v>156.5</v>
      </c>
      <c r="N5" s="17">
        <f>SUM(N2:N4)</f>
        <v>3</v>
      </c>
      <c r="O5" s="19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463" priority="1" rank="1"/>
  </conditionalFormatting>
  <conditionalFormatting sqref="I2">
    <cfRule type="top10" dxfId="462" priority="2" rank="1"/>
  </conditionalFormatting>
  <conditionalFormatting sqref="H2">
    <cfRule type="top10" dxfId="461" priority="3" rank="1"/>
  </conditionalFormatting>
  <conditionalFormatting sqref="G2">
    <cfRule type="top10" dxfId="460" priority="4" rank="1"/>
  </conditionalFormatting>
  <conditionalFormatting sqref="F2">
    <cfRule type="top10" dxfId="459" priority="5" rank="1"/>
  </conditionalFormatting>
  <conditionalFormatting sqref="E2">
    <cfRule type="top10" dxfId="458" priority="6" rank="1"/>
  </conditionalFormatting>
  <hyperlinks>
    <hyperlink ref="Q1" location="'National Adult Rankings'!A1" display="Return to Rankings" xr:uid="{358B59A4-82E0-437A-ADCA-66B095F0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977CC3-B91A-49A9-A9B4-B655B5372D2B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DD78E777-E01D-4410-8C78-C3312FC8E3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Q6"/>
  <sheetViews>
    <sheetView topLeftCell="A3" workbookViewId="0">
      <selection activeCell="A12" sqref="A12:XFD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153</v>
      </c>
      <c r="C2" s="22">
        <v>43967</v>
      </c>
      <c r="D2" s="23" t="s">
        <v>149</v>
      </c>
      <c r="E2" s="24">
        <v>194</v>
      </c>
      <c r="F2" s="24">
        <v>193</v>
      </c>
      <c r="G2" s="24">
        <v>189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6</v>
      </c>
      <c r="O2" s="32">
        <v>198</v>
      </c>
    </row>
    <row r="3" spans="1:17" x14ac:dyDescent="0.25">
      <c r="A3" s="20" t="s">
        <v>127</v>
      </c>
      <c r="B3" s="21" t="s">
        <v>153</v>
      </c>
      <c r="C3" s="22">
        <v>44030</v>
      </c>
      <c r="D3" s="23" t="s">
        <v>150</v>
      </c>
      <c r="E3" s="24">
        <v>195</v>
      </c>
      <c r="F3" s="24">
        <v>198</v>
      </c>
      <c r="G3" s="24">
        <v>197</v>
      </c>
      <c r="H3" s="24">
        <v>190</v>
      </c>
      <c r="I3" s="24">
        <v>190</v>
      </c>
      <c r="J3" s="24">
        <v>190</v>
      </c>
      <c r="K3" s="29">
        <v>6</v>
      </c>
      <c r="L3" s="29">
        <v>1160</v>
      </c>
      <c r="M3" s="30">
        <v>193.33333333333334</v>
      </c>
      <c r="N3" s="31">
        <v>8</v>
      </c>
      <c r="O3" s="32">
        <v>201.33333333333334</v>
      </c>
    </row>
    <row r="6" spans="1:17" x14ac:dyDescent="0.25">
      <c r="K6" s="17">
        <f>SUM(K2:K5)</f>
        <v>9</v>
      </c>
      <c r="L6" s="17">
        <f>SUM(L2:L5)</f>
        <v>1736</v>
      </c>
      <c r="M6" s="19">
        <f>SUM(L6/K6)</f>
        <v>192.88888888888889</v>
      </c>
      <c r="N6" s="17">
        <f>SUM(N2:N5)</f>
        <v>14</v>
      </c>
      <c r="O6" s="19">
        <f>SUM(M6+N6)</f>
        <v>206.88888888888889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457" priority="31" rank="1"/>
  </conditionalFormatting>
  <conditionalFormatting sqref="H2">
    <cfRule type="top10" dxfId="456" priority="32" rank="1"/>
  </conditionalFormatting>
  <conditionalFormatting sqref="I2">
    <cfRule type="top10" dxfId="455" priority="33" rank="1"/>
  </conditionalFormatting>
  <conditionalFormatting sqref="J2">
    <cfRule type="top10" dxfId="454" priority="34" rank="1"/>
  </conditionalFormatting>
  <conditionalFormatting sqref="E2">
    <cfRule type="top10" dxfId="453" priority="35" rank="1"/>
  </conditionalFormatting>
  <conditionalFormatting sqref="G2">
    <cfRule type="top10" dxfId="452" priority="36" rank="1"/>
  </conditionalFormatting>
  <conditionalFormatting sqref="F3">
    <cfRule type="top10" dxfId="451" priority="5" rank="1"/>
  </conditionalFormatting>
  <conditionalFormatting sqref="G3">
    <cfRule type="top10" dxfId="450" priority="4" rank="1"/>
  </conditionalFormatting>
  <conditionalFormatting sqref="H3">
    <cfRule type="top10" dxfId="449" priority="3" rank="1"/>
  </conditionalFormatting>
  <conditionalFormatting sqref="I3">
    <cfRule type="top10" dxfId="448" priority="1" rank="1"/>
  </conditionalFormatting>
  <conditionalFormatting sqref="J3">
    <cfRule type="top10" dxfId="447" priority="2" rank="1"/>
  </conditionalFormatting>
  <conditionalFormatting sqref="E3">
    <cfRule type="top10" dxfId="446" priority="6" rank="1"/>
  </conditionalFormatting>
  <hyperlinks>
    <hyperlink ref="Q1" location="'National Adult Rankings'!A1" display="Return to Rankings" xr:uid="{8F8FBD0D-ED60-477D-8B45-3AF347E314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84B6-6B0B-4277-81B6-2B83595AEC84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178</v>
      </c>
      <c r="C2" s="22">
        <v>43989</v>
      </c>
      <c r="D2" s="23" t="s">
        <v>159</v>
      </c>
      <c r="E2" s="24">
        <v>170</v>
      </c>
      <c r="F2" s="24">
        <v>168</v>
      </c>
      <c r="G2" s="24">
        <v>154</v>
      </c>
      <c r="H2" s="24">
        <v>165</v>
      </c>
      <c r="I2" s="24"/>
      <c r="J2" s="24"/>
      <c r="K2" s="29">
        <v>4</v>
      </c>
      <c r="L2" s="29">
        <v>657</v>
      </c>
      <c r="M2" s="30">
        <v>164.25</v>
      </c>
      <c r="N2" s="31">
        <v>4</v>
      </c>
      <c r="O2" s="32">
        <v>168.25</v>
      </c>
    </row>
    <row r="3" spans="1:17" x14ac:dyDescent="0.25">
      <c r="A3" s="20" t="s">
        <v>78</v>
      </c>
      <c r="B3" s="21" t="s">
        <v>178</v>
      </c>
      <c r="C3" s="22">
        <v>44052</v>
      </c>
      <c r="D3" s="23" t="s">
        <v>159</v>
      </c>
      <c r="E3" s="24">
        <v>184</v>
      </c>
      <c r="F3" s="24">
        <v>179</v>
      </c>
      <c r="G3" s="24">
        <v>181</v>
      </c>
      <c r="H3" s="24">
        <v>176</v>
      </c>
      <c r="I3" s="24"/>
      <c r="J3" s="24"/>
      <c r="K3" s="29">
        <v>4</v>
      </c>
      <c r="L3" s="29">
        <v>720</v>
      </c>
      <c r="M3" s="30">
        <v>180</v>
      </c>
      <c r="N3" s="31">
        <v>2</v>
      </c>
      <c r="O3" s="32">
        <v>182</v>
      </c>
    </row>
    <row r="6" spans="1:17" x14ac:dyDescent="0.25">
      <c r="K6" s="17">
        <f>SUM(K2:K5)</f>
        <v>8</v>
      </c>
      <c r="L6" s="17">
        <f>SUM(L2:L5)</f>
        <v>1377</v>
      </c>
      <c r="M6" s="19">
        <f>SUM(L6/K6)</f>
        <v>172.125</v>
      </c>
      <c r="N6" s="17">
        <f>SUM(N2:N5)</f>
        <v>6</v>
      </c>
      <c r="O6" s="19">
        <f>SUM(M6+N6)</f>
        <v>178.125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34"/>
    <protectedRange algorithmName="SHA-512" hashValue="ON39YdpmFHfN9f47KpiRvqrKx0V9+erV1CNkpWzYhW/Qyc6aT8rEyCrvauWSYGZK2ia3o7vd3akF07acHAFpOA==" saltValue="yVW9XmDwTqEnmpSGai0KYg==" spinCount="100000" sqref="D3" name="Range1_1_26"/>
  </protectedRanges>
  <conditionalFormatting sqref="E2">
    <cfRule type="top10" dxfId="445" priority="12" rank="1"/>
  </conditionalFormatting>
  <conditionalFormatting sqref="F2">
    <cfRule type="top10" dxfId="444" priority="11" rank="1"/>
  </conditionalFormatting>
  <conditionalFormatting sqref="G2">
    <cfRule type="top10" dxfId="443" priority="10" rank="1"/>
  </conditionalFormatting>
  <conditionalFormatting sqref="H2">
    <cfRule type="top10" dxfId="442" priority="9" rank="1"/>
  </conditionalFormatting>
  <conditionalFormatting sqref="I2">
    <cfRule type="top10" dxfId="441" priority="8" rank="1"/>
  </conditionalFormatting>
  <conditionalFormatting sqref="J2">
    <cfRule type="top10" dxfId="440" priority="7" rank="1"/>
  </conditionalFormatting>
  <conditionalFormatting sqref="I3">
    <cfRule type="top10" dxfId="439" priority="3" rank="1"/>
  </conditionalFormatting>
  <conditionalFormatting sqref="H3">
    <cfRule type="top10" dxfId="438" priority="4" rank="1"/>
  </conditionalFormatting>
  <conditionalFormatting sqref="G3">
    <cfRule type="top10" dxfId="437" priority="5" rank="1"/>
  </conditionalFormatting>
  <conditionalFormatting sqref="F3">
    <cfRule type="top10" dxfId="436" priority="6" rank="1"/>
  </conditionalFormatting>
  <conditionalFormatting sqref="E3">
    <cfRule type="top10" dxfId="435" priority="2" rank="1"/>
  </conditionalFormatting>
  <conditionalFormatting sqref="J3">
    <cfRule type="top10" dxfId="434" priority="1" rank="1"/>
  </conditionalFormatting>
  <hyperlinks>
    <hyperlink ref="Q1" location="'National Adult Rankings'!A1" display="Return to Rankings" xr:uid="{A8CE1D36-35A3-4CF2-BAC4-305BFADA46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E5C3DD-7D50-4BFD-8FD2-D81937AB720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78E986B-3181-412B-BA3C-843B2867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DC78-9ECF-4DEB-B8BD-039ABD10F0D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349</v>
      </c>
      <c r="C2" s="22">
        <v>44107</v>
      </c>
      <c r="D2" s="23" t="s">
        <v>69</v>
      </c>
      <c r="E2" s="24">
        <v>153</v>
      </c>
      <c r="F2" s="24">
        <v>159</v>
      </c>
      <c r="G2" s="24">
        <v>160</v>
      </c>
      <c r="H2" s="24">
        <v>0</v>
      </c>
      <c r="I2" s="24">
        <v>0</v>
      </c>
      <c r="J2" s="24">
        <v>0</v>
      </c>
      <c r="K2" s="29">
        <v>6</v>
      </c>
      <c r="L2" s="29">
        <v>472</v>
      </c>
      <c r="M2" s="30">
        <v>78.666666666666671</v>
      </c>
      <c r="N2" s="31">
        <v>4</v>
      </c>
      <c r="O2" s="32">
        <v>82.666666666666671</v>
      </c>
    </row>
    <row r="5" spans="1:17" x14ac:dyDescent="0.25">
      <c r="K5" s="17">
        <f>SUM(K2:K4)</f>
        <v>6</v>
      </c>
      <c r="L5" s="17">
        <f>SUM(L2:L4)</f>
        <v>472</v>
      </c>
      <c r="M5" s="19">
        <f>SUM(L5/K5)</f>
        <v>78.666666666666671</v>
      </c>
      <c r="N5" s="17">
        <f>SUM(N2:N4)</f>
        <v>4</v>
      </c>
      <c r="O5" s="19">
        <f>SUM(M5+N5)</f>
        <v>82.666666666666671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33" priority="6" rank="1"/>
  </conditionalFormatting>
  <conditionalFormatting sqref="F2">
    <cfRule type="top10" dxfId="432" priority="5" rank="1"/>
  </conditionalFormatting>
  <conditionalFormatting sqref="G2">
    <cfRule type="top10" dxfId="431" priority="4" rank="1"/>
  </conditionalFormatting>
  <conditionalFormatting sqref="H2">
    <cfRule type="top10" dxfId="430" priority="3" rank="1"/>
  </conditionalFormatting>
  <conditionalFormatting sqref="I2">
    <cfRule type="top10" dxfId="429" priority="2" rank="1"/>
  </conditionalFormatting>
  <conditionalFormatting sqref="J2">
    <cfRule type="top10" dxfId="428" priority="1" rank="1"/>
  </conditionalFormatting>
  <hyperlinks>
    <hyperlink ref="Q1" location="'National Adult Rankings'!A1" display="Return to Rankings" xr:uid="{5F4B1E7F-86ED-4102-A249-2F10F7FAA6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633CE-8A19-4DA4-B4A2-38DA2766BF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219-4DDF-4EA1-B021-F2771AA463A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218</v>
      </c>
      <c r="C2" s="22">
        <v>44030</v>
      </c>
      <c r="D2" s="23" t="s">
        <v>150</v>
      </c>
      <c r="E2" s="24">
        <v>195</v>
      </c>
      <c r="F2" s="24">
        <v>197</v>
      </c>
      <c r="G2" s="24">
        <v>197.001</v>
      </c>
      <c r="H2" s="24">
        <v>181</v>
      </c>
      <c r="I2" s="24">
        <v>188</v>
      </c>
      <c r="J2" s="24">
        <v>184</v>
      </c>
      <c r="K2" s="29">
        <v>6</v>
      </c>
      <c r="L2" s="29">
        <v>1142.001</v>
      </c>
      <c r="M2" s="30">
        <v>190.33349999999999</v>
      </c>
      <c r="N2" s="31">
        <v>8</v>
      </c>
      <c r="O2" s="32">
        <v>198.33349999999999</v>
      </c>
    </row>
    <row r="5" spans="1:17" x14ac:dyDescent="0.25">
      <c r="K5" s="17">
        <f>SUM(K2:K4)</f>
        <v>6</v>
      </c>
      <c r="L5" s="17">
        <f>SUM(L2:L4)</f>
        <v>1142.001</v>
      </c>
      <c r="M5" s="19">
        <f>SUM(L5/K5)</f>
        <v>190.33349999999999</v>
      </c>
      <c r="N5" s="17">
        <f>SUM(N2:N4)</f>
        <v>8</v>
      </c>
      <c r="O5" s="19">
        <f>SUM(M5+N5)</f>
        <v>198.33349999999999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">
    <cfRule type="top10" dxfId="427" priority="6" rank="1"/>
  </conditionalFormatting>
  <conditionalFormatting sqref="F2">
    <cfRule type="top10" dxfId="426" priority="5" rank="1"/>
  </conditionalFormatting>
  <conditionalFormatting sqref="G2">
    <cfRule type="top10" dxfId="425" priority="4" rank="1"/>
  </conditionalFormatting>
  <conditionalFormatting sqref="H2">
    <cfRule type="top10" dxfId="424" priority="3" rank="1"/>
  </conditionalFormatting>
  <conditionalFormatting sqref="I2">
    <cfRule type="top10" dxfId="423" priority="1" rank="1"/>
  </conditionalFormatting>
  <conditionalFormatting sqref="J2">
    <cfRule type="top10" dxfId="422" priority="2" rank="1"/>
  </conditionalFormatting>
  <hyperlinks>
    <hyperlink ref="Q1" location="'National Adult Rankings'!A1" display="Return to Rankings" xr:uid="{35FF1904-669F-4117-8A74-DDD2031822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65FAD9-9949-4EE5-B04C-D24082AFE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2157-2453-4CED-B456-D59DB599179E}">
  <sheetPr codeName="Sheet8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102</v>
      </c>
      <c r="C2" s="22">
        <v>43918</v>
      </c>
      <c r="D2" s="23" t="s">
        <v>88</v>
      </c>
      <c r="E2" s="24">
        <v>181</v>
      </c>
      <c r="F2" s="24">
        <v>176</v>
      </c>
      <c r="G2" s="24">
        <v>181</v>
      </c>
      <c r="H2" s="24">
        <v>181</v>
      </c>
      <c r="I2" s="24"/>
      <c r="J2" s="24"/>
      <c r="K2" s="29">
        <f>COUNT(E2:J2)</f>
        <v>4</v>
      </c>
      <c r="L2" s="29">
        <f>SUM(E2:J2)</f>
        <v>719</v>
      </c>
      <c r="M2" s="30">
        <f>IFERROR(L2/K2,0)</f>
        <v>179.75</v>
      </c>
      <c r="N2" s="31">
        <v>2</v>
      </c>
      <c r="O2" s="32">
        <f>SUM(M2+N2)</f>
        <v>181.75</v>
      </c>
    </row>
    <row r="5" spans="1:17" x14ac:dyDescent="0.25">
      <c r="K5" s="17">
        <f>SUM(K2:K4)</f>
        <v>4</v>
      </c>
      <c r="L5" s="17">
        <f>SUM(L2:L4)</f>
        <v>719</v>
      </c>
      <c r="M5" s="19">
        <f>SUM(L5/K5)</f>
        <v>179.75</v>
      </c>
      <c r="N5" s="17">
        <f>SUM(N2:N4)</f>
        <v>2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421" priority="5" rank="1"/>
  </conditionalFormatting>
  <conditionalFormatting sqref="G2">
    <cfRule type="top10" dxfId="420" priority="4" rank="1"/>
  </conditionalFormatting>
  <conditionalFormatting sqref="H2">
    <cfRule type="top10" dxfId="419" priority="3" rank="1"/>
  </conditionalFormatting>
  <conditionalFormatting sqref="E2">
    <cfRule type="top10" dxfId="418" priority="6" rank="1"/>
  </conditionalFormatting>
  <conditionalFormatting sqref="I2">
    <cfRule type="top10" dxfId="417" priority="1" rank="1"/>
  </conditionalFormatting>
  <conditionalFormatting sqref="J2">
    <cfRule type="top10" dxfId="416" priority="2" rank="1"/>
  </conditionalFormatting>
  <hyperlinks>
    <hyperlink ref="Q1" location="'National Adult Rankings'!A1" display="Return to Rankings" xr:uid="{7D715A8F-90AF-4787-AC22-005904AA9FA1}"/>
  </hyperlink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E4C1-A5E3-4F2F-AE14-8F41A8D4142E}">
  <sheetPr codeName="Sheet13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130</v>
      </c>
      <c r="C2" s="22">
        <v>43968</v>
      </c>
      <c r="D2" s="23" t="s">
        <v>32</v>
      </c>
      <c r="E2" s="24">
        <v>186</v>
      </c>
      <c r="F2" s="24">
        <v>187</v>
      </c>
      <c r="G2" s="24">
        <v>183</v>
      </c>
      <c r="H2" s="24">
        <v>182</v>
      </c>
      <c r="I2" s="24">
        <v>184</v>
      </c>
      <c r="J2" s="24">
        <v>182</v>
      </c>
      <c r="K2" s="29">
        <v>6</v>
      </c>
      <c r="L2" s="29">
        <v>1104</v>
      </c>
      <c r="M2" s="30">
        <v>184</v>
      </c>
      <c r="N2" s="31">
        <v>8</v>
      </c>
      <c r="O2" s="32">
        <v>192</v>
      </c>
    </row>
    <row r="5" spans="1:17" x14ac:dyDescent="0.25">
      <c r="K5" s="17">
        <f>SUM(K2:K4)</f>
        <v>6</v>
      </c>
      <c r="L5" s="17">
        <f>SUM(L2:L4)</f>
        <v>1104</v>
      </c>
      <c r="M5" s="19">
        <f>SUM(L5/K5)</f>
        <v>184</v>
      </c>
      <c r="N5" s="17">
        <f>SUM(N2:N4)</f>
        <v>8</v>
      </c>
      <c r="O5" s="19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">
    <cfRule type="top10" dxfId="415" priority="6" rank="1"/>
  </conditionalFormatting>
  <conditionalFormatting sqref="F2">
    <cfRule type="top10" dxfId="414" priority="5" rank="1"/>
  </conditionalFormatting>
  <conditionalFormatting sqref="G2">
    <cfRule type="top10" dxfId="413" priority="4" rank="1"/>
  </conditionalFormatting>
  <conditionalFormatting sqref="H2">
    <cfRule type="top10" dxfId="412" priority="3" rank="1"/>
  </conditionalFormatting>
  <conditionalFormatting sqref="I2">
    <cfRule type="top10" dxfId="411" priority="2" rank="1"/>
  </conditionalFormatting>
  <conditionalFormatting sqref="J2">
    <cfRule type="top10" dxfId="410" priority="1" rank="1"/>
  </conditionalFormatting>
  <hyperlinks>
    <hyperlink ref="Q1" location="'National Adult Rankings'!A1" display="Return to Rankings" xr:uid="{100C1117-18F8-4180-85E7-DBF2003FC1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FABD9-01CA-475C-84CA-A11F83BA80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F2CE-B2BA-4E25-B907-FE5D9F64B5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305</v>
      </c>
      <c r="C2" s="22">
        <v>44079</v>
      </c>
      <c r="D2" s="23" t="s">
        <v>295</v>
      </c>
      <c r="E2" s="24">
        <v>197</v>
      </c>
      <c r="F2" s="24">
        <v>193</v>
      </c>
      <c r="G2" s="24">
        <v>190</v>
      </c>
      <c r="H2" s="24">
        <v>197</v>
      </c>
      <c r="I2" s="24">
        <v>192</v>
      </c>
      <c r="J2" s="24">
        <v>195</v>
      </c>
      <c r="K2" s="29">
        <v>6</v>
      </c>
      <c r="L2" s="29">
        <v>1164</v>
      </c>
      <c r="M2" s="30">
        <v>194</v>
      </c>
      <c r="N2" s="31">
        <v>4</v>
      </c>
      <c r="O2" s="32">
        <v>198</v>
      </c>
    </row>
    <row r="5" spans="1:17" x14ac:dyDescent="0.25">
      <c r="K5" s="17">
        <f>SUM(K2:K4)</f>
        <v>6</v>
      </c>
      <c r="L5" s="17">
        <f>SUM(L2:L4)</f>
        <v>1164</v>
      </c>
      <c r="M5" s="19">
        <f>SUM(L5/K5)</f>
        <v>194</v>
      </c>
      <c r="N5" s="17">
        <f>SUM(N2:N4)</f>
        <v>4</v>
      </c>
      <c r="O5" s="19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409" priority="6" rank="1"/>
  </conditionalFormatting>
  <conditionalFormatting sqref="E2">
    <cfRule type="top10" dxfId="408" priority="5" rank="1"/>
  </conditionalFormatting>
  <conditionalFormatting sqref="F2">
    <cfRule type="top10" dxfId="407" priority="4" rank="1"/>
  </conditionalFormatting>
  <conditionalFormatting sqref="G2">
    <cfRule type="top10" dxfId="406" priority="3" rank="1"/>
  </conditionalFormatting>
  <conditionalFormatting sqref="H2">
    <cfRule type="top10" dxfId="405" priority="2" rank="1"/>
  </conditionalFormatting>
  <conditionalFormatting sqref="J2">
    <cfRule type="top10" dxfId="404" priority="1" rank="1"/>
  </conditionalFormatting>
  <hyperlinks>
    <hyperlink ref="Q1" location="'National Adult Rankings'!A1" display="Return to Rankings" xr:uid="{A7F716B6-5E80-43BD-9D9C-7E86A61C89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F20F02-5F1A-4E11-8A72-6C8A043DB2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Q8"/>
  <sheetViews>
    <sheetView workbookViewId="0">
      <selection activeCell="A14" sqref="A14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189</v>
      </c>
      <c r="C2" s="42">
        <v>43988</v>
      </c>
      <c r="D2" s="43" t="s">
        <v>187</v>
      </c>
      <c r="E2" s="44">
        <v>162</v>
      </c>
      <c r="F2" s="44">
        <v>173</v>
      </c>
      <c r="G2" s="44">
        <v>175</v>
      </c>
      <c r="H2" s="44">
        <v>181</v>
      </c>
      <c r="I2" s="44">
        <v>175</v>
      </c>
      <c r="J2" s="44">
        <v>172</v>
      </c>
      <c r="K2" s="45">
        <v>6</v>
      </c>
      <c r="L2" s="45">
        <v>1038</v>
      </c>
      <c r="M2" s="46">
        <v>173</v>
      </c>
      <c r="N2" s="47">
        <v>24</v>
      </c>
      <c r="O2" s="48">
        <v>197</v>
      </c>
    </row>
    <row r="3" spans="1:17" x14ac:dyDescent="0.25">
      <c r="A3" s="20" t="s">
        <v>78</v>
      </c>
      <c r="B3" s="21" t="s">
        <v>189</v>
      </c>
      <c r="C3" s="22">
        <v>44016</v>
      </c>
      <c r="D3" s="23" t="s">
        <v>187</v>
      </c>
      <c r="E3" s="24">
        <v>175</v>
      </c>
      <c r="F3" s="24">
        <v>180</v>
      </c>
      <c r="G3" s="24">
        <v>175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16</v>
      </c>
      <c r="O3" s="32">
        <v>192.75</v>
      </c>
    </row>
    <row r="4" spans="1:17" x14ac:dyDescent="0.25">
      <c r="A4" s="20" t="s">
        <v>78</v>
      </c>
      <c r="B4" s="21" t="s">
        <v>189</v>
      </c>
      <c r="C4" s="22">
        <v>44044</v>
      </c>
      <c r="D4" s="23" t="s">
        <v>187</v>
      </c>
      <c r="E4" s="24">
        <v>178</v>
      </c>
      <c r="F4" s="24">
        <v>181</v>
      </c>
      <c r="G4" s="24">
        <v>179</v>
      </c>
      <c r="H4" s="24">
        <v>175</v>
      </c>
      <c r="I4" s="24"/>
      <c r="J4" s="24"/>
      <c r="K4" s="29">
        <v>4</v>
      </c>
      <c r="L4" s="29">
        <v>713</v>
      </c>
      <c r="M4" s="30">
        <v>178.25</v>
      </c>
      <c r="N4" s="31">
        <v>11</v>
      </c>
      <c r="O4" s="32">
        <v>189.25</v>
      </c>
    </row>
    <row r="5" spans="1:17" ht="15.75" x14ac:dyDescent="0.3">
      <c r="A5" s="50" t="s">
        <v>72</v>
      </c>
      <c r="B5" s="51" t="s">
        <v>189</v>
      </c>
      <c r="C5" s="70">
        <v>44094</v>
      </c>
      <c r="D5" s="53" t="s">
        <v>331</v>
      </c>
      <c r="E5" s="54">
        <v>180</v>
      </c>
      <c r="F5" s="54">
        <v>183</v>
      </c>
      <c r="G5" s="54">
        <v>183</v>
      </c>
      <c r="H5" s="54">
        <v>179</v>
      </c>
      <c r="I5" s="54">
        <v>183</v>
      </c>
      <c r="J5" s="54">
        <v>183</v>
      </c>
      <c r="K5" s="55">
        <f>COUNT(E5:J5)</f>
        <v>6</v>
      </c>
      <c r="L5" s="55">
        <f>SUM(E5:J5)</f>
        <v>1091</v>
      </c>
      <c r="M5" s="56">
        <f>SUM(L5/K5)</f>
        <v>181.83333333333334</v>
      </c>
      <c r="N5" s="51">
        <v>30</v>
      </c>
      <c r="O5" s="57">
        <f>SUM(M5+N5)</f>
        <v>211.83333333333334</v>
      </c>
    </row>
    <row r="8" spans="1:17" x14ac:dyDescent="0.25">
      <c r="K8" s="17">
        <f>SUM(K2:K7)</f>
        <v>20</v>
      </c>
      <c r="L8" s="17">
        <f>SUM(L2:L7)</f>
        <v>3549</v>
      </c>
      <c r="M8" s="19">
        <f>SUM(L8/K8)</f>
        <v>177.45</v>
      </c>
      <c r="N8" s="17">
        <f>SUM(N2:N7)</f>
        <v>81</v>
      </c>
      <c r="O8" s="19">
        <f>SUM(M8+N8)</f>
        <v>258.45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C3" name="Range1_8_2"/>
    <protectedRange algorithmName="SHA-512" hashValue="ON39YdpmFHfN9f47KpiRvqrKx0V9+erV1CNkpWzYhW/Qyc6aT8rEyCrvauWSYGZK2ia3o7vd3akF07acHAFpOA==" saltValue="yVW9XmDwTqEnmpSGai0KYg==" spinCount="100000" sqref="E3:J3 B3" name="Range1_2_1_3"/>
    <protectedRange algorithmName="SHA-512" hashValue="ON39YdpmFHfN9f47KpiRvqrKx0V9+erV1CNkpWzYhW/Qyc6aT8rEyCrvauWSYGZK2ia3o7vd3akF07acHAFpOA==" saltValue="yVW9XmDwTqEnmpSGai0KYg==" spinCount="100000" sqref="D3" name="Range1_1_1_1_2"/>
    <protectedRange algorithmName="SHA-512" hashValue="FG7sbUW81RLTrqZOgRQY3WT58Fmv2wpczdNtHSivDYpua2f0csBbi4PHtU2Z8RiB+M2w+jl67Do94rJCq0Ck5Q==" saltValue="84WXeaapoYvzxj0ZBNU3eQ==" spinCount="100000" sqref="O5 L5:M5" name="Range1_9"/>
  </protectedRanges>
  <conditionalFormatting sqref="J2">
    <cfRule type="top10" dxfId="5184" priority="43" rank="1"/>
  </conditionalFormatting>
  <conditionalFormatting sqref="I2">
    <cfRule type="top10" dxfId="5183" priority="44" rank="1"/>
  </conditionalFormatting>
  <conditionalFormatting sqref="H2">
    <cfRule type="top10" dxfId="5182" priority="45" rank="1"/>
  </conditionalFormatting>
  <conditionalFormatting sqref="G2">
    <cfRule type="top10" dxfId="5181" priority="46" rank="1"/>
  </conditionalFormatting>
  <conditionalFormatting sqref="F2">
    <cfRule type="top10" dxfId="5180" priority="47" rank="1"/>
  </conditionalFormatting>
  <conditionalFormatting sqref="E2">
    <cfRule type="top10" dxfId="5179" priority="48" rank="1"/>
  </conditionalFormatting>
  <conditionalFormatting sqref="J4">
    <cfRule type="top10" dxfId="5178" priority="19" rank="1"/>
  </conditionalFormatting>
  <conditionalFormatting sqref="I4">
    <cfRule type="top10" dxfId="5177" priority="20" rank="1"/>
  </conditionalFormatting>
  <conditionalFormatting sqref="H4">
    <cfRule type="top10" dxfId="5176" priority="21" rank="1"/>
  </conditionalFormatting>
  <conditionalFormatting sqref="G4">
    <cfRule type="top10" dxfId="5175" priority="22" rank="1"/>
  </conditionalFormatting>
  <conditionalFormatting sqref="F4">
    <cfRule type="top10" dxfId="5174" priority="23" rank="1"/>
  </conditionalFormatting>
  <conditionalFormatting sqref="E4">
    <cfRule type="top10" dxfId="5173" priority="24" rank="1"/>
  </conditionalFormatting>
  <conditionalFormatting sqref="J3">
    <cfRule type="top10" dxfId="5172" priority="7" rank="1"/>
  </conditionalFormatting>
  <conditionalFormatting sqref="I3">
    <cfRule type="top10" dxfId="5171" priority="8" rank="1"/>
  </conditionalFormatting>
  <conditionalFormatting sqref="H3">
    <cfRule type="top10" dxfId="5170" priority="9" rank="1"/>
  </conditionalFormatting>
  <conditionalFormatting sqref="G3">
    <cfRule type="top10" dxfId="5169" priority="10" rank="1"/>
  </conditionalFormatting>
  <conditionalFormatting sqref="F3">
    <cfRule type="top10" dxfId="5168" priority="11" rank="1"/>
  </conditionalFormatting>
  <conditionalFormatting sqref="E3">
    <cfRule type="top10" dxfId="5167" priority="12" rank="1"/>
  </conditionalFormatting>
  <conditionalFormatting sqref="E5">
    <cfRule type="top10" dxfId="5166" priority="1" rank="1"/>
  </conditionalFormatting>
  <conditionalFormatting sqref="F5">
    <cfRule type="top10" dxfId="5165" priority="2" rank="1"/>
  </conditionalFormatting>
  <conditionalFormatting sqref="G5">
    <cfRule type="top10" dxfId="5164" priority="3" rank="1"/>
  </conditionalFormatting>
  <conditionalFormatting sqref="H5">
    <cfRule type="top10" dxfId="5163" priority="4" rank="1"/>
  </conditionalFormatting>
  <conditionalFormatting sqref="I5">
    <cfRule type="top10" dxfId="5162" priority="5" rank="1"/>
  </conditionalFormatting>
  <conditionalFormatting sqref="J5">
    <cfRule type="top10" dxfId="5161" priority="6" rank="1"/>
  </conditionalFormatting>
  <hyperlinks>
    <hyperlink ref="Q1" location="'National Adult Rankings'!A1" display="Return to Rankings" xr:uid="{3E84B731-6090-49D7-98E7-46E65426A7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Q11"/>
  <sheetViews>
    <sheetView workbookViewId="0">
      <selection activeCell="A17" sqref="A17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50</v>
      </c>
      <c r="C2" s="22">
        <v>43883</v>
      </c>
      <c r="D2" s="23" t="s">
        <v>49</v>
      </c>
      <c r="E2" s="24">
        <v>181</v>
      </c>
      <c r="F2" s="24">
        <v>183</v>
      </c>
      <c r="G2" s="24">
        <v>178</v>
      </c>
      <c r="H2" s="24">
        <v>183</v>
      </c>
      <c r="I2" s="24"/>
      <c r="J2" s="24"/>
      <c r="K2" s="29">
        <v>4</v>
      </c>
      <c r="L2" s="29">
        <v>725</v>
      </c>
      <c r="M2" s="30">
        <v>181.25</v>
      </c>
      <c r="N2" s="31">
        <v>4</v>
      </c>
      <c r="O2" s="32">
        <v>185.25</v>
      </c>
    </row>
    <row r="3" spans="1:17" x14ac:dyDescent="0.25">
      <c r="A3" s="20" t="s">
        <v>61</v>
      </c>
      <c r="B3" s="21" t="s">
        <v>50</v>
      </c>
      <c r="C3" s="22">
        <v>43974</v>
      </c>
      <c r="D3" s="23" t="s">
        <v>49</v>
      </c>
      <c r="E3" s="24">
        <v>182</v>
      </c>
      <c r="F3" s="24">
        <v>186</v>
      </c>
      <c r="G3" s="24">
        <v>184</v>
      </c>
      <c r="H3" s="24">
        <v>180</v>
      </c>
      <c r="I3" s="24"/>
      <c r="J3" s="24"/>
      <c r="K3" s="29">
        <v>4</v>
      </c>
      <c r="L3" s="29">
        <v>732</v>
      </c>
      <c r="M3" s="30">
        <v>183</v>
      </c>
      <c r="N3" s="31">
        <v>3</v>
      </c>
      <c r="O3" s="32">
        <v>186</v>
      </c>
    </row>
    <row r="4" spans="1:17" x14ac:dyDescent="0.25">
      <c r="A4" s="20" t="s">
        <v>61</v>
      </c>
      <c r="B4" s="21" t="s">
        <v>50</v>
      </c>
      <c r="C4" s="22">
        <v>43981</v>
      </c>
      <c r="D4" s="23" t="s">
        <v>49</v>
      </c>
      <c r="E4" s="24">
        <v>185</v>
      </c>
      <c r="F4" s="24">
        <v>187</v>
      </c>
      <c r="G4" s="24">
        <v>192.00200000000001</v>
      </c>
      <c r="H4" s="24">
        <v>189</v>
      </c>
      <c r="I4" s="24"/>
      <c r="J4" s="24"/>
      <c r="K4" s="29">
        <v>4</v>
      </c>
      <c r="L4" s="29">
        <v>753.00199999999995</v>
      </c>
      <c r="M4" s="30">
        <v>188.25049999999999</v>
      </c>
      <c r="N4" s="31">
        <v>7</v>
      </c>
      <c r="O4" s="32">
        <v>195.25049999999999</v>
      </c>
    </row>
    <row r="5" spans="1:17" x14ac:dyDescent="0.25">
      <c r="A5" s="20" t="s">
        <v>61</v>
      </c>
      <c r="B5" s="21" t="s">
        <v>50</v>
      </c>
      <c r="C5" s="22">
        <v>43995</v>
      </c>
      <c r="D5" s="23" t="s">
        <v>49</v>
      </c>
      <c r="E5" s="24">
        <v>158.001</v>
      </c>
      <c r="F5" s="24">
        <v>180</v>
      </c>
      <c r="G5" s="24">
        <v>175</v>
      </c>
      <c r="H5" s="24">
        <v>180</v>
      </c>
      <c r="I5" s="24"/>
      <c r="J5" s="24"/>
      <c r="K5" s="29">
        <v>4</v>
      </c>
      <c r="L5" s="29">
        <v>693.00099999999998</v>
      </c>
      <c r="M5" s="30">
        <v>173.25024999999999</v>
      </c>
      <c r="N5" s="31">
        <v>2</v>
      </c>
      <c r="O5" s="32">
        <v>175.25024999999999</v>
      </c>
    </row>
    <row r="6" spans="1:17" x14ac:dyDescent="0.25">
      <c r="A6" s="20" t="s">
        <v>61</v>
      </c>
      <c r="B6" s="21" t="s">
        <v>50</v>
      </c>
      <c r="C6" s="22">
        <v>44009</v>
      </c>
      <c r="D6" s="23" t="s">
        <v>49</v>
      </c>
      <c r="E6" s="24">
        <v>173</v>
      </c>
      <c r="F6" s="24">
        <v>178</v>
      </c>
      <c r="G6" s="24">
        <v>173</v>
      </c>
      <c r="H6" s="24">
        <v>188</v>
      </c>
      <c r="I6" s="24"/>
      <c r="J6" s="24"/>
      <c r="K6" s="29">
        <v>4</v>
      </c>
      <c r="L6" s="29">
        <v>712</v>
      </c>
      <c r="M6" s="30">
        <v>178</v>
      </c>
      <c r="N6" s="31">
        <v>2</v>
      </c>
      <c r="O6" s="32">
        <v>180</v>
      </c>
    </row>
    <row r="7" spans="1:17" x14ac:dyDescent="0.25">
      <c r="A7" s="20" t="s">
        <v>61</v>
      </c>
      <c r="B7" s="21" t="s">
        <v>50</v>
      </c>
      <c r="C7" s="22">
        <v>44100</v>
      </c>
      <c r="D7" s="23" t="s">
        <v>49</v>
      </c>
      <c r="E7" s="24">
        <v>183</v>
      </c>
      <c r="F7" s="24">
        <v>178</v>
      </c>
      <c r="G7" s="24">
        <v>180</v>
      </c>
      <c r="H7" s="24">
        <v>188</v>
      </c>
      <c r="I7" s="24"/>
      <c r="J7" s="24"/>
      <c r="K7" s="29">
        <v>4</v>
      </c>
      <c r="L7" s="29">
        <v>729</v>
      </c>
      <c r="M7" s="30">
        <v>182.25</v>
      </c>
      <c r="N7" s="31">
        <v>6</v>
      </c>
      <c r="O7" s="32">
        <v>188.25</v>
      </c>
    </row>
    <row r="8" spans="1:17" x14ac:dyDescent="0.25">
      <c r="A8" s="20" t="s">
        <v>61</v>
      </c>
      <c r="B8" s="21" t="s">
        <v>50</v>
      </c>
      <c r="C8" s="22">
        <v>44114</v>
      </c>
      <c r="D8" s="23" t="s">
        <v>49</v>
      </c>
      <c r="E8" s="24">
        <v>178</v>
      </c>
      <c r="F8" s="24">
        <v>187</v>
      </c>
      <c r="G8" s="24">
        <v>175</v>
      </c>
      <c r="H8" s="24">
        <v>180</v>
      </c>
      <c r="I8" s="24"/>
      <c r="J8" s="24"/>
      <c r="K8" s="29">
        <v>4</v>
      </c>
      <c r="L8" s="29">
        <v>720</v>
      </c>
      <c r="M8" s="30">
        <v>180</v>
      </c>
      <c r="N8" s="31">
        <v>5</v>
      </c>
      <c r="O8" s="32">
        <v>185</v>
      </c>
    </row>
    <row r="11" spans="1:17" x14ac:dyDescent="0.25">
      <c r="K11" s="17">
        <f>SUM(K2:K10)</f>
        <v>28</v>
      </c>
      <c r="L11" s="17">
        <f>SUM(L2:L10)</f>
        <v>5064.0029999999997</v>
      </c>
      <c r="M11" s="19">
        <f>SUM(L11/K11)</f>
        <v>180.85724999999999</v>
      </c>
      <c r="N11" s="17">
        <f>SUM(N2:N10)</f>
        <v>29</v>
      </c>
      <c r="O11" s="19">
        <f>SUM(M11+N11)</f>
        <v>209.85724999999999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H2" name="Range1_3_1_1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4"/>
    <protectedRange sqref="D5" name="Range1_1_1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0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14_1"/>
    <protectedRange algorithmName="SHA-512" hashValue="ON39YdpmFHfN9f47KpiRvqrKx0V9+erV1CNkpWzYhW/Qyc6aT8rEyCrvauWSYGZK2ia3o7vd3akF07acHAFpOA==" saltValue="yVW9XmDwTqEnmpSGai0KYg==" spinCount="100000" sqref="D8" name="Range1_1_13_1"/>
    <protectedRange algorithmName="SHA-512" hashValue="ON39YdpmFHfN9f47KpiRvqrKx0V9+erV1CNkpWzYhW/Qyc6aT8rEyCrvauWSYGZK2ia3o7vd3akF07acHAFpOA==" saltValue="yVW9XmDwTqEnmpSGai0KYg==" spinCount="100000" sqref="E8:H8" name="Range1_3_2_2"/>
  </protectedRanges>
  <conditionalFormatting sqref="F2">
    <cfRule type="top10" dxfId="403" priority="83" rank="1"/>
  </conditionalFormatting>
  <conditionalFormatting sqref="G2">
    <cfRule type="top10" dxfId="402" priority="82" rank="1"/>
  </conditionalFormatting>
  <conditionalFormatting sqref="H2">
    <cfRule type="top10" dxfId="401" priority="81" rank="1"/>
  </conditionalFormatting>
  <conditionalFormatting sqref="I2">
    <cfRule type="top10" dxfId="400" priority="79" rank="1"/>
  </conditionalFormatting>
  <conditionalFormatting sqref="J2">
    <cfRule type="top10" dxfId="399" priority="80" rank="1"/>
  </conditionalFormatting>
  <conditionalFormatting sqref="E2">
    <cfRule type="top10" dxfId="398" priority="84" rank="1"/>
  </conditionalFormatting>
  <conditionalFormatting sqref="F3">
    <cfRule type="top10" dxfId="397" priority="77" rank="1"/>
  </conditionalFormatting>
  <conditionalFormatting sqref="G3">
    <cfRule type="top10" dxfId="396" priority="76" rank="1"/>
  </conditionalFormatting>
  <conditionalFormatting sqref="H3">
    <cfRule type="top10" dxfId="395" priority="75" rank="1"/>
  </conditionalFormatting>
  <conditionalFormatting sqref="I3">
    <cfRule type="top10" dxfId="394" priority="73" rank="1"/>
  </conditionalFormatting>
  <conditionalFormatting sqref="J3">
    <cfRule type="top10" dxfId="393" priority="74" rank="1"/>
  </conditionalFormatting>
  <conditionalFormatting sqref="E3">
    <cfRule type="top10" dxfId="392" priority="78" rank="1"/>
  </conditionalFormatting>
  <conditionalFormatting sqref="F4">
    <cfRule type="top10" dxfId="391" priority="71" rank="1"/>
  </conditionalFormatting>
  <conditionalFormatting sqref="G4">
    <cfRule type="top10" dxfId="390" priority="70" rank="1"/>
  </conditionalFormatting>
  <conditionalFormatting sqref="H4">
    <cfRule type="top10" dxfId="389" priority="69" rank="1"/>
  </conditionalFormatting>
  <conditionalFormatting sqref="I4">
    <cfRule type="top10" dxfId="388" priority="67" rank="1"/>
  </conditionalFormatting>
  <conditionalFormatting sqref="J4">
    <cfRule type="top10" dxfId="387" priority="68" rank="1"/>
  </conditionalFormatting>
  <conditionalFormatting sqref="E4">
    <cfRule type="top10" dxfId="386" priority="72" rank="1"/>
  </conditionalFormatting>
  <conditionalFormatting sqref="F5">
    <cfRule type="top10" dxfId="385" priority="65" rank="1"/>
  </conditionalFormatting>
  <conditionalFormatting sqref="G5">
    <cfRule type="top10" dxfId="384" priority="64" rank="1"/>
  </conditionalFormatting>
  <conditionalFormatting sqref="H5">
    <cfRule type="top10" dxfId="383" priority="63" rank="1"/>
  </conditionalFormatting>
  <conditionalFormatting sqref="I5">
    <cfRule type="top10" dxfId="382" priority="61" rank="1"/>
  </conditionalFormatting>
  <conditionalFormatting sqref="J5">
    <cfRule type="top10" dxfId="381" priority="62" rank="1"/>
  </conditionalFormatting>
  <conditionalFormatting sqref="E5">
    <cfRule type="top10" dxfId="380" priority="66" rank="1"/>
  </conditionalFormatting>
  <conditionalFormatting sqref="F6">
    <cfRule type="top10" dxfId="379" priority="59" rank="1"/>
  </conditionalFormatting>
  <conditionalFormatting sqref="G6">
    <cfRule type="top10" dxfId="378" priority="58" rank="1"/>
  </conditionalFormatting>
  <conditionalFormatting sqref="H6">
    <cfRule type="top10" dxfId="377" priority="57" rank="1"/>
  </conditionalFormatting>
  <conditionalFormatting sqref="I6">
    <cfRule type="top10" dxfId="376" priority="55" rank="1"/>
  </conditionalFormatting>
  <conditionalFormatting sqref="J6">
    <cfRule type="top10" dxfId="375" priority="56" rank="1"/>
  </conditionalFormatting>
  <conditionalFormatting sqref="E6">
    <cfRule type="top10" dxfId="374" priority="60" rank="1"/>
  </conditionalFormatting>
  <conditionalFormatting sqref="F7">
    <cfRule type="top10" dxfId="373" priority="11" rank="1"/>
  </conditionalFormatting>
  <conditionalFormatting sqref="G7">
    <cfRule type="top10" dxfId="372" priority="10" rank="1"/>
  </conditionalFormatting>
  <conditionalFormatting sqref="H7">
    <cfRule type="top10" dxfId="371" priority="9" rank="1"/>
  </conditionalFormatting>
  <conditionalFormatting sqref="I7">
    <cfRule type="top10" dxfId="370" priority="7" rank="1"/>
  </conditionalFormatting>
  <conditionalFormatting sqref="J7">
    <cfRule type="top10" dxfId="369" priority="8" rank="1"/>
  </conditionalFormatting>
  <conditionalFormatting sqref="E7">
    <cfRule type="top10" dxfId="368" priority="12" rank="1"/>
  </conditionalFormatting>
  <conditionalFormatting sqref="F8">
    <cfRule type="top10" dxfId="367" priority="5" rank="1"/>
  </conditionalFormatting>
  <conditionalFormatting sqref="G8">
    <cfRule type="top10" dxfId="366" priority="4" rank="1"/>
  </conditionalFormatting>
  <conditionalFormatting sqref="H8">
    <cfRule type="top10" dxfId="365" priority="3" rank="1"/>
  </conditionalFormatting>
  <conditionalFormatting sqref="I8">
    <cfRule type="top10" dxfId="364" priority="1" rank="1"/>
  </conditionalFormatting>
  <conditionalFormatting sqref="J8">
    <cfRule type="top10" dxfId="363" priority="2" rank="1"/>
  </conditionalFormatting>
  <conditionalFormatting sqref="E8">
    <cfRule type="top10" dxfId="362" priority="6" rank="1"/>
  </conditionalFormatting>
  <hyperlinks>
    <hyperlink ref="Q1" location="'National Adult Rankings'!A1" display="Return to Rankings" xr:uid="{E8B60916-1426-4CEB-9F4C-4FE29AD0CC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772F9A4-E441-4930-BF23-3FAADC82D0D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O5"/>
  <sheetViews>
    <sheetView workbookViewId="0">
      <selection sqref="A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118</v>
      </c>
      <c r="C2" s="22">
        <v>44051</v>
      </c>
      <c r="D2" s="23" t="s">
        <v>113</v>
      </c>
      <c r="E2" s="24">
        <v>196</v>
      </c>
      <c r="F2" s="24">
        <v>195</v>
      </c>
      <c r="G2" s="24">
        <v>196</v>
      </c>
      <c r="H2" s="24"/>
      <c r="I2" s="24"/>
      <c r="J2" s="24"/>
      <c r="K2" s="29">
        <f>COUNT(E2:J2)</f>
        <v>3</v>
      </c>
      <c r="L2" s="29">
        <f>SUM(E2:J2)</f>
        <v>587</v>
      </c>
      <c r="M2" s="30">
        <f>IFERROR(L2/K2,0)</f>
        <v>195.66666666666666</v>
      </c>
      <c r="N2" s="31">
        <v>2</v>
      </c>
      <c r="O2" s="32">
        <f>SUM(M2+N2)</f>
        <v>197.66666666666666</v>
      </c>
    </row>
    <row r="5" spans="1:15" x14ac:dyDescent="0.25">
      <c r="K5" s="17">
        <f>SUM(K2:K4)</f>
        <v>3</v>
      </c>
      <c r="L5" s="17">
        <f>SUM(L2:L4)</f>
        <v>587</v>
      </c>
      <c r="M5" s="19">
        <f>SUM(L5/K5)</f>
        <v>195.66666666666666</v>
      </c>
      <c r="N5" s="17">
        <f>SUM(N2:N4)</f>
        <v>2</v>
      </c>
      <c r="O5" s="19">
        <f>SUM(M5+N5)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361" priority="53" rank="1"/>
  </conditionalFormatting>
  <conditionalFormatting sqref="G2">
    <cfRule type="top10" dxfId="360" priority="52" rank="1"/>
  </conditionalFormatting>
  <conditionalFormatting sqref="H2">
    <cfRule type="top10" dxfId="359" priority="51" rank="1"/>
  </conditionalFormatting>
  <conditionalFormatting sqref="I2">
    <cfRule type="top10" dxfId="358" priority="49" rank="1"/>
  </conditionalFormatting>
  <conditionalFormatting sqref="J2">
    <cfRule type="top10" dxfId="357" priority="50" rank="1"/>
  </conditionalFormatting>
  <conditionalFormatting sqref="E2">
    <cfRule type="top10" dxfId="356" priority="54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A2F5-49BC-4D95-89FF-1DF123E5AB70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169</v>
      </c>
      <c r="C2" s="22">
        <v>43981</v>
      </c>
      <c r="D2" s="23" t="s">
        <v>171</v>
      </c>
      <c r="E2" s="24">
        <v>196</v>
      </c>
      <c r="F2" s="24">
        <v>192</v>
      </c>
      <c r="G2" s="24">
        <v>192</v>
      </c>
      <c r="H2" s="24">
        <v>189</v>
      </c>
      <c r="I2" s="24"/>
      <c r="J2" s="24"/>
      <c r="K2" s="29">
        <v>4</v>
      </c>
      <c r="L2" s="29">
        <v>769</v>
      </c>
      <c r="M2" s="30">
        <v>192.25</v>
      </c>
      <c r="N2" s="31">
        <v>4</v>
      </c>
      <c r="O2" s="32">
        <v>196.25</v>
      </c>
    </row>
    <row r="3" spans="1:17" x14ac:dyDescent="0.25">
      <c r="A3" s="20" t="s">
        <v>61</v>
      </c>
      <c r="B3" s="21" t="s">
        <v>169</v>
      </c>
      <c r="C3" s="22">
        <v>43995</v>
      </c>
      <c r="D3" s="23" t="s">
        <v>171</v>
      </c>
      <c r="E3" s="24">
        <v>194</v>
      </c>
      <c r="F3" s="24">
        <v>193</v>
      </c>
      <c r="G3" s="24">
        <v>191</v>
      </c>
      <c r="H3" s="24">
        <v>185</v>
      </c>
      <c r="I3" s="24"/>
      <c r="J3" s="24"/>
      <c r="K3" s="29">
        <f>COUNT(E3:J3)</f>
        <v>4</v>
      </c>
      <c r="L3" s="29">
        <f>SUM(E3:J3)</f>
        <v>763</v>
      </c>
      <c r="M3" s="30">
        <f>IFERROR(L3/K3,0)</f>
        <v>190.75</v>
      </c>
      <c r="N3" s="31">
        <v>2</v>
      </c>
      <c r="O3" s="32">
        <f>SUM(M3+N3)</f>
        <v>192.75</v>
      </c>
    </row>
    <row r="4" spans="1:17" x14ac:dyDescent="0.25">
      <c r="A4" s="20" t="s">
        <v>127</v>
      </c>
      <c r="B4" s="21" t="s">
        <v>169</v>
      </c>
      <c r="C4" s="22">
        <v>44093</v>
      </c>
      <c r="D4" s="23" t="s">
        <v>256</v>
      </c>
      <c r="E4" s="24">
        <v>190</v>
      </c>
      <c r="F4" s="24">
        <v>193</v>
      </c>
      <c r="G4" s="24">
        <v>196</v>
      </c>
      <c r="H4" s="24"/>
      <c r="I4" s="24"/>
      <c r="J4" s="24"/>
      <c r="K4" s="29">
        <v>3</v>
      </c>
      <c r="L4" s="29">
        <v>579</v>
      </c>
      <c r="M4" s="30">
        <v>193</v>
      </c>
      <c r="N4" s="31">
        <v>6</v>
      </c>
      <c r="O4" s="32">
        <v>199</v>
      </c>
    </row>
    <row r="5" spans="1:17" x14ac:dyDescent="0.25">
      <c r="A5" s="20" t="s">
        <v>61</v>
      </c>
      <c r="B5" s="21" t="s">
        <v>169</v>
      </c>
      <c r="C5" s="22">
        <v>44093</v>
      </c>
      <c r="D5" s="23" t="s">
        <v>335</v>
      </c>
      <c r="E5" s="24">
        <v>193</v>
      </c>
      <c r="F5" s="24">
        <v>191</v>
      </c>
      <c r="G5" s="24">
        <v>191</v>
      </c>
      <c r="H5" s="24"/>
      <c r="I5" s="24"/>
      <c r="J5" s="24"/>
      <c r="K5" s="29">
        <v>3</v>
      </c>
      <c r="L5" s="29">
        <v>575</v>
      </c>
      <c r="M5" s="30">
        <v>191.66666666666666</v>
      </c>
      <c r="N5" s="31">
        <v>6</v>
      </c>
      <c r="O5" s="32">
        <v>197.66666666666666</v>
      </c>
    </row>
    <row r="8" spans="1:17" x14ac:dyDescent="0.25">
      <c r="K8" s="17">
        <f>SUM(K2:K7)</f>
        <v>14</v>
      </c>
      <c r="L8" s="17">
        <f>SUM(L2:L7)</f>
        <v>2686</v>
      </c>
      <c r="M8" s="19">
        <f>SUM(L8/K8)</f>
        <v>191.85714285714286</v>
      </c>
      <c r="N8" s="17">
        <f>SUM(N2:N7)</f>
        <v>18</v>
      </c>
      <c r="O8" s="19">
        <f>SUM(M8+N8)</f>
        <v>209.85714285714286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F2">
    <cfRule type="top10" dxfId="355" priority="23" rank="1"/>
  </conditionalFormatting>
  <conditionalFormatting sqref="G2">
    <cfRule type="top10" dxfId="354" priority="22" rank="1"/>
  </conditionalFormatting>
  <conditionalFormatting sqref="H2">
    <cfRule type="top10" dxfId="353" priority="21" rank="1"/>
  </conditionalFormatting>
  <conditionalFormatting sqref="I2">
    <cfRule type="top10" dxfId="352" priority="19" rank="1"/>
  </conditionalFormatting>
  <conditionalFormatting sqref="J2">
    <cfRule type="top10" dxfId="351" priority="20" rank="1"/>
  </conditionalFormatting>
  <conditionalFormatting sqref="E2">
    <cfRule type="top10" dxfId="350" priority="24" rank="1"/>
  </conditionalFormatting>
  <conditionalFormatting sqref="F3">
    <cfRule type="top10" dxfId="349" priority="13" rank="1"/>
  </conditionalFormatting>
  <conditionalFormatting sqref="G3">
    <cfRule type="top10" dxfId="348" priority="14" rank="1"/>
  </conditionalFormatting>
  <conditionalFormatting sqref="H3">
    <cfRule type="top10" dxfId="347" priority="15" rank="1"/>
  </conditionalFormatting>
  <conditionalFormatting sqref="I3">
    <cfRule type="top10" dxfId="346" priority="16" rank="1"/>
  </conditionalFormatting>
  <conditionalFormatting sqref="J3">
    <cfRule type="top10" dxfId="345" priority="17" rank="1"/>
  </conditionalFormatting>
  <conditionalFormatting sqref="E3">
    <cfRule type="top10" dxfId="344" priority="18" rank="1"/>
  </conditionalFormatting>
  <conditionalFormatting sqref="I4">
    <cfRule type="top10" dxfId="343" priority="12" rank="1"/>
  </conditionalFormatting>
  <conditionalFormatting sqref="E4">
    <cfRule type="top10" dxfId="342" priority="11" rank="1"/>
  </conditionalFormatting>
  <conditionalFormatting sqref="F4">
    <cfRule type="top10" dxfId="341" priority="10" rank="1"/>
  </conditionalFormatting>
  <conditionalFormatting sqref="G4">
    <cfRule type="top10" dxfId="340" priority="9" rank="1"/>
  </conditionalFormatting>
  <conditionalFormatting sqref="H4">
    <cfRule type="top10" dxfId="339" priority="8" rank="1"/>
  </conditionalFormatting>
  <conditionalFormatting sqref="J4">
    <cfRule type="top10" dxfId="338" priority="7" rank="1"/>
  </conditionalFormatting>
  <conditionalFormatting sqref="F5">
    <cfRule type="top10" dxfId="337" priority="5" rank="1"/>
  </conditionalFormatting>
  <conditionalFormatting sqref="G5">
    <cfRule type="top10" dxfId="336" priority="4" rank="1"/>
  </conditionalFormatting>
  <conditionalFormatting sqref="H5">
    <cfRule type="top10" dxfId="335" priority="3" rank="1"/>
  </conditionalFormatting>
  <conditionalFormatting sqref="I5">
    <cfRule type="top10" dxfId="334" priority="1" rank="1"/>
  </conditionalFormatting>
  <conditionalFormatting sqref="J5">
    <cfRule type="top10" dxfId="333" priority="2" rank="1"/>
  </conditionalFormatting>
  <conditionalFormatting sqref="E5">
    <cfRule type="top10" dxfId="332" priority="6" rank="1"/>
  </conditionalFormatting>
  <hyperlinks>
    <hyperlink ref="Q1" location="'National Adult Rankings'!A1" display="Return to Rankings" xr:uid="{63364CEB-98F0-4B89-AB96-B81520AD4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9296EE-786A-4949-9912-2C73C3DCEAD4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66A7C967-776A-4FA6-A1EA-D57C0D4DA1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0F2D-A5C0-402D-BD74-6B36BFE315AB}">
  <sheetPr codeName="Sheet13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126</v>
      </c>
      <c r="C2" s="22">
        <v>43960</v>
      </c>
      <c r="D2" s="23" t="s">
        <v>88</v>
      </c>
      <c r="E2" s="24">
        <v>194.00001</v>
      </c>
      <c r="F2" s="24">
        <v>184</v>
      </c>
      <c r="G2" s="24">
        <v>187</v>
      </c>
      <c r="H2" s="24">
        <v>185</v>
      </c>
      <c r="I2" s="24"/>
      <c r="J2" s="24"/>
      <c r="K2" s="29">
        <v>4</v>
      </c>
      <c r="L2" s="29">
        <v>750.00000999999997</v>
      </c>
      <c r="M2" s="30">
        <v>187.50000249999999</v>
      </c>
      <c r="N2" s="31">
        <v>2</v>
      </c>
      <c r="O2" s="32">
        <v>189.50000249999999</v>
      </c>
    </row>
    <row r="5" spans="1:17" x14ac:dyDescent="0.25">
      <c r="K5" s="17">
        <f>SUM(K2:K4)</f>
        <v>4</v>
      </c>
      <c r="L5" s="17">
        <f>SUM(L2:L4)</f>
        <v>750.00000999999997</v>
      </c>
      <c r="M5" s="19">
        <f>SUM(L5/K5)</f>
        <v>187.50000249999999</v>
      </c>
      <c r="N5" s="17">
        <f>SUM(N2:N4)</f>
        <v>2</v>
      </c>
      <c r="O5" s="19">
        <f>SUM(M5+N5)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331" priority="4" rank="1"/>
  </conditionalFormatting>
  <conditionalFormatting sqref="I2">
    <cfRule type="top10" dxfId="330" priority="1" rank="1"/>
  </conditionalFormatting>
  <conditionalFormatting sqref="E2">
    <cfRule type="top10" dxfId="329" priority="2" rank="1"/>
  </conditionalFormatting>
  <conditionalFormatting sqref="F2">
    <cfRule type="top10" dxfId="328" priority="3" rank="1"/>
  </conditionalFormatting>
  <conditionalFormatting sqref="H2">
    <cfRule type="top10" dxfId="327" priority="5" rank="1"/>
  </conditionalFormatting>
  <conditionalFormatting sqref="J2">
    <cfRule type="top10" dxfId="326" priority="6" rank="1"/>
  </conditionalFormatting>
  <hyperlinks>
    <hyperlink ref="Q1" location="'National Adult Rankings'!A1" display="Return to Rankings" xr:uid="{506940CA-948B-4A09-9F7D-0152655FB0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0E27B-ED77-4C8C-8321-2D2ABE3465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36C6-15D7-408F-8ED2-ECCCB0C61788}">
  <sheetPr codeName="Sheet142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157</v>
      </c>
      <c r="C2" s="22">
        <v>43978</v>
      </c>
      <c r="D2" s="23" t="s">
        <v>159</v>
      </c>
      <c r="E2" s="24">
        <v>196</v>
      </c>
      <c r="F2" s="24">
        <v>196</v>
      </c>
      <c r="G2" s="24">
        <v>198</v>
      </c>
      <c r="H2" s="24">
        <v>199</v>
      </c>
      <c r="I2" s="24"/>
      <c r="J2" s="24"/>
      <c r="K2" s="29">
        <v>4</v>
      </c>
      <c r="L2" s="29">
        <v>789</v>
      </c>
      <c r="M2" s="30">
        <v>197.25</v>
      </c>
      <c r="N2" s="31">
        <v>6</v>
      </c>
      <c r="O2" s="32">
        <v>203.25</v>
      </c>
    </row>
    <row r="3" spans="1:17" x14ac:dyDescent="0.25">
      <c r="A3" s="20" t="s">
        <v>127</v>
      </c>
      <c r="B3" s="21" t="s">
        <v>157</v>
      </c>
      <c r="C3" s="22">
        <v>43989</v>
      </c>
      <c r="D3" s="23" t="s">
        <v>159</v>
      </c>
      <c r="E3" s="24">
        <v>198</v>
      </c>
      <c r="F3" s="24">
        <v>192</v>
      </c>
      <c r="G3" s="24">
        <v>192</v>
      </c>
      <c r="H3" s="24">
        <v>197</v>
      </c>
      <c r="I3" s="24"/>
      <c r="J3" s="24"/>
      <c r="K3" s="29">
        <v>4</v>
      </c>
      <c r="L3" s="29">
        <v>779</v>
      </c>
      <c r="M3" s="30">
        <v>194.75</v>
      </c>
      <c r="N3" s="31">
        <v>6</v>
      </c>
      <c r="O3" s="32">
        <v>200.75</v>
      </c>
    </row>
    <row r="4" spans="1:17" x14ac:dyDescent="0.25">
      <c r="A4" s="20" t="s">
        <v>127</v>
      </c>
      <c r="B4" s="21" t="s">
        <v>157</v>
      </c>
      <c r="C4" s="22">
        <v>44024</v>
      </c>
      <c r="D4" s="23" t="s">
        <v>159</v>
      </c>
      <c r="E4" s="24">
        <v>192</v>
      </c>
      <c r="F4" s="24">
        <v>195</v>
      </c>
      <c r="G4" s="24">
        <v>195</v>
      </c>
      <c r="H4" s="24">
        <v>188</v>
      </c>
      <c r="I4" s="24">
        <v>195</v>
      </c>
      <c r="J4" s="24">
        <v>196</v>
      </c>
      <c r="K4" s="29">
        <v>6</v>
      </c>
      <c r="L4" s="29">
        <v>1161</v>
      </c>
      <c r="M4" s="30">
        <v>193.5</v>
      </c>
      <c r="N4" s="31">
        <v>4</v>
      </c>
      <c r="O4" s="32">
        <v>197.5</v>
      </c>
    </row>
    <row r="7" spans="1:17" x14ac:dyDescent="0.25">
      <c r="K7" s="17">
        <f>SUM(K2:K6)</f>
        <v>14</v>
      </c>
      <c r="L7" s="17">
        <f>SUM(L2:L6)</f>
        <v>2729</v>
      </c>
      <c r="M7" s="19">
        <f>SUM(L7/K7)</f>
        <v>194.92857142857142</v>
      </c>
      <c r="N7" s="17">
        <f>SUM(N2:N6)</f>
        <v>16</v>
      </c>
      <c r="O7" s="19">
        <f>SUM(M7+N7)</f>
        <v>210.92857142857142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2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25" priority="18" rank="1"/>
  </conditionalFormatting>
  <conditionalFormatting sqref="F2">
    <cfRule type="top10" dxfId="324" priority="17" rank="1"/>
  </conditionalFormatting>
  <conditionalFormatting sqref="G2">
    <cfRule type="top10" dxfId="323" priority="16" rank="1"/>
  </conditionalFormatting>
  <conditionalFormatting sqref="H2">
    <cfRule type="top10" dxfId="322" priority="15" rank="1"/>
  </conditionalFormatting>
  <conditionalFormatting sqref="I2">
    <cfRule type="top10" dxfId="321" priority="13" rank="1"/>
  </conditionalFormatting>
  <conditionalFormatting sqref="J2">
    <cfRule type="top10" dxfId="320" priority="14" rank="1"/>
  </conditionalFormatting>
  <conditionalFormatting sqref="F3">
    <cfRule type="top10" dxfId="319" priority="11" rank="1"/>
  </conditionalFormatting>
  <conditionalFormatting sqref="G3">
    <cfRule type="top10" dxfId="318" priority="10" rank="1"/>
  </conditionalFormatting>
  <conditionalFormatting sqref="H3">
    <cfRule type="top10" dxfId="317" priority="9" rank="1"/>
  </conditionalFormatting>
  <conditionalFormatting sqref="I3">
    <cfRule type="top10" dxfId="316" priority="7" rank="1"/>
  </conditionalFormatting>
  <conditionalFormatting sqref="J3">
    <cfRule type="top10" dxfId="315" priority="8" rank="1"/>
  </conditionalFormatting>
  <conditionalFormatting sqref="E3">
    <cfRule type="top10" dxfId="314" priority="12" rank="1"/>
  </conditionalFormatting>
  <conditionalFormatting sqref="F4">
    <cfRule type="top10" dxfId="313" priority="5" rank="1"/>
  </conditionalFormatting>
  <conditionalFormatting sqref="G4">
    <cfRule type="top10" dxfId="312" priority="4" rank="1"/>
  </conditionalFormatting>
  <conditionalFormatting sqref="H4">
    <cfRule type="top10" dxfId="311" priority="3" rank="1"/>
  </conditionalFormatting>
  <conditionalFormatting sqref="I4">
    <cfRule type="top10" dxfId="310" priority="1" rank="1"/>
  </conditionalFormatting>
  <conditionalFormatting sqref="J4">
    <cfRule type="top10" dxfId="309" priority="2" rank="1"/>
  </conditionalFormatting>
  <conditionalFormatting sqref="E4">
    <cfRule type="top10" dxfId="308" priority="6" rank="1"/>
  </conditionalFormatting>
  <hyperlinks>
    <hyperlink ref="Q1" location="'National Adult Rankings'!A1" display="Return to Rankings" xr:uid="{9CA53DE9-408E-462B-BD10-F6DBB9B071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0FFDC-2467-4C82-BE30-9961F57568CE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D38294AA-335E-4B3F-94D5-71C025E0B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3034-7BB5-43BD-8D6E-014EB010CAF5}">
  <sheetPr codeName="Sheet16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46</v>
      </c>
      <c r="C2" s="22">
        <v>43855</v>
      </c>
      <c r="D2" s="23" t="s">
        <v>45</v>
      </c>
      <c r="E2" s="24">
        <v>188</v>
      </c>
      <c r="F2" s="24">
        <v>191</v>
      </c>
      <c r="G2" s="24">
        <v>186</v>
      </c>
      <c r="H2" s="24">
        <v>195</v>
      </c>
      <c r="I2" s="24"/>
      <c r="J2" s="24"/>
      <c r="K2" s="25">
        <v>4</v>
      </c>
      <c r="L2" s="25">
        <v>760</v>
      </c>
      <c r="M2" s="26">
        <v>190</v>
      </c>
      <c r="N2" s="27">
        <v>8</v>
      </c>
      <c r="O2" s="28">
        <v>198</v>
      </c>
    </row>
    <row r="3" spans="1:17" x14ac:dyDescent="0.25">
      <c r="A3" s="20" t="s">
        <v>61</v>
      </c>
      <c r="B3" s="21" t="s">
        <v>46</v>
      </c>
      <c r="C3" s="22" t="str">
        <f t="shared" ref="C3" si="0">$D$2</f>
        <v>Edinburg, TX</v>
      </c>
      <c r="D3" s="23">
        <f t="shared" ref="D3" si="1">$E$2</f>
        <v>188</v>
      </c>
      <c r="E3" s="24">
        <v>194.001</v>
      </c>
      <c r="F3" s="24">
        <v>191</v>
      </c>
      <c r="G3" s="24">
        <v>187</v>
      </c>
      <c r="H3" s="24">
        <v>188</v>
      </c>
      <c r="I3" s="24"/>
      <c r="J3" s="24"/>
      <c r="K3" s="29">
        <v>4</v>
      </c>
      <c r="L3" s="29">
        <v>760.00099999999998</v>
      </c>
      <c r="M3" s="30">
        <v>190.00024999999999</v>
      </c>
      <c r="N3" s="31">
        <v>4</v>
      </c>
      <c r="O3" s="32">
        <v>194.00024999999999</v>
      </c>
    </row>
    <row r="4" spans="1:17" x14ac:dyDescent="0.25">
      <c r="A4" s="20" t="s">
        <v>61</v>
      </c>
      <c r="B4" s="21" t="s">
        <v>46</v>
      </c>
      <c r="C4" s="22">
        <v>43988</v>
      </c>
      <c r="D4" s="23" t="s">
        <v>45</v>
      </c>
      <c r="E4" s="24">
        <v>188</v>
      </c>
      <c r="F4" s="24">
        <v>162</v>
      </c>
      <c r="G4" s="24">
        <v>188</v>
      </c>
      <c r="H4" s="24">
        <v>184</v>
      </c>
      <c r="I4" s="24"/>
      <c r="J4" s="24"/>
      <c r="K4" s="29">
        <v>4</v>
      </c>
      <c r="L4" s="29">
        <v>722</v>
      </c>
      <c r="M4" s="30">
        <v>180.5</v>
      </c>
      <c r="N4" s="31">
        <v>2</v>
      </c>
      <c r="O4" s="32">
        <v>182.5</v>
      </c>
    </row>
    <row r="5" spans="1:17" x14ac:dyDescent="0.25">
      <c r="A5" s="20" t="s">
        <v>61</v>
      </c>
      <c r="B5" s="21" t="s">
        <v>46</v>
      </c>
      <c r="C5" s="22">
        <v>44030</v>
      </c>
      <c r="D5" s="23" t="s">
        <v>45</v>
      </c>
      <c r="E5" s="24">
        <v>191</v>
      </c>
      <c r="F5" s="24">
        <v>185</v>
      </c>
      <c r="G5" s="24">
        <v>187</v>
      </c>
      <c r="H5" s="24">
        <v>179</v>
      </c>
      <c r="I5" s="24"/>
      <c r="J5" s="24"/>
      <c r="K5" s="29">
        <v>4</v>
      </c>
      <c r="L5" s="29">
        <v>742</v>
      </c>
      <c r="M5" s="30">
        <v>185.5</v>
      </c>
      <c r="N5" s="31">
        <v>6</v>
      </c>
      <c r="O5" s="32">
        <v>191.5</v>
      </c>
    </row>
    <row r="6" spans="1:17" x14ac:dyDescent="0.25">
      <c r="A6" s="20" t="s">
        <v>61</v>
      </c>
      <c r="B6" s="21" t="s">
        <v>46</v>
      </c>
      <c r="C6" s="22">
        <v>44101</v>
      </c>
      <c r="D6" s="23" t="s">
        <v>45</v>
      </c>
      <c r="E6" s="24">
        <v>186</v>
      </c>
      <c r="F6" s="24">
        <v>178</v>
      </c>
      <c r="G6" s="24">
        <v>0</v>
      </c>
      <c r="H6" s="24">
        <v>0</v>
      </c>
      <c r="I6" s="24"/>
      <c r="J6" s="24"/>
      <c r="K6" s="29">
        <v>4</v>
      </c>
      <c r="L6" s="29">
        <v>364</v>
      </c>
      <c r="M6" s="30">
        <v>91</v>
      </c>
      <c r="N6" s="31">
        <v>2</v>
      </c>
      <c r="O6" s="32">
        <v>93</v>
      </c>
    </row>
    <row r="7" spans="1:17" x14ac:dyDescent="0.25">
      <c r="A7" s="20" t="s">
        <v>61</v>
      </c>
      <c r="B7" s="21" t="s">
        <v>46</v>
      </c>
      <c r="C7" s="22">
        <v>44136</v>
      </c>
      <c r="D7" s="23" t="s">
        <v>45</v>
      </c>
      <c r="E7" s="24">
        <v>188</v>
      </c>
      <c r="F7" s="24">
        <v>192</v>
      </c>
      <c r="G7" s="24">
        <v>191</v>
      </c>
      <c r="H7" s="24">
        <v>192</v>
      </c>
      <c r="I7" s="24"/>
      <c r="J7" s="24"/>
      <c r="K7" s="29">
        <v>4</v>
      </c>
      <c r="L7" s="29">
        <v>763</v>
      </c>
      <c r="M7" s="30">
        <v>190.75</v>
      </c>
      <c r="N7" s="31">
        <v>6</v>
      </c>
      <c r="O7" s="32">
        <v>196.75</v>
      </c>
    </row>
    <row r="10" spans="1:17" x14ac:dyDescent="0.25">
      <c r="K10" s="17">
        <f>SUM(K2:K9)</f>
        <v>24</v>
      </c>
      <c r="L10" s="17">
        <f>SUM(L2:L9)</f>
        <v>4111.0010000000002</v>
      </c>
      <c r="M10" s="19">
        <f>SUM(L10/K10)</f>
        <v>171.29170833333333</v>
      </c>
      <c r="N10" s="17">
        <f>SUM(N2:N9)</f>
        <v>28</v>
      </c>
      <c r="O10" s="19">
        <f>SUM(M10+N10)</f>
        <v>199.29170833333333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307" priority="35" rank="1"/>
  </conditionalFormatting>
  <conditionalFormatting sqref="G2">
    <cfRule type="top10" dxfId="306" priority="34" rank="1"/>
  </conditionalFormatting>
  <conditionalFormatting sqref="H2">
    <cfRule type="top10" dxfId="305" priority="33" rank="1"/>
  </conditionalFormatting>
  <conditionalFormatting sqref="I2">
    <cfRule type="top10" dxfId="304" priority="31" rank="1"/>
  </conditionalFormatting>
  <conditionalFormatting sqref="J2">
    <cfRule type="top10" dxfId="303" priority="32" rank="1"/>
  </conditionalFormatting>
  <conditionalFormatting sqref="E2">
    <cfRule type="top10" dxfId="302" priority="36" rank="1"/>
  </conditionalFormatting>
  <conditionalFormatting sqref="F3">
    <cfRule type="top10" dxfId="301" priority="25" rank="1"/>
  </conditionalFormatting>
  <conditionalFormatting sqref="G3">
    <cfRule type="top10" dxfId="300" priority="26" rank="1"/>
  </conditionalFormatting>
  <conditionalFormatting sqref="H3">
    <cfRule type="top10" dxfId="299" priority="27" rank="1"/>
  </conditionalFormatting>
  <conditionalFormatting sqref="I3">
    <cfRule type="top10" dxfId="298" priority="28" rank="1"/>
  </conditionalFormatting>
  <conditionalFormatting sqref="J3">
    <cfRule type="top10" dxfId="297" priority="29" rank="1"/>
  </conditionalFormatting>
  <conditionalFormatting sqref="E3">
    <cfRule type="top10" dxfId="296" priority="30" rank="1"/>
  </conditionalFormatting>
  <conditionalFormatting sqref="F4">
    <cfRule type="top10" dxfId="295" priority="23" rank="1"/>
  </conditionalFormatting>
  <conditionalFormatting sqref="G4">
    <cfRule type="top10" dxfId="294" priority="22" rank="1"/>
  </conditionalFormatting>
  <conditionalFormatting sqref="H4">
    <cfRule type="top10" dxfId="293" priority="21" rank="1"/>
  </conditionalFormatting>
  <conditionalFormatting sqref="I4">
    <cfRule type="top10" dxfId="292" priority="19" rank="1"/>
  </conditionalFormatting>
  <conditionalFormatting sqref="J4">
    <cfRule type="top10" dxfId="291" priority="20" rank="1"/>
  </conditionalFormatting>
  <conditionalFormatting sqref="E4">
    <cfRule type="top10" dxfId="290" priority="24" rank="1"/>
  </conditionalFormatting>
  <conditionalFormatting sqref="F5">
    <cfRule type="top10" dxfId="289" priority="17" rank="1"/>
  </conditionalFormatting>
  <conditionalFormatting sqref="G5">
    <cfRule type="top10" dxfId="288" priority="16" rank="1"/>
  </conditionalFormatting>
  <conditionalFormatting sqref="H5">
    <cfRule type="top10" dxfId="287" priority="15" rank="1"/>
  </conditionalFormatting>
  <conditionalFormatting sqref="I5">
    <cfRule type="top10" dxfId="286" priority="13" rank="1"/>
  </conditionalFormatting>
  <conditionalFormatting sqref="J5">
    <cfRule type="top10" dxfId="285" priority="14" rank="1"/>
  </conditionalFormatting>
  <conditionalFormatting sqref="E5">
    <cfRule type="top10" dxfId="284" priority="18" rank="1"/>
  </conditionalFormatting>
  <conditionalFormatting sqref="F6">
    <cfRule type="top10" dxfId="283" priority="11" rank="1"/>
  </conditionalFormatting>
  <conditionalFormatting sqref="G6">
    <cfRule type="top10" dxfId="282" priority="10" rank="1"/>
  </conditionalFormatting>
  <conditionalFormatting sqref="H6">
    <cfRule type="top10" dxfId="281" priority="9" rank="1"/>
  </conditionalFormatting>
  <conditionalFormatting sqref="I6">
    <cfRule type="top10" dxfId="280" priority="7" rank="1"/>
  </conditionalFormatting>
  <conditionalFormatting sqref="J6">
    <cfRule type="top10" dxfId="279" priority="8" rank="1"/>
  </conditionalFormatting>
  <conditionalFormatting sqref="E6">
    <cfRule type="top10" dxfId="278" priority="12" rank="1"/>
  </conditionalFormatting>
  <conditionalFormatting sqref="F7">
    <cfRule type="top10" dxfId="277" priority="5" rank="1"/>
  </conditionalFormatting>
  <conditionalFormatting sqref="G7">
    <cfRule type="top10" dxfId="276" priority="4" rank="1"/>
  </conditionalFormatting>
  <conditionalFormatting sqref="H7">
    <cfRule type="top10" dxfId="275" priority="3" rank="1"/>
  </conditionalFormatting>
  <conditionalFormatting sqref="I7">
    <cfRule type="top10" dxfId="274" priority="1" rank="1"/>
  </conditionalFormatting>
  <conditionalFormatting sqref="J7">
    <cfRule type="top10" dxfId="273" priority="2" rank="1"/>
  </conditionalFormatting>
  <conditionalFormatting sqref="E7">
    <cfRule type="top10" dxfId="272" priority="6" rank="1"/>
  </conditionalFormatting>
  <hyperlinks>
    <hyperlink ref="Q1" location="'National Adult Rankings'!A1" display="Return to Rankings" xr:uid="{2017139D-7581-4977-9DAC-03C9689373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92F80D-48ED-4688-A46D-6A4E1FA20B41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F28ABC6C-13F9-4C71-B21C-FC6DE63C2EB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943F8C5D-E60F-4D96-8C34-B9776222C7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2736BC-3FCD-4DE9-9E5C-5BE38BDF1767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6B6E-3383-49EC-8E6D-FA19A4FE7EC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257</v>
      </c>
      <c r="C2" s="22">
        <v>44037</v>
      </c>
      <c r="D2" s="23" t="s">
        <v>256</v>
      </c>
      <c r="E2" s="24">
        <v>174</v>
      </c>
      <c r="F2" s="24">
        <v>175</v>
      </c>
      <c r="G2" s="24">
        <v>172</v>
      </c>
      <c r="H2" s="24">
        <v>172</v>
      </c>
      <c r="I2" s="24"/>
      <c r="J2" s="24"/>
      <c r="K2" s="29">
        <v>4</v>
      </c>
      <c r="L2" s="29">
        <v>693</v>
      </c>
      <c r="M2" s="30">
        <v>173.25</v>
      </c>
      <c r="N2" s="31">
        <v>3</v>
      </c>
      <c r="O2" s="32">
        <v>176.25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3</v>
      </c>
      <c r="O5" s="19">
        <f>SUM(M5+N5)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71" priority="6" rank="1"/>
  </conditionalFormatting>
  <conditionalFormatting sqref="F2">
    <cfRule type="top10" dxfId="270" priority="5" rank="1"/>
  </conditionalFormatting>
  <conditionalFormatting sqref="G2">
    <cfRule type="top10" dxfId="269" priority="4" rank="1"/>
  </conditionalFormatting>
  <conditionalFormatting sqref="H2">
    <cfRule type="top10" dxfId="268" priority="3" rank="1"/>
  </conditionalFormatting>
  <conditionalFormatting sqref="J2">
    <cfRule type="top10" dxfId="267" priority="1" rank="1"/>
  </conditionalFormatting>
  <conditionalFormatting sqref="I2">
    <cfRule type="top10" dxfId="266" priority="2" rank="1"/>
  </conditionalFormatting>
  <hyperlinks>
    <hyperlink ref="Q1" location="'National Adult Rankings'!A1" display="Return to Rankings" xr:uid="{59EB78FA-CF2D-44E2-BF33-0B8B0057CF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67B001-5DF8-4142-A23D-0873A51A60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555F-A353-49FE-BB07-64B8CC337900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1" t="s">
        <v>271</v>
      </c>
      <c r="C2" s="22">
        <v>43905</v>
      </c>
      <c r="D2" s="39" t="s">
        <v>73</v>
      </c>
      <c r="E2" s="24">
        <v>183</v>
      </c>
      <c r="F2" s="24">
        <v>188</v>
      </c>
      <c r="G2" s="24">
        <v>191</v>
      </c>
      <c r="H2" s="24">
        <v>186</v>
      </c>
      <c r="I2" s="24"/>
      <c r="J2" s="24"/>
      <c r="K2" s="29">
        <v>4</v>
      </c>
      <c r="L2" s="29">
        <v>748</v>
      </c>
      <c r="M2" s="30">
        <v>187</v>
      </c>
      <c r="N2" s="31">
        <v>13</v>
      </c>
      <c r="O2" s="32">
        <v>200</v>
      </c>
    </row>
    <row r="3" spans="1:17" x14ac:dyDescent="0.25">
      <c r="A3" s="20" t="s">
        <v>272</v>
      </c>
      <c r="B3" s="21" t="s">
        <v>271</v>
      </c>
      <c r="C3" s="22">
        <v>43968</v>
      </c>
      <c r="D3" s="23" t="s">
        <v>32</v>
      </c>
      <c r="E3" s="24">
        <v>173</v>
      </c>
      <c r="F3" s="24">
        <v>175</v>
      </c>
      <c r="G3" s="24">
        <v>165</v>
      </c>
      <c r="H3" s="24">
        <v>170</v>
      </c>
      <c r="I3" s="24">
        <v>181</v>
      </c>
      <c r="J3" s="24">
        <v>171</v>
      </c>
      <c r="K3" s="29">
        <v>6</v>
      </c>
      <c r="L3" s="29">
        <v>1035</v>
      </c>
      <c r="M3" s="30">
        <v>172.5</v>
      </c>
      <c r="N3" s="31">
        <v>34</v>
      </c>
      <c r="O3" s="32">
        <v>206.5</v>
      </c>
    </row>
    <row r="4" spans="1:17" x14ac:dyDescent="0.25">
      <c r="A4" s="20" t="s">
        <v>129</v>
      </c>
      <c r="B4" s="21" t="s">
        <v>270</v>
      </c>
      <c r="C4" s="22">
        <v>44059</v>
      </c>
      <c r="D4" s="23" t="s">
        <v>32</v>
      </c>
      <c r="E4" s="24">
        <v>190</v>
      </c>
      <c r="F4" s="24">
        <v>180</v>
      </c>
      <c r="G4" s="24">
        <v>179</v>
      </c>
      <c r="H4" s="24">
        <v>176</v>
      </c>
      <c r="I4" s="24"/>
      <c r="J4" s="24"/>
      <c r="K4" s="29">
        <v>4</v>
      </c>
      <c r="L4" s="29">
        <v>725</v>
      </c>
      <c r="M4" s="30">
        <v>181.25</v>
      </c>
      <c r="N4" s="31">
        <v>5</v>
      </c>
      <c r="O4" s="32">
        <v>186.25</v>
      </c>
    </row>
    <row r="7" spans="1:17" x14ac:dyDescent="0.25">
      <c r="K7" s="17">
        <f>SUM(K2:K6)</f>
        <v>14</v>
      </c>
      <c r="L7" s="17">
        <f>SUM(L2:L6)</f>
        <v>2508</v>
      </c>
      <c r="M7" s="19">
        <f>SUM(L7/K7)</f>
        <v>179.14285714285714</v>
      </c>
      <c r="N7" s="17">
        <f>SUM(N2:N6)</f>
        <v>52</v>
      </c>
      <c r="O7" s="19">
        <f>SUM(M7+N7)</f>
        <v>231.14285714285714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F2">
    <cfRule type="top10" dxfId="265" priority="17" rank="1"/>
  </conditionalFormatting>
  <conditionalFormatting sqref="H2">
    <cfRule type="top10" dxfId="264" priority="16" rank="1"/>
  </conditionalFormatting>
  <conditionalFormatting sqref="G2">
    <cfRule type="top10" dxfId="263" priority="14" rank="1"/>
  </conditionalFormatting>
  <conditionalFormatting sqref="I2">
    <cfRule type="top10" dxfId="262" priority="15" rank="1"/>
  </conditionalFormatting>
  <conditionalFormatting sqref="J2">
    <cfRule type="top10" dxfId="261" priority="13" rank="1"/>
  </conditionalFormatting>
  <conditionalFormatting sqref="E2">
    <cfRule type="top10" dxfId="260" priority="18" rank="1"/>
  </conditionalFormatting>
  <conditionalFormatting sqref="F3">
    <cfRule type="top10" dxfId="259" priority="11" rank="1"/>
  </conditionalFormatting>
  <conditionalFormatting sqref="H3">
    <cfRule type="top10" dxfId="258" priority="10" rank="1"/>
  </conditionalFormatting>
  <conditionalFormatting sqref="G3">
    <cfRule type="top10" dxfId="257" priority="8" rank="1"/>
  </conditionalFormatting>
  <conditionalFormatting sqref="I3">
    <cfRule type="top10" dxfId="256" priority="9" rank="1"/>
  </conditionalFormatting>
  <conditionalFormatting sqref="J3">
    <cfRule type="top10" dxfId="255" priority="7" rank="1"/>
  </conditionalFormatting>
  <conditionalFormatting sqref="E3">
    <cfRule type="top10" dxfId="254" priority="12" rank="1"/>
  </conditionalFormatting>
  <conditionalFormatting sqref="E4">
    <cfRule type="top10" dxfId="253" priority="6" rank="1"/>
  </conditionalFormatting>
  <conditionalFormatting sqref="F4">
    <cfRule type="top10" dxfId="252" priority="5" rank="1"/>
  </conditionalFormatting>
  <conditionalFormatting sqref="G4">
    <cfRule type="top10" dxfId="251" priority="4" rank="1"/>
  </conditionalFormatting>
  <conditionalFormatting sqref="H4">
    <cfRule type="top10" dxfId="250" priority="3" rank="1"/>
  </conditionalFormatting>
  <conditionalFormatting sqref="I4">
    <cfRule type="top10" dxfId="249" priority="2" rank="1"/>
  </conditionalFormatting>
  <conditionalFormatting sqref="J4">
    <cfRule type="top10" dxfId="248" priority="1" rank="1"/>
  </conditionalFormatting>
  <hyperlinks>
    <hyperlink ref="Q1" location="'National Adult Rankings'!A1" display="Return to Rankings" xr:uid="{16036D39-554E-4AE5-977E-4415F13C1DAF}"/>
  </hyperlink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Q9"/>
  <sheetViews>
    <sheetView workbookViewId="0">
      <selection activeCell="A17" sqref="A17:XFD26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58</v>
      </c>
      <c r="C2" s="22">
        <v>43877</v>
      </c>
      <c r="D2" s="23" t="s">
        <v>32</v>
      </c>
      <c r="E2" s="24">
        <v>195</v>
      </c>
      <c r="F2" s="24">
        <v>190</v>
      </c>
      <c r="G2" s="24">
        <v>190</v>
      </c>
      <c r="H2" s="24">
        <v>187</v>
      </c>
      <c r="I2" s="24"/>
      <c r="J2" s="24"/>
      <c r="K2" s="29">
        <v>4</v>
      </c>
      <c r="L2" s="29">
        <v>762</v>
      </c>
      <c r="M2" s="30">
        <v>190.5</v>
      </c>
      <c r="N2" s="31">
        <v>13</v>
      </c>
      <c r="O2" s="32">
        <v>203.5</v>
      </c>
    </row>
    <row r="3" spans="1:17" x14ac:dyDescent="0.25">
      <c r="A3" s="20" t="s">
        <v>129</v>
      </c>
      <c r="B3" s="21" t="s">
        <v>58</v>
      </c>
      <c r="C3" s="22">
        <v>43968</v>
      </c>
      <c r="D3" s="23" t="s">
        <v>32</v>
      </c>
      <c r="E3" s="24">
        <v>198</v>
      </c>
      <c r="F3" s="24">
        <v>193</v>
      </c>
      <c r="G3" s="24">
        <v>196</v>
      </c>
      <c r="H3" s="24">
        <v>183</v>
      </c>
      <c r="I3" s="24">
        <v>193</v>
      </c>
      <c r="J3" s="24">
        <v>189</v>
      </c>
      <c r="K3" s="29">
        <v>6</v>
      </c>
      <c r="L3" s="29">
        <v>1152</v>
      </c>
      <c r="M3" s="30">
        <v>192</v>
      </c>
      <c r="N3" s="31">
        <v>34</v>
      </c>
      <c r="O3" s="32">
        <v>226</v>
      </c>
    </row>
    <row r="4" spans="1:17" x14ac:dyDescent="0.25">
      <c r="A4" s="20" t="s">
        <v>129</v>
      </c>
      <c r="B4" s="21" t="s">
        <v>58</v>
      </c>
      <c r="C4" s="22">
        <v>44031</v>
      </c>
      <c r="D4" s="23" t="s">
        <v>32</v>
      </c>
      <c r="E4" s="24">
        <v>190</v>
      </c>
      <c r="F4" s="24">
        <v>193</v>
      </c>
      <c r="G4" s="24">
        <v>184</v>
      </c>
      <c r="H4" s="24">
        <v>180</v>
      </c>
      <c r="I4" s="24"/>
      <c r="J4" s="24"/>
      <c r="K4" s="29">
        <v>4</v>
      </c>
      <c r="L4" s="29">
        <v>747</v>
      </c>
      <c r="M4" s="30">
        <v>186.75</v>
      </c>
      <c r="N4" s="31">
        <v>13</v>
      </c>
      <c r="O4" s="32">
        <v>199.75</v>
      </c>
    </row>
    <row r="5" spans="1:17" x14ac:dyDescent="0.25">
      <c r="A5" s="20" t="s">
        <v>129</v>
      </c>
      <c r="B5" s="21" t="s">
        <v>58</v>
      </c>
      <c r="C5" s="22">
        <v>44094</v>
      </c>
      <c r="D5" s="23" t="s">
        <v>32</v>
      </c>
      <c r="E5" s="24">
        <v>184</v>
      </c>
      <c r="F5" s="24">
        <v>183</v>
      </c>
      <c r="G5" s="24">
        <v>187</v>
      </c>
      <c r="H5" s="24">
        <v>188</v>
      </c>
      <c r="I5" s="24">
        <v>185.0001</v>
      </c>
      <c r="J5" s="24">
        <v>190</v>
      </c>
      <c r="K5" s="29">
        <v>6</v>
      </c>
      <c r="L5" s="29">
        <v>1117.0001</v>
      </c>
      <c r="M5" s="30">
        <v>186.16668333333334</v>
      </c>
      <c r="N5" s="31">
        <v>20</v>
      </c>
      <c r="O5" s="32">
        <v>206.16668333333334</v>
      </c>
    </row>
    <row r="6" spans="1:17" x14ac:dyDescent="0.25">
      <c r="A6" s="20" t="s">
        <v>78</v>
      </c>
      <c r="B6" s="21" t="s">
        <v>58</v>
      </c>
      <c r="C6" s="22">
        <v>44100</v>
      </c>
      <c r="D6" s="23" t="s">
        <v>162</v>
      </c>
      <c r="E6" s="24">
        <v>192</v>
      </c>
      <c r="F6" s="24">
        <v>189</v>
      </c>
      <c r="G6" s="24">
        <v>189</v>
      </c>
      <c r="H6" s="24">
        <v>191</v>
      </c>
      <c r="I6" s="24">
        <v>196</v>
      </c>
      <c r="J6" s="24">
        <v>192</v>
      </c>
      <c r="K6" s="29">
        <v>6</v>
      </c>
      <c r="L6" s="29">
        <v>1149</v>
      </c>
      <c r="M6" s="30">
        <v>191.5</v>
      </c>
      <c r="N6" s="31">
        <v>30</v>
      </c>
      <c r="O6" s="32">
        <v>221.5</v>
      </c>
    </row>
    <row r="9" spans="1:17" x14ac:dyDescent="0.25">
      <c r="K9" s="17">
        <f>SUM(K2:K8)</f>
        <v>26</v>
      </c>
      <c r="L9" s="17">
        <f>SUM(L2:L8)</f>
        <v>4927.0001000000002</v>
      </c>
      <c r="M9" s="19">
        <f>SUM(L9/K9)</f>
        <v>189.50000384615385</v>
      </c>
      <c r="N9" s="17">
        <f>SUM(N2:N8)</f>
        <v>110</v>
      </c>
      <c r="O9" s="19">
        <f>SUM(M9+N9)</f>
        <v>299.50000384615385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</protectedRanges>
  <conditionalFormatting sqref="J2">
    <cfRule type="top10" dxfId="247" priority="49" rank="1"/>
  </conditionalFormatting>
  <conditionalFormatting sqref="I2">
    <cfRule type="top10" dxfId="246" priority="50" rank="1"/>
  </conditionalFormatting>
  <conditionalFormatting sqref="H2">
    <cfRule type="top10" dxfId="245" priority="51" rank="1"/>
  </conditionalFormatting>
  <conditionalFormatting sqref="G2">
    <cfRule type="top10" dxfId="244" priority="52" rank="1"/>
  </conditionalFormatting>
  <conditionalFormatting sqref="F2">
    <cfRule type="top10" dxfId="243" priority="53" rank="1"/>
  </conditionalFormatting>
  <conditionalFormatting sqref="E2">
    <cfRule type="top10" dxfId="242" priority="54" rank="1"/>
  </conditionalFormatting>
  <conditionalFormatting sqref="J3">
    <cfRule type="top10" dxfId="241" priority="43" rank="1"/>
  </conditionalFormatting>
  <conditionalFormatting sqref="I3">
    <cfRule type="top10" dxfId="240" priority="44" rank="1"/>
  </conditionalFormatting>
  <conditionalFormatting sqref="H3">
    <cfRule type="top10" dxfId="239" priority="45" rank="1"/>
  </conditionalFormatting>
  <conditionalFormatting sqref="G3">
    <cfRule type="top10" dxfId="238" priority="46" rank="1"/>
  </conditionalFormatting>
  <conditionalFormatting sqref="F3">
    <cfRule type="top10" dxfId="237" priority="47" rank="1"/>
  </conditionalFormatting>
  <conditionalFormatting sqref="E3">
    <cfRule type="top10" dxfId="236" priority="48" rank="1"/>
  </conditionalFormatting>
  <conditionalFormatting sqref="E4">
    <cfRule type="top10" dxfId="235" priority="18" rank="1"/>
  </conditionalFormatting>
  <conditionalFormatting sqref="F4">
    <cfRule type="top10" dxfId="234" priority="17" rank="1"/>
  </conditionalFormatting>
  <conditionalFormatting sqref="G4">
    <cfRule type="top10" dxfId="233" priority="16" rank="1"/>
  </conditionalFormatting>
  <conditionalFormatting sqref="H4">
    <cfRule type="top10" dxfId="232" priority="15" rank="1"/>
  </conditionalFormatting>
  <conditionalFormatting sqref="I4">
    <cfRule type="top10" dxfId="231" priority="14" rank="1"/>
  </conditionalFormatting>
  <conditionalFormatting sqref="J4">
    <cfRule type="top10" dxfId="230" priority="13" rank="1"/>
  </conditionalFormatting>
  <conditionalFormatting sqref="E5">
    <cfRule type="top10" dxfId="229" priority="12" rank="1"/>
  </conditionalFormatting>
  <conditionalFormatting sqref="F5">
    <cfRule type="top10" dxfId="228" priority="11" rank="1"/>
  </conditionalFormatting>
  <conditionalFormatting sqref="G5">
    <cfRule type="top10" dxfId="227" priority="10" rank="1"/>
  </conditionalFormatting>
  <conditionalFormatting sqref="H5">
    <cfRule type="top10" dxfId="226" priority="9" rank="1"/>
  </conditionalFormatting>
  <conditionalFormatting sqref="I5">
    <cfRule type="top10" dxfId="225" priority="8" rank="1"/>
  </conditionalFormatting>
  <conditionalFormatting sqref="J5">
    <cfRule type="top10" dxfId="224" priority="7" rank="1"/>
  </conditionalFormatting>
  <conditionalFormatting sqref="F6">
    <cfRule type="top10" dxfId="223" priority="5" rank="1"/>
  </conditionalFormatting>
  <conditionalFormatting sqref="E6">
    <cfRule type="top10" dxfId="222" priority="6" rank="1"/>
  </conditionalFormatting>
  <conditionalFormatting sqref="I6">
    <cfRule type="top10" dxfId="221" priority="2" rank="1"/>
  </conditionalFormatting>
  <conditionalFormatting sqref="H6">
    <cfRule type="top10" dxfId="220" priority="3" rank="1"/>
  </conditionalFormatting>
  <conditionalFormatting sqref="G6">
    <cfRule type="top10" dxfId="219" priority="4" rank="1"/>
  </conditionalFormatting>
  <conditionalFormatting sqref="J6">
    <cfRule type="top10" dxfId="218" priority="1" rank="1"/>
  </conditionalFormatting>
  <hyperlinks>
    <hyperlink ref="Q1" location="'National Adult Rankings'!A1" display="Return to Rankings" xr:uid="{CA403DD8-EDE7-4349-8F68-22EE5D3E20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AB37-2D9E-4567-9B49-020EAFFB733C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207</v>
      </c>
      <c r="C2" s="22">
        <v>44002</v>
      </c>
      <c r="D2" s="23" t="s">
        <v>204</v>
      </c>
      <c r="E2" s="24">
        <v>185</v>
      </c>
      <c r="F2" s="24">
        <v>184</v>
      </c>
      <c r="G2" s="24">
        <v>182</v>
      </c>
      <c r="H2" s="24">
        <v>183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3" spans="1:17" x14ac:dyDescent="0.25">
      <c r="A3" s="20" t="s">
        <v>127</v>
      </c>
      <c r="B3" s="21" t="s">
        <v>262</v>
      </c>
      <c r="C3" s="22">
        <v>44034</v>
      </c>
      <c r="D3" s="23" t="s">
        <v>159</v>
      </c>
      <c r="E3" s="24">
        <v>199</v>
      </c>
      <c r="F3" s="24">
        <v>195</v>
      </c>
      <c r="G3" s="24">
        <v>196</v>
      </c>
      <c r="H3" s="24">
        <v>198</v>
      </c>
      <c r="I3" s="24"/>
      <c r="J3" s="24"/>
      <c r="K3" s="29">
        <v>4</v>
      </c>
      <c r="L3" s="29">
        <v>788</v>
      </c>
      <c r="M3" s="30">
        <v>197</v>
      </c>
      <c r="N3" s="31">
        <v>4</v>
      </c>
      <c r="O3" s="32">
        <v>201</v>
      </c>
    </row>
    <row r="4" spans="1:17" x14ac:dyDescent="0.25">
      <c r="A4" s="20" t="s">
        <v>127</v>
      </c>
      <c r="B4" s="21" t="s">
        <v>262</v>
      </c>
      <c r="C4" s="22">
        <v>44052</v>
      </c>
      <c r="D4" s="23" t="s">
        <v>159</v>
      </c>
      <c r="E4" s="24">
        <v>193</v>
      </c>
      <c r="F4" s="24">
        <v>196</v>
      </c>
      <c r="G4" s="24">
        <v>197</v>
      </c>
      <c r="H4" s="24">
        <v>196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20" t="s">
        <v>127</v>
      </c>
      <c r="B5" s="21" t="s">
        <v>262</v>
      </c>
      <c r="C5" s="22">
        <v>44122</v>
      </c>
      <c r="D5" s="23" t="s">
        <v>159</v>
      </c>
      <c r="E5" s="24">
        <v>193</v>
      </c>
      <c r="F5" s="24">
        <v>193</v>
      </c>
      <c r="G5" s="24">
        <v>192</v>
      </c>
      <c r="H5" s="24">
        <v>195</v>
      </c>
      <c r="I5" s="24">
        <v>194</v>
      </c>
      <c r="J5" s="24">
        <v>191</v>
      </c>
      <c r="K5" s="29">
        <v>6</v>
      </c>
      <c r="L5" s="29">
        <v>1158</v>
      </c>
      <c r="M5" s="30">
        <v>193</v>
      </c>
      <c r="N5" s="31">
        <v>4</v>
      </c>
      <c r="O5" s="32">
        <v>197</v>
      </c>
    </row>
    <row r="8" spans="1:17" x14ac:dyDescent="0.25">
      <c r="K8" s="17">
        <f>SUM(K2:K7)</f>
        <v>18</v>
      </c>
      <c r="L8" s="17">
        <f>SUM(L2:L7)</f>
        <v>3462</v>
      </c>
      <c r="M8" s="19">
        <f>SUM(L8/K8)</f>
        <v>192.33333333333334</v>
      </c>
      <c r="N8" s="17">
        <f>SUM(N2:N7)</f>
        <v>12</v>
      </c>
      <c r="O8" s="19">
        <f>SUM(M8+N8)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5:H5" name="Range1_3_14"/>
  </protectedRanges>
  <conditionalFormatting sqref="E2">
    <cfRule type="top10" dxfId="217" priority="26" rank="1"/>
  </conditionalFormatting>
  <conditionalFormatting sqref="F2">
    <cfRule type="top10" dxfId="216" priority="25" rank="1"/>
  </conditionalFormatting>
  <conditionalFormatting sqref="G2">
    <cfRule type="top10" dxfId="215" priority="24" rank="1"/>
  </conditionalFormatting>
  <conditionalFormatting sqref="H2">
    <cfRule type="top10" dxfId="214" priority="23" rank="1"/>
  </conditionalFormatting>
  <conditionalFormatting sqref="I2">
    <cfRule type="top10" dxfId="213" priority="21" rank="1"/>
  </conditionalFormatting>
  <conditionalFormatting sqref="J2">
    <cfRule type="top10" dxfId="212" priority="22" rank="1"/>
  </conditionalFormatting>
  <conditionalFormatting sqref="F3">
    <cfRule type="top10" dxfId="211" priority="19" rank="1"/>
  </conditionalFormatting>
  <conditionalFormatting sqref="G3">
    <cfRule type="top10" dxfId="210" priority="18" rank="1"/>
  </conditionalFormatting>
  <conditionalFormatting sqref="H3">
    <cfRule type="top10" dxfId="209" priority="17" rank="1"/>
  </conditionalFormatting>
  <conditionalFormatting sqref="I3">
    <cfRule type="top10" dxfId="208" priority="15" rank="1"/>
  </conditionalFormatting>
  <conditionalFormatting sqref="J3">
    <cfRule type="top10" dxfId="207" priority="16" rank="1"/>
  </conditionalFormatting>
  <conditionalFormatting sqref="E3">
    <cfRule type="top10" dxfId="206" priority="20" rank="1"/>
  </conditionalFormatting>
  <conditionalFormatting sqref="F4">
    <cfRule type="top10" dxfId="205" priority="12" rank="1"/>
  </conditionalFormatting>
  <conditionalFormatting sqref="I4">
    <cfRule type="top10" dxfId="204" priority="9" rank="1"/>
    <cfRule type="top10" dxfId="203" priority="14" rank="1"/>
  </conditionalFormatting>
  <conditionalFormatting sqref="E4">
    <cfRule type="top10" dxfId="202" priority="13" rank="1"/>
  </conditionalFormatting>
  <conditionalFormatting sqref="G4">
    <cfRule type="top10" dxfId="201" priority="11" rank="1"/>
  </conditionalFormatting>
  <conditionalFormatting sqref="H4">
    <cfRule type="top10" dxfId="200" priority="10" rank="1"/>
  </conditionalFormatting>
  <conditionalFormatting sqref="J4">
    <cfRule type="top10" dxfId="199" priority="8" rank="1"/>
  </conditionalFormatting>
  <conditionalFormatting sqref="F5">
    <cfRule type="top10" dxfId="198" priority="5" rank="1"/>
  </conditionalFormatting>
  <conditionalFormatting sqref="I5">
    <cfRule type="top10" dxfId="197" priority="2" rank="1"/>
    <cfRule type="top10" dxfId="196" priority="7" rank="1"/>
  </conditionalFormatting>
  <conditionalFormatting sqref="E5">
    <cfRule type="top10" dxfId="195" priority="6" rank="1"/>
  </conditionalFormatting>
  <conditionalFormatting sqref="G5">
    <cfRule type="top10" dxfId="194" priority="4" rank="1"/>
  </conditionalFormatting>
  <conditionalFormatting sqref="H5">
    <cfRule type="top10" dxfId="193" priority="3" rank="1"/>
  </conditionalFormatting>
  <conditionalFormatting sqref="J5">
    <cfRule type="top10" dxfId="192" priority="1" rank="1"/>
  </conditionalFormatting>
  <hyperlinks>
    <hyperlink ref="Q1" location="'National Adult Rankings'!A1" display="Return to Rankings" xr:uid="{BB755848-74BE-4D92-9F18-D92090F5C1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173DF-E690-4FCD-9506-6A09CB2C76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28B2-560F-4CA0-89E4-B05DFFCFC5A2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261</v>
      </c>
      <c r="C2" s="22">
        <v>44037</v>
      </c>
      <c r="D2" s="23" t="s">
        <v>49</v>
      </c>
      <c r="E2" s="24">
        <v>188</v>
      </c>
      <c r="F2" s="24">
        <v>188</v>
      </c>
      <c r="G2" s="24">
        <v>192</v>
      </c>
      <c r="H2" s="24">
        <v>192</v>
      </c>
      <c r="I2" s="24"/>
      <c r="J2" s="24"/>
      <c r="K2" s="29">
        <v>4</v>
      </c>
      <c r="L2" s="29">
        <v>760</v>
      </c>
      <c r="M2" s="30">
        <v>190</v>
      </c>
      <c r="N2" s="31">
        <v>9</v>
      </c>
      <c r="O2" s="32">
        <v>199</v>
      </c>
    </row>
    <row r="3" spans="1:17" x14ac:dyDescent="0.25">
      <c r="A3" s="20" t="s">
        <v>61</v>
      </c>
      <c r="B3" s="21" t="s">
        <v>261</v>
      </c>
      <c r="C3" s="22">
        <v>44051</v>
      </c>
      <c r="D3" s="23" t="s">
        <v>49</v>
      </c>
      <c r="E3" s="24">
        <v>179</v>
      </c>
      <c r="F3" s="24">
        <v>177</v>
      </c>
      <c r="G3" s="24">
        <v>181</v>
      </c>
      <c r="H3" s="24">
        <v>182</v>
      </c>
      <c r="I3" s="24"/>
      <c r="J3" s="24"/>
      <c r="K3" s="29">
        <v>4</v>
      </c>
      <c r="L3" s="29">
        <v>719</v>
      </c>
      <c r="M3" s="30">
        <v>179.75</v>
      </c>
      <c r="N3" s="31">
        <v>3</v>
      </c>
      <c r="O3" s="32">
        <v>182.75</v>
      </c>
    </row>
    <row r="4" spans="1:17" x14ac:dyDescent="0.25">
      <c r="A4" s="20" t="s">
        <v>61</v>
      </c>
      <c r="B4" s="21" t="s">
        <v>261</v>
      </c>
      <c r="C4" s="22">
        <v>44072</v>
      </c>
      <c r="D4" s="23" t="s">
        <v>49</v>
      </c>
      <c r="E4" s="24">
        <v>178.001</v>
      </c>
      <c r="F4" s="24">
        <v>175</v>
      </c>
      <c r="G4" s="24">
        <v>183</v>
      </c>
      <c r="H4" s="24">
        <v>170</v>
      </c>
      <c r="I4" s="24">
        <v>173</v>
      </c>
      <c r="J4" s="24">
        <v>185</v>
      </c>
      <c r="K4" s="29">
        <v>6</v>
      </c>
      <c r="L4" s="29">
        <v>1064.001</v>
      </c>
      <c r="M4" s="30">
        <v>177.33349999999999</v>
      </c>
      <c r="N4" s="31">
        <v>4</v>
      </c>
      <c r="O4" s="32">
        <v>181.33349999999999</v>
      </c>
    </row>
    <row r="5" spans="1:17" x14ac:dyDescent="0.25">
      <c r="A5" s="20" t="s">
        <v>61</v>
      </c>
      <c r="B5" s="21" t="s">
        <v>261</v>
      </c>
      <c r="C5" s="22">
        <v>44086</v>
      </c>
      <c r="D5" s="23" t="s">
        <v>49</v>
      </c>
      <c r="E5" s="24">
        <v>188</v>
      </c>
      <c r="F5" s="24">
        <v>156</v>
      </c>
      <c r="G5" s="24">
        <v>194</v>
      </c>
      <c r="H5" s="24">
        <v>188</v>
      </c>
      <c r="I5" s="24"/>
      <c r="J5" s="24"/>
      <c r="K5" s="29">
        <v>4</v>
      </c>
      <c r="L5" s="29">
        <v>726</v>
      </c>
      <c r="M5" s="30">
        <v>181.5</v>
      </c>
      <c r="N5" s="31">
        <v>4</v>
      </c>
      <c r="O5" s="32">
        <v>185.5</v>
      </c>
    </row>
    <row r="6" spans="1:17" x14ac:dyDescent="0.25">
      <c r="A6" s="20" t="s">
        <v>61</v>
      </c>
      <c r="B6" s="21" t="s">
        <v>261</v>
      </c>
      <c r="C6" s="22">
        <v>44100</v>
      </c>
      <c r="D6" s="23" t="s">
        <v>49</v>
      </c>
      <c r="E6" s="24">
        <v>173</v>
      </c>
      <c r="F6" s="24">
        <v>186</v>
      </c>
      <c r="G6" s="24">
        <v>174</v>
      </c>
      <c r="H6" s="24">
        <v>178</v>
      </c>
      <c r="I6" s="24"/>
      <c r="J6" s="24"/>
      <c r="K6" s="29">
        <v>4</v>
      </c>
      <c r="L6" s="29">
        <v>711</v>
      </c>
      <c r="M6" s="30">
        <v>177.75</v>
      </c>
      <c r="N6" s="31">
        <v>4</v>
      </c>
      <c r="O6" s="32">
        <v>181.75</v>
      </c>
    </row>
    <row r="7" spans="1:17" x14ac:dyDescent="0.25">
      <c r="A7" s="20" t="s">
        <v>61</v>
      </c>
      <c r="B7" s="21" t="s">
        <v>261</v>
      </c>
      <c r="C7" s="22">
        <v>44128</v>
      </c>
      <c r="D7" s="23" t="s">
        <v>49</v>
      </c>
      <c r="E7" s="24">
        <v>190</v>
      </c>
      <c r="F7" s="24">
        <v>189</v>
      </c>
      <c r="G7" s="24">
        <v>181</v>
      </c>
      <c r="H7" s="24">
        <v>187</v>
      </c>
      <c r="I7" s="24"/>
      <c r="J7" s="24"/>
      <c r="K7" s="29">
        <v>4</v>
      </c>
      <c r="L7" s="29">
        <v>747</v>
      </c>
      <c r="M7" s="30">
        <v>186.75</v>
      </c>
      <c r="N7" s="31">
        <v>10</v>
      </c>
      <c r="O7" s="32">
        <v>196.75</v>
      </c>
    </row>
    <row r="8" spans="1:17" x14ac:dyDescent="0.25">
      <c r="A8" s="40" t="s">
        <v>61</v>
      </c>
      <c r="B8" s="41" t="s">
        <v>261</v>
      </c>
      <c r="C8" s="42">
        <v>44149</v>
      </c>
      <c r="D8" s="43" t="s">
        <v>49</v>
      </c>
      <c r="E8" s="44">
        <v>174</v>
      </c>
      <c r="F8" s="44">
        <v>183</v>
      </c>
      <c r="G8" s="44">
        <v>177</v>
      </c>
      <c r="H8" s="44">
        <v>179</v>
      </c>
      <c r="I8" s="44">
        <v>168</v>
      </c>
      <c r="J8" s="44">
        <v>178</v>
      </c>
      <c r="K8" s="45">
        <v>6</v>
      </c>
      <c r="L8" s="45">
        <v>1059</v>
      </c>
      <c r="M8" s="46">
        <v>176.5</v>
      </c>
      <c r="N8" s="47">
        <v>4</v>
      </c>
      <c r="O8" s="48">
        <v>180.5</v>
      </c>
    </row>
    <row r="11" spans="1:17" x14ac:dyDescent="0.25">
      <c r="K11" s="17">
        <f>SUM(K2:K10)</f>
        <v>32</v>
      </c>
      <c r="L11" s="17">
        <f>SUM(L2:L10)</f>
        <v>5786.0010000000002</v>
      </c>
      <c r="M11" s="19">
        <f>SUM(L11/K11)</f>
        <v>180.81253125000001</v>
      </c>
      <c r="N11" s="17">
        <f>SUM(N2:N10)</f>
        <v>38</v>
      </c>
      <c r="O11" s="19">
        <f>SUM(M11+N11)</f>
        <v>218.81253125000001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sqref="I3:J3 B3:C3" name="Range1_18"/>
    <protectedRange sqref="D3" name="Range1_1_18"/>
    <protectedRange sqref="E3:H3" name="Range1_3_1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10"/>
    <protectedRange sqref="I5:J5 B5:C5" name="Range1"/>
    <protectedRange sqref="D5" name="Range1_1"/>
    <protectedRange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2"/>
  </protectedRanges>
  <conditionalFormatting sqref="E2">
    <cfRule type="top10" dxfId="5160" priority="36" rank="1"/>
  </conditionalFormatting>
  <conditionalFormatting sqref="F2">
    <cfRule type="top10" dxfId="5159" priority="35" rank="1"/>
  </conditionalFormatting>
  <conditionalFormatting sqref="G2">
    <cfRule type="top10" dxfId="5158" priority="34" rank="1"/>
  </conditionalFormatting>
  <conditionalFormatting sqref="H2">
    <cfRule type="top10" dxfId="5157" priority="33" rank="1"/>
  </conditionalFormatting>
  <conditionalFormatting sqref="I2">
    <cfRule type="top10" dxfId="5156" priority="31" rank="1"/>
  </conditionalFormatting>
  <conditionalFormatting sqref="J2">
    <cfRule type="top10" dxfId="5155" priority="32" rank="1"/>
  </conditionalFormatting>
  <conditionalFormatting sqref="F3">
    <cfRule type="top10" dxfId="5154" priority="29" rank="1"/>
  </conditionalFormatting>
  <conditionalFormatting sqref="G3">
    <cfRule type="top10" dxfId="5153" priority="28" rank="1"/>
  </conditionalFormatting>
  <conditionalFormatting sqref="H3">
    <cfRule type="top10" dxfId="5152" priority="27" rank="1"/>
  </conditionalFormatting>
  <conditionalFormatting sqref="I3">
    <cfRule type="top10" dxfId="5151" priority="25" rank="1"/>
  </conditionalFormatting>
  <conditionalFormatting sqref="J3">
    <cfRule type="top10" dxfId="5150" priority="26" rank="1"/>
  </conditionalFormatting>
  <conditionalFormatting sqref="E3">
    <cfRule type="top10" dxfId="5149" priority="30" rank="1"/>
  </conditionalFormatting>
  <conditionalFormatting sqref="F4">
    <cfRule type="top10" dxfId="5148" priority="23" rank="1"/>
  </conditionalFormatting>
  <conditionalFormatting sqref="G4">
    <cfRule type="top10" dxfId="5147" priority="22" rank="1"/>
  </conditionalFormatting>
  <conditionalFormatting sqref="H4">
    <cfRule type="top10" dxfId="5146" priority="21" rank="1"/>
  </conditionalFormatting>
  <conditionalFormatting sqref="I4">
    <cfRule type="top10" dxfId="5145" priority="19" rank="1"/>
  </conditionalFormatting>
  <conditionalFormatting sqref="J4">
    <cfRule type="top10" dxfId="5144" priority="20" rank="1"/>
  </conditionalFormatting>
  <conditionalFormatting sqref="E4">
    <cfRule type="top10" dxfId="5143" priority="24" rank="1"/>
  </conditionalFormatting>
  <conditionalFormatting sqref="F5">
    <cfRule type="top10" dxfId="5142" priority="17" rank="1"/>
  </conditionalFormatting>
  <conditionalFormatting sqref="G5">
    <cfRule type="top10" dxfId="5141" priority="16" rank="1"/>
  </conditionalFormatting>
  <conditionalFormatting sqref="H5">
    <cfRule type="top10" dxfId="5140" priority="15" rank="1"/>
  </conditionalFormatting>
  <conditionalFormatting sqref="I5">
    <cfRule type="top10" dxfId="5139" priority="13" rank="1"/>
  </conditionalFormatting>
  <conditionalFormatting sqref="J5">
    <cfRule type="top10" dxfId="5138" priority="14" rank="1"/>
  </conditionalFormatting>
  <conditionalFormatting sqref="E5">
    <cfRule type="top10" dxfId="5137" priority="18" rank="1"/>
  </conditionalFormatting>
  <conditionalFormatting sqref="F6">
    <cfRule type="top10" dxfId="5136" priority="11" rank="1"/>
  </conditionalFormatting>
  <conditionalFormatting sqref="G6">
    <cfRule type="top10" dxfId="5135" priority="10" rank="1"/>
  </conditionalFormatting>
  <conditionalFormatting sqref="H6">
    <cfRule type="top10" dxfId="5134" priority="9" rank="1"/>
  </conditionalFormatting>
  <conditionalFormatting sqref="I6">
    <cfRule type="top10" dxfId="5133" priority="7" rank="1"/>
  </conditionalFormatting>
  <conditionalFormatting sqref="J6">
    <cfRule type="top10" dxfId="5132" priority="8" rank="1"/>
  </conditionalFormatting>
  <conditionalFormatting sqref="E6">
    <cfRule type="top10" dxfId="5131" priority="12" rank="1"/>
  </conditionalFormatting>
  <conditionalFormatting sqref="F8">
    <cfRule type="top10" dxfId="5130" priority="5" rank="1"/>
  </conditionalFormatting>
  <conditionalFormatting sqref="G8">
    <cfRule type="top10" dxfId="5129" priority="4" rank="1"/>
  </conditionalFormatting>
  <conditionalFormatting sqref="H8">
    <cfRule type="top10" dxfId="5128" priority="3" rank="1"/>
  </conditionalFormatting>
  <conditionalFormatting sqref="I8">
    <cfRule type="top10" dxfId="5127" priority="1" rank="1"/>
  </conditionalFormatting>
  <conditionalFormatting sqref="J8">
    <cfRule type="top10" dxfId="5126" priority="2" rank="1"/>
  </conditionalFormatting>
  <conditionalFormatting sqref="E8">
    <cfRule type="top10" dxfId="5125" priority="6" rank="1"/>
  </conditionalFormatting>
  <hyperlinks>
    <hyperlink ref="Q1" location="'National Adult Rankings'!A1" display="Return to Rankings" xr:uid="{05CA4576-CF9D-4F44-803E-ED700D700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9D9EB-3272-44D5-8E1D-4CBE02C38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3B69-2ED1-47D0-BFAD-82F866A3F541}">
  <sheetPr codeName="Sheet53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71</v>
      </c>
      <c r="C2" s="22">
        <v>43897</v>
      </c>
      <c r="D2" s="37" t="s">
        <v>69</v>
      </c>
      <c r="E2" s="24">
        <v>184</v>
      </c>
      <c r="F2" s="24">
        <v>169</v>
      </c>
      <c r="G2" s="24">
        <v>168</v>
      </c>
      <c r="H2" s="24">
        <v>166</v>
      </c>
      <c r="I2" s="24"/>
      <c r="J2" s="24"/>
      <c r="K2" s="29">
        <f>COUNT(E2:J2)</f>
        <v>4</v>
      </c>
      <c r="L2" s="29">
        <f>SUM(E2:J2)</f>
        <v>687</v>
      </c>
      <c r="M2" s="30">
        <f>IFERROR(L2/K2,0)</f>
        <v>171.75</v>
      </c>
      <c r="N2" s="31">
        <v>2</v>
      </c>
      <c r="O2" s="32">
        <v>163.5</v>
      </c>
    </row>
    <row r="3" spans="1:17" x14ac:dyDescent="0.25">
      <c r="A3" s="20" t="s">
        <v>78</v>
      </c>
      <c r="B3" s="21" t="s">
        <v>71</v>
      </c>
      <c r="C3" s="22">
        <v>44030</v>
      </c>
      <c r="D3" s="23" t="s">
        <v>69</v>
      </c>
      <c r="E3" s="24">
        <v>173</v>
      </c>
      <c r="F3" s="24">
        <v>184</v>
      </c>
      <c r="G3" s="24">
        <v>173</v>
      </c>
      <c r="H3" s="24">
        <v>186</v>
      </c>
      <c r="I3" s="24"/>
      <c r="J3" s="24"/>
      <c r="K3" s="29">
        <v>4</v>
      </c>
      <c r="L3" s="29">
        <v>716</v>
      </c>
      <c r="M3" s="30">
        <v>179</v>
      </c>
      <c r="N3" s="31">
        <v>8</v>
      </c>
      <c r="O3" s="32">
        <v>187</v>
      </c>
    </row>
    <row r="4" spans="1:17" x14ac:dyDescent="0.25">
      <c r="A4" s="20" t="s">
        <v>78</v>
      </c>
      <c r="B4" s="21" t="s">
        <v>71</v>
      </c>
      <c r="C4" s="22">
        <v>44044</v>
      </c>
      <c r="D4" s="23" t="s">
        <v>69</v>
      </c>
      <c r="E4" s="24">
        <v>176</v>
      </c>
      <c r="F4" s="24">
        <v>173</v>
      </c>
      <c r="G4" s="24">
        <v>183</v>
      </c>
      <c r="H4" s="24">
        <v>176</v>
      </c>
      <c r="I4" s="24"/>
      <c r="J4" s="24"/>
      <c r="K4" s="29">
        <v>4</v>
      </c>
      <c r="L4" s="29">
        <v>708</v>
      </c>
      <c r="M4" s="30">
        <v>177</v>
      </c>
      <c r="N4" s="31">
        <v>6</v>
      </c>
      <c r="O4" s="32">
        <v>183</v>
      </c>
    </row>
    <row r="5" spans="1:17" x14ac:dyDescent="0.25">
      <c r="A5" s="20" t="s">
        <v>78</v>
      </c>
      <c r="B5" s="21" t="s">
        <v>71</v>
      </c>
      <c r="C5" s="22">
        <v>44093</v>
      </c>
      <c r="D5" s="23" t="s">
        <v>69</v>
      </c>
      <c r="E5" s="24">
        <v>191</v>
      </c>
      <c r="F5" s="24">
        <v>191</v>
      </c>
      <c r="G5" s="24">
        <v>181</v>
      </c>
      <c r="H5" s="24">
        <v>176</v>
      </c>
      <c r="I5" s="24"/>
      <c r="J5" s="24"/>
      <c r="K5" s="29">
        <v>4</v>
      </c>
      <c r="L5" s="29">
        <v>739</v>
      </c>
      <c r="M5" s="30">
        <v>184.75</v>
      </c>
      <c r="N5" s="31">
        <v>9</v>
      </c>
      <c r="O5" s="32">
        <v>193.75</v>
      </c>
    </row>
    <row r="6" spans="1:17" x14ac:dyDescent="0.25">
      <c r="A6" s="20" t="s">
        <v>129</v>
      </c>
      <c r="B6" s="21" t="s">
        <v>71</v>
      </c>
      <c r="C6" s="22">
        <v>44107</v>
      </c>
      <c r="D6" s="23" t="s">
        <v>69</v>
      </c>
      <c r="E6" s="24">
        <v>186</v>
      </c>
      <c r="F6" s="24">
        <v>180</v>
      </c>
      <c r="G6" s="24">
        <v>181</v>
      </c>
      <c r="H6" s="24">
        <v>185</v>
      </c>
      <c r="I6" s="24">
        <v>169</v>
      </c>
      <c r="J6" s="24">
        <v>186</v>
      </c>
      <c r="K6" s="29">
        <v>6</v>
      </c>
      <c r="L6" s="29">
        <v>1087</v>
      </c>
      <c r="M6" s="30">
        <v>181.16666666666666</v>
      </c>
      <c r="N6" s="31">
        <v>6</v>
      </c>
      <c r="O6" s="32">
        <v>187.16666666666666</v>
      </c>
    </row>
    <row r="7" spans="1:17" x14ac:dyDescent="0.25">
      <c r="A7" s="20" t="s">
        <v>129</v>
      </c>
      <c r="B7" s="21" t="s">
        <v>71</v>
      </c>
      <c r="C7" s="22">
        <v>44142</v>
      </c>
      <c r="D7" s="23" t="s">
        <v>69</v>
      </c>
      <c r="E7" s="24">
        <v>180</v>
      </c>
      <c r="F7" s="24">
        <v>179</v>
      </c>
      <c r="G7" s="24">
        <v>184</v>
      </c>
      <c r="H7" s="24">
        <v>180</v>
      </c>
      <c r="I7" s="24"/>
      <c r="J7" s="24"/>
      <c r="K7" s="29">
        <v>4</v>
      </c>
      <c r="L7" s="29">
        <v>723</v>
      </c>
      <c r="M7" s="30">
        <v>180.75</v>
      </c>
      <c r="N7" s="31">
        <v>4</v>
      </c>
      <c r="O7" s="32">
        <v>184.75</v>
      </c>
    </row>
    <row r="10" spans="1:17" x14ac:dyDescent="0.25">
      <c r="K10" s="17">
        <f>SUM(K2:K9)</f>
        <v>26</v>
      </c>
      <c r="L10" s="17">
        <f>SUM(L2:L9)</f>
        <v>4660</v>
      </c>
      <c r="M10" s="19">
        <f>SUM(L10/K10)</f>
        <v>179.23076923076923</v>
      </c>
      <c r="N10" s="17">
        <f>SUM(N2:N9)</f>
        <v>35</v>
      </c>
      <c r="O10" s="19">
        <f>SUM(M10+N10)</f>
        <v>214.23076923076923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11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2_1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 E7:J7" name="Range1_2_1_1_1_1"/>
    <protectedRange algorithmName="SHA-512" hashValue="ON39YdpmFHfN9f47KpiRvqrKx0V9+erV1CNkpWzYhW/Qyc6aT8rEyCrvauWSYGZK2ia3o7vd3akF07acHAFpOA==" saltValue="yVW9XmDwTqEnmpSGai0KYg==" spinCount="100000" sqref="D7" name="Range1_1_3_1_1_1"/>
  </protectedRanges>
  <conditionalFormatting sqref="J2">
    <cfRule type="top10" dxfId="191" priority="31" rank="1"/>
  </conditionalFormatting>
  <conditionalFormatting sqref="I2">
    <cfRule type="top10" dxfId="190" priority="32" rank="1"/>
  </conditionalFormatting>
  <conditionalFormatting sqref="H2">
    <cfRule type="top10" dxfId="189" priority="33" rank="1"/>
  </conditionalFormatting>
  <conditionalFormatting sqref="G2">
    <cfRule type="top10" dxfId="188" priority="34" rank="1"/>
  </conditionalFormatting>
  <conditionalFormatting sqref="F2">
    <cfRule type="top10" dxfId="187" priority="35" rank="1"/>
  </conditionalFormatting>
  <conditionalFormatting sqref="E2">
    <cfRule type="top10" dxfId="186" priority="36" rank="1"/>
  </conditionalFormatting>
  <conditionalFormatting sqref="J3">
    <cfRule type="top10" dxfId="185" priority="25" rank="1"/>
  </conditionalFormatting>
  <conditionalFormatting sqref="I3">
    <cfRule type="top10" dxfId="184" priority="26" rank="1"/>
  </conditionalFormatting>
  <conditionalFormatting sqref="H3">
    <cfRule type="top10" dxfId="183" priority="27" rank="1"/>
  </conditionalFormatting>
  <conditionalFormatting sqref="G3">
    <cfRule type="top10" dxfId="182" priority="28" rank="1"/>
  </conditionalFormatting>
  <conditionalFormatting sqref="F3">
    <cfRule type="top10" dxfId="181" priority="29" rank="1"/>
  </conditionalFormatting>
  <conditionalFormatting sqref="E3">
    <cfRule type="top10" dxfId="180" priority="30" rank="1"/>
  </conditionalFormatting>
  <conditionalFormatting sqref="J4">
    <cfRule type="top10" dxfId="179" priority="19" rank="1"/>
  </conditionalFormatting>
  <conditionalFormatting sqref="I4">
    <cfRule type="top10" dxfId="178" priority="20" rank="1"/>
  </conditionalFormatting>
  <conditionalFormatting sqref="H4">
    <cfRule type="top10" dxfId="177" priority="21" rank="1"/>
  </conditionalFormatting>
  <conditionalFormatting sqref="G4">
    <cfRule type="top10" dxfId="176" priority="22" rank="1"/>
  </conditionalFormatting>
  <conditionalFormatting sqref="F4">
    <cfRule type="top10" dxfId="175" priority="23" rank="1"/>
  </conditionalFormatting>
  <conditionalFormatting sqref="E4">
    <cfRule type="top10" dxfId="174" priority="24" rank="1"/>
  </conditionalFormatting>
  <conditionalFormatting sqref="F5">
    <cfRule type="top10" dxfId="173" priority="18" rank="1"/>
  </conditionalFormatting>
  <conditionalFormatting sqref="E5">
    <cfRule type="top10" dxfId="172" priority="17" rank="1"/>
  </conditionalFormatting>
  <conditionalFormatting sqref="I5">
    <cfRule type="top10" dxfId="171" priority="14" rank="1"/>
  </conditionalFormatting>
  <conditionalFormatting sqref="H5">
    <cfRule type="top10" dxfId="170" priority="15" rank="1"/>
  </conditionalFormatting>
  <conditionalFormatting sqref="G5">
    <cfRule type="top10" dxfId="169" priority="16" rank="1"/>
  </conditionalFormatting>
  <conditionalFormatting sqref="J5">
    <cfRule type="top10" dxfId="168" priority="13" rank="1"/>
  </conditionalFormatting>
  <conditionalFormatting sqref="E6">
    <cfRule type="top10" dxfId="167" priority="12" rank="1"/>
  </conditionalFormatting>
  <conditionalFormatting sqref="F6">
    <cfRule type="top10" dxfId="166" priority="11" rank="1"/>
  </conditionalFormatting>
  <conditionalFormatting sqref="G6">
    <cfRule type="top10" dxfId="165" priority="10" rank="1"/>
  </conditionalFormatting>
  <conditionalFormatting sqref="H6">
    <cfRule type="top10" dxfId="164" priority="9" rank="1"/>
  </conditionalFormatting>
  <conditionalFormatting sqref="I6">
    <cfRule type="top10" dxfId="163" priority="8" rank="1"/>
  </conditionalFormatting>
  <conditionalFormatting sqref="J6">
    <cfRule type="top10" dxfId="162" priority="7" rank="1"/>
  </conditionalFormatting>
  <conditionalFormatting sqref="E7">
    <cfRule type="top10" dxfId="161" priority="6" rank="1"/>
  </conditionalFormatting>
  <conditionalFormatting sqref="F7">
    <cfRule type="top10" dxfId="160" priority="5" rank="1"/>
  </conditionalFormatting>
  <conditionalFormatting sqref="G7">
    <cfRule type="top10" dxfId="159" priority="4" rank="1"/>
  </conditionalFormatting>
  <conditionalFormatting sqref="H7">
    <cfRule type="top10" dxfId="158" priority="3" rank="1"/>
  </conditionalFormatting>
  <conditionalFormatting sqref="I7">
    <cfRule type="top10" dxfId="157" priority="2" rank="1"/>
  </conditionalFormatting>
  <conditionalFormatting sqref="J7">
    <cfRule type="top10" dxfId="156" priority="1" rank="1"/>
  </conditionalFormatting>
  <hyperlinks>
    <hyperlink ref="Q1" location="'National Adult Rankings'!A1" display="Return to Rankings" xr:uid="{7091957B-97CF-4859-B8FE-F3DC9BAC62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732A5-81CA-4F5F-8283-6BA662976B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7E37BFC-D53A-43A5-8B23-96CB7474FA4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0DB0-E8BD-49A5-836C-792331B0EB24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181</v>
      </c>
      <c r="C2" s="22">
        <v>43988</v>
      </c>
      <c r="D2" s="23" t="s">
        <v>69</v>
      </c>
      <c r="E2" s="24">
        <v>153</v>
      </c>
      <c r="F2" s="24">
        <v>158</v>
      </c>
      <c r="G2" s="24">
        <v>156</v>
      </c>
      <c r="H2" s="24">
        <v>146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3" spans="1:17" x14ac:dyDescent="0.25">
      <c r="A3" s="20" t="s">
        <v>61</v>
      </c>
      <c r="B3" s="21" t="s">
        <v>181</v>
      </c>
      <c r="C3" s="22">
        <v>44030</v>
      </c>
      <c r="D3" s="23" t="s">
        <v>69</v>
      </c>
      <c r="E3" s="24">
        <v>182</v>
      </c>
      <c r="F3" s="24">
        <v>179</v>
      </c>
      <c r="G3" s="24">
        <v>178</v>
      </c>
      <c r="H3" s="24">
        <v>169</v>
      </c>
      <c r="I3" s="24"/>
      <c r="J3" s="24"/>
      <c r="K3" s="29">
        <v>4</v>
      </c>
      <c r="L3" s="29">
        <v>708</v>
      </c>
      <c r="M3" s="30">
        <v>177</v>
      </c>
      <c r="N3" s="31">
        <v>3</v>
      </c>
      <c r="O3" s="32">
        <v>180</v>
      </c>
    </row>
    <row r="4" spans="1:17" x14ac:dyDescent="0.25">
      <c r="A4" s="20" t="s">
        <v>61</v>
      </c>
      <c r="B4" s="21" t="s">
        <v>181</v>
      </c>
      <c r="C4" s="22">
        <v>44044</v>
      </c>
      <c r="D4" s="23" t="s">
        <v>69</v>
      </c>
      <c r="E4" s="24">
        <v>155</v>
      </c>
      <c r="F4" s="24">
        <v>151</v>
      </c>
      <c r="G4" s="24">
        <v>169</v>
      </c>
      <c r="H4" s="24">
        <v>152</v>
      </c>
      <c r="I4" s="24"/>
      <c r="J4" s="24"/>
      <c r="K4" s="29">
        <v>4</v>
      </c>
      <c r="L4" s="29">
        <v>627</v>
      </c>
      <c r="M4" s="30">
        <v>156.75</v>
      </c>
      <c r="N4" s="31">
        <v>3</v>
      </c>
      <c r="O4" s="32">
        <v>159.75</v>
      </c>
    </row>
    <row r="5" spans="1:17" x14ac:dyDescent="0.25">
      <c r="A5" s="20" t="s">
        <v>129</v>
      </c>
      <c r="B5" s="21" t="s">
        <v>181</v>
      </c>
      <c r="C5" s="22">
        <v>44094</v>
      </c>
      <c r="D5" s="23" t="s">
        <v>32</v>
      </c>
      <c r="E5" s="24">
        <v>178</v>
      </c>
      <c r="F5" s="24">
        <v>169</v>
      </c>
      <c r="G5" s="24">
        <v>156</v>
      </c>
      <c r="H5" s="24">
        <v>176</v>
      </c>
      <c r="I5" s="24">
        <v>171</v>
      </c>
      <c r="J5" s="24">
        <v>163</v>
      </c>
      <c r="K5" s="29">
        <v>6</v>
      </c>
      <c r="L5" s="29">
        <v>1013</v>
      </c>
      <c r="M5" s="30">
        <v>168.83333333333334</v>
      </c>
      <c r="N5" s="31">
        <v>4</v>
      </c>
      <c r="O5" s="32">
        <v>172.83333333333334</v>
      </c>
    </row>
    <row r="6" spans="1:17" x14ac:dyDescent="0.25">
      <c r="A6" s="20" t="s">
        <v>78</v>
      </c>
      <c r="B6" s="21" t="s">
        <v>181</v>
      </c>
      <c r="C6" s="22">
        <v>44093</v>
      </c>
      <c r="D6" s="23" t="s">
        <v>69</v>
      </c>
      <c r="E6" s="24">
        <v>171</v>
      </c>
      <c r="F6" s="24">
        <v>169</v>
      </c>
      <c r="G6" s="24">
        <v>173</v>
      </c>
      <c r="H6" s="24">
        <v>163</v>
      </c>
      <c r="I6" s="24"/>
      <c r="J6" s="24"/>
      <c r="K6" s="29">
        <v>4</v>
      </c>
      <c r="L6" s="29">
        <v>676</v>
      </c>
      <c r="M6" s="30">
        <v>169</v>
      </c>
      <c r="N6" s="31">
        <v>3</v>
      </c>
      <c r="O6" s="32">
        <v>172</v>
      </c>
    </row>
    <row r="7" spans="1:17" x14ac:dyDescent="0.25">
      <c r="A7" s="20" t="s">
        <v>129</v>
      </c>
      <c r="B7" s="21" t="s">
        <v>181</v>
      </c>
      <c r="C7" s="22">
        <v>44107</v>
      </c>
      <c r="D7" s="23" t="s">
        <v>69</v>
      </c>
      <c r="E7" s="24">
        <v>170</v>
      </c>
      <c r="F7" s="24">
        <v>157</v>
      </c>
      <c r="G7" s="24">
        <v>157</v>
      </c>
      <c r="H7" s="24">
        <v>163</v>
      </c>
      <c r="I7" s="24">
        <v>171</v>
      </c>
      <c r="J7" s="24">
        <v>171</v>
      </c>
      <c r="K7" s="29">
        <v>6</v>
      </c>
      <c r="L7" s="29">
        <v>989</v>
      </c>
      <c r="M7" s="30">
        <v>164.83333333333334</v>
      </c>
      <c r="N7" s="31">
        <v>4</v>
      </c>
      <c r="O7" s="32">
        <v>168.83333333333334</v>
      </c>
    </row>
    <row r="10" spans="1:17" x14ac:dyDescent="0.25">
      <c r="K10" s="17">
        <f>SUM(K2:K9)</f>
        <v>30</v>
      </c>
      <c r="L10" s="17">
        <f>SUM(L2:L9)</f>
        <v>4922</v>
      </c>
      <c r="M10" s="19">
        <f>SUM(L10/K10)</f>
        <v>164.06666666666666</v>
      </c>
      <c r="N10" s="17">
        <f>SUM(N2:N9)</f>
        <v>25</v>
      </c>
      <c r="O10" s="19">
        <f>SUM(M10+N10)</f>
        <v>189.06666666666666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2_1_1"/>
    <protectedRange algorithmName="SHA-512" hashValue="ON39YdpmFHfN9f47KpiRvqrKx0V9+erV1CNkpWzYhW/Qyc6aT8rEyCrvauWSYGZK2ia3o7vd3akF07acHAFpOA==" saltValue="yVW9XmDwTqEnmpSGai0KYg==" spinCount="100000" sqref="D7" name="Range1_1_3_1_1"/>
  </protectedRanges>
  <conditionalFormatting sqref="G2">
    <cfRule type="top10" dxfId="155" priority="34" rank="1"/>
  </conditionalFormatting>
  <conditionalFormatting sqref="E2">
    <cfRule type="top10" dxfId="154" priority="36" rank="1"/>
  </conditionalFormatting>
  <conditionalFormatting sqref="J2">
    <cfRule type="top10" dxfId="153" priority="31" rank="1"/>
  </conditionalFormatting>
  <conditionalFormatting sqref="I2">
    <cfRule type="top10" dxfId="152" priority="32" rank="1"/>
  </conditionalFormatting>
  <conditionalFormatting sqref="H2">
    <cfRule type="top10" dxfId="151" priority="33" rank="1"/>
  </conditionalFormatting>
  <conditionalFormatting sqref="F2">
    <cfRule type="top10" dxfId="150" priority="35" rank="1"/>
  </conditionalFormatting>
  <conditionalFormatting sqref="F3">
    <cfRule type="top10" dxfId="149" priority="29" rank="1"/>
  </conditionalFormatting>
  <conditionalFormatting sqref="G3">
    <cfRule type="top10" dxfId="148" priority="28" rank="1"/>
  </conditionalFormatting>
  <conditionalFormatting sqref="H3">
    <cfRule type="top10" dxfId="147" priority="27" rank="1"/>
  </conditionalFormatting>
  <conditionalFormatting sqref="I3">
    <cfRule type="top10" dxfId="146" priority="25" rank="1"/>
  </conditionalFormatting>
  <conditionalFormatting sqref="J3">
    <cfRule type="top10" dxfId="145" priority="26" rank="1"/>
  </conditionalFormatting>
  <conditionalFormatting sqref="E3">
    <cfRule type="top10" dxfId="144" priority="30" rank="1"/>
  </conditionalFormatting>
  <conditionalFormatting sqref="F4">
    <cfRule type="top10" dxfId="143" priority="23" rank="1"/>
  </conditionalFormatting>
  <conditionalFormatting sqref="G4">
    <cfRule type="top10" dxfId="142" priority="22" rank="1"/>
  </conditionalFormatting>
  <conditionalFormatting sqref="H4">
    <cfRule type="top10" dxfId="141" priority="21" rank="1"/>
  </conditionalFormatting>
  <conditionalFormatting sqref="I4">
    <cfRule type="top10" dxfId="140" priority="19" rank="1"/>
  </conditionalFormatting>
  <conditionalFormatting sqref="J4">
    <cfRule type="top10" dxfId="139" priority="20" rank="1"/>
  </conditionalFormatting>
  <conditionalFormatting sqref="E4">
    <cfRule type="top10" dxfId="138" priority="24" rank="1"/>
  </conditionalFormatting>
  <conditionalFormatting sqref="E5">
    <cfRule type="top10" dxfId="137" priority="18" rank="1"/>
  </conditionalFormatting>
  <conditionalFormatting sqref="F5">
    <cfRule type="top10" dxfId="136" priority="17" rank="1"/>
  </conditionalFormatting>
  <conditionalFormatting sqref="G5">
    <cfRule type="top10" dxfId="135" priority="16" rank="1"/>
  </conditionalFormatting>
  <conditionalFormatting sqref="H5">
    <cfRule type="top10" dxfId="134" priority="15" rank="1"/>
  </conditionalFormatting>
  <conditionalFormatting sqref="I5">
    <cfRule type="top10" dxfId="133" priority="14" rank="1"/>
  </conditionalFormatting>
  <conditionalFormatting sqref="J5">
    <cfRule type="top10" dxfId="132" priority="13" rank="1"/>
  </conditionalFormatting>
  <conditionalFormatting sqref="F6">
    <cfRule type="top10" dxfId="131" priority="12" rank="1"/>
  </conditionalFormatting>
  <conditionalFormatting sqref="E6">
    <cfRule type="top10" dxfId="130" priority="11" rank="1"/>
  </conditionalFormatting>
  <conditionalFormatting sqref="I6">
    <cfRule type="top10" dxfId="129" priority="8" rank="1"/>
  </conditionalFormatting>
  <conditionalFormatting sqref="H6">
    <cfRule type="top10" dxfId="128" priority="9" rank="1"/>
  </conditionalFormatting>
  <conditionalFormatting sqref="G6">
    <cfRule type="top10" dxfId="127" priority="10" rank="1"/>
  </conditionalFormatting>
  <conditionalFormatting sqref="J6">
    <cfRule type="top10" dxfId="126" priority="7" rank="1"/>
  </conditionalFormatting>
  <conditionalFormatting sqref="E7">
    <cfRule type="top10" dxfId="125" priority="6" rank="1"/>
  </conditionalFormatting>
  <conditionalFormatting sqref="F7">
    <cfRule type="top10" dxfId="124" priority="5" rank="1"/>
  </conditionalFormatting>
  <conditionalFormatting sqref="G7">
    <cfRule type="top10" dxfId="123" priority="4" rank="1"/>
  </conditionalFormatting>
  <conditionalFormatting sqref="H7">
    <cfRule type="top10" dxfId="122" priority="3" rank="1"/>
  </conditionalFormatting>
  <conditionalFormatting sqref="I7">
    <cfRule type="top10" dxfId="121" priority="2" rank="1"/>
  </conditionalFormatting>
  <conditionalFormatting sqref="J7">
    <cfRule type="top10" dxfId="120" priority="1" rank="1"/>
  </conditionalFormatting>
  <hyperlinks>
    <hyperlink ref="Q1" location="'National Adult Rankings'!A1" display="Return to Rankings" xr:uid="{2C3CD013-8F4C-4301-AC8C-5C39DCBE81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A4A6C5-6D89-41A2-ACBD-0EBA59AC97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010D-0757-4C62-BFA8-C78D0215311C}">
  <sheetPr codeName="Sheet138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141</v>
      </c>
      <c r="C2" s="22">
        <v>43967</v>
      </c>
      <c r="D2" s="23" t="s">
        <v>142</v>
      </c>
      <c r="E2" s="24">
        <v>198</v>
      </c>
      <c r="F2" s="24">
        <v>200</v>
      </c>
      <c r="G2" s="24">
        <v>197.001</v>
      </c>
      <c r="H2" s="24">
        <v>197.001</v>
      </c>
      <c r="I2" s="24">
        <v>200.001</v>
      </c>
      <c r="J2" s="24">
        <v>193</v>
      </c>
      <c r="K2" s="29">
        <v>6</v>
      </c>
      <c r="L2" s="29">
        <v>1185.0029999999999</v>
      </c>
      <c r="M2" s="30">
        <v>197.50049999999999</v>
      </c>
      <c r="N2" s="31">
        <v>26</v>
      </c>
      <c r="O2" s="32">
        <v>223.50049999999999</v>
      </c>
    </row>
    <row r="3" spans="1:17" x14ac:dyDescent="0.25">
      <c r="A3" s="20" t="s">
        <v>61</v>
      </c>
      <c r="B3" s="21" t="s">
        <v>141</v>
      </c>
      <c r="C3" s="22">
        <v>43988</v>
      </c>
      <c r="D3" s="23" t="s">
        <v>142</v>
      </c>
      <c r="E3" s="24">
        <v>197</v>
      </c>
      <c r="F3" s="24">
        <v>198</v>
      </c>
      <c r="G3" s="24">
        <v>199.001</v>
      </c>
      <c r="H3" s="24">
        <v>199.001</v>
      </c>
      <c r="I3" s="24"/>
      <c r="J3" s="24"/>
      <c r="K3" s="29">
        <v>4</v>
      </c>
      <c r="L3" s="29">
        <v>793.00199999999995</v>
      </c>
      <c r="M3" s="30">
        <v>198.25049999999999</v>
      </c>
      <c r="N3" s="31">
        <v>9</v>
      </c>
      <c r="O3" s="32">
        <v>207.25049999999999</v>
      </c>
    </row>
    <row r="4" spans="1:17" x14ac:dyDescent="0.25">
      <c r="A4" s="20" t="s">
        <v>61</v>
      </c>
      <c r="B4" s="21" t="s">
        <v>141</v>
      </c>
      <c r="C4" s="22">
        <v>43996</v>
      </c>
      <c r="D4" s="23" t="s">
        <v>142</v>
      </c>
      <c r="E4" s="24">
        <v>194</v>
      </c>
      <c r="F4" s="24">
        <v>197</v>
      </c>
      <c r="G4" s="24">
        <v>194</v>
      </c>
      <c r="H4" s="24">
        <v>192</v>
      </c>
      <c r="I4" s="24"/>
      <c r="J4" s="24"/>
      <c r="K4" s="29">
        <v>4</v>
      </c>
      <c r="L4" s="29">
        <v>777</v>
      </c>
      <c r="M4" s="30">
        <v>194.25</v>
      </c>
      <c r="N4" s="31">
        <v>2</v>
      </c>
      <c r="O4" s="32">
        <v>196.25</v>
      </c>
    </row>
    <row r="5" spans="1:17" x14ac:dyDescent="0.25">
      <c r="A5" s="20" t="s">
        <v>61</v>
      </c>
      <c r="B5" s="21" t="s">
        <v>141</v>
      </c>
      <c r="C5" s="22">
        <v>44031</v>
      </c>
      <c r="D5" s="23" t="s">
        <v>142</v>
      </c>
      <c r="E5" s="24">
        <v>195</v>
      </c>
      <c r="F5" s="24">
        <v>196</v>
      </c>
      <c r="G5" s="24">
        <v>195</v>
      </c>
      <c r="H5" s="24">
        <v>199</v>
      </c>
      <c r="I5" s="24"/>
      <c r="J5" s="24"/>
      <c r="K5" s="29">
        <v>4</v>
      </c>
      <c r="L5" s="29">
        <v>785</v>
      </c>
      <c r="M5" s="30">
        <v>196.25</v>
      </c>
      <c r="N5" s="31">
        <v>9</v>
      </c>
      <c r="O5" s="32">
        <v>205.25</v>
      </c>
    </row>
    <row r="6" spans="1:17" x14ac:dyDescent="0.25">
      <c r="A6" s="20" t="s">
        <v>61</v>
      </c>
      <c r="B6" s="21" t="s">
        <v>141</v>
      </c>
      <c r="C6" s="22">
        <v>44044</v>
      </c>
      <c r="D6" s="23" t="s">
        <v>142</v>
      </c>
      <c r="E6" s="24">
        <v>198</v>
      </c>
      <c r="F6" s="24">
        <v>199.001</v>
      </c>
      <c r="G6" s="24">
        <v>196</v>
      </c>
      <c r="H6" s="24">
        <v>199</v>
      </c>
      <c r="I6" s="24"/>
      <c r="J6" s="24"/>
      <c r="K6" s="29">
        <v>4</v>
      </c>
      <c r="L6" s="29">
        <v>792.00099999999998</v>
      </c>
      <c r="M6" s="30">
        <v>198.00024999999999</v>
      </c>
      <c r="N6" s="31">
        <v>6</v>
      </c>
      <c r="O6" s="32">
        <v>204.00024999999999</v>
      </c>
    </row>
    <row r="7" spans="1:17" x14ac:dyDescent="0.25">
      <c r="A7" s="20" t="s">
        <v>61</v>
      </c>
      <c r="B7" s="21" t="s">
        <v>141</v>
      </c>
      <c r="C7" s="22">
        <v>44051</v>
      </c>
      <c r="D7" s="23" t="s">
        <v>113</v>
      </c>
      <c r="E7" s="24">
        <v>200</v>
      </c>
      <c r="F7" s="24">
        <v>200</v>
      </c>
      <c r="G7" s="24">
        <v>199</v>
      </c>
      <c r="H7" s="24"/>
      <c r="I7" s="24"/>
      <c r="J7" s="24"/>
      <c r="K7" s="29">
        <f>COUNT(E7:J7)</f>
        <v>3</v>
      </c>
      <c r="L7" s="29">
        <f>SUM(E7:J7)</f>
        <v>599</v>
      </c>
      <c r="M7" s="30">
        <f>IFERROR(L7/K7,0)</f>
        <v>199.66666666666666</v>
      </c>
      <c r="N7" s="31">
        <v>7</v>
      </c>
      <c r="O7" s="32">
        <f>SUM(M7+N7)</f>
        <v>206.66666666666666</v>
      </c>
    </row>
    <row r="8" spans="1:17" x14ac:dyDescent="0.25">
      <c r="A8" s="20" t="s">
        <v>127</v>
      </c>
      <c r="B8" s="21" t="s">
        <v>301</v>
      </c>
      <c r="C8" s="22">
        <v>44079</v>
      </c>
      <c r="D8" s="23" t="s">
        <v>295</v>
      </c>
      <c r="E8" s="24">
        <v>195</v>
      </c>
      <c r="F8" s="24">
        <v>195</v>
      </c>
      <c r="G8" s="24">
        <v>194</v>
      </c>
      <c r="H8" s="24">
        <v>198.001</v>
      </c>
      <c r="I8" s="24">
        <v>197</v>
      </c>
      <c r="J8" s="24">
        <v>197</v>
      </c>
      <c r="K8" s="29">
        <v>6</v>
      </c>
      <c r="L8" s="29">
        <v>1176.001</v>
      </c>
      <c r="M8" s="30">
        <v>196.00016666666667</v>
      </c>
      <c r="N8" s="31">
        <v>4</v>
      </c>
      <c r="O8" s="32">
        <v>200.00016666666667</v>
      </c>
    </row>
    <row r="11" spans="1:17" x14ac:dyDescent="0.25">
      <c r="K11" s="17">
        <f>SUM(K2:K10)</f>
        <v>31</v>
      </c>
      <c r="L11" s="17">
        <f>SUM(L2:L10)</f>
        <v>6107.0070000000005</v>
      </c>
      <c r="M11" s="19">
        <f>SUM(L11/K11)</f>
        <v>197.00022580645162</v>
      </c>
      <c r="N11" s="17">
        <f>SUM(N2:N10)</f>
        <v>63</v>
      </c>
      <c r="O11" s="19">
        <f>SUM(M11+N11)</f>
        <v>260.00022580645162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E2">
    <cfRule type="top10" dxfId="119" priority="42" rank="1"/>
  </conditionalFormatting>
  <conditionalFormatting sqref="H2">
    <cfRule type="top10" dxfId="118" priority="39" rank="1"/>
  </conditionalFormatting>
  <conditionalFormatting sqref="F2">
    <cfRule type="top10" dxfId="117" priority="37" rank="1"/>
  </conditionalFormatting>
  <conditionalFormatting sqref="G2">
    <cfRule type="top10" dxfId="116" priority="38" rank="1"/>
  </conditionalFormatting>
  <conditionalFormatting sqref="I2">
    <cfRule type="top10" dxfId="115" priority="40" rank="1"/>
  </conditionalFormatting>
  <conditionalFormatting sqref="J2">
    <cfRule type="top10" dxfId="114" priority="41" rank="1"/>
  </conditionalFormatting>
  <conditionalFormatting sqref="F3">
    <cfRule type="top10" dxfId="113" priority="35" rank="1"/>
  </conditionalFormatting>
  <conditionalFormatting sqref="G3">
    <cfRule type="top10" dxfId="112" priority="34" rank="1"/>
  </conditionalFormatting>
  <conditionalFormatting sqref="H3">
    <cfRule type="top10" dxfId="111" priority="33" rank="1"/>
  </conditionalFormatting>
  <conditionalFormatting sqref="I3">
    <cfRule type="top10" dxfId="110" priority="31" rank="1"/>
  </conditionalFormatting>
  <conditionalFormatting sqref="J3">
    <cfRule type="top10" dxfId="109" priority="32" rank="1"/>
  </conditionalFormatting>
  <conditionalFormatting sqref="E3">
    <cfRule type="top10" dxfId="108" priority="36" rank="1"/>
  </conditionalFormatting>
  <conditionalFormatting sqref="F4">
    <cfRule type="top10" dxfId="107" priority="29" rank="1"/>
  </conditionalFormatting>
  <conditionalFormatting sqref="G4">
    <cfRule type="top10" dxfId="106" priority="28" rank="1"/>
  </conditionalFormatting>
  <conditionalFormatting sqref="H4">
    <cfRule type="top10" dxfId="105" priority="27" rank="1"/>
  </conditionalFormatting>
  <conditionalFormatting sqref="I4">
    <cfRule type="top10" dxfId="104" priority="25" rank="1"/>
  </conditionalFormatting>
  <conditionalFormatting sqref="J4">
    <cfRule type="top10" dxfId="103" priority="26" rank="1"/>
  </conditionalFormatting>
  <conditionalFormatting sqref="E4">
    <cfRule type="top10" dxfId="102" priority="30" rank="1"/>
  </conditionalFormatting>
  <conditionalFormatting sqref="F5">
    <cfRule type="top10" dxfId="101" priority="23" rank="1"/>
  </conditionalFormatting>
  <conditionalFormatting sqref="G5">
    <cfRule type="top10" dxfId="100" priority="22" rank="1"/>
  </conditionalFormatting>
  <conditionalFormatting sqref="H5">
    <cfRule type="top10" dxfId="99" priority="21" rank="1"/>
  </conditionalFormatting>
  <conditionalFormatting sqref="I5">
    <cfRule type="top10" dxfId="98" priority="19" rank="1"/>
  </conditionalFormatting>
  <conditionalFormatting sqref="J5">
    <cfRule type="top10" dxfId="97" priority="20" rank="1"/>
  </conditionalFormatting>
  <conditionalFormatting sqref="E5">
    <cfRule type="top10" dxfId="96" priority="24" rank="1"/>
  </conditionalFormatting>
  <conditionalFormatting sqref="F6">
    <cfRule type="top10" dxfId="95" priority="17" rank="1"/>
  </conditionalFormatting>
  <conditionalFormatting sqref="G6">
    <cfRule type="top10" dxfId="94" priority="16" rank="1"/>
  </conditionalFormatting>
  <conditionalFormatting sqref="H6">
    <cfRule type="top10" dxfId="93" priority="15" rank="1"/>
  </conditionalFormatting>
  <conditionalFormatting sqref="I6">
    <cfRule type="top10" dxfId="92" priority="13" rank="1"/>
  </conditionalFormatting>
  <conditionalFormatting sqref="J6">
    <cfRule type="top10" dxfId="91" priority="14" rank="1"/>
  </conditionalFormatting>
  <conditionalFormatting sqref="E6">
    <cfRule type="top10" dxfId="90" priority="18" rank="1"/>
  </conditionalFormatting>
  <conditionalFormatting sqref="F7">
    <cfRule type="top10" dxfId="89" priority="11" rank="1"/>
  </conditionalFormatting>
  <conditionalFormatting sqref="G7">
    <cfRule type="top10" dxfId="88" priority="10" rank="1"/>
  </conditionalFormatting>
  <conditionalFormatting sqref="H7">
    <cfRule type="top10" dxfId="87" priority="9" rank="1"/>
  </conditionalFormatting>
  <conditionalFormatting sqref="I7">
    <cfRule type="top10" dxfId="86" priority="7" rank="1"/>
  </conditionalFormatting>
  <conditionalFormatting sqref="J7">
    <cfRule type="top10" dxfId="85" priority="8" rank="1"/>
  </conditionalFormatting>
  <conditionalFormatting sqref="E7">
    <cfRule type="top10" dxfId="84" priority="12" rank="1"/>
  </conditionalFormatting>
  <conditionalFormatting sqref="I8">
    <cfRule type="top10" dxfId="83" priority="6" rank="1"/>
  </conditionalFormatting>
  <conditionalFormatting sqref="E8">
    <cfRule type="top10" dxfId="82" priority="5" rank="1"/>
  </conditionalFormatting>
  <conditionalFormatting sqref="F8">
    <cfRule type="top10" dxfId="81" priority="4" rank="1"/>
  </conditionalFormatting>
  <conditionalFormatting sqref="G8">
    <cfRule type="top10" dxfId="80" priority="3" rank="1"/>
  </conditionalFormatting>
  <conditionalFormatting sqref="H8">
    <cfRule type="top10" dxfId="79" priority="2" rank="1"/>
  </conditionalFormatting>
  <conditionalFormatting sqref="J8">
    <cfRule type="top10" dxfId="78" priority="1" rank="1"/>
  </conditionalFormatting>
  <hyperlinks>
    <hyperlink ref="Q1" location="'National Adult Rankings'!A1" display="Return to Rankings" xr:uid="{80398AFB-70CC-42A4-8D82-AD849EBB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067C2-34C1-44E9-AE48-A8A3A7A4E2BF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37FDCE37-90B0-46E3-85ED-0BE9C900F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15"/>
  <sheetViews>
    <sheetView workbookViewId="0">
      <selection activeCell="A12" sqref="A12:O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20</v>
      </c>
      <c r="C2" s="9">
        <v>43849</v>
      </c>
      <c r="D2" s="10" t="s">
        <v>32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25">
      <c r="A3" s="20" t="s">
        <v>16</v>
      </c>
      <c r="B3" s="21" t="s">
        <v>20</v>
      </c>
      <c r="C3" s="22">
        <v>43897</v>
      </c>
      <c r="D3" s="37" t="s">
        <v>69</v>
      </c>
      <c r="E3" s="24">
        <v>194</v>
      </c>
      <c r="F3" s="24">
        <v>194</v>
      </c>
      <c r="G3" s="24">
        <v>188</v>
      </c>
      <c r="H3" s="24">
        <v>188</v>
      </c>
      <c r="I3" s="24"/>
      <c r="J3" s="24"/>
      <c r="K3" s="29">
        <f>COUNT(E3:J3)</f>
        <v>4</v>
      </c>
      <c r="L3" s="29">
        <f>SUM(E3:J3)</f>
        <v>764</v>
      </c>
      <c r="M3" s="30">
        <f>IFERROR(L3/K3,0)</f>
        <v>191</v>
      </c>
      <c r="N3" s="31">
        <v>4</v>
      </c>
      <c r="O3" s="32">
        <f>SUM(M3+N3)</f>
        <v>195</v>
      </c>
    </row>
    <row r="4" spans="1:17" x14ac:dyDescent="0.25">
      <c r="A4" s="20" t="s">
        <v>61</v>
      </c>
      <c r="B4" s="21" t="s">
        <v>20</v>
      </c>
      <c r="C4" s="22">
        <v>43905</v>
      </c>
      <c r="D4" s="39" t="s">
        <v>73</v>
      </c>
      <c r="E4" s="24">
        <v>188</v>
      </c>
      <c r="F4" s="24">
        <v>195</v>
      </c>
      <c r="G4" s="24">
        <v>192</v>
      </c>
      <c r="H4" s="24">
        <v>192</v>
      </c>
      <c r="I4" s="24"/>
      <c r="J4" s="24"/>
      <c r="K4" s="29">
        <v>4</v>
      </c>
      <c r="L4" s="29">
        <v>767</v>
      </c>
      <c r="M4" s="30">
        <v>191.75</v>
      </c>
      <c r="N4" s="31">
        <v>2</v>
      </c>
      <c r="O4" s="32">
        <v>193.75</v>
      </c>
    </row>
    <row r="5" spans="1:17" x14ac:dyDescent="0.25">
      <c r="A5" s="20" t="s">
        <v>61</v>
      </c>
      <c r="B5" s="21" t="s">
        <v>20</v>
      </c>
      <c r="C5" s="22">
        <v>43988</v>
      </c>
      <c r="D5" s="23" t="s">
        <v>69</v>
      </c>
      <c r="E5" s="24">
        <v>190</v>
      </c>
      <c r="F5" s="24">
        <v>189</v>
      </c>
      <c r="G5" s="24">
        <v>197</v>
      </c>
      <c r="H5" s="24">
        <v>191</v>
      </c>
      <c r="I5" s="24">
        <v>189</v>
      </c>
      <c r="J5" s="24">
        <v>194</v>
      </c>
      <c r="K5" s="29">
        <v>6</v>
      </c>
      <c r="L5" s="29">
        <v>1150</v>
      </c>
      <c r="M5" s="30">
        <v>191.66666666666666</v>
      </c>
      <c r="N5" s="31">
        <v>12</v>
      </c>
      <c r="O5" s="32">
        <v>203.66666666666666</v>
      </c>
    </row>
    <row r="6" spans="1:17" ht="26.25" x14ac:dyDescent="0.25">
      <c r="A6" s="40" t="s">
        <v>128</v>
      </c>
      <c r="B6" s="41" t="s">
        <v>20</v>
      </c>
      <c r="C6" s="42">
        <v>44003</v>
      </c>
      <c r="D6" s="43" t="s">
        <v>32</v>
      </c>
      <c r="E6" s="44">
        <v>191</v>
      </c>
      <c r="F6" s="44">
        <v>192</v>
      </c>
      <c r="G6" s="44">
        <v>190</v>
      </c>
      <c r="H6" s="44">
        <v>186</v>
      </c>
      <c r="I6" s="44"/>
      <c r="J6" s="44"/>
      <c r="K6" s="45">
        <v>4</v>
      </c>
      <c r="L6" s="45">
        <v>759</v>
      </c>
      <c r="M6" s="46">
        <v>189.75</v>
      </c>
      <c r="N6" s="47">
        <v>2</v>
      </c>
      <c r="O6" s="48">
        <v>191.75</v>
      </c>
    </row>
    <row r="7" spans="1:17" x14ac:dyDescent="0.25">
      <c r="A7" s="20" t="s">
        <v>61</v>
      </c>
      <c r="B7" s="21" t="s">
        <v>20</v>
      </c>
      <c r="C7" s="22">
        <v>44030</v>
      </c>
      <c r="D7" s="23" t="s">
        <v>69</v>
      </c>
      <c r="E7" s="24">
        <v>191</v>
      </c>
      <c r="F7" s="24">
        <v>193</v>
      </c>
      <c r="G7" s="24">
        <v>194</v>
      </c>
      <c r="H7" s="24">
        <v>193</v>
      </c>
      <c r="I7" s="24"/>
      <c r="J7" s="24"/>
      <c r="K7" s="29">
        <v>4</v>
      </c>
      <c r="L7" s="29">
        <v>771</v>
      </c>
      <c r="M7" s="30">
        <v>192.75</v>
      </c>
      <c r="N7" s="31">
        <v>8</v>
      </c>
      <c r="O7" s="32">
        <v>200.75</v>
      </c>
    </row>
    <row r="8" spans="1:17" x14ac:dyDescent="0.25">
      <c r="A8" s="20" t="s">
        <v>61</v>
      </c>
      <c r="B8" s="21" t="s">
        <v>20</v>
      </c>
      <c r="C8" s="22">
        <v>44044</v>
      </c>
      <c r="D8" s="23" t="s">
        <v>69</v>
      </c>
      <c r="E8" s="24">
        <v>188</v>
      </c>
      <c r="F8" s="24">
        <v>188</v>
      </c>
      <c r="G8" s="24">
        <v>192</v>
      </c>
      <c r="H8" s="24">
        <v>192</v>
      </c>
      <c r="I8" s="24"/>
      <c r="J8" s="24"/>
      <c r="K8" s="29">
        <v>4</v>
      </c>
      <c r="L8" s="29">
        <v>760</v>
      </c>
      <c r="M8" s="30">
        <v>190</v>
      </c>
      <c r="N8" s="31">
        <v>4</v>
      </c>
      <c r="O8" s="32">
        <v>194</v>
      </c>
    </row>
    <row r="9" spans="1:17" x14ac:dyDescent="0.25">
      <c r="A9" s="20" t="s">
        <v>127</v>
      </c>
      <c r="B9" s="21" t="s">
        <v>20</v>
      </c>
      <c r="C9" s="22">
        <v>44093</v>
      </c>
      <c r="D9" s="23" t="s">
        <v>69</v>
      </c>
      <c r="E9" s="24">
        <v>186</v>
      </c>
      <c r="F9" s="24">
        <v>190</v>
      </c>
      <c r="G9" s="24">
        <v>181</v>
      </c>
      <c r="H9" s="24">
        <v>192</v>
      </c>
      <c r="I9" s="24"/>
      <c r="J9" s="24"/>
      <c r="K9" s="29">
        <v>4</v>
      </c>
      <c r="L9" s="29">
        <v>749</v>
      </c>
      <c r="M9" s="30">
        <v>187.25</v>
      </c>
      <c r="N9" s="31">
        <v>4</v>
      </c>
      <c r="O9" s="32">
        <v>191.25</v>
      </c>
    </row>
    <row r="10" spans="1:17" ht="26.25" x14ac:dyDescent="0.25">
      <c r="A10" s="20" t="s">
        <v>128</v>
      </c>
      <c r="B10" s="21" t="s">
        <v>20</v>
      </c>
      <c r="C10" s="22">
        <v>44107</v>
      </c>
      <c r="D10" s="23" t="s">
        <v>69</v>
      </c>
      <c r="E10" s="24">
        <v>192</v>
      </c>
      <c r="F10" s="24">
        <v>194</v>
      </c>
      <c r="G10" s="24">
        <v>195</v>
      </c>
      <c r="H10" s="24">
        <v>192</v>
      </c>
      <c r="I10" s="24">
        <v>192</v>
      </c>
      <c r="J10" s="24">
        <v>189</v>
      </c>
      <c r="K10" s="29">
        <v>6</v>
      </c>
      <c r="L10" s="29">
        <v>1154</v>
      </c>
      <c r="M10" s="30">
        <v>192.33333333333334</v>
      </c>
      <c r="N10" s="31">
        <v>10</v>
      </c>
      <c r="O10" s="32">
        <v>202.33333333333334</v>
      </c>
    </row>
    <row r="11" spans="1:17" ht="26.25" x14ac:dyDescent="0.25">
      <c r="A11" s="20" t="s">
        <v>128</v>
      </c>
      <c r="B11" s="21" t="s">
        <v>20</v>
      </c>
      <c r="C11" s="22">
        <v>44142</v>
      </c>
      <c r="D11" s="23" t="s">
        <v>69</v>
      </c>
      <c r="E11" s="24">
        <v>186</v>
      </c>
      <c r="F11" s="24">
        <v>188</v>
      </c>
      <c r="G11" s="24">
        <v>190</v>
      </c>
      <c r="H11" s="24">
        <v>194</v>
      </c>
      <c r="I11" s="24"/>
      <c r="J11" s="24"/>
      <c r="K11" s="29">
        <v>4</v>
      </c>
      <c r="L11" s="29">
        <v>758</v>
      </c>
      <c r="M11" s="30">
        <v>189.5</v>
      </c>
      <c r="N11" s="31">
        <v>3</v>
      </c>
      <c r="O11" s="32">
        <v>192.5</v>
      </c>
    </row>
    <row r="12" spans="1:17" ht="26.25" x14ac:dyDescent="0.25">
      <c r="A12" s="20" t="s">
        <v>128</v>
      </c>
      <c r="B12" s="21" t="s">
        <v>20</v>
      </c>
      <c r="C12" s="22">
        <v>44150</v>
      </c>
      <c r="D12" s="23" t="s">
        <v>32</v>
      </c>
      <c r="E12" s="24">
        <v>189</v>
      </c>
      <c r="F12" s="24">
        <v>191</v>
      </c>
      <c r="G12" s="24">
        <v>196</v>
      </c>
      <c r="H12" s="24">
        <v>194</v>
      </c>
      <c r="I12" s="24"/>
      <c r="J12" s="24"/>
      <c r="K12" s="29">
        <v>4</v>
      </c>
      <c r="L12" s="29">
        <v>770</v>
      </c>
      <c r="M12" s="30">
        <v>192.5</v>
      </c>
      <c r="N12" s="31">
        <v>2</v>
      </c>
      <c r="O12" s="32">
        <v>194.5</v>
      </c>
    </row>
    <row r="15" spans="1:17" x14ac:dyDescent="0.25">
      <c r="K15" s="17">
        <f>SUM(K2:K14)</f>
        <v>48</v>
      </c>
      <c r="L15" s="17">
        <f>SUM(L2:L14)</f>
        <v>9152</v>
      </c>
      <c r="M15" s="19">
        <f>SUM(L15/K15)</f>
        <v>190.66666666666666</v>
      </c>
      <c r="N15" s="17">
        <f>SUM(N2:N14)</f>
        <v>53</v>
      </c>
      <c r="O15" s="17">
        <f>SUM(M15+N15)</f>
        <v>243.66666666666666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7:J7 B7:C7" name="Range1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0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1"/>
  </protectedRanges>
  <conditionalFormatting sqref="F2">
    <cfRule type="top10" dxfId="77" priority="65" rank="1"/>
  </conditionalFormatting>
  <conditionalFormatting sqref="G2">
    <cfRule type="top10" dxfId="76" priority="64" rank="1"/>
  </conditionalFormatting>
  <conditionalFormatting sqref="H2">
    <cfRule type="top10" dxfId="75" priority="63" rank="1"/>
  </conditionalFormatting>
  <conditionalFormatting sqref="I2">
    <cfRule type="top10" dxfId="74" priority="61" rank="1"/>
  </conditionalFormatting>
  <conditionalFormatting sqref="J2">
    <cfRule type="top10" dxfId="73" priority="62" rank="1"/>
  </conditionalFormatting>
  <conditionalFormatting sqref="E2">
    <cfRule type="top10" dxfId="72" priority="66" rank="1"/>
  </conditionalFormatting>
  <conditionalFormatting sqref="F3">
    <cfRule type="top10" dxfId="71" priority="55" rank="1"/>
  </conditionalFormatting>
  <conditionalFormatting sqref="G3">
    <cfRule type="top10" dxfId="70" priority="56" rank="1"/>
  </conditionalFormatting>
  <conditionalFormatting sqref="H3">
    <cfRule type="top10" dxfId="69" priority="57" rank="1"/>
  </conditionalFormatting>
  <conditionalFormatting sqref="I3">
    <cfRule type="top10" dxfId="68" priority="58" rank="1"/>
  </conditionalFormatting>
  <conditionalFormatting sqref="J3">
    <cfRule type="top10" dxfId="67" priority="59" rank="1"/>
  </conditionalFormatting>
  <conditionalFormatting sqref="E3">
    <cfRule type="top10" dxfId="66" priority="60" rank="1"/>
  </conditionalFormatting>
  <conditionalFormatting sqref="F4">
    <cfRule type="top10" dxfId="65" priority="53" rank="1"/>
  </conditionalFormatting>
  <conditionalFormatting sqref="G4">
    <cfRule type="top10" dxfId="64" priority="52" rank="1"/>
  </conditionalFormatting>
  <conditionalFormatting sqref="H4">
    <cfRule type="top10" dxfId="63" priority="51" rank="1"/>
  </conditionalFormatting>
  <conditionalFormatting sqref="I4">
    <cfRule type="top10" dxfId="62" priority="49" rank="1"/>
  </conditionalFormatting>
  <conditionalFormatting sqref="J4">
    <cfRule type="top10" dxfId="61" priority="50" rank="1"/>
  </conditionalFormatting>
  <conditionalFormatting sqref="E4">
    <cfRule type="top10" dxfId="60" priority="54" rank="1"/>
  </conditionalFormatting>
  <conditionalFormatting sqref="F5">
    <cfRule type="top10" dxfId="59" priority="47" rank="1"/>
  </conditionalFormatting>
  <conditionalFormatting sqref="G5">
    <cfRule type="top10" dxfId="58" priority="46" rank="1"/>
  </conditionalFormatting>
  <conditionalFormatting sqref="H5">
    <cfRule type="top10" dxfId="57" priority="45" rank="1"/>
  </conditionalFormatting>
  <conditionalFormatting sqref="I5">
    <cfRule type="top10" dxfId="56" priority="43" rank="1"/>
  </conditionalFormatting>
  <conditionalFormatting sqref="J5">
    <cfRule type="top10" dxfId="55" priority="44" rank="1"/>
  </conditionalFormatting>
  <conditionalFormatting sqref="E5">
    <cfRule type="top10" dxfId="54" priority="48" rank="1"/>
  </conditionalFormatting>
  <conditionalFormatting sqref="E6">
    <cfRule type="top10" dxfId="53" priority="42" rank="1"/>
  </conditionalFormatting>
  <conditionalFormatting sqref="F6">
    <cfRule type="top10" dxfId="52" priority="41" rank="1"/>
  </conditionalFormatting>
  <conditionalFormatting sqref="G6">
    <cfRule type="top10" dxfId="51" priority="40" rank="1"/>
  </conditionalFormatting>
  <conditionalFormatting sqref="H6">
    <cfRule type="top10" dxfId="50" priority="39" rank="1"/>
  </conditionalFormatting>
  <conditionalFormatting sqref="I6">
    <cfRule type="top10" dxfId="49" priority="38" rank="1"/>
  </conditionalFormatting>
  <conditionalFormatting sqref="J6">
    <cfRule type="top10" dxfId="48" priority="37" rank="1"/>
  </conditionalFormatting>
  <conditionalFormatting sqref="F7">
    <cfRule type="top10" dxfId="47" priority="35" rank="1"/>
  </conditionalFormatting>
  <conditionalFormatting sqref="G7">
    <cfRule type="top10" dxfId="46" priority="34" rank="1"/>
  </conditionalFormatting>
  <conditionalFormatting sqref="H7">
    <cfRule type="top10" dxfId="45" priority="33" rank="1"/>
  </conditionalFormatting>
  <conditionalFormatting sqref="I7">
    <cfRule type="top10" dxfId="44" priority="31" rank="1"/>
  </conditionalFormatting>
  <conditionalFormatting sqref="J7">
    <cfRule type="top10" dxfId="43" priority="32" rank="1"/>
  </conditionalFormatting>
  <conditionalFormatting sqref="E7">
    <cfRule type="top10" dxfId="42" priority="36" rank="1"/>
  </conditionalFormatting>
  <conditionalFormatting sqref="F8">
    <cfRule type="top10" dxfId="41" priority="29" rank="1"/>
  </conditionalFormatting>
  <conditionalFormatting sqref="G8">
    <cfRule type="top10" dxfId="40" priority="28" rank="1"/>
  </conditionalFormatting>
  <conditionalFormatting sqref="H8">
    <cfRule type="top10" dxfId="39" priority="27" rank="1"/>
  </conditionalFormatting>
  <conditionalFormatting sqref="I8">
    <cfRule type="top10" dxfId="38" priority="25" rank="1"/>
  </conditionalFormatting>
  <conditionalFormatting sqref="J8">
    <cfRule type="top10" dxfId="37" priority="26" rank="1"/>
  </conditionalFormatting>
  <conditionalFormatting sqref="E8">
    <cfRule type="top10" dxfId="36" priority="30" rank="1"/>
  </conditionalFormatting>
  <conditionalFormatting sqref="I9">
    <cfRule type="top10" dxfId="35" priority="24" rank="1"/>
  </conditionalFormatting>
  <conditionalFormatting sqref="E9">
    <cfRule type="top10" dxfId="34" priority="23" rank="1"/>
  </conditionalFormatting>
  <conditionalFormatting sqref="F9">
    <cfRule type="top10" dxfId="33" priority="22" rank="1"/>
  </conditionalFormatting>
  <conditionalFormatting sqref="G9">
    <cfRule type="top10" dxfId="32" priority="21" rank="1"/>
  </conditionalFormatting>
  <conditionalFormatting sqref="H9">
    <cfRule type="top10" dxfId="31" priority="20" rank="1"/>
  </conditionalFormatting>
  <conditionalFormatting sqref="J9">
    <cfRule type="top10" dxfId="30" priority="19" rank="1"/>
  </conditionalFormatting>
  <conditionalFormatting sqref="E10">
    <cfRule type="top10" dxfId="29" priority="18" rank="1"/>
  </conditionalFormatting>
  <conditionalFormatting sqref="F10">
    <cfRule type="top10" dxfId="28" priority="17" rank="1"/>
  </conditionalFormatting>
  <conditionalFormatting sqref="G10">
    <cfRule type="top10" dxfId="27" priority="16" rank="1"/>
  </conditionalFormatting>
  <conditionalFormatting sqref="H10">
    <cfRule type="top10" dxfId="26" priority="15" rank="1"/>
  </conditionalFormatting>
  <conditionalFormatting sqref="I10">
    <cfRule type="top10" dxfId="25" priority="14" rank="1"/>
  </conditionalFormatting>
  <conditionalFormatting sqref="J10">
    <cfRule type="top10" dxfId="24" priority="13" rank="1"/>
  </conditionalFormatting>
  <conditionalFormatting sqref="E11">
    <cfRule type="top10" dxfId="23" priority="12" rank="1"/>
  </conditionalFormatting>
  <conditionalFormatting sqref="F11">
    <cfRule type="top10" dxfId="22" priority="11" rank="1"/>
  </conditionalFormatting>
  <conditionalFormatting sqref="G11">
    <cfRule type="top10" dxfId="21" priority="10" rank="1"/>
  </conditionalFormatting>
  <conditionalFormatting sqref="H11">
    <cfRule type="top10" dxfId="20" priority="9" rank="1"/>
  </conditionalFormatting>
  <conditionalFormatting sqref="I11">
    <cfRule type="top10" dxfId="19" priority="8" rank="1"/>
  </conditionalFormatting>
  <conditionalFormatting sqref="J11">
    <cfRule type="top10" dxfId="18" priority="7" rank="1"/>
  </conditionalFormatting>
  <conditionalFormatting sqref="E12">
    <cfRule type="top10" dxfId="17" priority="6" rank="1"/>
  </conditionalFormatting>
  <conditionalFormatting sqref="F12">
    <cfRule type="top10" dxfId="16" priority="5" rank="1"/>
  </conditionalFormatting>
  <conditionalFormatting sqref="G12">
    <cfRule type="top10" dxfId="15" priority="4" rank="1"/>
  </conditionalFormatting>
  <conditionalFormatting sqref="H12">
    <cfRule type="top10" dxfId="14" priority="3" rank="1"/>
  </conditionalFormatting>
  <conditionalFormatting sqref="I12">
    <cfRule type="top10" dxfId="13" priority="2" rank="1"/>
  </conditionalFormatting>
  <conditionalFormatting sqref="J12">
    <cfRule type="top10" dxfId="12" priority="1" rank="1"/>
  </conditionalFormatting>
  <hyperlinks>
    <hyperlink ref="Q1" location="'National Adult Rankings'!A1" display="Return to Rankings" xr:uid="{851B19D5-EB6A-457C-AE62-3718097832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1FECE729-12B1-4D2D-A94F-D923F549E282}">
          <x14:formula1>
            <xm:f>'C:\Users\abra2\Desktop\[__ABRA Scoring Program  2-25-2020 MASTER (3).xlsm]DATA'!#REF!</xm:f>
          </x14:formula1>
          <xm:sqref>B3</xm:sqref>
        </x14:dataValidation>
        <x14:dataValidation type="list" allowBlank="1" showInputMessage="1" showErrorMessage="1" xr:uid="{A157E251-90CE-40FB-8402-354FB480F17C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891B-1E53-4BF9-A65B-2A14466C380A}">
  <sheetPr codeName="Sheet5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66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184</v>
      </c>
      <c r="G2" s="24">
        <v>186</v>
      </c>
      <c r="H2" s="24">
        <v>189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" priority="1" rank="1"/>
  </conditionalFormatting>
  <conditionalFormatting sqref="G2">
    <cfRule type="top10" dxfId="10" priority="2" rank="1"/>
  </conditionalFormatting>
  <conditionalFormatting sqref="H2">
    <cfRule type="top10" dxfId="9" priority="3" rank="1"/>
  </conditionalFormatting>
  <conditionalFormatting sqref="I2">
    <cfRule type="top10" dxfId="8" priority="4" rank="1"/>
  </conditionalFormatting>
  <conditionalFormatting sqref="J2">
    <cfRule type="top10" dxfId="7" priority="5" rank="1"/>
  </conditionalFormatting>
  <conditionalFormatting sqref="E2">
    <cfRule type="top10" dxfId="6" priority="6" rank="1"/>
  </conditionalFormatting>
  <hyperlinks>
    <hyperlink ref="Q1" location="'National Adult Rankings'!A1" display="Return to Rankings" xr:uid="{745FEE58-094C-4C84-B5FF-E1982B7835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CCAF2-D52A-4540-B287-095CC8815147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BCDAF996-DC81-4D30-9DFD-E62925D12D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3D0B-E10B-4D6D-BD51-DBAC2A12B0FD}">
  <sheetPr codeName="Sheet3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52</v>
      </c>
      <c r="C2" s="22">
        <v>44023</v>
      </c>
      <c r="D2" s="23" t="s">
        <v>49</v>
      </c>
      <c r="E2" s="24">
        <v>178</v>
      </c>
      <c r="F2" s="24">
        <v>181</v>
      </c>
      <c r="G2" s="24">
        <v>174</v>
      </c>
      <c r="H2" s="24">
        <v>165</v>
      </c>
      <c r="I2" s="24"/>
      <c r="J2" s="24"/>
      <c r="K2" s="29">
        <v>4</v>
      </c>
      <c r="L2" s="29">
        <v>698</v>
      </c>
      <c r="M2" s="30">
        <v>174.5</v>
      </c>
      <c r="N2" s="31">
        <v>2</v>
      </c>
      <c r="O2" s="32">
        <v>176.5</v>
      </c>
    </row>
    <row r="5" spans="1:17" x14ac:dyDescent="0.25">
      <c r="K5" s="17">
        <f>SUM(K2:K4)</f>
        <v>4</v>
      </c>
      <c r="L5" s="17">
        <f>SUM(L2:L4)</f>
        <v>698</v>
      </c>
      <c r="M5" s="19">
        <f>SUM(L5/K5)</f>
        <v>174.5</v>
      </c>
      <c r="N5" s="17">
        <f>SUM(N2:N4)</f>
        <v>2</v>
      </c>
      <c r="O5" s="19">
        <f>SUM(M5+N5)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9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National Adult Rankings'!A1" display="Return to Rankings" xr:uid="{F0828C07-BB07-474F-B7E3-990D8137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916183-82F6-4D5B-BB1A-1F2134D63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0E1C-40E4-4C0B-A4B3-FEBDEFBB5542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237</v>
      </c>
      <c r="C2" s="22">
        <v>44030</v>
      </c>
      <c r="D2" s="23" t="s">
        <v>204</v>
      </c>
      <c r="E2" s="24">
        <v>196</v>
      </c>
      <c r="F2" s="24">
        <v>198</v>
      </c>
      <c r="G2" s="24">
        <v>194</v>
      </c>
      <c r="H2" s="24">
        <v>196</v>
      </c>
      <c r="I2" s="24"/>
      <c r="J2" s="24"/>
      <c r="K2" s="29">
        <v>4</v>
      </c>
      <c r="L2" s="29">
        <v>784</v>
      </c>
      <c r="M2" s="30">
        <v>196</v>
      </c>
      <c r="N2" s="31">
        <v>2</v>
      </c>
      <c r="O2" s="32">
        <v>198</v>
      </c>
    </row>
    <row r="3" spans="1:17" x14ac:dyDescent="0.25">
      <c r="A3" s="20" t="s">
        <v>61</v>
      </c>
      <c r="B3" s="21" t="s">
        <v>237</v>
      </c>
      <c r="C3" s="22">
        <v>44058</v>
      </c>
      <c r="D3" s="23" t="s">
        <v>113</v>
      </c>
      <c r="E3" s="24">
        <v>196</v>
      </c>
      <c r="F3" s="24">
        <v>195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590</v>
      </c>
      <c r="M3" s="30">
        <f>IFERROR(L3/K3,0)</f>
        <v>196.66666666666666</v>
      </c>
      <c r="N3" s="31">
        <v>2</v>
      </c>
      <c r="O3" s="32">
        <f>SUM(M3+N3)</f>
        <v>198.66666666666666</v>
      </c>
    </row>
    <row r="4" spans="1:17" x14ac:dyDescent="0.25">
      <c r="A4" s="20" t="s">
        <v>127</v>
      </c>
      <c r="B4" s="21" t="s">
        <v>237</v>
      </c>
      <c r="C4" s="22">
        <v>44122</v>
      </c>
      <c r="D4" s="23" t="s">
        <v>159</v>
      </c>
      <c r="E4" s="24">
        <v>190</v>
      </c>
      <c r="F4" s="24">
        <v>192</v>
      </c>
      <c r="G4" s="24">
        <v>191</v>
      </c>
      <c r="H4" s="24">
        <v>196</v>
      </c>
      <c r="I4" s="24">
        <v>198.001</v>
      </c>
      <c r="J4" s="24">
        <v>197</v>
      </c>
      <c r="K4" s="29">
        <v>6</v>
      </c>
      <c r="L4" s="29">
        <v>1164.001</v>
      </c>
      <c r="M4" s="30">
        <v>194.00016666666667</v>
      </c>
      <c r="N4" s="31">
        <v>4</v>
      </c>
      <c r="O4" s="32">
        <v>198.00016666666667</v>
      </c>
    </row>
    <row r="5" spans="1:17" x14ac:dyDescent="0.25">
      <c r="A5" s="20" t="s">
        <v>127</v>
      </c>
      <c r="B5" s="21" t="s">
        <v>237</v>
      </c>
      <c r="C5" s="22">
        <v>44136</v>
      </c>
      <c r="D5" s="23" t="s">
        <v>159</v>
      </c>
      <c r="E5" s="24">
        <v>191</v>
      </c>
      <c r="F5" s="24">
        <v>194</v>
      </c>
      <c r="G5" s="24">
        <v>192</v>
      </c>
      <c r="H5" s="24">
        <v>194</v>
      </c>
      <c r="I5" s="24"/>
      <c r="J5" s="24"/>
      <c r="K5" s="29">
        <v>4</v>
      </c>
      <c r="L5" s="29">
        <v>771</v>
      </c>
      <c r="M5" s="30">
        <v>192.75</v>
      </c>
      <c r="N5" s="31">
        <v>2</v>
      </c>
      <c r="O5" s="32">
        <v>194.75</v>
      </c>
    </row>
    <row r="8" spans="1:17" x14ac:dyDescent="0.25">
      <c r="K8" s="17">
        <f>SUM(K2:K7)</f>
        <v>17</v>
      </c>
      <c r="L8" s="17">
        <f>SUM(L2:L7)</f>
        <v>3309.0010000000002</v>
      </c>
      <c r="M8" s="19">
        <f>SUM(L8/K8)</f>
        <v>194.64711764705885</v>
      </c>
      <c r="N8" s="17">
        <f>SUM(N2:N7)</f>
        <v>10</v>
      </c>
      <c r="O8" s="19">
        <f>SUM(M8+N8)</f>
        <v>204.64711764705885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5124" priority="25" rank="1"/>
  </conditionalFormatting>
  <conditionalFormatting sqref="I2">
    <cfRule type="top10" dxfId="5123" priority="22" rank="1"/>
    <cfRule type="top10" dxfId="5122" priority="27" rank="1"/>
  </conditionalFormatting>
  <conditionalFormatting sqref="E2">
    <cfRule type="top10" dxfId="5121" priority="26" rank="1"/>
  </conditionalFormatting>
  <conditionalFormatting sqref="G2">
    <cfRule type="top10" dxfId="5120" priority="24" rank="1"/>
  </conditionalFormatting>
  <conditionalFormatting sqref="H2">
    <cfRule type="top10" dxfId="5119" priority="23" rank="1"/>
  </conditionalFormatting>
  <conditionalFormatting sqref="J2">
    <cfRule type="top10" dxfId="5118" priority="21" rank="1"/>
  </conditionalFormatting>
  <conditionalFormatting sqref="F3">
    <cfRule type="top10" dxfId="5117" priority="19" rank="1"/>
  </conditionalFormatting>
  <conditionalFormatting sqref="G3">
    <cfRule type="top10" dxfId="5116" priority="18" rank="1"/>
  </conditionalFormatting>
  <conditionalFormatting sqref="H3">
    <cfRule type="top10" dxfId="5115" priority="17" rank="1"/>
  </conditionalFormatting>
  <conditionalFormatting sqref="I3">
    <cfRule type="top10" dxfId="5114" priority="15" rank="1"/>
  </conditionalFormatting>
  <conditionalFormatting sqref="J3">
    <cfRule type="top10" dxfId="5113" priority="16" rank="1"/>
  </conditionalFormatting>
  <conditionalFormatting sqref="E3">
    <cfRule type="top10" dxfId="5112" priority="20" rank="1"/>
  </conditionalFormatting>
  <conditionalFormatting sqref="F4">
    <cfRule type="top10" dxfId="5111" priority="12" rank="1"/>
  </conditionalFormatting>
  <conditionalFormatting sqref="I4">
    <cfRule type="top10" dxfId="5110" priority="9" rank="1"/>
    <cfRule type="top10" dxfId="5109" priority="14" rank="1"/>
  </conditionalFormatting>
  <conditionalFormatting sqref="E4">
    <cfRule type="top10" dxfId="5108" priority="13" rank="1"/>
  </conditionalFormatting>
  <conditionalFormatting sqref="G4">
    <cfRule type="top10" dxfId="5107" priority="11" rank="1"/>
  </conditionalFormatting>
  <conditionalFormatting sqref="H4">
    <cfRule type="top10" dxfId="5106" priority="10" rank="1"/>
  </conditionalFormatting>
  <conditionalFormatting sqref="J4">
    <cfRule type="top10" dxfId="5105" priority="8" rank="1"/>
  </conditionalFormatting>
  <conditionalFormatting sqref="F5">
    <cfRule type="top10" dxfId="5104" priority="5" rank="1"/>
  </conditionalFormatting>
  <conditionalFormatting sqref="I5">
    <cfRule type="top10" dxfId="5103" priority="2" rank="1"/>
    <cfRule type="top10" dxfId="5102" priority="7" rank="1"/>
  </conditionalFormatting>
  <conditionalFormatting sqref="E5">
    <cfRule type="top10" dxfId="5101" priority="6" rank="1"/>
  </conditionalFormatting>
  <conditionalFormatting sqref="G5">
    <cfRule type="top10" dxfId="5100" priority="4" rank="1"/>
  </conditionalFormatting>
  <conditionalFormatting sqref="H5">
    <cfRule type="top10" dxfId="5099" priority="3" rank="1"/>
  </conditionalFormatting>
  <conditionalFormatting sqref="J5">
    <cfRule type="top10" dxfId="5098" priority="1" rank="1"/>
  </conditionalFormatting>
  <hyperlinks>
    <hyperlink ref="Q1" location="'National Adult Rankings'!A1" display="Return to Rankings" xr:uid="{F521FC7E-49DA-4E6A-8428-25C44E845A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13BF3-86A9-40BF-8277-1C5E83D6C9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536-7AA3-4D27-BCD7-87F3E1566DAC}">
  <sheetPr codeName="Sheet6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96</v>
      </c>
      <c r="C2" s="22">
        <v>43918</v>
      </c>
      <c r="D2" s="23" t="s">
        <v>97</v>
      </c>
      <c r="E2" s="24">
        <v>193</v>
      </c>
      <c r="F2" s="24">
        <v>188</v>
      </c>
      <c r="G2" s="24">
        <v>190</v>
      </c>
      <c r="H2" s="24">
        <v>188</v>
      </c>
      <c r="I2" s="24"/>
      <c r="J2" s="24"/>
      <c r="K2" s="29">
        <f>COUNT(E2:J2)</f>
        <v>4</v>
      </c>
      <c r="L2" s="29">
        <f>SUM(E2:J2)</f>
        <v>759</v>
      </c>
      <c r="M2" s="30">
        <f>IFERROR(L2/K2,0)</f>
        <v>189.75</v>
      </c>
      <c r="N2" s="31">
        <v>2</v>
      </c>
      <c r="O2" s="32">
        <f>SUM(M2+N2)</f>
        <v>191.75</v>
      </c>
    </row>
    <row r="3" spans="1:17" x14ac:dyDescent="0.25">
      <c r="A3" s="20" t="s">
        <v>61</v>
      </c>
      <c r="B3" s="21" t="s">
        <v>96</v>
      </c>
      <c r="C3" s="22">
        <v>43939</v>
      </c>
      <c r="D3" s="23" t="s">
        <v>97</v>
      </c>
      <c r="E3" s="24">
        <v>183</v>
      </c>
      <c r="F3" s="24">
        <v>193</v>
      </c>
      <c r="G3" s="24">
        <v>178</v>
      </c>
      <c r="H3" s="24">
        <v>182</v>
      </c>
      <c r="I3" s="24"/>
      <c r="J3" s="24"/>
      <c r="K3" s="29">
        <f>COUNT(E3:J3)</f>
        <v>4</v>
      </c>
      <c r="L3" s="29">
        <f>SUM(E3:J3)</f>
        <v>736</v>
      </c>
      <c r="M3" s="30">
        <f>IFERROR(L3/K3,0)</f>
        <v>184</v>
      </c>
      <c r="N3" s="31">
        <v>2</v>
      </c>
      <c r="O3" s="32">
        <f>SUM(M3+N3)</f>
        <v>186</v>
      </c>
    </row>
    <row r="6" spans="1:17" x14ac:dyDescent="0.25">
      <c r="K6" s="17">
        <f>SUM(K2:K5)</f>
        <v>8</v>
      </c>
      <c r="L6" s="17">
        <f>SUM(L2:L5)</f>
        <v>1495</v>
      </c>
      <c r="M6" s="19">
        <f>SUM(L6/K6)</f>
        <v>186.875</v>
      </c>
      <c r="N6" s="17">
        <f>SUM(N2:N5)</f>
        <v>4</v>
      </c>
      <c r="O6" s="19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5097" priority="11" rank="1"/>
  </conditionalFormatting>
  <conditionalFormatting sqref="G2">
    <cfRule type="top10" dxfId="5096" priority="10" rank="1"/>
  </conditionalFormatting>
  <conditionalFormatting sqref="H2">
    <cfRule type="top10" dxfId="5095" priority="9" rank="1"/>
  </conditionalFormatting>
  <conditionalFormatting sqref="I2">
    <cfRule type="top10" dxfId="5094" priority="7" rank="1"/>
  </conditionalFormatting>
  <conditionalFormatting sqref="J2">
    <cfRule type="top10" dxfId="5093" priority="8" rank="1"/>
  </conditionalFormatting>
  <conditionalFormatting sqref="E2">
    <cfRule type="top10" dxfId="5092" priority="12" rank="1"/>
  </conditionalFormatting>
  <conditionalFormatting sqref="F3">
    <cfRule type="top10" dxfId="5091" priority="5" rank="1"/>
  </conditionalFormatting>
  <conditionalFormatting sqref="G3">
    <cfRule type="top10" dxfId="5090" priority="4" rank="1"/>
  </conditionalFormatting>
  <conditionalFormatting sqref="H3">
    <cfRule type="top10" dxfId="5089" priority="3" rank="1"/>
  </conditionalFormatting>
  <conditionalFormatting sqref="I3">
    <cfRule type="top10" dxfId="5088" priority="1" rank="1"/>
  </conditionalFormatting>
  <conditionalFormatting sqref="J3">
    <cfRule type="top10" dxfId="5087" priority="2" rank="1"/>
  </conditionalFormatting>
  <conditionalFormatting sqref="E3">
    <cfRule type="top10" dxfId="5086" priority="6" rank="1"/>
  </conditionalFormatting>
  <hyperlinks>
    <hyperlink ref="Q1" location="'National Adult Rankings'!A1" display="Return to Rankings" xr:uid="{3FC27207-C65F-484A-83A4-FB2DCDCE5B4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51FA-8462-4AA5-8FB7-467BB9C19E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244</v>
      </c>
      <c r="C2" s="22">
        <v>44030</v>
      </c>
      <c r="D2" s="23" t="s">
        <v>204</v>
      </c>
      <c r="E2" s="24">
        <v>184</v>
      </c>
      <c r="F2" s="24">
        <v>194</v>
      </c>
      <c r="G2" s="24">
        <v>190</v>
      </c>
      <c r="H2" s="24">
        <v>194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5" spans="1:17" x14ac:dyDescent="0.25">
      <c r="K5" s="17">
        <f>SUM(K2:K4)</f>
        <v>4</v>
      </c>
      <c r="L5" s="17">
        <f>SUM(L2:L4)</f>
        <v>762</v>
      </c>
      <c r="M5" s="19">
        <f>SUM(L5/K5)</f>
        <v>190.5</v>
      </c>
      <c r="N5" s="17">
        <f>SUM(N2:N4)</f>
        <v>2</v>
      </c>
      <c r="O5" s="19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5085" priority="5" rank="1"/>
  </conditionalFormatting>
  <conditionalFormatting sqref="I2">
    <cfRule type="top10" dxfId="5084" priority="2" rank="1"/>
    <cfRule type="top10" dxfId="5083" priority="7" rank="1"/>
  </conditionalFormatting>
  <conditionalFormatting sqref="E2">
    <cfRule type="top10" dxfId="5082" priority="6" rank="1"/>
  </conditionalFormatting>
  <conditionalFormatting sqref="G2">
    <cfRule type="top10" dxfId="5081" priority="4" rank="1"/>
  </conditionalFormatting>
  <conditionalFormatting sqref="H2">
    <cfRule type="top10" dxfId="5080" priority="3" rank="1"/>
  </conditionalFormatting>
  <conditionalFormatting sqref="J2">
    <cfRule type="top10" dxfId="5079" priority="1" rank="1"/>
  </conditionalFormatting>
  <hyperlinks>
    <hyperlink ref="Q1" location="'National Adult Rankings'!A1" display="Return to Rankings" xr:uid="{8FB29F0C-410A-4DE2-B0D9-B7C4CC5359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6BCCB-87E6-4076-9F11-0696B07A6F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Q9"/>
  <sheetViews>
    <sheetView workbookViewId="0">
      <selection activeCell="A15" sqref="A15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87</v>
      </c>
      <c r="C2" s="22">
        <v>43918</v>
      </c>
      <c r="D2" s="23" t="s">
        <v>88</v>
      </c>
      <c r="E2" s="24">
        <v>193</v>
      </c>
      <c r="F2" s="24">
        <v>189</v>
      </c>
      <c r="G2" s="24">
        <v>187</v>
      </c>
      <c r="H2" s="24">
        <v>182</v>
      </c>
      <c r="I2" s="24"/>
      <c r="J2" s="24"/>
      <c r="K2" s="29">
        <f>COUNT(E2:J2)</f>
        <v>4</v>
      </c>
      <c r="L2" s="29">
        <f>SUM(E2:J2)</f>
        <v>751</v>
      </c>
      <c r="M2" s="30">
        <f>IFERROR(L2/K2,0)</f>
        <v>187.75</v>
      </c>
      <c r="N2" s="31">
        <v>2</v>
      </c>
      <c r="O2" s="32">
        <f>SUM(M2+N2)</f>
        <v>189.75</v>
      </c>
    </row>
    <row r="3" spans="1:17" x14ac:dyDescent="0.25">
      <c r="A3" s="20" t="s">
        <v>127</v>
      </c>
      <c r="B3" s="21" t="s">
        <v>87</v>
      </c>
      <c r="C3" s="63">
        <v>44002</v>
      </c>
      <c r="D3" s="66" t="s">
        <v>88</v>
      </c>
      <c r="E3" s="44">
        <v>194</v>
      </c>
      <c r="F3" s="44">
        <v>191</v>
      </c>
      <c r="G3" s="44">
        <v>194</v>
      </c>
      <c r="H3" s="44">
        <v>189</v>
      </c>
      <c r="I3" s="24"/>
      <c r="J3" s="24"/>
      <c r="K3" s="29">
        <v>4</v>
      </c>
      <c r="L3" s="29">
        <v>768</v>
      </c>
      <c r="M3" s="30">
        <v>192</v>
      </c>
      <c r="N3" s="31">
        <v>2</v>
      </c>
      <c r="O3" s="32">
        <v>194</v>
      </c>
    </row>
    <row r="4" spans="1:17" x14ac:dyDescent="0.25">
      <c r="A4" s="20" t="s">
        <v>127</v>
      </c>
      <c r="B4" s="21" t="s">
        <v>87</v>
      </c>
      <c r="C4" s="22">
        <v>44051</v>
      </c>
      <c r="D4" s="23" t="s">
        <v>88</v>
      </c>
      <c r="E4" s="24">
        <v>194</v>
      </c>
      <c r="F4" s="24">
        <v>197</v>
      </c>
      <c r="G4" s="24">
        <v>197</v>
      </c>
      <c r="H4" s="24">
        <v>194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40" t="s">
        <v>127</v>
      </c>
      <c r="B5" s="41" t="s">
        <v>87</v>
      </c>
      <c r="C5" s="42">
        <v>44093</v>
      </c>
      <c r="D5" s="23" t="s">
        <v>88</v>
      </c>
      <c r="E5" s="44">
        <v>190</v>
      </c>
      <c r="F5" s="44">
        <v>184</v>
      </c>
      <c r="G5" s="44">
        <v>191</v>
      </c>
      <c r="H5" s="44">
        <v>189</v>
      </c>
      <c r="I5" s="44"/>
      <c r="J5" s="44"/>
      <c r="K5" s="45">
        <v>4</v>
      </c>
      <c r="L5" s="45">
        <v>754</v>
      </c>
      <c r="M5" s="46">
        <v>188.5</v>
      </c>
      <c r="N5" s="47">
        <v>2</v>
      </c>
      <c r="O5" s="48">
        <v>190.5</v>
      </c>
    </row>
    <row r="6" spans="1:17" x14ac:dyDescent="0.25">
      <c r="A6" s="20" t="s">
        <v>127</v>
      </c>
      <c r="B6" s="21" t="s">
        <v>87</v>
      </c>
      <c r="C6" s="22">
        <v>44114</v>
      </c>
      <c r="D6" s="23" t="s">
        <v>88</v>
      </c>
      <c r="E6" s="24">
        <v>190</v>
      </c>
      <c r="F6" s="24">
        <v>189</v>
      </c>
      <c r="G6" s="24">
        <v>192</v>
      </c>
      <c r="H6" s="24">
        <v>191</v>
      </c>
      <c r="I6" s="24">
        <v>194</v>
      </c>
      <c r="J6" s="24">
        <v>186</v>
      </c>
      <c r="K6" s="29">
        <v>6</v>
      </c>
      <c r="L6" s="29">
        <v>1142</v>
      </c>
      <c r="M6" s="30">
        <v>190.33333333333334</v>
      </c>
      <c r="N6" s="31">
        <v>4</v>
      </c>
      <c r="O6" s="32">
        <v>194.33333333333334</v>
      </c>
    </row>
    <row r="9" spans="1:17" x14ac:dyDescent="0.25">
      <c r="K9" s="17">
        <f>SUM(K2:K8)</f>
        <v>22</v>
      </c>
      <c r="L9" s="17">
        <f>SUM(L2:L8)</f>
        <v>4197</v>
      </c>
      <c r="M9" s="16">
        <f>SUM(L9/K9)</f>
        <v>190.77272727272728</v>
      </c>
      <c r="N9" s="17">
        <f>SUM(N2:N8)</f>
        <v>12</v>
      </c>
      <c r="O9" s="17">
        <f>SUM(M9+N9)</f>
        <v>202.77272727272728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1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5:J5 B5:C5" name="Range1_2_2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B6" name="Range1_2_1_1"/>
    <protectedRange algorithmName="SHA-512" hashValue="ON39YdpmFHfN9f47KpiRvqrKx0V9+erV1CNkpWzYhW/Qyc6aT8rEyCrvauWSYGZK2ia3o7vd3akF07acHAFpOA==" saltValue="yVW9XmDwTqEnmpSGai0KYg==" spinCount="100000" sqref="I6:J6" name="Range1_5_1"/>
    <protectedRange algorithmName="SHA-512" hashValue="ON39YdpmFHfN9f47KpiRvqrKx0V9+erV1CNkpWzYhW/Qyc6aT8rEyCrvauWSYGZK2ia3o7vd3akF07acHAFpOA==" saltValue="yVW9XmDwTqEnmpSGai0KYg==" spinCount="100000" sqref="E6:H6" name="Range1_3_1_1_1"/>
  </protectedRanges>
  <conditionalFormatting sqref="F2">
    <cfRule type="top10" dxfId="5078" priority="38" rank="1"/>
  </conditionalFormatting>
  <conditionalFormatting sqref="G2">
    <cfRule type="top10" dxfId="5077" priority="37" rank="1"/>
  </conditionalFormatting>
  <conditionalFormatting sqref="H2">
    <cfRule type="top10" dxfId="5076" priority="36" rank="1"/>
  </conditionalFormatting>
  <conditionalFormatting sqref="I2">
    <cfRule type="top10" dxfId="5075" priority="34" rank="1"/>
  </conditionalFormatting>
  <conditionalFormatting sqref="J2">
    <cfRule type="top10" dxfId="5074" priority="35" rank="1"/>
  </conditionalFormatting>
  <conditionalFormatting sqref="E2">
    <cfRule type="top10" dxfId="5073" priority="39" rank="1"/>
  </conditionalFormatting>
  <conditionalFormatting sqref="J3">
    <cfRule type="top10" dxfId="5072" priority="27" rank="1"/>
  </conditionalFormatting>
  <conditionalFormatting sqref="I3">
    <cfRule type="top10" dxfId="5071" priority="23" rank="1"/>
  </conditionalFormatting>
  <conditionalFormatting sqref="E3">
    <cfRule type="top10" dxfId="5070" priority="22" rank="1"/>
  </conditionalFormatting>
  <conditionalFormatting sqref="F3">
    <cfRule type="top10" dxfId="5069" priority="21" rank="1"/>
  </conditionalFormatting>
  <conditionalFormatting sqref="G3">
    <cfRule type="top10" dxfId="5068" priority="20" rank="1"/>
  </conditionalFormatting>
  <conditionalFormatting sqref="H3">
    <cfRule type="top10" dxfId="5067" priority="19" rank="1"/>
  </conditionalFormatting>
  <conditionalFormatting sqref="I4">
    <cfRule type="top10" dxfId="5066" priority="18" rank="1"/>
  </conditionalFormatting>
  <conditionalFormatting sqref="E4">
    <cfRule type="top10" dxfId="5065" priority="17" rank="1"/>
  </conditionalFormatting>
  <conditionalFormatting sqref="F4">
    <cfRule type="top10" dxfId="5064" priority="16" rank="1"/>
  </conditionalFormatting>
  <conditionalFormatting sqref="G4">
    <cfRule type="top10" dxfId="5063" priority="15" rank="1"/>
  </conditionalFormatting>
  <conditionalFormatting sqref="H4">
    <cfRule type="top10" dxfId="5062" priority="14" rank="1"/>
  </conditionalFormatting>
  <conditionalFormatting sqref="J4">
    <cfRule type="top10" dxfId="5061" priority="13" rank="1"/>
  </conditionalFormatting>
  <conditionalFormatting sqref="I5">
    <cfRule type="top10" dxfId="5060" priority="12" rank="1"/>
  </conditionalFormatting>
  <conditionalFormatting sqref="E5">
    <cfRule type="top10" dxfId="5059" priority="11" rank="1"/>
  </conditionalFormatting>
  <conditionalFormatting sqref="F5">
    <cfRule type="top10" dxfId="5058" priority="10" rank="1"/>
  </conditionalFormatting>
  <conditionalFormatting sqref="G5">
    <cfRule type="top10" dxfId="5057" priority="9" rank="1"/>
  </conditionalFormatting>
  <conditionalFormatting sqref="H5">
    <cfRule type="top10" dxfId="5056" priority="8" rank="1"/>
  </conditionalFormatting>
  <conditionalFormatting sqref="J5">
    <cfRule type="top10" dxfId="5055" priority="7" rank="1"/>
  </conditionalFormatting>
  <conditionalFormatting sqref="I6">
    <cfRule type="top10" dxfId="5054" priority="6" rank="1"/>
  </conditionalFormatting>
  <conditionalFormatting sqref="E6">
    <cfRule type="top10" dxfId="5053" priority="5" rank="1"/>
  </conditionalFormatting>
  <conditionalFormatting sqref="F6">
    <cfRule type="top10" dxfId="5052" priority="4" rank="1"/>
  </conditionalFormatting>
  <conditionalFormatting sqref="G6">
    <cfRule type="top10" dxfId="5051" priority="3" rank="1"/>
  </conditionalFormatting>
  <conditionalFormatting sqref="H6">
    <cfRule type="top10" dxfId="5050" priority="2" rank="1"/>
  </conditionalFormatting>
  <conditionalFormatting sqref="J6">
    <cfRule type="top10" dxfId="5049" priority="1" rank="1"/>
  </conditionalFormatting>
  <hyperlinks>
    <hyperlink ref="Q1" location="'National Adult Rankings'!A1" display="Return to Rankings" xr:uid="{56FE0695-FB17-43B2-B293-3254F8B586E3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2D17-76E4-4B38-B79E-3674611A4118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267</v>
      </c>
      <c r="C2" s="22">
        <v>44040</v>
      </c>
      <c r="D2" s="23" t="s">
        <v>32</v>
      </c>
      <c r="E2" s="24">
        <v>174</v>
      </c>
      <c r="F2" s="24">
        <v>174</v>
      </c>
      <c r="G2" s="24">
        <v>172</v>
      </c>
      <c r="H2" s="24"/>
      <c r="I2" s="24"/>
      <c r="J2" s="24"/>
      <c r="K2" s="29">
        <v>3</v>
      </c>
      <c r="L2" s="29">
        <v>520</v>
      </c>
      <c r="M2" s="30">
        <v>173.33333333333334</v>
      </c>
      <c r="N2" s="31">
        <v>11</v>
      </c>
      <c r="O2" s="32">
        <v>184.33333333333334</v>
      </c>
    </row>
    <row r="3" spans="1:17" x14ac:dyDescent="0.25">
      <c r="A3" s="20" t="s">
        <v>129</v>
      </c>
      <c r="B3" s="21" t="s">
        <v>267</v>
      </c>
      <c r="C3" s="22">
        <v>44059</v>
      </c>
      <c r="D3" s="23" t="s">
        <v>32</v>
      </c>
      <c r="E3" s="24">
        <v>182</v>
      </c>
      <c r="F3" s="24">
        <v>166</v>
      </c>
      <c r="G3" s="24">
        <v>182</v>
      </c>
      <c r="H3" s="24">
        <v>179</v>
      </c>
      <c r="I3" s="24"/>
      <c r="J3" s="24"/>
      <c r="K3" s="29">
        <v>4</v>
      </c>
      <c r="L3" s="29">
        <v>709</v>
      </c>
      <c r="M3" s="30">
        <v>177.25</v>
      </c>
      <c r="N3" s="31">
        <v>2</v>
      </c>
      <c r="O3" s="32">
        <v>179.25</v>
      </c>
    </row>
    <row r="4" spans="1:17" x14ac:dyDescent="0.25">
      <c r="A4" s="20" t="s">
        <v>129</v>
      </c>
      <c r="B4" s="21" t="s">
        <v>267</v>
      </c>
      <c r="C4" s="22">
        <v>44068</v>
      </c>
      <c r="D4" s="23" t="s">
        <v>32</v>
      </c>
      <c r="E4" s="24">
        <v>172</v>
      </c>
      <c r="F4" s="24">
        <v>187</v>
      </c>
      <c r="G4" s="24">
        <v>172</v>
      </c>
      <c r="H4" s="24"/>
      <c r="I4" s="24"/>
      <c r="J4" s="24"/>
      <c r="K4" s="29">
        <v>3</v>
      </c>
      <c r="L4" s="29">
        <v>531</v>
      </c>
      <c r="M4" s="30">
        <v>177</v>
      </c>
      <c r="N4" s="31">
        <v>3</v>
      </c>
      <c r="O4" s="32">
        <v>180</v>
      </c>
    </row>
    <row r="5" spans="1:17" x14ac:dyDescent="0.25">
      <c r="A5" s="20" t="s">
        <v>129</v>
      </c>
      <c r="B5" s="21" t="s">
        <v>267</v>
      </c>
      <c r="C5" s="22">
        <v>44094</v>
      </c>
      <c r="D5" s="23" t="s">
        <v>32</v>
      </c>
      <c r="E5" s="24">
        <v>160</v>
      </c>
      <c r="F5" s="24">
        <v>173</v>
      </c>
      <c r="G5" s="24">
        <v>165</v>
      </c>
      <c r="H5" s="24">
        <v>181</v>
      </c>
      <c r="I5" s="24">
        <v>185</v>
      </c>
      <c r="J5" s="24">
        <v>182</v>
      </c>
      <c r="K5" s="29">
        <v>6</v>
      </c>
      <c r="L5" s="29">
        <v>1046</v>
      </c>
      <c r="M5" s="30">
        <v>174.33333333333334</v>
      </c>
      <c r="N5" s="31">
        <v>4</v>
      </c>
      <c r="O5" s="32">
        <v>178.33333333333334</v>
      </c>
    </row>
    <row r="8" spans="1:17" x14ac:dyDescent="0.25">
      <c r="K8" s="17">
        <f>SUM(K2:K7)</f>
        <v>16</v>
      </c>
      <c r="L8" s="17">
        <f>SUM(L2:L7)</f>
        <v>2806</v>
      </c>
      <c r="M8" s="19">
        <f>SUM(L8/K8)</f>
        <v>175.375</v>
      </c>
      <c r="N8" s="17">
        <f>SUM(N2:N7)</f>
        <v>20</v>
      </c>
      <c r="O8" s="19">
        <f>SUM(M8+N8)</f>
        <v>195.375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5048" priority="24" rank="1"/>
  </conditionalFormatting>
  <conditionalFormatting sqref="F2">
    <cfRule type="top10" dxfId="5047" priority="23" rank="1"/>
  </conditionalFormatting>
  <conditionalFormatting sqref="G2">
    <cfRule type="top10" dxfId="5046" priority="22" rank="1"/>
  </conditionalFormatting>
  <conditionalFormatting sqref="H2">
    <cfRule type="top10" dxfId="5045" priority="21" rank="1"/>
  </conditionalFormatting>
  <conditionalFormatting sqref="I2">
    <cfRule type="top10" dxfId="5044" priority="20" rank="1"/>
  </conditionalFormatting>
  <conditionalFormatting sqref="J2">
    <cfRule type="top10" dxfId="5043" priority="19" rank="1"/>
  </conditionalFormatting>
  <conditionalFormatting sqref="E3">
    <cfRule type="top10" dxfId="5042" priority="18" rank="1"/>
  </conditionalFormatting>
  <conditionalFormatting sqref="F3">
    <cfRule type="top10" dxfId="5041" priority="17" rank="1"/>
  </conditionalFormatting>
  <conditionalFormatting sqref="G3">
    <cfRule type="top10" dxfId="5040" priority="16" rank="1"/>
  </conditionalFormatting>
  <conditionalFormatting sqref="H3">
    <cfRule type="top10" dxfId="5039" priority="15" rank="1"/>
  </conditionalFormatting>
  <conditionalFormatting sqref="I3">
    <cfRule type="top10" dxfId="5038" priority="14" rank="1"/>
  </conditionalFormatting>
  <conditionalFormatting sqref="J3">
    <cfRule type="top10" dxfId="5037" priority="13" rank="1"/>
  </conditionalFormatting>
  <conditionalFormatting sqref="E4">
    <cfRule type="top10" dxfId="5036" priority="12" rank="1"/>
  </conditionalFormatting>
  <conditionalFormatting sqref="F4">
    <cfRule type="top10" dxfId="5035" priority="11" rank="1"/>
  </conditionalFormatting>
  <conditionalFormatting sqref="G4">
    <cfRule type="top10" dxfId="5034" priority="10" rank="1"/>
  </conditionalFormatting>
  <conditionalFormatting sqref="H4">
    <cfRule type="top10" dxfId="5033" priority="9" rank="1"/>
  </conditionalFormatting>
  <conditionalFormatting sqref="I4">
    <cfRule type="top10" dxfId="5032" priority="8" rank="1"/>
  </conditionalFormatting>
  <conditionalFormatting sqref="J4">
    <cfRule type="top10" dxfId="5031" priority="7" rank="1"/>
  </conditionalFormatting>
  <conditionalFormatting sqref="E5">
    <cfRule type="top10" dxfId="5030" priority="6" rank="1"/>
  </conditionalFormatting>
  <conditionalFormatting sqref="F5">
    <cfRule type="top10" dxfId="5029" priority="5" rank="1"/>
  </conditionalFormatting>
  <conditionalFormatting sqref="G5">
    <cfRule type="top10" dxfId="5028" priority="4" rank="1"/>
  </conditionalFormatting>
  <conditionalFormatting sqref="H5">
    <cfRule type="top10" dxfId="5027" priority="3" rank="1"/>
  </conditionalFormatting>
  <conditionalFormatting sqref="I5">
    <cfRule type="top10" dxfId="5026" priority="2" rank="1"/>
  </conditionalFormatting>
  <conditionalFormatting sqref="J5">
    <cfRule type="top10" dxfId="5025" priority="1" rank="1"/>
  </conditionalFormatting>
  <hyperlinks>
    <hyperlink ref="Q1" location="'National Adult Rankings'!A1" display="Return to Rankings" xr:uid="{04B0F926-6FC5-41A3-8E4B-ADC915795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2AC693-31C0-4210-9F82-F7A21C8BA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67D5-948C-443F-B859-3EA7C1179934}">
  <sheetPr codeName="Sheet66"/>
  <dimension ref="A1:Q12"/>
  <sheetViews>
    <sheetView workbookViewId="0">
      <selection activeCell="B15" sqref="B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93</v>
      </c>
      <c r="C2" s="22">
        <v>43918</v>
      </c>
      <c r="D2" s="23" t="s">
        <v>88</v>
      </c>
      <c r="E2" s="24">
        <v>195</v>
      </c>
      <c r="F2" s="24">
        <v>192</v>
      </c>
      <c r="G2" s="24">
        <v>191</v>
      </c>
      <c r="H2" s="24">
        <v>193</v>
      </c>
      <c r="I2" s="24"/>
      <c r="J2" s="24"/>
      <c r="K2" s="29">
        <f>COUNT(E2:J2)</f>
        <v>4</v>
      </c>
      <c r="L2" s="29">
        <f>SUM(E2:J2)</f>
        <v>771</v>
      </c>
      <c r="M2" s="30">
        <f>IFERROR(L2/K2,0)</f>
        <v>192.75</v>
      </c>
      <c r="N2" s="31">
        <v>5</v>
      </c>
      <c r="O2" s="32">
        <f>SUM(M2+N2)</f>
        <v>197.75</v>
      </c>
    </row>
    <row r="3" spans="1:17" x14ac:dyDescent="0.25">
      <c r="A3" s="20" t="s">
        <v>61</v>
      </c>
      <c r="B3" s="21" t="s">
        <v>93</v>
      </c>
      <c r="C3" s="22">
        <v>43939</v>
      </c>
      <c r="D3" s="23" t="s">
        <v>88</v>
      </c>
      <c r="E3" s="24">
        <v>191</v>
      </c>
      <c r="F3" s="24">
        <v>190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766</v>
      </c>
      <c r="M3" s="30">
        <f>IFERROR(L3/K3,0)</f>
        <v>191.5</v>
      </c>
      <c r="N3" s="31">
        <v>2</v>
      </c>
      <c r="O3" s="32">
        <f>SUM(M3+N3)</f>
        <v>193.5</v>
      </c>
    </row>
    <row r="4" spans="1:17" x14ac:dyDescent="0.25">
      <c r="A4" s="20" t="s">
        <v>127</v>
      </c>
      <c r="B4" s="21" t="s">
        <v>93</v>
      </c>
      <c r="C4" s="65">
        <v>44002</v>
      </c>
      <c r="D4" s="66" t="s">
        <v>88</v>
      </c>
      <c r="E4" s="44">
        <v>198</v>
      </c>
      <c r="F4" s="44">
        <v>199</v>
      </c>
      <c r="G4" s="44">
        <v>196</v>
      </c>
      <c r="H4" s="44">
        <v>196</v>
      </c>
      <c r="I4" s="24"/>
      <c r="J4" s="24"/>
      <c r="K4" s="29">
        <v>4</v>
      </c>
      <c r="L4" s="29">
        <v>789</v>
      </c>
      <c r="M4" s="30">
        <v>197.25</v>
      </c>
      <c r="N4" s="31">
        <v>6</v>
      </c>
      <c r="O4" s="32">
        <v>203.25</v>
      </c>
    </row>
    <row r="5" spans="1:17" x14ac:dyDescent="0.25">
      <c r="A5" s="20" t="s">
        <v>127</v>
      </c>
      <c r="B5" s="21" t="s">
        <v>93</v>
      </c>
      <c r="C5" s="22">
        <v>44032</v>
      </c>
      <c r="D5" s="23" t="s">
        <v>88</v>
      </c>
      <c r="E5" s="24">
        <v>194</v>
      </c>
      <c r="F5" s="24">
        <v>193</v>
      </c>
      <c r="G5" s="24">
        <v>196</v>
      </c>
      <c r="H5" s="24">
        <v>197</v>
      </c>
      <c r="I5" s="24"/>
      <c r="J5" s="24"/>
      <c r="K5" s="29">
        <v>4</v>
      </c>
      <c r="L5" s="29">
        <v>780</v>
      </c>
      <c r="M5" s="30">
        <v>195</v>
      </c>
      <c r="N5" s="31">
        <v>3</v>
      </c>
      <c r="O5" s="32">
        <v>198</v>
      </c>
    </row>
    <row r="6" spans="1:17" x14ac:dyDescent="0.25">
      <c r="A6" s="20" t="s">
        <v>127</v>
      </c>
      <c r="B6" s="21" t="s">
        <v>93</v>
      </c>
      <c r="C6" s="22">
        <v>44051</v>
      </c>
      <c r="D6" s="23" t="s">
        <v>88</v>
      </c>
      <c r="E6" s="24">
        <v>199</v>
      </c>
      <c r="F6" s="24">
        <v>196</v>
      </c>
      <c r="G6" s="24">
        <v>195</v>
      </c>
      <c r="H6" s="24">
        <v>196</v>
      </c>
      <c r="I6" s="24"/>
      <c r="J6" s="24"/>
      <c r="K6" s="29">
        <v>4</v>
      </c>
      <c r="L6" s="29">
        <v>786</v>
      </c>
      <c r="M6" s="30">
        <v>196.5</v>
      </c>
      <c r="N6" s="31">
        <v>7</v>
      </c>
      <c r="O6" s="32">
        <v>203.5</v>
      </c>
    </row>
    <row r="7" spans="1:17" x14ac:dyDescent="0.25">
      <c r="A7" s="20" t="s">
        <v>127</v>
      </c>
      <c r="B7" s="21" t="s">
        <v>93</v>
      </c>
      <c r="C7" s="22">
        <v>44093</v>
      </c>
      <c r="D7" s="23" t="s">
        <v>88</v>
      </c>
      <c r="E7" s="24">
        <v>196</v>
      </c>
      <c r="F7" s="24">
        <v>196</v>
      </c>
      <c r="G7" s="24">
        <v>197</v>
      </c>
      <c r="H7" s="24">
        <v>197</v>
      </c>
      <c r="I7" s="24"/>
      <c r="J7" s="24"/>
      <c r="K7" s="29">
        <v>4</v>
      </c>
      <c r="L7" s="29">
        <v>786</v>
      </c>
      <c r="M7" s="30">
        <v>196.5</v>
      </c>
      <c r="N7" s="31">
        <v>3</v>
      </c>
      <c r="O7" s="32">
        <v>199.5</v>
      </c>
    </row>
    <row r="8" spans="1:17" x14ac:dyDescent="0.25">
      <c r="A8" s="20" t="s">
        <v>127</v>
      </c>
      <c r="B8" s="21" t="s">
        <v>93</v>
      </c>
      <c r="C8" s="22">
        <v>44114</v>
      </c>
      <c r="D8" s="23" t="s">
        <v>88</v>
      </c>
      <c r="E8" s="24">
        <v>194.001</v>
      </c>
      <c r="F8" s="24">
        <v>194</v>
      </c>
      <c r="G8" s="24">
        <v>197</v>
      </c>
      <c r="H8" s="24">
        <v>192</v>
      </c>
      <c r="I8" s="24">
        <v>197</v>
      </c>
      <c r="J8" s="24">
        <v>196.001</v>
      </c>
      <c r="K8" s="29">
        <v>6</v>
      </c>
      <c r="L8" s="29">
        <v>1170.002</v>
      </c>
      <c r="M8" s="30">
        <v>195.00033333333332</v>
      </c>
      <c r="N8" s="31">
        <v>26</v>
      </c>
      <c r="O8" s="32">
        <v>221.00033333333332</v>
      </c>
    </row>
    <row r="9" spans="1:17" x14ac:dyDescent="0.25">
      <c r="A9" s="20" t="s">
        <v>61</v>
      </c>
      <c r="B9" s="21" t="s">
        <v>93</v>
      </c>
      <c r="C9" s="22">
        <v>44142</v>
      </c>
      <c r="D9" s="23" t="s">
        <v>88</v>
      </c>
      <c r="E9" s="24">
        <v>196</v>
      </c>
      <c r="F9" s="24">
        <v>197</v>
      </c>
      <c r="G9" s="24">
        <v>196</v>
      </c>
      <c r="H9" s="24">
        <v>193</v>
      </c>
      <c r="I9" s="24">
        <v>193</v>
      </c>
      <c r="J9" s="24">
        <v>193</v>
      </c>
      <c r="K9" s="29">
        <v>6</v>
      </c>
      <c r="L9" s="29">
        <v>1168</v>
      </c>
      <c r="M9" s="30">
        <v>194.66666666666666</v>
      </c>
      <c r="N9" s="31">
        <v>6</v>
      </c>
      <c r="O9" s="32">
        <v>200.66666666666666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9">
        <f>SUM(L12/K12)</f>
        <v>194.88894444444446</v>
      </c>
      <c r="N12" s="17">
        <f>SUM(N2:N11)</f>
        <v>58</v>
      </c>
      <c r="O12" s="19">
        <f>SUM(M12+N12)</f>
        <v>252.88894444444446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 J4" name="Range1"/>
    <protectedRange algorithmName="SHA-512" hashValue="ON39YdpmFHfN9f47KpiRvqrKx0V9+erV1CNkpWzYhW/Qyc6aT8rEyCrvauWSYGZK2ia3o7vd3akF07acHAFpOA==" saltValue="yVW9XmDwTqEnmpSGai0KYg==" spinCount="100000" sqref="I4" name="Range1_3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I7:J7 B7:C7" name="Range1_2_1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9:J9 B9:C9" name="Range1_1_3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5024" priority="56" rank="1"/>
  </conditionalFormatting>
  <conditionalFormatting sqref="G2">
    <cfRule type="top10" dxfId="5023" priority="55" rank="1"/>
  </conditionalFormatting>
  <conditionalFormatting sqref="H2">
    <cfRule type="top10" dxfId="5022" priority="54" rank="1"/>
  </conditionalFormatting>
  <conditionalFormatting sqref="I2">
    <cfRule type="top10" dxfId="5021" priority="52" rank="1"/>
  </conditionalFormatting>
  <conditionalFormatting sqref="J2">
    <cfRule type="top10" dxfId="5020" priority="53" rank="1"/>
  </conditionalFormatting>
  <conditionalFormatting sqref="E2">
    <cfRule type="top10" dxfId="5019" priority="57" rank="1"/>
  </conditionalFormatting>
  <conditionalFormatting sqref="F3">
    <cfRule type="top10" dxfId="5018" priority="50" rank="1"/>
  </conditionalFormatting>
  <conditionalFormatting sqref="G3">
    <cfRule type="top10" dxfId="5017" priority="49" rank="1"/>
  </conditionalFormatting>
  <conditionalFormatting sqref="H3">
    <cfRule type="top10" dxfId="5016" priority="48" rank="1"/>
  </conditionalFormatting>
  <conditionalFormatting sqref="I3">
    <cfRule type="top10" dxfId="5015" priority="46" rank="1"/>
  </conditionalFormatting>
  <conditionalFormatting sqref="J3">
    <cfRule type="top10" dxfId="5014" priority="47" rank="1"/>
  </conditionalFormatting>
  <conditionalFormatting sqref="E3">
    <cfRule type="top10" dxfId="5013" priority="51" rank="1"/>
  </conditionalFormatting>
  <conditionalFormatting sqref="J4">
    <cfRule type="top10" dxfId="5012" priority="45" rank="1"/>
  </conditionalFormatting>
  <conditionalFormatting sqref="I4">
    <cfRule type="top10" dxfId="5011" priority="41" rank="1"/>
  </conditionalFormatting>
  <conditionalFormatting sqref="E4">
    <cfRule type="top10" dxfId="5010" priority="40" rank="1"/>
  </conditionalFormatting>
  <conditionalFormatting sqref="F4">
    <cfRule type="top10" dxfId="5009" priority="39" rank="1"/>
  </conditionalFormatting>
  <conditionalFormatting sqref="G4">
    <cfRule type="top10" dxfId="5008" priority="38" rank="1"/>
  </conditionalFormatting>
  <conditionalFormatting sqref="H4">
    <cfRule type="top10" dxfId="5007" priority="37" rank="1"/>
  </conditionalFormatting>
  <conditionalFormatting sqref="I5">
    <cfRule type="top10" dxfId="5006" priority="36" rank="1"/>
  </conditionalFormatting>
  <conditionalFormatting sqref="E5">
    <cfRule type="top10" dxfId="5005" priority="35" rank="1"/>
  </conditionalFormatting>
  <conditionalFormatting sqref="F5">
    <cfRule type="top10" dxfId="5004" priority="34" rank="1"/>
  </conditionalFormatting>
  <conditionalFormatting sqref="G5">
    <cfRule type="top10" dxfId="5003" priority="33" rank="1"/>
  </conditionalFormatting>
  <conditionalFormatting sqref="H5">
    <cfRule type="top10" dxfId="5002" priority="32" rank="1"/>
  </conditionalFormatting>
  <conditionalFormatting sqref="J5">
    <cfRule type="top10" dxfId="5001" priority="31" rank="1"/>
  </conditionalFormatting>
  <conditionalFormatting sqref="I6">
    <cfRule type="top10" dxfId="5000" priority="30" rank="1"/>
  </conditionalFormatting>
  <conditionalFormatting sqref="E6">
    <cfRule type="top10" dxfId="4999" priority="29" rank="1"/>
  </conditionalFormatting>
  <conditionalFormatting sqref="F6">
    <cfRule type="top10" dxfId="4998" priority="28" rank="1"/>
  </conditionalFormatting>
  <conditionalFormatting sqref="G6">
    <cfRule type="top10" dxfId="4997" priority="27" rank="1"/>
  </conditionalFormatting>
  <conditionalFormatting sqref="H6">
    <cfRule type="top10" dxfId="4996" priority="26" rank="1"/>
  </conditionalFormatting>
  <conditionalFormatting sqref="J6">
    <cfRule type="top10" dxfId="4995" priority="25" rank="1"/>
  </conditionalFormatting>
  <conditionalFormatting sqref="I8">
    <cfRule type="top10" dxfId="4994" priority="18" rank="1"/>
  </conditionalFormatting>
  <conditionalFormatting sqref="E8">
    <cfRule type="top10" dxfId="4993" priority="17" rank="1"/>
  </conditionalFormatting>
  <conditionalFormatting sqref="F8">
    <cfRule type="top10" dxfId="4992" priority="16" rank="1"/>
  </conditionalFormatting>
  <conditionalFormatting sqref="G8">
    <cfRule type="top10" dxfId="4991" priority="15" rank="1"/>
  </conditionalFormatting>
  <conditionalFormatting sqref="H8">
    <cfRule type="top10" dxfId="4990" priority="14" rank="1"/>
  </conditionalFormatting>
  <conditionalFormatting sqref="J8">
    <cfRule type="top10" dxfId="4989" priority="13" rank="1"/>
  </conditionalFormatting>
  <conditionalFormatting sqref="I7">
    <cfRule type="top10" dxfId="4988" priority="12" rank="1"/>
  </conditionalFormatting>
  <conditionalFormatting sqref="E7">
    <cfRule type="top10" dxfId="4987" priority="11" rank="1"/>
  </conditionalFormatting>
  <conditionalFormatting sqref="F7">
    <cfRule type="top10" dxfId="4986" priority="10" rank="1"/>
  </conditionalFormatting>
  <conditionalFormatting sqref="G7">
    <cfRule type="top10" dxfId="4985" priority="9" rank="1"/>
  </conditionalFormatting>
  <conditionalFormatting sqref="H7">
    <cfRule type="top10" dxfId="4984" priority="8" rank="1"/>
  </conditionalFormatting>
  <conditionalFormatting sqref="J7">
    <cfRule type="top10" dxfId="4983" priority="7" rank="1"/>
  </conditionalFormatting>
  <conditionalFormatting sqref="F9">
    <cfRule type="top10" dxfId="4982" priority="5" rank="1"/>
  </conditionalFormatting>
  <conditionalFormatting sqref="G9">
    <cfRule type="top10" dxfId="4981" priority="4" rank="1"/>
  </conditionalFormatting>
  <conditionalFormatting sqref="H9">
    <cfRule type="top10" dxfId="4980" priority="3" rank="1"/>
  </conditionalFormatting>
  <conditionalFormatting sqref="I9">
    <cfRule type="top10" dxfId="4979" priority="1" rank="1"/>
  </conditionalFormatting>
  <conditionalFormatting sqref="J9">
    <cfRule type="top10" dxfId="4978" priority="2" rank="1"/>
  </conditionalFormatting>
  <conditionalFormatting sqref="E9">
    <cfRule type="top10" dxfId="4977" priority="6" rank="1"/>
  </conditionalFormatting>
  <hyperlinks>
    <hyperlink ref="Q1" location="'National Adult Rankings'!A1" display="Return to Rankings" xr:uid="{CA4758CE-F7AA-4FCA-AA20-19BBC8D6EF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2:O6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127</v>
      </c>
      <c r="B3" s="21" t="s">
        <v>119</v>
      </c>
      <c r="C3" s="22">
        <v>44051</v>
      </c>
      <c r="D3" s="23" t="s">
        <v>121</v>
      </c>
      <c r="E3" s="24">
        <v>180</v>
      </c>
      <c r="F3" s="24">
        <v>177</v>
      </c>
      <c r="G3" s="24">
        <v>184</v>
      </c>
      <c r="H3" s="24"/>
      <c r="I3" s="24"/>
      <c r="J3" s="24"/>
      <c r="K3" s="29">
        <v>3</v>
      </c>
      <c r="L3" s="29">
        <v>541</v>
      </c>
      <c r="M3" s="30">
        <v>180.33333333333334</v>
      </c>
      <c r="N3" s="31">
        <v>2</v>
      </c>
      <c r="O3" s="32">
        <v>182.33333333333334</v>
      </c>
    </row>
    <row r="6" spans="1:15" x14ac:dyDescent="0.25">
      <c r="K6" s="17">
        <f>SUM(K3:K5)</f>
        <v>3</v>
      </c>
      <c r="L6" s="17">
        <f>SUM(L3:L5)</f>
        <v>541</v>
      </c>
      <c r="M6" s="19">
        <f>SUM(L6/K6)</f>
        <v>180.33333333333334</v>
      </c>
      <c r="N6" s="17">
        <f>SUM(N3:N5)</f>
        <v>2</v>
      </c>
      <c r="O6" s="19">
        <f>SUM(M6+N6)</f>
        <v>182.33333333333334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45_1"/>
    <protectedRange algorithmName="SHA-512" hashValue="ON39YdpmFHfN9f47KpiRvqrKx0V9+erV1CNkpWzYhW/Qyc6aT8rEyCrvauWSYGZK2ia3o7vd3akF07acHAFpOA==" saltValue="yVW9XmDwTqEnmpSGai0KYg==" spinCount="100000" sqref="D3" name="Range1_1_35_1"/>
    <protectedRange algorithmName="SHA-512" hashValue="ON39YdpmFHfN9f47KpiRvqrKx0V9+erV1CNkpWzYhW/Qyc6aT8rEyCrvauWSYGZK2ia3o7vd3akF07acHAFpOA==" saltValue="yVW9XmDwTqEnmpSGai0KYg==" spinCount="100000" sqref="E3:H3" name="Range1_3_11_1"/>
  </protectedRanges>
  <conditionalFormatting sqref="F3">
    <cfRule type="top10" dxfId="5775" priority="11" rank="1"/>
  </conditionalFormatting>
  <conditionalFormatting sqref="I3">
    <cfRule type="top10" dxfId="5774" priority="8" rank="1"/>
    <cfRule type="top10" dxfId="5773" priority="13" rank="1"/>
  </conditionalFormatting>
  <conditionalFormatting sqref="E3">
    <cfRule type="top10" dxfId="5772" priority="12" rank="1"/>
  </conditionalFormatting>
  <conditionalFormatting sqref="G3">
    <cfRule type="top10" dxfId="5771" priority="10" rank="1"/>
  </conditionalFormatting>
  <conditionalFormatting sqref="H3">
    <cfRule type="top10" dxfId="5770" priority="9" rank="1"/>
  </conditionalFormatting>
  <conditionalFormatting sqref="J3">
    <cfRule type="top10" dxfId="5769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007D-79C9-4D00-8F51-629D7E39631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336</v>
      </c>
      <c r="C2" s="22">
        <v>44093</v>
      </c>
      <c r="D2" s="23" t="s">
        <v>335</v>
      </c>
      <c r="E2" s="24">
        <v>195</v>
      </c>
      <c r="F2" s="24">
        <v>193</v>
      </c>
      <c r="G2" s="24">
        <v>188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12</v>
      </c>
      <c r="O2" s="32">
        <v>204</v>
      </c>
    </row>
    <row r="3" spans="1:17" x14ac:dyDescent="0.25">
      <c r="A3" s="20" t="s">
        <v>127</v>
      </c>
      <c r="B3" s="21" t="s">
        <v>336</v>
      </c>
      <c r="C3" s="22">
        <v>44093</v>
      </c>
      <c r="D3" s="23" t="s">
        <v>256</v>
      </c>
      <c r="E3" s="24">
        <v>194</v>
      </c>
      <c r="F3" s="24">
        <v>197</v>
      </c>
      <c r="G3" s="24">
        <v>194</v>
      </c>
      <c r="H3" s="24"/>
      <c r="I3" s="24"/>
      <c r="J3" s="24"/>
      <c r="K3" s="29">
        <v>3</v>
      </c>
      <c r="L3" s="29">
        <v>585</v>
      </c>
      <c r="M3" s="30">
        <v>195</v>
      </c>
      <c r="N3" s="31">
        <v>12</v>
      </c>
      <c r="O3" s="32">
        <v>207</v>
      </c>
    </row>
    <row r="6" spans="1:17" x14ac:dyDescent="0.25">
      <c r="K6" s="17">
        <f>SUM(K2:K5)</f>
        <v>6</v>
      </c>
      <c r="L6" s="17">
        <f>SUM(L2:L5)</f>
        <v>1161</v>
      </c>
      <c r="M6" s="19">
        <f>SUM(L6/K6)</f>
        <v>193.5</v>
      </c>
      <c r="N6" s="17">
        <f>SUM(N2:N5)</f>
        <v>24</v>
      </c>
      <c r="O6" s="19">
        <f>SUM(M6+N6)</f>
        <v>217.5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J2">
    <cfRule type="top10" dxfId="4976" priority="8" rank="1"/>
  </conditionalFormatting>
  <conditionalFormatting sqref="F2">
    <cfRule type="top10" dxfId="4975" priority="11" rank="1"/>
  </conditionalFormatting>
  <conditionalFormatting sqref="G2">
    <cfRule type="top10" dxfId="4974" priority="10" rank="1"/>
  </conditionalFormatting>
  <conditionalFormatting sqref="H2">
    <cfRule type="top10" dxfId="4973" priority="9" rank="1"/>
  </conditionalFormatting>
  <conditionalFormatting sqref="I2">
    <cfRule type="top10" dxfId="4972" priority="7" rank="1"/>
  </conditionalFormatting>
  <conditionalFormatting sqref="E2">
    <cfRule type="top10" dxfId="4971" priority="12" rank="1"/>
  </conditionalFormatting>
  <conditionalFormatting sqref="I3">
    <cfRule type="top10" dxfId="4970" priority="6" rank="1"/>
  </conditionalFormatting>
  <conditionalFormatting sqref="E3">
    <cfRule type="top10" dxfId="4969" priority="5" rank="1"/>
  </conditionalFormatting>
  <conditionalFormatting sqref="F3">
    <cfRule type="top10" dxfId="4968" priority="4" rank="1"/>
  </conditionalFormatting>
  <conditionalFormatting sqref="G3">
    <cfRule type="top10" dxfId="4967" priority="3" rank="1"/>
  </conditionalFormatting>
  <conditionalFormatting sqref="H3">
    <cfRule type="top10" dxfId="4966" priority="2" rank="1"/>
  </conditionalFormatting>
  <conditionalFormatting sqref="J3">
    <cfRule type="top10" dxfId="4965" priority="1" rank="1"/>
  </conditionalFormatting>
  <hyperlinks>
    <hyperlink ref="Q1" location="'National Adult Rankings'!A1" display="Return to Rankings" xr:uid="{F318D129-CC94-4D4F-B1D6-E4BF9FAF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0D317-FA3E-410F-B674-C57251E782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C6C4-8B0D-4084-A447-1A58BBD934E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263</v>
      </c>
      <c r="C2" s="22">
        <v>44040</v>
      </c>
      <c r="D2" s="23" t="s">
        <v>32</v>
      </c>
      <c r="E2" s="24">
        <v>192</v>
      </c>
      <c r="F2" s="24">
        <v>197</v>
      </c>
      <c r="G2" s="24">
        <v>200.001</v>
      </c>
      <c r="H2" s="24"/>
      <c r="I2" s="24"/>
      <c r="J2" s="24"/>
      <c r="K2" s="29">
        <v>3</v>
      </c>
      <c r="L2" s="29">
        <v>589.00099999999998</v>
      </c>
      <c r="M2" s="30">
        <v>196.33366666666666</v>
      </c>
      <c r="N2" s="31">
        <v>7</v>
      </c>
      <c r="O2" s="32">
        <v>203.33366666666666</v>
      </c>
    </row>
    <row r="3" spans="1:17" x14ac:dyDescent="0.25">
      <c r="A3" s="20" t="s">
        <v>128</v>
      </c>
      <c r="B3" s="21" t="s">
        <v>263</v>
      </c>
      <c r="C3" s="22">
        <v>44094</v>
      </c>
      <c r="D3" s="23" t="s">
        <v>32</v>
      </c>
      <c r="E3" s="24">
        <v>191</v>
      </c>
      <c r="F3" s="24">
        <v>193</v>
      </c>
      <c r="G3" s="24">
        <v>195</v>
      </c>
      <c r="H3" s="24">
        <v>197</v>
      </c>
      <c r="I3" s="24">
        <v>195</v>
      </c>
      <c r="J3" s="24">
        <v>192</v>
      </c>
      <c r="K3" s="29">
        <v>6</v>
      </c>
      <c r="L3" s="29">
        <v>1163</v>
      </c>
      <c r="M3" s="30">
        <v>193.83333333333334</v>
      </c>
      <c r="N3" s="31">
        <v>4</v>
      </c>
      <c r="O3" s="32">
        <v>197.83333333333334</v>
      </c>
    </row>
    <row r="6" spans="1:17" x14ac:dyDescent="0.25">
      <c r="K6" s="17">
        <f>SUM(K2:K5)</f>
        <v>9</v>
      </c>
      <c r="L6" s="17">
        <f>SUM(L2:L5)</f>
        <v>1752.001</v>
      </c>
      <c r="M6" s="19">
        <f>SUM(L6/K6)</f>
        <v>194.66677777777778</v>
      </c>
      <c r="N6" s="17">
        <f>SUM(N2:N5)</f>
        <v>11</v>
      </c>
      <c r="O6" s="19">
        <f>SUM(M6+N6)</f>
        <v>205.66677777777778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964" priority="12" rank="1"/>
  </conditionalFormatting>
  <conditionalFormatting sqref="F2">
    <cfRule type="top10" dxfId="4963" priority="11" rank="1"/>
  </conditionalFormatting>
  <conditionalFormatting sqref="G2">
    <cfRule type="top10" dxfId="4962" priority="10" rank="1"/>
  </conditionalFormatting>
  <conditionalFormatting sqref="H2">
    <cfRule type="top10" dxfId="4961" priority="9" rank="1"/>
  </conditionalFormatting>
  <conditionalFormatting sqref="I2">
    <cfRule type="top10" dxfId="4960" priority="8" rank="1"/>
  </conditionalFormatting>
  <conditionalFormatting sqref="J2">
    <cfRule type="top10" dxfId="4959" priority="7" rank="1"/>
  </conditionalFormatting>
  <conditionalFormatting sqref="E3">
    <cfRule type="top10" dxfId="4958" priority="6" rank="1"/>
  </conditionalFormatting>
  <conditionalFormatting sqref="F3">
    <cfRule type="top10" dxfId="4957" priority="5" rank="1"/>
  </conditionalFormatting>
  <conditionalFormatting sqref="G3">
    <cfRule type="top10" dxfId="4956" priority="4" rank="1"/>
  </conditionalFormatting>
  <conditionalFormatting sqref="H3">
    <cfRule type="top10" dxfId="4955" priority="3" rank="1"/>
  </conditionalFormatting>
  <conditionalFormatting sqref="I3">
    <cfRule type="top10" dxfId="4954" priority="2" rank="1"/>
  </conditionalFormatting>
  <conditionalFormatting sqref="J3">
    <cfRule type="top10" dxfId="4953" priority="1" rank="1"/>
  </conditionalFormatting>
  <hyperlinks>
    <hyperlink ref="Q1" location="'National Adult Rankings'!A1" display="Return to Rankings" xr:uid="{A4066BF6-398A-4194-BA1E-F5F2176AA9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D16FBE-D252-49AE-A758-36EFFBB2D9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dimension ref="A1:Q14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239</v>
      </c>
      <c r="C2" s="22">
        <v>44030</v>
      </c>
      <c r="D2" s="23" t="s">
        <v>204</v>
      </c>
      <c r="E2" s="24">
        <v>195.00200000000001</v>
      </c>
      <c r="F2" s="24">
        <v>191</v>
      </c>
      <c r="G2" s="24">
        <v>193</v>
      </c>
      <c r="H2" s="24">
        <v>196</v>
      </c>
      <c r="I2" s="24"/>
      <c r="J2" s="24"/>
      <c r="K2" s="29">
        <v>4</v>
      </c>
      <c r="L2" s="29">
        <v>775.00199999999995</v>
      </c>
      <c r="M2" s="30">
        <v>193.75049999999999</v>
      </c>
      <c r="N2" s="31">
        <v>2</v>
      </c>
      <c r="O2" s="32">
        <v>195.75049999999999</v>
      </c>
    </row>
    <row r="3" spans="1:17" x14ac:dyDescent="0.25">
      <c r="A3" s="20" t="s">
        <v>61</v>
      </c>
      <c r="B3" s="21" t="s">
        <v>239</v>
      </c>
      <c r="C3" s="22">
        <v>44051</v>
      </c>
      <c r="D3" s="23" t="s">
        <v>113</v>
      </c>
      <c r="E3" s="24">
        <v>199</v>
      </c>
      <c r="F3" s="24">
        <v>197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2</v>
      </c>
      <c r="O3" s="32">
        <f>SUM(M3+N3)</f>
        <v>200.66666666666666</v>
      </c>
    </row>
    <row r="4" spans="1:17" x14ac:dyDescent="0.25">
      <c r="A4" s="20" t="s">
        <v>61</v>
      </c>
      <c r="B4" s="21" t="s">
        <v>239</v>
      </c>
      <c r="C4" s="22">
        <v>44058</v>
      </c>
      <c r="D4" s="23" t="s">
        <v>113</v>
      </c>
      <c r="E4" s="24">
        <v>194</v>
      </c>
      <c r="F4" s="24">
        <v>199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590</v>
      </c>
      <c r="M4" s="30">
        <f>IFERROR(L4/K4,0)</f>
        <v>196.66666666666666</v>
      </c>
      <c r="N4" s="31">
        <v>2</v>
      </c>
      <c r="O4" s="32">
        <f>SUM(M4+N4)</f>
        <v>198.66666666666666</v>
      </c>
    </row>
    <row r="5" spans="1:17" x14ac:dyDescent="0.25">
      <c r="A5" s="20" t="s">
        <v>127</v>
      </c>
      <c r="B5" s="21" t="s">
        <v>239</v>
      </c>
      <c r="C5" s="22">
        <v>44087</v>
      </c>
      <c r="D5" s="23" t="s">
        <v>159</v>
      </c>
      <c r="E5" s="24">
        <v>195</v>
      </c>
      <c r="F5" s="24">
        <v>196</v>
      </c>
      <c r="G5" s="24">
        <v>198</v>
      </c>
      <c r="H5" s="24">
        <v>199</v>
      </c>
      <c r="I5" s="24"/>
      <c r="J5" s="24"/>
      <c r="K5" s="29">
        <v>4</v>
      </c>
      <c r="L5" s="29">
        <v>788</v>
      </c>
      <c r="M5" s="30">
        <v>197</v>
      </c>
      <c r="N5" s="31">
        <v>3</v>
      </c>
      <c r="O5" s="32">
        <v>200</v>
      </c>
    </row>
    <row r="6" spans="1:17" x14ac:dyDescent="0.25">
      <c r="A6" s="20" t="s">
        <v>127</v>
      </c>
      <c r="B6" s="21" t="s">
        <v>239</v>
      </c>
      <c r="C6" s="22">
        <v>44104</v>
      </c>
      <c r="D6" s="23" t="s">
        <v>159</v>
      </c>
      <c r="E6" s="24">
        <v>197</v>
      </c>
      <c r="F6" s="24">
        <v>193</v>
      </c>
      <c r="G6" s="24">
        <v>195</v>
      </c>
      <c r="H6" s="24">
        <v>194</v>
      </c>
      <c r="I6" s="24"/>
      <c r="J6" s="24"/>
      <c r="K6" s="29">
        <v>4</v>
      </c>
      <c r="L6" s="29">
        <v>779</v>
      </c>
      <c r="M6" s="30">
        <v>194.75</v>
      </c>
      <c r="N6" s="31">
        <v>6</v>
      </c>
      <c r="O6" s="32">
        <v>200.75</v>
      </c>
    </row>
    <row r="7" spans="1:17" x14ac:dyDescent="0.25">
      <c r="A7" s="40" t="s">
        <v>61</v>
      </c>
      <c r="B7" s="41" t="s">
        <v>239</v>
      </c>
      <c r="C7" s="42">
        <v>44094</v>
      </c>
      <c r="D7" s="43" t="s">
        <v>142</v>
      </c>
      <c r="E7" s="44">
        <v>193</v>
      </c>
      <c r="F7" s="44">
        <v>189</v>
      </c>
      <c r="G7" s="44">
        <v>195</v>
      </c>
      <c r="H7" s="44">
        <v>193</v>
      </c>
      <c r="I7" s="44"/>
      <c r="J7" s="44"/>
      <c r="K7" s="45">
        <v>4</v>
      </c>
      <c r="L7" s="45">
        <v>770</v>
      </c>
      <c r="M7" s="46">
        <v>192.5</v>
      </c>
      <c r="N7" s="47">
        <v>9</v>
      </c>
      <c r="O7" s="48">
        <v>201.5</v>
      </c>
    </row>
    <row r="8" spans="1:17" x14ac:dyDescent="0.25">
      <c r="A8" s="20" t="s">
        <v>127</v>
      </c>
      <c r="B8" s="21" t="s">
        <v>239</v>
      </c>
      <c r="C8" s="22">
        <v>44122</v>
      </c>
      <c r="D8" s="23" t="s">
        <v>159</v>
      </c>
      <c r="E8" s="24">
        <v>196</v>
      </c>
      <c r="F8" s="24">
        <v>194</v>
      </c>
      <c r="G8" s="24">
        <v>199</v>
      </c>
      <c r="H8" s="24">
        <v>194</v>
      </c>
      <c r="I8" s="24">
        <v>194</v>
      </c>
      <c r="J8" s="24">
        <v>195</v>
      </c>
      <c r="K8" s="29">
        <v>6</v>
      </c>
      <c r="L8" s="29">
        <v>1172</v>
      </c>
      <c r="M8" s="30">
        <v>195.33333333333334</v>
      </c>
      <c r="N8" s="31">
        <v>12</v>
      </c>
      <c r="O8" s="32">
        <v>207.33333333333334</v>
      </c>
    </row>
    <row r="9" spans="1:17" x14ac:dyDescent="0.25">
      <c r="A9" s="20" t="s">
        <v>127</v>
      </c>
      <c r="B9" s="21" t="s">
        <v>239</v>
      </c>
      <c r="C9" s="22">
        <v>44125</v>
      </c>
      <c r="D9" s="23" t="s">
        <v>159</v>
      </c>
      <c r="E9" s="24">
        <v>197.00299999999999</v>
      </c>
      <c r="F9" s="24">
        <v>196</v>
      </c>
      <c r="G9" s="24">
        <v>197</v>
      </c>
      <c r="H9" s="24">
        <v>198.001</v>
      </c>
      <c r="I9" s="24"/>
      <c r="J9" s="24"/>
      <c r="K9" s="29">
        <v>4</v>
      </c>
      <c r="L9" s="29">
        <v>788.00399999999991</v>
      </c>
      <c r="M9" s="30">
        <v>197.00099999999998</v>
      </c>
      <c r="N9" s="31">
        <v>6</v>
      </c>
      <c r="O9" s="32">
        <v>203.00099999999998</v>
      </c>
    </row>
    <row r="10" spans="1:17" x14ac:dyDescent="0.25">
      <c r="A10" s="20" t="s">
        <v>127</v>
      </c>
      <c r="B10" s="21" t="s">
        <v>239</v>
      </c>
      <c r="C10" s="22">
        <v>44136</v>
      </c>
      <c r="D10" s="23" t="s">
        <v>159</v>
      </c>
      <c r="E10" s="24">
        <v>194</v>
      </c>
      <c r="F10" s="24">
        <v>196.001</v>
      </c>
      <c r="G10" s="24">
        <v>197</v>
      </c>
      <c r="H10" s="24">
        <v>194</v>
      </c>
      <c r="I10" s="24"/>
      <c r="J10" s="24"/>
      <c r="K10" s="29">
        <v>4</v>
      </c>
      <c r="L10" s="29">
        <v>781.00099999999998</v>
      </c>
      <c r="M10" s="30">
        <v>195.25024999999999</v>
      </c>
      <c r="N10" s="31">
        <v>9</v>
      </c>
      <c r="O10" s="32">
        <v>204.25024999999999</v>
      </c>
    </row>
    <row r="11" spans="1:17" x14ac:dyDescent="0.25">
      <c r="A11" s="20" t="s">
        <v>127</v>
      </c>
      <c r="B11" s="21" t="s">
        <v>239</v>
      </c>
      <c r="C11" s="22">
        <v>44135</v>
      </c>
      <c r="D11" s="23" t="s">
        <v>121</v>
      </c>
      <c r="E11" s="24">
        <v>194</v>
      </c>
      <c r="F11" s="24">
        <v>198</v>
      </c>
      <c r="G11" s="24">
        <v>198.001</v>
      </c>
      <c r="H11" s="24">
        <v>190</v>
      </c>
      <c r="I11" s="24">
        <v>190</v>
      </c>
      <c r="J11" s="24">
        <v>191</v>
      </c>
      <c r="K11" s="29">
        <v>6</v>
      </c>
      <c r="L11" s="29">
        <v>1161.001</v>
      </c>
      <c r="M11" s="30">
        <v>193.50016666666667</v>
      </c>
      <c r="N11" s="31">
        <v>18</v>
      </c>
      <c r="O11" s="32">
        <v>211.50016666666667</v>
      </c>
    </row>
    <row r="14" spans="1:17" x14ac:dyDescent="0.25">
      <c r="K14" s="17">
        <f>SUM(K2:K13)</f>
        <v>42</v>
      </c>
      <c r="L14" s="17">
        <f>SUM(L2:L13)</f>
        <v>8200.0079999999998</v>
      </c>
      <c r="M14" s="19">
        <f>SUM(L14/K14)</f>
        <v>195.23828571428572</v>
      </c>
      <c r="N14" s="17">
        <f>SUM(N2:N13)</f>
        <v>69</v>
      </c>
      <c r="O14" s="19">
        <f>SUM(M14+N14)</f>
        <v>264.23828571428572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51"/>
    <protectedRange algorithmName="SHA-512" hashValue="ON39YdpmFHfN9f47KpiRvqrKx0V9+erV1CNkpWzYhW/Qyc6aT8rEyCrvauWSYGZK2ia3o7vd3akF07acHAFpOA==" saltValue="yVW9XmDwTqEnmpSGai0KYg==" spinCount="100000" sqref="D5" name="Range1_1_39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56"/>
    <protectedRange algorithmName="SHA-512" hashValue="ON39YdpmFHfN9f47KpiRvqrKx0V9+erV1CNkpWzYhW/Qyc6aT8rEyCrvauWSYGZK2ia3o7vd3akF07acHAFpOA==" saltValue="yVW9XmDwTqEnmpSGai0KYg==" spinCount="100000" sqref="D6" name="Range1_1_43"/>
    <protectedRange algorithmName="SHA-512" hashValue="ON39YdpmFHfN9f47KpiRvqrKx0V9+erV1CNkpWzYhW/Qyc6aT8rEyCrvauWSYGZK2ia3o7vd3akF07acHAFpOA==" saltValue="yVW9XmDwTqEnmpSGai0KYg==" spinCount="100000" sqref="E6:H6" name="Range1_3_1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8:H8" name="Range1_3_14"/>
    <protectedRange algorithmName="SHA-512" hashValue="ON39YdpmFHfN9f47KpiRvqrKx0V9+erV1CNkpWzYhW/Qyc6aT8rEyCrvauWSYGZK2ia3o7vd3akF07acHAFpOA==" saltValue="yVW9XmDwTqEnmpSGai0KYg==" spinCount="100000" sqref="I9:J9 B9:C9" name="Range1_62"/>
    <protectedRange algorithmName="SHA-512" hashValue="ON39YdpmFHfN9f47KpiRvqrKx0V9+erV1CNkpWzYhW/Qyc6aT8rEyCrvauWSYGZK2ia3o7vd3akF07acHAFpOA==" saltValue="yVW9XmDwTqEnmpSGai0KYg==" spinCount="100000" sqref="D9" name="Range1_1_47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70"/>
    <protectedRange algorithmName="SHA-512" hashValue="ON39YdpmFHfN9f47KpiRvqrKx0V9+erV1CNkpWzYhW/Qyc6aT8rEyCrvauWSYGZK2ia3o7vd3akF07acHAFpOA==" saltValue="yVW9XmDwTqEnmpSGai0KYg==" spinCount="100000" sqref="D10" name="Range1_1_53"/>
    <protectedRange algorithmName="SHA-512" hashValue="ON39YdpmFHfN9f47KpiRvqrKx0V9+erV1CNkpWzYhW/Qyc6aT8rEyCrvauWSYGZK2ia3o7vd3akF07acHAFpOA==" saltValue="yVW9XmDwTqEnmpSGai0KYg==" spinCount="100000" sqref="E10:H10" name="Range1_3_17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F2">
    <cfRule type="top10" dxfId="4952" priority="65" rank="1"/>
  </conditionalFormatting>
  <conditionalFormatting sqref="I2">
    <cfRule type="top10" dxfId="4951" priority="62" rank="1"/>
    <cfRule type="top10" dxfId="4950" priority="67" rank="1"/>
  </conditionalFormatting>
  <conditionalFormatting sqref="E2">
    <cfRule type="top10" dxfId="4949" priority="66" rank="1"/>
  </conditionalFormatting>
  <conditionalFormatting sqref="G2">
    <cfRule type="top10" dxfId="4948" priority="64" rank="1"/>
  </conditionalFormatting>
  <conditionalFormatting sqref="H2">
    <cfRule type="top10" dxfId="4947" priority="63" rank="1"/>
  </conditionalFormatting>
  <conditionalFormatting sqref="J2">
    <cfRule type="top10" dxfId="4946" priority="61" rank="1"/>
  </conditionalFormatting>
  <conditionalFormatting sqref="F3">
    <cfRule type="top10" dxfId="4945" priority="59" rank="1"/>
  </conditionalFormatting>
  <conditionalFormatting sqref="G3">
    <cfRule type="top10" dxfId="4944" priority="58" rank="1"/>
  </conditionalFormatting>
  <conditionalFormatting sqref="H3">
    <cfRule type="top10" dxfId="4943" priority="57" rank="1"/>
  </conditionalFormatting>
  <conditionalFormatting sqref="I3">
    <cfRule type="top10" dxfId="4942" priority="55" rank="1"/>
  </conditionalFormatting>
  <conditionalFormatting sqref="J3">
    <cfRule type="top10" dxfId="4941" priority="56" rank="1"/>
  </conditionalFormatting>
  <conditionalFormatting sqref="E3">
    <cfRule type="top10" dxfId="4940" priority="60" rank="1"/>
  </conditionalFormatting>
  <conditionalFormatting sqref="F4">
    <cfRule type="top10" dxfId="4939" priority="53" rank="1"/>
  </conditionalFormatting>
  <conditionalFormatting sqref="G4">
    <cfRule type="top10" dxfId="4938" priority="52" rank="1"/>
  </conditionalFormatting>
  <conditionalFormatting sqref="H4">
    <cfRule type="top10" dxfId="4937" priority="51" rank="1"/>
  </conditionalFormatting>
  <conditionalFormatting sqref="I4">
    <cfRule type="top10" dxfId="4936" priority="49" rank="1"/>
  </conditionalFormatting>
  <conditionalFormatting sqref="J4">
    <cfRule type="top10" dxfId="4935" priority="50" rank="1"/>
  </conditionalFormatting>
  <conditionalFormatting sqref="E4">
    <cfRule type="top10" dxfId="4934" priority="54" rank="1"/>
  </conditionalFormatting>
  <conditionalFormatting sqref="F5">
    <cfRule type="top10" dxfId="4933" priority="46" rank="1"/>
  </conditionalFormatting>
  <conditionalFormatting sqref="I5">
    <cfRule type="top10" dxfId="4932" priority="43" rank="1"/>
    <cfRule type="top10" dxfId="4931" priority="48" rank="1"/>
  </conditionalFormatting>
  <conditionalFormatting sqref="E5">
    <cfRule type="top10" dxfId="4930" priority="47" rank="1"/>
  </conditionalFormatting>
  <conditionalFormatting sqref="G5">
    <cfRule type="top10" dxfId="4929" priority="45" rank="1"/>
  </conditionalFormatting>
  <conditionalFormatting sqref="H5">
    <cfRule type="top10" dxfId="4928" priority="44" rank="1"/>
  </conditionalFormatting>
  <conditionalFormatting sqref="J5">
    <cfRule type="top10" dxfId="4927" priority="42" rank="1"/>
  </conditionalFormatting>
  <conditionalFormatting sqref="F6">
    <cfRule type="top10" dxfId="4926" priority="39" rank="1"/>
  </conditionalFormatting>
  <conditionalFormatting sqref="I6">
    <cfRule type="top10" dxfId="4925" priority="36" rank="1"/>
    <cfRule type="top10" dxfId="4924" priority="41" rank="1"/>
  </conditionalFormatting>
  <conditionalFormatting sqref="E6">
    <cfRule type="top10" dxfId="4923" priority="40" rank="1"/>
  </conditionalFormatting>
  <conditionalFormatting sqref="G6">
    <cfRule type="top10" dxfId="4922" priority="38" rank="1"/>
  </conditionalFormatting>
  <conditionalFormatting sqref="H6">
    <cfRule type="top10" dxfId="4921" priority="37" rank="1"/>
  </conditionalFormatting>
  <conditionalFormatting sqref="J6">
    <cfRule type="top10" dxfId="4920" priority="35" rank="1"/>
  </conditionalFormatting>
  <conditionalFormatting sqref="F7">
    <cfRule type="top10" dxfId="4919" priority="33" rank="1"/>
  </conditionalFormatting>
  <conditionalFormatting sqref="G7">
    <cfRule type="top10" dxfId="4918" priority="32" rank="1"/>
  </conditionalFormatting>
  <conditionalFormatting sqref="H7">
    <cfRule type="top10" dxfId="4917" priority="31" rank="1"/>
  </conditionalFormatting>
  <conditionalFormatting sqref="I7">
    <cfRule type="top10" dxfId="4916" priority="29" rank="1"/>
  </conditionalFormatting>
  <conditionalFormatting sqref="J7">
    <cfRule type="top10" dxfId="4915" priority="30" rank="1"/>
  </conditionalFormatting>
  <conditionalFormatting sqref="E7">
    <cfRule type="top10" dxfId="4914" priority="34" rank="1"/>
  </conditionalFormatting>
  <conditionalFormatting sqref="F8">
    <cfRule type="top10" dxfId="4913" priority="26" rank="1"/>
  </conditionalFormatting>
  <conditionalFormatting sqref="I8">
    <cfRule type="top10" dxfId="4912" priority="23" rank="1"/>
    <cfRule type="top10" dxfId="4911" priority="28" rank="1"/>
  </conditionalFormatting>
  <conditionalFormatting sqref="E8">
    <cfRule type="top10" dxfId="4910" priority="27" rank="1"/>
  </conditionalFormatting>
  <conditionalFormatting sqref="G8">
    <cfRule type="top10" dxfId="4909" priority="25" rank="1"/>
  </conditionalFormatting>
  <conditionalFormatting sqref="H8">
    <cfRule type="top10" dxfId="4908" priority="24" rank="1"/>
  </conditionalFormatting>
  <conditionalFormatting sqref="J8">
    <cfRule type="top10" dxfId="4907" priority="22" rank="1"/>
  </conditionalFormatting>
  <conditionalFormatting sqref="F9">
    <cfRule type="top10" dxfId="4906" priority="19" rank="1"/>
  </conditionalFormatting>
  <conditionalFormatting sqref="I9">
    <cfRule type="top10" dxfId="4905" priority="16" rank="1"/>
    <cfRule type="top10" dxfId="4904" priority="21" rank="1"/>
  </conditionalFormatting>
  <conditionalFormatting sqref="E9">
    <cfRule type="top10" dxfId="4903" priority="20" rank="1"/>
  </conditionalFormatting>
  <conditionalFormatting sqref="G9">
    <cfRule type="top10" dxfId="4902" priority="18" rank="1"/>
  </conditionalFormatting>
  <conditionalFormatting sqref="H9">
    <cfRule type="top10" dxfId="4901" priority="17" rank="1"/>
  </conditionalFormatting>
  <conditionalFormatting sqref="J9">
    <cfRule type="top10" dxfId="4900" priority="15" rank="1"/>
  </conditionalFormatting>
  <conditionalFormatting sqref="F10">
    <cfRule type="top10" dxfId="4899" priority="12" rank="1"/>
  </conditionalFormatting>
  <conditionalFormatting sqref="I10">
    <cfRule type="top10" dxfId="4898" priority="9" rank="1"/>
    <cfRule type="top10" dxfId="4897" priority="14" rank="1"/>
  </conditionalFormatting>
  <conditionalFormatting sqref="E10">
    <cfRule type="top10" dxfId="4896" priority="13" rank="1"/>
  </conditionalFormatting>
  <conditionalFormatting sqref="G10">
    <cfRule type="top10" dxfId="4895" priority="11" rank="1"/>
  </conditionalFormatting>
  <conditionalFormatting sqref="H10">
    <cfRule type="top10" dxfId="4894" priority="10" rank="1"/>
  </conditionalFormatting>
  <conditionalFormatting sqref="J10">
    <cfRule type="top10" dxfId="4893" priority="8" rank="1"/>
  </conditionalFormatting>
  <conditionalFormatting sqref="F11">
    <cfRule type="top10" dxfId="4892" priority="5" rank="1"/>
  </conditionalFormatting>
  <conditionalFormatting sqref="I11">
    <cfRule type="top10" dxfId="4891" priority="2" rank="1"/>
    <cfRule type="top10" dxfId="4890" priority="7" rank="1"/>
  </conditionalFormatting>
  <conditionalFormatting sqref="E11">
    <cfRule type="top10" dxfId="4889" priority="6" rank="1"/>
  </conditionalFormatting>
  <conditionalFormatting sqref="G11">
    <cfRule type="top10" dxfId="4888" priority="4" rank="1"/>
  </conditionalFormatting>
  <conditionalFormatting sqref="H11">
    <cfRule type="top10" dxfId="4887" priority="3" rank="1"/>
  </conditionalFormatting>
  <conditionalFormatting sqref="J11">
    <cfRule type="top10" dxfId="4886" priority="1" rank="1"/>
  </conditionalFormatting>
  <hyperlinks>
    <hyperlink ref="Q1" location="'National Adult Rankings'!A1" display="Return to Rankings" xr:uid="{A81F09DA-284F-4C87-9F04-3E884FFA9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A4B5-D34F-466D-AFB4-DC0218F2803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346</v>
      </c>
      <c r="C2" s="22">
        <v>44101</v>
      </c>
      <c r="D2" s="23" t="s">
        <v>45</v>
      </c>
      <c r="E2" s="24">
        <v>161</v>
      </c>
      <c r="F2" s="24">
        <v>176</v>
      </c>
      <c r="G2" s="24">
        <v>182</v>
      </c>
      <c r="H2" s="24">
        <v>187</v>
      </c>
      <c r="I2" s="24"/>
      <c r="J2" s="24"/>
      <c r="K2" s="29">
        <v>4</v>
      </c>
      <c r="L2" s="29">
        <v>706</v>
      </c>
      <c r="M2" s="30">
        <v>176.5</v>
      </c>
      <c r="N2" s="31">
        <v>4</v>
      </c>
      <c r="O2" s="32">
        <v>180.5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4</v>
      </c>
      <c r="O5" s="19">
        <f>SUM(M5+N5)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E2">
    <cfRule type="top10" dxfId="4885" priority="6" rank="1"/>
  </conditionalFormatting>
  <conditionalFormatting sqref="F2">
    <cfRule type="top10" dxfId="4884" priority="5" rank="1"/>
  </conditionalFormatting>
  <conditionalFormatting sqref="G2">
    <cfRule type="top10" dxfId="4883" priority="4" rank="1"/>
  </conditionalFormatting>
  <conditionalFormatting sqref="H2">
    <cfRule type="top10" dxfId="4882" priority="3" rank="1"/>
  </conditionalFormatting>
  <conditionalFormatting sqref="I2">
    <cfRule type="top10" dxfId="4881" priority="1" rank="1"/>
  </conditionalFormatting>
  <conditionalFormatting sqref="J2">
    <cfRule type="top10" dxfId="4880" priority="2" rank="1"/>
  </conditionalFormatting>
  <hyperlinks>
    <hyperlink ref="Q1" location="'National Adult Rankings'!A1" display="Return to Rankings" xr:uid="{2341DAFA-78C7-4FA3-A039-FCA95F44D0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E412A7-34C7-46C4-8862-D550FA1AD2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832C-BA5C-4F66-AAA1-7CFC87758891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167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195.001</v>
      </c>
      <c r="I2" s="24"/>
      <c r="J2" s="24"/>
      <c r="K2" s="29">
        <v>4</v>
      </c>
      <c r="L2" s="29">
        <v>772.00099999999998</v>
      </c>
      <c r="M2" s="30">
        <v>193.00024999999999</v>
      </c>
      <c r="N2" s="31">
        <v>9</v>
      </c>
      <c r="O2" s="32">
        <v>202.00024999999999</v>
      </c>
    </row>
    <row r="3" spans="1:17" x14ac:dyDescent="0.25">
      <c r="A3" s="20" t="s">
        <v>61</v>
      </c>
      <c r="B3" s="21" t="s">
        <v>167</v>
      </c>
      <c r="C3" s="22">
        <v>43995</v>
      </c>
      <c r="D3" s="23" t="s">
        <v>171</v>
      </c>
      <c r="E3" s="24">
        <v>194.001</v>
      </c>
      <c r="F3" s="24">
        <v>191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770.00099999999998</v>
      </c>
      <c r="M3" s="30">
        <f>IFERROR(L3/K3,0)</f>
        <v>192.50024999999999</v>
      </c>
      <c r="N3" s="31">
        <v>6</v>
      </c>
      <c r="O3" s="32">
        <f>SUM(M3+N3)</f>
        <v>198.50024999999999</v>
      </c>
    </row>
    <row r="4" spans="1:17" x14ac:dyDescent="0.25">
      <c r="A4" s="20" t="s">
        <v>127</v>
      </c>
      <c r="B4" s="21" t="s">
        <v>167</v>
      </c>
      <c r="C4" s="22">
        <v>44093</v>
      </c>
      <c r="D4" s="23" t="s">
        <v>256</v>
      </c>
      <c r="E4" s="24">
        <v>196</v>
      </c>
      <c r="F4" s="24">
        <v>194</v>
      </c>
      <c r="G4" s="24">
        <v>198</v>
      </c>
      <c r="H4" s="24"/>
      <c r="I4" s="24"/>
      <c r="J4" s="24"/>
      <c r="K4" s="29">
        <v>3</v>
      </c>
      <c r="L4" s="29">
        <v>588</v>
      </c>
      <c r="M4" s="30">
        <v>196</v>
      </c>
      <c r="N4" s="31">
        <v>18</v>
      </c>
      <c r="O4" s="32">
        <v>214</v>
      </c>
    </row>
    <row r="5" spans="1:17" x14ac:dyDescent="0.25">
      <c r="A5" s="20" t="s">
        <v>61</v>
      </c>
      <c r="B5" s="21" t="s">
        <v>167</v>
      </c>
      <c r="C5" s="22">
        <v>44093</v>
      </c>
      <c r="D5" s="23" t="s">
        <v>335</v>
      </c>
      <c r="E5" s="24">
        <v>194</v>
      </c>
      <c r="F5" s="24">
        <v>197</v>
      </c>
      <c r="G5" s="24">
        <v>196</v>
      </c>
      <c r="H5" s="24"/>
      <c r="I5" s="24"/>
      <c r="J5" s="24"/>
      <c r="K5" s="29">
        <v>3</v>
      </c>
      <c r="L5" s="29">
        <v>587</v>
      </c>
      <c r="M5" s="30">
        <v>195.66666666666666</v>
      </c>
      <c r="N5" s="31">
        <v>18</v>
      </c>
      <c r="O5" s="32">
        <v>213.66666666666666</v>
      </c>
    </row>
    <row r="8" spans="1:17" x14ac:dyDescent="0.25">
      <c r="K8" s="17">
        <f>SUM(K2:K7)</f>
        <v>14</v>
      </c>
      <c r="L8" s="17">
        <f>SUM(L2:L7)</f>
        <v>2717.002</v>
      </c>
      <c r="M8" s="19">
        <f>SUM(L8/K8)</f>
        <v>194.07157142857142</v>
      </c>
      <c r="N8" s="17">
        <f>SUM(N2:N7)</f>
        <v>51</v>
      </c>
      <c r="O8" s="19">
        <f>SUM(M8+N8)</f>
        <v>245.07157142857142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E2">
    <cfRule type="top10" dxfId="4879" priority="24" rank="1"/>
  </conditionalFormatting>
  <conditionalFormatting sqref="F2">
    <cfRule type="top10" dxfId="4878" priority="23" rank="1"/>
  </conditionalFormatting>
  <conditionalFormatting sqref="G2">
    <cfRule type="top10" dxfId="4877" priority="22" rank="1"/>
  </conditionalFormatting>
  <conditionalFormatting sqref="H2">
    <cfRule type="top10" dxfId="4876" priority="21" rank="1"/>
  </conditionalFormatting>
  <conditionalFormatting sqref="I2">
    <cfRule type="top10" dxfId="4875" priority="19" rank="1"/>
  </conditionalFormatting>
  <conditionalFormatting sqref="J2">
    <cfRule type="top10" dxfId="4874" priority="20" rank="1"/>
  </conditionalFormatting>
  <conditionalFormatting sqref="F3">
    <cfRule type="top10" dxfId="4873" priority="13" rank="1"/>
  </conditionalFormatting>
  <conditionalFormatting sqref="G3">
    <cfRule type="top10" dxfId="4872" priority="14" rank="1"/>
  </conditionalFormatting>
  <conditionalFormatting sqref="H3">
    <cfRule type="top10" dxfId="4871" priority="15" rank="1"/>
  </conditionalFormatting>
  <conditionalFormatting sqref="I3">
    <cfRule type="top10" dxfId="4870" priority="16" rank="1"/>
  </conditionalFormatting>
  <conditionalFormatting sqref="J3">
    <cfRule type="top10" dxfId="4869" priority="17" rank="1"/>
  </conditionalFormatting>
  <conditionalFormatting sqref="E3">
    <cfRule type="top10" dxfId="4868" priority="18" rank="1"/>
  </conditionalFormatting>
  <conditionalFormatting sqref="I4">
    <cfRule type="top10" dxfId="4867" priority="12" rank="1"/>
  </conditionalFormatting>
  <conditionalFormatting sqref="E4">
    <cfRule type="top10" dxfId="4866" priority="11" rank="1"/>
  </conditionalFormatting>
  <conditionalFormatting sqref="F4">
    <cfRule type="top10" dxfId="4865" priority="10" rank="1"/>
  </conditionalFormatting>
  <conditionalFormatting sqref="G4">
    <cfRule type="top10" dxfId="4864" priority="9" rank="1"/>
  </conditionalFormatting>
  <conditionalFormatting sqref="H4">
    <cfRule type="top10" dxfId="4863" priority="8" rank="1"/>
  </conditionalFormatting>
  <conditionalFormatting sqref="J4">
    <cfRule type="top10" dxfId="4862" priority="7" rank="1"/>
  </conditionalFormatting>
  <conditionalFormatting sqref="F5">
    <cfRule type="top10" dxfId="4861" priority="5" rank="1"/>
  </conditionalFormatting>
  <conditionalFormatting sqref="G5">
    <cfRule type="top10" dxfId="4860" priority="4" rank="1"/>
  </conditionalFormatting>
  <conditionalFormatting sqref="H5">
    <cfRule type="top10" dxfId="4859" priority="3" rank="1"/>
  </conditionalFormatting>
  <conditionalFormatting sqref="I5">
    <cfRule type="top10" dxfId="4858" priority="1" rank="1"/>
  </conditionalFormatting>
  <conditionalFormatting sqref="J5">
    <cfRule type="top10" dxfId="4857" priority="2" rank="1"/>
  </conditionalFormatting>
  <conditionalFormatting sqref="E5">
    <cfRule type="top10" dxfId="4856" priority="6" rank="1"/>
  </conditionalFormatting>
  <hyperlinks>
    <hyperlink ref="Q1" location="'National Adult Rankings'!A1" display="Return to Rankings" xr:uid="{2018FFEF-E6A2-49EE-BD21-E90C585A3E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A4174D-AB19-406D-A76A-5D2CF7D377BF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80AB2A60-56E5-4B4C-9CC8-CEEE450847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A975-BA07-416A-B6B8-FA565604FC4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184</v>
      </c>
      <c r="C2" s="22">
        <v>43988</v>
      </c>
      <c r="D2" s="23" t="s">
        <v>142</v>
      </c>
      <c r="E2" s="24">
        <v>194</v>
      </c>
      <c r="F2" s="24">
        <v>190</v>
      </c>
      <c r="G2" s="24">
        <v>190</v>
      </c>
      <c r="H2" s="24">
        <v>191</v>
      </c>
      <c r="I2" s="24"/>
      <c r="J2" s="24"/>
      <c r="K2" s="29">
        <v>4</v>
      </c>
      <c r="L2" s="29">
        <v>765</v>
      </c>
      <c r="M2" s="30">
        <v>191.25</v>
      </c>
      <c r="N2" s="31">
        <v>2</v>
      </c>
      <c r="O2" s="32">
        <v>193.25</v>
      </c>
    </row>
    <row r="5" spans="1:17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2</v>
      </c>
      <c r="O5" s="19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E2">
    <cfRule type="top10" dxfId="4855" priority="6" rank="1"/>
  </conditionalFormatting>
  <conditionalFormatting sqref="F2">
    <cfRule type="top10" dxfId="4854" priority="5" rank="1"/>
  </conditionalFormatting>
  <conditionalFormatting sqref="G2">
    <cfRule type="top10" dxfId="4853" priority="4" rank="1"/>
  </conditionalFormatting>
  <conditionalFormatting sqref="H2">
    <cfRule type="top10" dxfId="4852" priority="3" rank="1"/>
  </conditionalFormatting>
  <conditionalFormatting sqref="I2">
    <cfRule type="top10" dxfId="4851" priority="1" rank="1"/>
  </conditionalFormatting>
  <conditionalFormatting sqref="J2">
    <cfRule type="top10" dxfId="4850" priority="2" rank="1"/>
  </conditionalFormatting>
  <hyperlinks>
    <hyperlink ref="Q1" location="'National Adult Rankings'!A1" display="Return to Rankings" xr:uid="{3ACF5A2F-5E06-4D40-8B83-3B9990084F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03E74-BD30-44D5-A3DA-A5F4738515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3A82-DF4A-4167-A507-EC2CCC606C0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238</v>
      </c>
      <c r="C2" s="22">
        <v>44030</v>
      </c>
      <c r="D2" s="23" t="s">
        <v>204</v>
      </c>
      <c r="E2" s="24">
        <v>197</v>
      </c>
      <c r="F2" s="24">
        <v>194</v>
      </c>
      <c r="G2" s="24">
        <v>195</v>
      </c>
      <c r="H2" s="24">
        <v>196</v>
      </c>
      <c r="I2" s="24"/>
      <c r="J2" s="24"/>
      <c r="K2" s="29">
        <v>4</v>
      </c>
      <c r="L2" s="29">
        <v>782</v>
      </c>
      <c r="M2" s="30">
        <v>195.5</v>
      </c>
      <c r="N2" s="31">
        <v>2</v>
      </c>
      <c r="O2" s="32">
        <v>197.5</v>
      </c>
    </row>
    <row r="5" spans="1:17" x14ac:dyDescent="0.25">
      <c r="K5" s="17">
        <f>SUM(K2:K4)</f>
        <v>4</v>
      </c>
      <c r="L5" s="17">
        <f>SUM(L2:L4)</f>
        <v>782</v>
      </c>
      <c r="M5" s="19">
        <f>SUM(L5/K5)</f>
        <v>195.5</v>
      </c>
      <c r="N5" s="17">
        <f>SUM(N2:N4)</f>
        <v>2</v>
      </c>
      <c r="O5" s="19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4849" priority="5" rank="1"/>
  </conditionalFormatting>
  <conditionalFormatting sqref="I2">
    <cfRule type="top10" dxfId="4848" priority="2" rank="1"/>
    <cfRule type="top10" dxfId="4847" priority="7" rank="1"/>
  </conditionalFormatting>
  <conditionalFormatting sqref="E2">
    <cfRule type="top10" dxfId="4846" priority="6" rank="1"/>
  </conditionalFormatting>
  <conditionalFormatting sqref="G2">
    <cfRule type="top10" dxfId="4845" priority="4" rank="1"/>
  </conditionalFormatting>
  <conditionalFormatting sqref="H2">
    <cfRule type="top10" dxfId="4844" priority="3" rank="1"/>
  </conditionalFormatting>
  <conditionalFormatting sqref="J2">
    <cfRule type="top10" dxfId="4843" priority="1" rank="1"/>
  </conditionalFormatting>
  <hyperlinks>
    <hyperlink ref="Q1" location="'National Adult Rankings'!A1" display="Return to Rankings" xr:uid="{AE8B498C-2FF1-4218-AF42-2E1A4EDDA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415D4-B016-4BE0-97B8-6F8E45D88D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FE65-4F1A-4FC1-A62A-00289BFE6B6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353</v>
      </c>
      <c r="C2" s="22">
        <v>44122</v>
      </c>
      <c r="D2" s="23" t="s">
        <v>159</v>
      </c>
      <c r="E2" s="24">
        <v>192</v>
      </c>
      <c r="F2" s="24">
        <v>192</v>
      </c>
      <c r="G2" s="24">
        <v>191</v>
      </c>
      <c r="H2" s="24">
        <v>186</v>
      </c>
      <c r="I2" s="24">
        <v>195</v>
      </c>
      <c r="J2" s="24">
        <v>196</v>
      </c>
      <c r="K2" s="29">
        <v>6</v>
      </c>
      <c r="L2" s="29">
        <v>1152</v>
      </c>
      <c r="M2" s="30">
        <v>192</v>
      </c>
      <c r="N2" s="31">
        <v>4</v>
      </c>
      <c r="O2" s="32">
        <v>196</v>
      </c>
    </row>
    <row r="5" spans="1:17" x14ac:dyDescent="0.25">
      <c r="K5" s="17">
        <f>SUM(K2:K4)</f>
        <v>6</v>
      </c>
      <c r="L5" s="17">
        <f>SUM(L2:L4)</f>
        <v>1152</v>
      </c>
      <c r="M5" s="19">
        <f>SUM(L5/K5)</f>
        <v>192</v>
      </c>
      <c r="N5" s="17">
        <f>SUM(N2:N4)</f>
        <v>4</v>
      </c>
      <c r="O5" s="19">
        <f>SUM(M5+N5)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4842" priority="5" rank="1"/>
  </conditionalFormatting>
  <conditionalFormatting sqref="I2">
    <cfRule type="top10" dxfId="4841" priority="2" rank="1"/>
    <cfRule type="top10" dxfId="4840" priority="7" rank="1"/>
  </conditionalFormatting>
  <conditionalFormatting sqref="E2">
    <cfRule type="top10" dxfId="4839" priority="6" rank="1"/>
  </conditionalFormatting>
  <conditionalFormatting sqref="G2">
    <cfRule type="top10" dxfId="4838" priority="4" rank="1"/>
  </conditionalFormatting>
  <conditionalFormatting sqref="H2">
    <cfRule type="top10" dxfId="4837" priority="3" rank="1"/>
  </conditionalFormatting>
  <conditionalFormatting sqref="J2">
    <cfRule type="top10" dxfId="4836" priority="1" rank="1"/>
  </conditionalFormatting>
  <hyperlinks>
    <hyperlink ref="Q1" location="'National Adult Rankings'!A1" display="Return to Rankings" xr:uid="{E7EB9ACC-E93B-4E90-BBC6-DAE98D048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7A8937-D1D9-4034-82AC-15B4999803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O5"/>
  <sheetViews>
    <sheetView workbookViewId="0">
      <selection sqref="A1:XFD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325</v>
      </c>
      <c r="C2" s="22">
        <v>44093</v>
      </c>
      <c r="D2" s="23" t="s">
        <v>82</v>
      </c>
      <c r="E2" s="24">
        <v>188</v>
      </c>
      <c r="F2" s="24">
        <v>193</v>
      </c>
      <c r="G2" s="24">
        <v>186</v>
      </c>
      <c r="H2" s="24">
        <v>187</v>
      </c>
      <c r="I2" s="24"/>
      <c r="J2" s="24"/>
      <c r="K2" s="29">
        <v>4</v>
      </c>
      <c r="L2" s="29">
        <v>754</v>
      </c>
      <c r="M2" s="30">
        <v>188.5</v>
      </c>
      <c r="N2" s="31">
        <v>3</v>
      </c>
      <c r="O2" s="32">
        <v>191.5</v>
      </c>
    </row>
    <row r="5" spans="1:15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3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835" priority="6" rank="1"/>
  </conditionalFormatting>
  <conditionalFormatting sqref="F2">
    <cfRule type="top10" dxfId="4834" priority="5" rank="1"/>
  </conditionalFormatting>
  <conditionalFormatting sqref="G2">
    <cfRule type="top10" dxfId="4833" priority="4" rank="1"/>
  </conditionalFormatting>
  <conditionalFormatting sqref="H2">
    <cfRule type="top10" dxfId="4832" priority="3" rank="1"/>
  </conditionalFormatting>
  <conditionalFormatting sqref="I2">
    <cfRule type="top10" dxfId="4831" priority="1" rank="1"/>
  </conditionalFormatting>
  <conditionalFormatting sqref="J2">
    <cfRule type="top10" dxfId="483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143</v>
      </c>
      <c r="C2" s="22">
        <v>43967</v>
      </c>
      <c r="D2" s="23" t="s">
        <v>142</v>
      </c>
      <c r="E2" s="24">
        <v>200</v>
      </c>
      <c r="F2" s="24">
        <v>194</v>
      </c>
      <c r="G2" s="24">
        <v>197</v>
      </c>
      <c r="H2" s="24">
        <v>195</v>
      </c>
      <c r="I2" s="24">
        <v>200</v>
      </c>
      <c r="J2" s="24">
        <v>195.001</v>
      </c>
      <c r="K2" s="29">
        <v>6</v>
      </c>
      <c r="L2" s="29">
        <v>1181.001</v>
      </c>
      <c r="M2" s="30">
        <v>196.83349999999999</v>
      </c>
      <c r="N2" s="31">
        <v>16</v>
      </c>
      <c r="O2" s="32">
        <v>212.83349999999999</v>
      </c>
    </row>
    <row r="3" spans="1:17" x14ac:dyDescent="0.25">
      <c r="A3" s="20" t="s">
        <v>61</v>
      </c>
      <c r="B3" s="21" t="s">
        <v>143</v>
      </c>
      <c r="C3" s="22">
        <v>43988</v>
      </c>
      <c r="D3" s="23" t="s">
        <v>142</v>
      </c>
      <c r="E3" s="24">
        <v>199</v>
      </c>
      <c r="F3" s="24">
        <v>198</v>
      </c>
      <c r="G3" s="24">
        <v>198</v>
      </c>
      <c r="H3" s="24">
        <v>198</v>
      </c>
      <c r="I3" s="24"/>
      <c r="J3" s="24"/>
      <c r="K3" s="29">
        <v>4</v>
      </c>
      <c r="L3" s="29">
        <v>793</v>
      </c>
      <c r="M3" s="30">
        <v>198.25</v>
      </c>
      <c r="N3" s="31">
        <v>6</v>
      </c>
      <c r="O3" s="32">
        <v>204.25</v>
      </c>
    </row>
    <row r="4" spans="1:17" x14ac:dyDescent="0.25">
      <c r="A4" s="20" t="s">
        <v>61</v>
      </c>
      <c r="B4" s="21" t="s">
        <v>143</v>
      </c>
      <c r="C4" s="22">
        <v>43996</v>
      </c>
      <c r="D4" s="23" t="s">
        <v>142</v>
      </c>
      <c r="E4" s="24">
        <v>198.001</v>
      </c>
      <c r="F4" s="24">
        <v>197.001</v>
      </c>
      <c r="G4" s="24">
        <v>198.001</v>
      </c>
      <c r="H4" s="24">
        <v>200</v>
      </c>
      <c r="I4" s="24"/>
      <c r="J4" s="24"/>
      <c r="K4" s="29">
        <v>4</v>
      </c>
      <c r="L4" s="29">
        <v>793.00300000000004</v>
      </c>
      <c r="M4" s="30">
        <v>198.25075000000001</v>
      </c>
      <c r="N4" s="31">
        <v>13</v>
      </c>
      <c r="O4" s="32">
        <v>211.25075000000001</v>
      </c>
    </row>
    <row r="5" spans="1:17" x14ac:dyDescent="0.25">
      <c r="A5" s="20" t="s">
        <v>61</v>
      </c>
      <c r="B5" s="21" t="s">
        <v>143</v>
      </c>
      <c r="C5" s="22">
        <v>44044</v>
      </c>
      <c r="D5" s="23" t="s">
        <v>142</v>
      </c>
      <c r="E5" s="24">
        <v>199.001</v>
      </c>
      <c r="F5" s="24">
        <v>199</v>
      </c>
      <c r="G5" s="24">
        <v>200</v>
      </c>
      <c r="H5" s="24">
        <v>200</v>
      </c>
      <c r="I5" s="24"/>
      <c r="J5" s="24"/>
      <c r="K5" s="29">
        <v>4</v>
      </c>
      <c r="L5" s="29">
        <v>798.00099999999998</v>
      </c>
      <c r="M5" s="30">
        <v>199.50024999999999</v>
      </c>
      <c r="N5" s="31">
        <v>11</v>
      </c>
      <c r="O5" s="32">
        <v>210.50024999999999</v>
      </c>
    </row>
    <row r="6" spans="1:17" x14ac:dyDescent="0.25">
      <c r="A6" s="20" t="s">
        <v>61</v>
      </c>
      <c r="B6" s="21" t="s">
        <v>143</v>
      </c>
      <c r="C6" s="22">
        <v>44051</v>
      </c>
      <c r="D6" s="23" t="s">
        <v>113</v>
      </c>
      <c r="E6" s="24">
        <v>199</v>
      </c>
      <c r="F6" s="24">
        <v>199</v>
      </c>
      <c r="G6" s="24">
        <v>200</v>
      </c>
      <c r="H6" s="24"/>
      <c r="I6" s="24"/>
      <c r="J6" s="24"/>
      <c r="K6" s="29">
        <f>COUNT(E6:J6)</f>
        <v>3</v>
      </c>
      <c r="L6" s="29">
        <f>SUM(E6:J6)</f>
        <v>598</v>
      </c>
      <c r="M6" s="30">
        <f>IFERROR(L6/K6,0)</f>
        <v>199.33333333333334</v>
      </c>
      <c r="N6" s="31">
        <v>4</v>
      </c>
      <c r="O6" s="32">
        <f>SUM(M6+N6)</f>
        <v>203.33333333333334</v>
      </c>
    </row>
    <row r="7" spans="1:17" x14ac:dyDescent="0.25">
      <c r="A7" s="20" t="s">
        <v>61</v>
      </c>
      <c r="B7" s="21" t="s">
        <v>143</v>
      </c>
      <c r="C7" s="22">
        <v>44059</v>
      </c>
      <c r="D7" s="23" t="s">
        <v>142</v>
      </c>
      <c r="E7" s="24">
        <v>199</v>
      </c>
      <c r="F7" s="24">
        <v>200</v>
      </c>
      <c r="G7" s="24">
        <v>197</v>
      </c>
      <c r="H7" s="24">
        <v>199</v>
      </c>
      <c r="I7" s="24"/>
      <c r="J7" s="24"/>
      <c r="K7" s="29">
        <v>4</v>
      </c>
      <c r="L7" s="29">
        <f>SUM(E7:H7)</f>
        <v>795</v>
      </c>
      <c r="M7" s="30">
        <v>198.75</v>
      </c>
      <c r="N7" s="31">
        <v>10</v>
      </c>
      <c r="O7" s="32">
        <f>SUM(M7+N7)</f>
        <v>208.75</v>
      </c>
    </row>
    <row r="8" spans="1:17" x14ac:dyDescent="0.25">
      <c r="A8" s="20" t="s">
        <v>127</v>
      </c>
      <c r="B8" s="21" t="s">
        <v>292</v>
      </c>
      <c r="C8" s="22">
        <v>44079</v>
      </c>
      <c r="D8" s="23" t="s">
        <v>295</v>
      </c>
      <c r="E8" s="24">
        <v>199</v>
      </c>
      <c r="F8" s="24">
        <v>200</v>
      </c>
      <c r="G8" s="24">
        <v>200</v>
      </c>
      <c r="H8" s="24">
        <v>198</v>
      </c>
      <c r="I8" s="24">
        <v>199</v>
      </c>
      <c r="J8" s="24">
        <v>198.001</v>
      </c>
      <c r="K8" s="29">
        <v>6</v>
      </c>
      <c r="L8" s="29">
        <v>1194.001</v>
      </c>
      <c r="M8" s="30">
        <v>199.00016666666667</v>
      </c>
      <c r="N8" s="31">
        <v>18</v>
      </c>
      <c r="O8" s="32">
        <v>217.00016666666667</v>
      </c>
    </row>
    <row r="12" spans="1:17" x14ac:dyDescent="0.25">
      <c r="K12" s="17">
        <f>SUM(K2:K11)</f>
        <v>31</v>
      </c>
      <c r="L12" s="17">
        <f>SUM(L2:L11)</f>
        <v>6152.0060000000003</v>
      </c>
      <c r="M12" s="19">
        <f>SUM(L12/K12)</f>
        <v>198.45180645161292</v>
      </c>
      <c r="N12" s="17">
        <f>SUM(N2:N11)</f>
        <v>78</v>
      </c>
      <c r="O12" s="19">
        <f>SUM(M12+N12)</f>
        <v>276.45180645161292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1_1_1"/>
    <protectedRange algorithmName="SHA-512" hashValue="ON39YdpmFHfN9f47KpiRvqrKx0V9+erV1CNkpWzYhW/Qyc6aT8rEyCrvauWSYGZK2ia3o7vd3akF07acHAFpOA==" saltValue="yVW9XmDwTqEnmpSGai0KYg==" spinCount="100000" sqref="D7" name="Range1_1_11_1_1"/>
    <protectedRange algorithmName="SHA-512" hashValue="ON39YdpmFHfN9f47KpiRvqrKx0V9+erV1CNkpWzYhW/Qyc6aT8rEyCrvauWSYGZK2ia3o7vd3akF07acHAFpOA==" saltValue="yVW9XmDwTqEnmpSGai0KYg==" spinCount="100000" sqref="E7:H7" name="Range1_3_4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F2">
    <cfRule type="top10" dxfId="4829" priority="55" rank="1"/>
  </conditionalFormatting>
  <conditionalFormatting sqref="G2">
    <cfRule type="top10" dxfId="4828" priority="56" rank="1"/>
  </conditionalFormatting>
  <conditionalFormatting sqref="H2">
    <cfRule type="top10" dxfId="4827" priority="57" rank="1"/>
  </conditionalFormatting>
  <conditionalFormatting sqref="I2">
    <cfRule type="top10" dxfId="4826" priority="58" rank="1"/>
  </conditionalFormatting>
  <conditionalFormatting sqref="J2">
    <cfRule type="top10" dxfId="4825" priority="59" rank="1"/>
  </conditionalFormatting>
  <conditionalFormatting sqref="E2">
    <cfRule type="top10" dxfId="4824" priority="60" rank="1"/>
  </conditionalFormatting>
  <conditionalFormatting sqref="F3">
    <cfRule type="top10" dxfId="4823" priority="53" rank="1"/>
  </conditionalFormatting>
  <conditionalFormatting sqref="G3">
    <cfRule type="top10" dxfId="4822" priority="52" rank="1"/>
  </conditionalFormatting>
  <conditionalFormatting sqref="H3">
    <cfRule type="top10" dxfId="4821" priority="51" rank="1"/>
  </conditionalFormatting>
  <conditionalFormatting sqref="I3">
    <cfRule type="top10" dxfId="4820" priority="49" rank="1"/>
  </conditionalFormatting>
  <conditionalFormatting sqref="J3">
    <cfRule type="top10" dxfId="4819" priority="50" rank="1"/>
  </conditionalFormatting>
  <conditionalFormatting sqref="E3">
    <cfRule type="top10" dxfId="4818" priority="54" rank="1"/>
  </conditionalFormatting>
  <conditionalFormatting sqref="F4">
    <cfRule type="top10" dxfId="4817" priority="47" rank="1"/>
  </conditionalFormatting>
  <conditionalFormatting sqref="G4">
    <cfRule type="top10" dxfId="4816" priority="46" rank="1"/>
  </conditionalFormatting>
  <conditionalFormatting sqref="H4">
    <cfRule type="top10" dxfId="4815" priority="45" rank="1"/>
  </conditionalFormatting>
  <conditionalFormatting sqref="I4">
    <cfRule type="top10" dxfId="4814" priority="43" rank="1"/>
  </conditionalFormatting>
  <conditionalFormatting sqref="J4">
    <cfRule type="top10" dxfId="4813" priority="44" rank="1"/>
  </conditionalFormatting>
  <conditionalFormatting sqref="E4">
    <cfRule type="top10" dxfId="4812" priority="48" rank="1"/>
  </conditionalFormatting>
  <conditionalFormatting sqref="F5">
    <cfRule type="top10" dxfId="4811" priority="41" rank="1"/>
  </conditionalFormatting>
  <conditionalFormatting sqref="G5">
    <cfRule type="top10" dxfId="4810" priority="40" rank="1"/>
  </conditionalFormatting>
  <conditionalFormatting sqref="H5">
    <cfRule type="top10" dxfId="4809" priority="39" rank="1"/>
  </conditionalFormatting>
  <conditionalFormatting sqref="I5">
    <cfRule type="top10" dxfId="4808" priority="37" rank="1"/>
  </conditionalFormatting>
  <conditionalFormatting sqref="J5">
    <cfRule type="top10" dxfId="4807" priority="38" rank="1"/>
  </conditionalFormatting>
  <conditionalFormatting sqref="E5">
    <cfRule type="top10" dxfId="4806" priority="42" rank="1"/>
  </conditionalFormatting>
  <conditionalFormatting sqref="F6">
    <cfRule type="top10" dxfId="4805" priority="35" rank="1"/>
  </conditionalFormatting>
  <conditionalFormatting sqref="G6">
    <cfRule type="top10" dxfId="4804" priority="34" rank="1"/>
  </conditionalFormatting>
  <conditionalFormatting sqref="H6">
    <cfRule type="top10" dxfId="4803" priority="33" rank="1"/>
  </conditionalFormatting>
  <conditionalFormatting sqref="I6">
    <cfRule type="top10" dxfId="4802" priority="31" rank="1"/>
  </conditionalFormatting>
  <conditionalFormatting sqref="J6">
    <cfRule type="top10" dxfId="4801" priority="32" rank="1"/>
  </conditionalFormatting>
  <conditionalFormatting sqref="E6">
    <cfRule type="top10" dxfId="4800" priority="36" rank="1"/>
  </conditionalFormatting>
  <conditionalFormatting sqref="F7">
    <cfRule type="top10" dxfId="4799" priority="19" rank="1"/>
  </conditionalFormatting>
  <conditionalFormatting sqref="G7">
    <cfRule type="top10" dxfId="4798" priority="20" rank="1"/>
  </conditionalFormatting>
  <conditionalFormatting sqref="H7">
    <cfRule type="top10" dxfId="4797" priority="21" rank="1"/>
  </conditionalFormatting>
  <conditionalFormatting sqref="I7">
    <cfRule type="top10" dxfId="4796" priority="22" rank="1"/>
  </conditionalFormatting>
  <conditionalFormatting sqref="J7">
    <cfRule type="top10" dxfId="4795" priority="23" rank="1"/>
  </conditionalFormatting>
  <conditionalFormatting sqref="E7">
    <cfRule type="top10" dxfId="4794" priority="24" rank="1"/>
  </conditionalFormatting>
  <conditionalFormatting sqref="I8">
    <cfRule type="top10" dxfId="4793" priority="6" rank="1"/>
  </conditionalFormatting>
  <conditionalFormatting sqref="E8">
    <cfRule type="top10" dxfId="4792" priority="5" rank="1"/>
  </conditionalFormatting>
  <conditionalFormatting sqref="F8">
    <cfRule type="top10" dxfId="4791" priority="4" rank="1"/>
  </conditionalFormatting>
  <conditionalFormatting sqref="G8">
    <cfRule type="top10" dxfId="4790" priority="3" rank="1"/>
  </conditionalFormatting>
  <conditionalFormatting sqref="H8">
    <cfRule type="top10" dxfId="4789" priority="2" rank="1"/>
  </conditionalFormatting>
  <conditionalFormatting sqref="J8">
    <cfRule type="top10" dxfId="4788" priority="1" rank="1"/>
  </conditionalFormatting>
  <hyperlinks>
    <hyperlink ref="Q1" location="'National Adult Rankings'!A1" display="Return to Rankings" xr:uid="{A80BBD63-A189-494F-A718-6E953F8542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DBC5-0349-4F6B-937A-F3DEC3A0621F}">
  <sheetPr codeName="Sheet83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110</v>
      </c>
      <c r="C2" s="42">
        <v>43953</v>
      </c>
      <c r="D2" s="43" t="s">
        <v>113</v>
      </c>
      <c r="E2" s="44">
        <v>197</v>
      </c>
      <c r="F2" s="44">
        <v>196.001</v>
      </c>
      <c r="G2" s="44">
        <v>197</v>
      </c>
      <c r="H2" s="44">
        <v>196</v>
      </c>
      <c r="I2" s="44">
        <v>190</v>
      </c>
      <c r="J2" s="44">
        <v>194</v>
      </c>
      <c r="K2" s="45">
        <f>COUNT(E2:J2)</f>
        <v>6</v>
      </c>
      <c r="L2" s="45">
        <f>SUM(E2:J2)</f>
        <v>1170.001</v>
      </c>
      <c r="M2" s="46">
        <f>IFERROR(L2/K2,0)</f>
        <v>195.00016666666667</v>
      </c>
      <c r="N2" s="47">
        <v>30</v>
      </c>
      <c r="O2" s="48">
        <f>SUM(M2+N2)</f>
        <v>225.00016666666667</v>
      </c>
    </row>
    <row r="3" spans="1:17" x14ac:dyDescent="0.25">
      <c r="A3" s="20" t="s">
        <v>61</v>
      </c>
      <c r="B3" s="21" t="s">
        <v>110</v>
      </c>
      <c r="C3" s="22">
        <v>43988</v>
      </c>
      <c r="D3" s="23" t="s">
        <v>142</v>
      </c>
      <c r="E3" s="24">
        <v>198</v>
      </c>
      <c r="F3" s="24">
        <v>196</v>
      </c>
      <c r="G3" s="24">
        <v>197</v>
      </c>
      <c r="H3" s="24">
        <v>198</v>
      </c>
      <c r="I3" s="24"/>
      <c r="J3" s="24"/>
      <c r="K3" s="29">
        <v>4</v>
      </c>
      <c r="L3" s="29">
        <v>789</v>
      </c>
      <c r="M3" s="30">
        <v>197.25</v>
      </c>
      <c r="N3" s="31">
        <v>3</v>
      </c>
      <c r="O3" s="32">
        <v>200.25</v>
      </c>
    </row>
    <row r="4" spans="1:17" x14ac:dyDescent="0.25">
      <c r="A4" s="20" t="s">
        <v>61</v>
      </c>
      <c r="B4" s="21" t="s">
        <v>110</v>
      </c>
      <c r="C4" s="22">
        <v>44058</v>
      </c>
      <c r="D4" s="23" t="s">
        <v>113</v>
      </c>
      <c r="E4" s="24">
        <v>194</v>
      </c>
      <c r="F4" s="24">
        <v>197</v>
      </c>
      <c r="G4" s="24">
        <v>200.001</v>
      </c>
      <c r="H4" s="24"/>
      <c r="I4" s="24"/>
      <c r="J4" s="24"/>
      <c r="K4" s="29">
        <f>COUNT(E4:J4)</f>
        <v>3</v>
      </c>
      <c r="L4" s="29">
        <f>SUM(E4:J4)</f>
        <v>591.00099999999998</v>
      </c>
      <c r="M4" s="30">
        <f>IFERROR(L4/K4,0)</f>
        <v>197.00033333333332</v>
      </c>
      <c r="N4" s="31">
        <v>4</v>
      </c>
      <c r="O4" s="32">
        <f>SUM(M4+N4)</f>
        <v>201.00033333333332</v>
      </c>
    </row>
    <row r="5" spans="1:17" x14ac:dyDescent="0.25">
      <c r="A5" s="20" t="s">
        <v>61</v>
      </c>
      <c r="B5" s="21" t="s">
        <v>110</v>
      </c>
      <c r="C5" s="22">
        <v>44059</v>
      </c>
      <c r="D5" s="23" t="s">
        <v>142</v>
      </c>
      <c r="E5" s="24">
        <v>193</v>
      </c>
      <c r="F5" s="24">
        <v>195</v>
      </c>
      <c r="G5" s="24">
        <v>195</v>
      </c>
      <c r="H5" s="24">
        <v>197</v>
      </c>
      <c r="I5" s="24"/>
      <c r="J5" s="24"/>
      <c r="K5" s="29">
        <v>4</v>
      </c>
      <c r="L5" s="29">
        <f t="shared" ref="L5" si="0">SUM(E5:H5)</f>
        <v>780</v>
      </c>
      <c r="M5" s="30">
        <f>SUM(L9/K5)</f>
        <v>0</v>
      </c>
      <c r="N5" s="31">
        <v>2</v>
      </c>
      <c r="O5" s="32">
        <f t="shared" ref="O5" si="1">SUM(M5+N5)</f>
        <v>2</v>
      </c>
    </row>
    <row r="6" spans="1:17" x14ac:dyDescent="0.25">
      <c r="A6" s="20" t="s">
        <v>127</v>
      </c>
      <c r="B6" s="21" t="s">
        <v>308</v>
      </c>
      <c r="C6" s="22">
        <v>44079</v>
      </c>
      <c r="D6" s="23" t="s">
        <v>295</v>
      </c>
      <c r="E6" s="24">
        <v>192</v>
      </c>
      <c r="F6" s="24">
        <v>190</v>
      </c>
      <c r="G6" s="24">
        <v>193</v>
      </c>
      <c r="H6" s="24">
        <v>196</v>
      </c>
      <c r="I6" s="24">
        <v>193</v>
      </c>
      <c r="J6" s="24">
        <v>193</v>
      </c>
      <c r="K6" s="29">
        <v>6</v>
      </c>
      <c r="L6" s="29">
        <v>1157</v>
      </c>
      <c r="M6" s="30">
        <v>192.83333333333334</v>
      </c>
      <c r="N6" s="31">
        <v>4</v>
      </c>
      <c r="O6" s="32">
        <v>196.83333333333334</v>
      </c>
    </row>
    <row r="7" spans="1:17" x14ac:dyDescent="0.25">
      <c r="A7" s="40" t="s">
        <v>61</v>
      </c>
      <c r="B7" s="41" t="s">
        <v>110</v>
      </c>
      <c r="C7" s="42">
        <v>44094</v>
      </c>
      <c r="D7" s="43" t="s">
        <v>142</v>
      </c>
      <c r="E7" s="44">
        <v>179</v>
      </c>
      <c r="F7" s="44">
        <v>191</v>
      </c>
      <c r="G7" s="44">
        <v>190</v>
      </c>
      <c r="H7" s="44">
        <v>194</v>
      </c>
      <c r="I7" s="44"/>
      <c r="J7" s="44"/>
      <c r="K7" s="45">
        <v>4</v>
      </c>
      <c r="L7" s="45">
        <v>754</v>
      </c>
      <c r="M7" s="46">
        <v>188.5</v>
      </c>
      <c r="N7" s="47">
        <v>5</v>
      </c>
      <c r="O7" s="48">
        <v>193.5</v>
      </c>
    </row>
    <row r="8" spans="1:17" x14ac:dyDescent="0.25">
      <c r="A8" s="20" t="s">
        <v>61</v>
      </c>
      <c r="B8" s="21" t="s">
        <v>110</v>
      </c>
      <c r="C8" s="22">
        <v>44107</v>
      </c>
      <c r="D8" s="23" t="s">
        <v>142</v>
      </c>
      <c r="E8" s="24">
        <v>198</v>
      </c>
      <c r="F8" s="24">
        <v>193</v>
      </c>
      <c r="G8" s="24">
        <v>196</v>
      </c>
      <c r="H8" s="24">
        <v>182</v>
      </c>
      <c r="I8" s="24">
        <v>185</v>
      </c>
      <c r="J8" s="24">
        <v>190</v>
      </c>
      <c r="K8" s="29">
        <v>6</v>
      </c>
      <c r="L8" s="29">
        <v>1144</v>
      </c>
      <c r="M8" s="30">
        <v>190.66666666666666</v>
      </c>
      <c r="N8" s="31">
        <v>10</v>
      </c>
      <c r="O8" s="32">
        <v>200.66666666666666</v>
      </c>
    </row>
    <row r="11" spans="1:17" x14ac:dyDescent="0.25">
      <c r="K11" s="17">
        <f>SUM(K2:K10)</f>
        <v>33</v>
      </c>
      <c r="L11" s="17">
        <f>SUM(L2:L10)</f>
        <v>6385.0020000000004</v>
      </c>
      <c r="M11" s="19">
        <f>SUM(L11/K11)</f>
        <v>193.4849090909091</v>
      </c>
      <c r="N11" s="17">
        <f>SUM(N2:N10)</f>
        <v>58</v>
      </c>
      <c r="O11" s="19">
        <f>SUM(M11+N11)</f>
        <v>251.4849090909091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36_1"/>
    <protectedRange algorithmName="SHA-512" hashValue="ON39YdpmFHfN9f47KpiRvqrKx0V9+erV1CNkpWzYhW/Qyc6aT8rEyCrvauWSYGZK2ia3o7vd3akF07acHAFpOA==" saltValue="yVW9XmDwTqEnmpSGai0KYg==" spinCount="100000" sqref="D8" name="Range1_1_30_1"/>
    <protectedRange algorithmName="SHA-512" hashValue="ON39YdpmFHfN9f47KpiRvqrKx0V9+erV1CNkpWzYhW/Qyc6aT8rEyCrvauWSYGZK2ia3o7vd3akF07acHAFpOA==" saltValue="yVW9XmDwTqEnmpSGai0KYg==" spinCount="100000" sqref="E8:H8" name="Range1_3_9_1"/>
  </protectedRanges>
  <conditionalFormatting sqref="I2">
    <cfRule type="top10" dxfId="5768" priority="49" rank="1"/>
  </conditionalFormatting>
  <conditionalFormatting sqref="J2">
    <cfRule type="top10" dxfId="5767" priority="50" rank="1"/>
  </conditionalFormatting>
  <conditionalFormatting sqref="F2">
    <cfRule type="top10" dxfId="5766" priority="51" rank="1"/>
  </conditionalFormatting>
  <conditionalFormatting sqref="G2">
    <cfRule type="top10" dxfId="5765" priority="52" rank="1"/>
  </conditionalFormatting>
  <conditionalFormatting sqref="H2">
    <cfRule type="top10" dxfId="5764" priority="53" rank="1"/>
  </conditionalFormatting>
  <conditionalFormatting sqref="E2">
    <cfRule type="top10" dxfId="5763" priority="54" rank="1"/>
  </conditionalFormatting>
  <conditionalFormatting sqref="F3">
    <cfRule type="top10" dxfId="5762" priority="47" rank="1"/>
  </conditionalFormatting>
  <conditionalFormatting sqref="G3">
    <cfRule type="top10" dxfId="5761" priority="46" rank="1"/>
  </conditionalFormatting>
  <conditionalFormatting sqref="H3">
    <cfRule type="top10" dxfId="5760" priority="45" rank="1"/>
  </conditionalFormatting>
  <conditionalFormatting sqref="I3">
    <cfRule type="top10" dxfId="5759" priority="43" rank="1"/>
  </conditionalFormatting>
  <conditionalFormatting sqref="J3">
    <cfRule type="top10" dxfId="5758" priority="44" rank="1"/>
  </conditionalFormatting>
  <conditionalFormatting sqref="E3">
    <cfRule type="top10" dxfId="5757" priority="48" rank="1"/>
  </conditionalFormatting>
  <conditionalFormatting sqref="F4">
    <cfRule type="top10" dxfId="5756" priority="41" rank="1"/>
  </conditionalFormatting>
  <conditionalFormatting sqref="G4">
    <cfRule type="top10" dxfId="5755" priority="40" rank="1"/>
  </conditionalFormatting>
  <conditionalFormatting sqref="H4">
    <cfRule type="top10" dxfId="5754" priority="39" rank="1"/>
  </conditionalFormatting>
  <conditionalFormatting sqref="I4">
    <cfRule type="top10" dxfId="5753" priority="37" rank="1"/>
  </conditionalFormatting>
  <conditionalFormatting sqref="J4">
    <cfRule type="top10" dxfId="5752" priority="38" rank="1"/>
  </conditionalFormatting>
  <conditionalFormatting sqref="E4">
    <cfRule type="top10" dxfId="5751" priority="42" rank="1"/>
  </conditionalFormatting>
  <conditionalFormatting sqref="F5">
    <cfRule type="top10" dxfId="5750" priority="25" rank="1"/>
  </conditionalFormatting>
  <conditionalFormatting sqref="G5">
    <cfRule type="top10" dxfId="5749" priority="26" rank="1"/>
  </conditionalFormatting>
  <conditionalFormatting sqref="H5">
    <cfRule type="top10" dxfId="5748" priority="27" rank="1"/>
  </conditionalFormatting>
  <conditionalFormatting sqref="I5">
    <cfRule type="top10" dxfId="5747" priority="28" rank="1"/>
  </conditionalFormatting>
  <conditionalFormatting sqref="J5">
    <cfRule type="top10" dxfId="5746" priority="29" rank="1"/>
  </conditionalFormatting>
  <conditionalFormatting sqref="E5">
    <cfRule type="top10" dxfId="5745" priority="30" rank="1"/>
  </conditionalFormatting>
  <conditionalFormatting sqref="I6">
    <cfRule type="top10" dxfId="5744" priority="24" rank="1"/>
  </conditionalFormatting>
  <conditionalFormatting sqref="E6">
    <cfRule type="top10" dxfId="5743" priority="23" rank="1"/>
  </conditionalFormatting>
  <conditionalFormatting sqref="F6">
    <cfRule type="top10" dxfId="5742" priority="22" rank="1"/>
  </conditionalFormatting>
  <conditionalFormatting sqref="G6">
    <cfRule type="top10" dxfId="5741" priority="21" rank="1"/>
  </conditionalFormatting>
  <conditionalFormatting sqref="H6">
    <cfRule type="top10" dxfId="5740" priority="20" rank="1"/>
  </conditionalFormatting>
  <conditionalFormatting sqref="J6">
    <cfRule type="top10" dxfId="5739" priority="19" rank="1"/>
  </conditionalFormatting>
  <conditionalFormatting sqref="F7">
    <cfRule type="top10" dxfId="5738" priority="17" rank="1"/>
  </conditionalFormatting>
  <conditionalFormatting sqref="G7">
    <cfRule type="top10" dxfId="5737" priority="16" rank="1"/>
  </conditionalFormatting>
  <conditionalFormatting sqref="H7">
    <cfRule type="top10" dxfId="5736" priority="15" rank="1"/>
  </conditionalFormatting>
  <conditionalFormatting sqref="I7">
    <cfRule type="top10" dxfId="5735" priority="13" rank="1"/>
  </conditionalFormatting>
  <conditionalFormatting sqref="J7">
    <cfRule type="top10" dxfId="5734" priority="14" rank="1"/>
  </conditionalFormatting>
  <conditionalFormatting sqref="E7">
    <cfRule type="top10" dxfId="5733" priority="18" rank="1"/>
  </conditionalFormatting>
  <conditionalFormatting sqref="F8">
    <cfRule type="top10" dxfId="5732" priority="5" rank="1"/>
  </conditionalFormatting>
  <conditionalFormatting sqref="G8">
    <cfRule type="top10" dxfId="5731" priority="4" rank="1"/>
  </conditionalFormatting>
  <conditionalFormatting sqref="H8">
    <cfRule type="top10" dxfId="5730" priority="3" rank="1"/>
  </conditionalFormatting>
  <conditionalFormatting sqref="I8">
    <cfRule type="top10" dxfId="5729" priority="1" rank="1"/>
  </conditionalFormatting>
  <conditionalFormatting sqref="J8">
    <cfRule type="top10" dxfId="5728" priority="2" rank="1"/>
  </conditionalFormatting>
  <conditionalFormatting sqref="E8">
    <cfRule type="top10" dxfId="5727" priority="6" rank="1"/>
  </conditionalFormatting>
  <hyperlinks>
    <hyperlink ref="Q1" location="'National Adult Rankings'!A1" display="Return to Rankings" xr:uid="{4D8EB6C3-7605-4B82-99C6-88A6A2FC92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609C5-9ED4-4811-BD77-8416F39F3A4E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20D47EDA-EB58-4CA7-B5DC-5BB3418DEF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EE6-A629-4660-AF8E-0A7785A7595A}">
  <sheetPr codeName="Sheet39"/>
  <dimension ref="A1:Q18"/>
  <sheetViews>
    <sheetView workbookViewId="0">
      <selection activeCell="A15" sqref="A15:O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84</v>
      </c>
      <c r="C2" s="22">
        <v>43907</v>
      </c>
      <c r="D2" s="23" t="s">
        <v>82</v>
      </c>
      <c r="E2" s="24">
        <v>164</v>
      </c>
      <c r="F2" s="24">
        <v>182</v>
      </c>
      <c r="G2" s="24">
        <v>187</v>
      </c>
      <c r="H2" s="24">
        <v>182</v>
      </c>
      <c r="I2" s="24"/>
      <c r="J2" s="24"/>
      <c r="K2" s="29">
        <v>4</v>
      </c>
      <c r="L2" s="29">
        <v>715</v>
      </c>
      <c r="M2" s="30">
        <v>178.75</v>
      </c>
      <c r="N2" s="31">
        <v>4</v>
      </c>
      <c r="O2" s="32">
        <v>182.75</v>
      </c>
    </row>
    <row r="3" spans="1:17" x14ac:dyDescent="0.25">
      <c r="A3" s="49" t="s">
        <v>78</v>
      </c>
      <c r="B3" s="21" t="s">
        <v>84</v>
      </c>
      <c r="C3" s="22">
        <v>43942</v>
      </c>
      <c r="D3" s="23" t="s">
        <v>108</v>
      </c>
      <c r="E3" s="24">
        <v>179</v>
      </c>
      <c r="F3" s="24">
        <v>180</v>
      </c>
      <c r="G3" s="24">
        <v>174</v>
      </c>
      <c r="H3" s="24">
        <v>176</v>
      </c>
      <c r="I3" s="24"/>
      <c r="J3" s="24"/>
      <c r="K3" s="29">
        <f t="shared" ref="K3" si="0">COUNT(E3:J3)</f>
        <v>4</v>
      </c>
      <c r="L3" s="29">
        <f t="shared" ref="L3" si="1">SUM(E3:J3)</f>
        <v>709</v>
      </c>
      <c r="M3" s="30">
        <f t="shared" ref="M3" si="2">IFERROR(L3/K3,0)</f>
        <v>177.25</v>
      </c>
      <c r="N3" s="31">
        <v>5</v>
      </c>
      <c r="O3" s="32">
        <f t="shared" ref="O3" si="3">SUM(M3+N3)</f>
        <v>182.25</v>
      </c>
    </row>
    <row r="4" spans="1:17" x14ac:dyDescent="0.25">
      <c r="A4" s="20" t="s">
        <v>78</v>
      </c>
      <c r="B4" s="21" t="s">
        <v>84</v>
      </c>
      <c r="C4" s="22">
        <v>43947</v>
      </c>
      <c r="D4" s="23" t="s">
        <v>108</v>
      </c>
      <c r="E4" s="24">
        <v>182</v>
      </c>
      <c r="F4" s="24">
        <v>181</v>
      </c>
      <c r="G4" s="24">
        <v>182</v>
      </c>
      <c r="H4" s="24">
        <v>179</v>
      </c>
      <c r="I4" s="24"/>
      <c r="J4" s="24"/>
      <c r="K4" s="29">
        <v>4</v>
      </c>
      <c r="L4" s="29">
        <v>724</v>
      </c>
      <c r="M4" s="30">
        <v>181</v>
      </c>
      <c r="N4" s="31">
        <v>5</v>
      </c>
      <c r="O4" s="32">
        <v>186</v>
      </c>
    </row>
    <row r="5" spans="1:17" x14ac:dyDescent="0.25">
      <c r="A5" s="20" t="s">
        <v>78</v>
      </c>
      <c r="B5" s="21" t="s">
        <v>84</v>
      </c>
      <c r="C5" s="22">
        <v>43970</v>
      </c>
      <c r="D5" s="23" t="s">
        <v>82</v>
      </c>
      <c r="E5" s="24">
        <v>175</v>
      </c>
      <c r="F5" s="24">
        <v>182</v>
      </c>
      <c r="G5" s="24">
        <v>168</v>
      </c>
      <c r="H5" s="24">
        <v>177</v>
      </c>
      <c r="I5" s="24"/>
      <c r="J5" s="24"/>
      <c r="K5" s="29">
        <v>4</v>
      </c>
      <c r="L5" s="29">
        <v>702</v>
      </c>
      <c r="M5" s="30">
        <v>175.5</v>
      </c>
      <c r="N5" s="31">
        <v>6</v>
      </c>
      <c r="O5" s="32">
        <f>SUM(M5+N5)</f>
        <v>181.5</v>
      </c>
    </row>
    <row r="6" spans="1:17" x14ac:dyDescent="0.25">
      <c r="A6" s="20" t="s">
        <v>78</v>
      </c>
      <c r="B6" s="21" t="s">
        <v>84</v>
      </c>
      <c r="C6" s="22">
        <v>43975</v>
      </c>
      <c r="D6" s="23" t="s">
        <v>82</v>
      </c>
      <c r="E6" s="24">
        <v>181</v>
      </c>
      <c r="F6" s="24">
        <v>178</v>
      </c>
      <c r="G6" s="24">
        <v>178</v>
      </c>
      <c r="H6" s="24">
        <v>169</v>
      </c>
      <c r="I6" s="24"/>
      <c r="J6" s="24"/>
      <c r="K6" s="29">
        <v>4</v>
      </c>
      <c r="L6" s="29">
        <v>706</v>
      </c>
      <c r="M6" s="30">
        <v>176.5</v>
      </c>
      <c r="N6" s="31">
        <v>13</v>
      </c>
      <c r="O6" s="32">
        <v>189.5</v>
      </c>
    </row>
    <row r="7" spans="1:17" x14ac:dyDescent="0.25">
      <c r="A7" s="20" t="s">
        <v>78</v>
      </c>
      <c r="B7" s="21" t="s">
        <v>84</v>
      </c>
      <c r="C7" s="22">
        <v>43998</v>
      </c>
      <c r="D7" s="23" t="s">
        <v>82</v>
      </c>
      <c r="E7" s="24">
        <v>169</v>
      </c>
      <c r="F7" s="24">
        <v>167</v>
      </c>
      <c r="G7" s="24">
        <v>177</v>
      </c>
      <c r="H7" s="24">
        <v>178</v>
      </c>
      <c r="I7" s="24"/>
      <c r="J7" s="24"/>
      <c r="K7" s="29">
        <v>4</v>
      </c>
      <c r="L7" s="29">
        <v>691</v>
      </c>
      <c r="M7" s="30">
        <v>172.75</v>
      </c>
      <c r="N7" s="31">
        <v>9</v>
      </c>
      <c r="O7" s="32">
        <v>181.75</v>
      </c>
    </row>
    <row r="8" spans="1:17" x14ac:dyDescent="0.25">
      <c r="A8" s="20" t="s">
        <v>78</v>
      </c>
      <c r="B8" s="21" t="s">
        <v>84</v>
      </c>
      <c r="C8" s="22">
        <v>44033</v>
      </c>
      <c r="D8" s="23" t="s">
        <v>82</v>
      </c>
      <c r="E8" s="24">
        <v>172</v>
      </c>
      <c r="F8" s="24">
        <v>170</v>
      </c>
      <c r="G8" s="24">
        <v>176</v>
      </c>
      <c r="H8" s="24">
        <v>167</v>
      </c>
      <c r="I8" s="24"/>
      <c r="J8" s="24"/>
      <c r="K8" s="29">
        <v>4</v>
      </c>
      <c r="L8" s="29">
        <v>685</v>
      </c>
      <c r="M8" s="30">
        <v>171.25</v>
      </c>
      <c r="N8" s="31">
        <v>11</v>
      </c>
      <c r="O8" s="32">
        <v>182.25</v>
      </c>
    </row>
    <row r="9" spans="1:17" x14ac:dyDescent="0.25">
      <c r="A9" s="20" t="s">
        <v>78</v>
      </c>
      <c r="B9" s="21" t="s">
        <v>84</v>
      </c>
      <c r="C9" s="22">
        <v>44086</v>
      </c>
      <c r="D9" s="23" t="s">
        <v>49</v>
      </c>
      <c r="E9" s="24">
        <v>173</v>
      </c>
      <c r="F9" s="24">
        <v>180</v>
      </c>
      <c r="G9" s="24">
        <v>175</v>
      </c>
      <c r="H9" s="24">
        <v>170</v>
      </c>
      <c r="I9" s="24"/>
      <c r="J9" s="24"/>
      <c r="K9" s="29">
        <v>4</v>
      </c>
      <c r="L9" s="29">
        <v>698</v>
      </c>
      <c r="M9" s="30">
        <v>174.5</v>
      </c>
      <c r="N9" s="31">
        <v>2</v>
      </c>
      <c r="O9" s="32">
        <v>176.5</v>
      </c>
    </row>
    <row r="10" spans="1:17" x14ac:dyDescent="0.25">
      <c r="A10" s="20" t="s">
        <v>78</v>
      </c>
      <c r="B10" s="21" t="s">
        <v>84</v>
      </c>
      <c r="C10" s="22">
        <v>44089</v>
      </c>
      <c r="D10" s="23" t="s">
        <v>82</v>
      </c>
      <c r="E10" s="24">
        <v>183</v>
      </c>
      <c r="F10" s="24">
        <v>185</v>
      </c>
      <c r="G10" s="24">
        <v>188</v>
      </c>
      <c r="H10" s="24">
        <v>181</v>
      </c>
      <c r="I10" s="24"/>
      <c r="J10" s="24"/>
      <c r="K10" s="29">
        <v>4</v>
      </c>
      <c r="L10" s="29">
        <v>737</v>
      </c>
      <c r="M10" s="30">
        <v>184.25</v>
      </c>
      <c r="N10" s="31">
        <v>13</v>
      </c>
      <c r="O10" s="32">
        <v>197.25</v>
      </c>
    </row>
    <row r="11" spans="1:17" x14ac:dyDescent="0.25">
      <c r="A11" s="20" t="s">
        <v>78</v>
      </c>
      <c r="B11" s="21" t="s">
        <v>84</v>
      </c>
      <c r="C11" s="22">
        <v>44093</v>
      </c>
      <c r="D11" s="23" t="s">
        <v>82</v>
      </c>
      <c r="E11" s="24">
        <v>178</v>
      </c>
      <c r="F11" s="24">
        <v>182</v>
      </c>
      <c r="G11" s="24">
        <v>182</v>
      </c>
      <c r="H11" s="24">
        <v>180</v>
      </c>
      <c r="I11" s="24"/>
      <c r="J11" s="24"/>
      <c r="K11" s="29">
        <v>4</v>
      </c>
      <c r="L11" s="29">
        <v>722</v>
      </c>
      <c r="M11" s="30">
        <v>180.5</v>
      </c>
      <c r="N11" s="31">
        <v>13</v>
      </c>
      <c r="O11" s="32">
        <v>193.5</v>
      </c>
    </row>
    <row r="12" spans="1:17" x14ac:dyDescent="0.25">
      <c r="A12" s="20" t="s">
        <v>129</v>
      </c>
      <c r="B12" s="21" t="s">
        <v>356</v>
      </c>
      <c r="C12" s="22">
        <v>44121</v>
      </c>
      <c r="D12" s="23" t="s">
        <v>82</v>
      </c>
      <c r="E12" s="24">
        <v>182</v>
      </c>
      <c r="F12" s="24">
        <v>185</v>
      </c>
      <c r="G12" s="24">
        <v>181</v>
      </c>
      <c r="H12" s="24">
        <v>182</v>
      </c>
      <c r="I12" s="24">
        <v>185</v>
      </c>
      <c r="J12" s="24">
        <v>188</v>
      </c>
      <c r="K12" s="29">
        <v>6</v>
      </c>
      <c r="L12" s="29">
        <v>1103</v>
      </c>
      <c r="M12" s="30">
        <v>183.83333333333334</v>
      </c>
      <c r="N12" s="31">
        <v>4</v>
      </c>
      <c r="O12" s="32">
        <v>187.83333333333334</v>
      </c>
    </row>
    <row r="13" spans="1:17" x14ac:dyDescent="0.25">
      <c r="A13" s="20" t="s">
        <v>129</v>
      </c>
      <c r="B13" s="21" t="s">
        <v>356</v>
      </c>
      <c r="C13" s="22">
        <v>44122</v>
      </c>
      <c r="D13" s="23" t="s">
        <v>82</v>
      </c>
      <c r="E13" s="24">
        <v>178</v>
      </c>
      <c r="F13" s="24">
        <v>182</v>
      </c>
      <c r="G13" s="24">
        <v>174</v>
      </c>
      <c r="H13" s="24">
        <v>174</v>
      </c>
      <c r="I13" s="24">
        <v>177</v>
      </c>
      <c r="J13" s="24">
        <v>169</v>
      </c>
      <c r="K13" s="29">
        <v>6</v>
      </c>
      <c r="L13" s="29">
        <v>1054</v>
      </c>
      <c r="M13" s="30">
        <v>175.66666666666666</v>
      </c>
      <c r="N13" s="31">
        <v>4</v>
      </c>
      <c r="O13" s="32">
        <v>179.66666666666666</v>
      </c>
    </row>
    <row r="14" spans="1:17" x14ac:dyDescent="0.25">
      <c r="A14" s="20" t="s">
        <v>129</v>
      </c>
      <c r="B14" s="21" t="s">
        <v>356</v>
      </c>
      <c r="C14" s="22">
        <v>44124</v>
      </c>
      <c r="D14" s="23" t="s">
        <v>82</v>
      </c>
      <c r="E14" s="24">
        <v>182</v>
      </c>
      <c r="F14" s="24">
        <v>179</v>
      </c>
      <c r="G14" s="24">
        <v>190</v>
      </c>
      <c r="H14" s="24">
        <v>182</v>
      </c>
      <c r="I14" s="24"/>
      <c r="J14" s="24"/>
      <c r="K14" s="29">
        <v>4</v>
      </c>
      <c r="L14" s="29">
        <v>733</v>
      </c>
      <c r="M14" s="30">
        <v>183.25</v>
      </c>
      <c r="N14" s="31">
        <v>7</v>
      </c>
      <c r="O14" s="32">
        <v>190.25</v>
      </c>
    </row>
    <row r="15" spans="1:17" x14ac:dyDescent="0.25">
      <c r="A15" s="40" t="s">
        <v>78</v>
      </c>
      <c r="B15" s="41" t="s">
        <v>84</v>
      </c>
      <c r="C15" s="42">
        <v>44149</v>
      </c>
      <c r="D15" s="43" t="s">
        <v>49</v>
      </c>
      <c r="E15" s="44">
        <v>173</v>
      </c>
      <c r="F15" s="44">
        <v>176</v>
      </c>
      <c r="G15" s="44">
        <v>170</v>
      </c>
      <c r="H15" s="44">
        <v>175.001</v>
      </c>
      <c r="I15" s="44">
        <v>180</v>
      </c>
      <c r="J15" s="44">
        <v>172</v>
      </c>
      <c r="K15" s="45">
        <v>6</v>
      </c>
      <c r="L15" s="45">
        <v>1046.001</v>
      </c>
      <c r="M15" s="46">
        <v>174.33349999999999</v>
      </c>
      <c r="N15" s="47">
        <v>8</v>
      </c>
      <c r="O15" s="48">
        <v>182.33349999999999</v>
      </c>
    </row>
    <row r="18" spans="11:15" x14ac:dyDescent="0.25">
      <c r="K18" s="17">
        <f>SUM(K2:K17)</f>
        <v>62</v>
      </c>
      <c r="L18" s="17">
        <f>SUM(L2:L17)</f>
        <v>11025.001</v>
      </c>
      <c r="M18" s="19">
        <f>SUM(L18/K18)</f>
        <v>177.82259677419356</v>
      </c>
      <c r="N18" s="17">
        <f>SUM(N2:N17)</f>
        <v>104</v>
      </c>
      <c r="O18" s="19">
        <f>SUM(M18+N18)</f>
        <v>281.82259677419358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1_1"/>
    <protectedRange algorithmName="SHA-512" hashValue="ON39YdpmFHfN9f47KpiRvqrKx0V9+erV1CNkpWzYhW/Qyc6aT8rEyCrvauWSYGZK2ia3o7vd3akF07acHAFpOA==" saltValue="yVW9XmDwTqEnmpSGai0KYg==" spinCount="100000" sqref="E6:J6 B6:C6" name="Range1_2_5"/>
    <protectedRange algorithmName="SHA-512" hashValue="ON39YdpmFHfN9f47KpiRvqrKx0V9+erV1CNkpWzYhW/Qyc6aT8rEyCrvauWSYGZK2ia3o7vd3akF07acHAFpOA==" saltValue="yVW9XmDwTqEnmpSGai0KYg==" spinCount="100000" sqref="D6" name="Range1_1_1_6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E8:J8 B8:C8" name="Range1_7_2"/>
    <protectedRange algorithmName="SHA-512" hashValue="ON39YdpmFHfN9f47KpiRvqrKx0V9+erV1CNkpWzYhW/Qyc6aT8rEyCrvauWSYGZK2ia3o7vd3akF07acHAFpOA==" saltValue="yVW9XmDwTqEnmpSGai0KYg==" spinCount="100000" sqref="D8" name="Range1_1_5_2"/>
    <protectedRange sqref="E9:J9 B9:C9" name="Range1_2_1_2"/>
    <protectedRange sqref="D9" name="Range1_1_1"/>
    <protectedRange algorithmName="SHA-512" hashValue="ON39YdpmFHfN9f47KpiRvqrKx0V9+erV1CNkpWzYhW/Qyc6aT8rEyCrvauWSYGZK2ia3o7vd3akF07acHAFpOA==" saltValue="yVW9XmDwTqEnmpSGai0KYg==" spinCount="100000" sqref="E10:J10 B10:C10" name="Range1_2_5_1"/>
    <protectedRange algorithmName="SHA-512" hashValue="ON39YdpmFHfN9f47KpiRvqrKx0V9+erV1CNkpWzYhW/Qyc6aT8rEyCrvauWSYGZK2ia3o7vd3akF07acHAFpOA==" saltValue="yVW9XmDwTqEnmpSGai0KYg==" spinCount="100000" sqref="D10" name="Range1_1_1_6_1"/>
    <protectedRange algorithmName="SHA-512" hashValue="ON39YdpmFHfN9f47KpiRvqrKx0V9+erV1CNkpWzYhW/Qyc6aT8rEyCrvauWSYGZK2ia3o7vd3akF07acHAFpOA==" saltValue="yVW9XmDwTqEnmpSGai0KYg==" spinCount="100000" sqref="E11:J11 B11:C11" name="Range1_2_2_1"/>
    <protectedRange algorithmName="SHA-512" hashValue="ON39YdpmFHfN9f47KpiRvqrKx0V9+erV1CNkpWzYhW/Qyc6aT8rEyCrvauWSYGZK2ia3o7vd3akF07acHAFpOA==" saltValue="yVW9XmDwTqEnmpSGai0KYg==" spinCount="100000" sqref="D11" name="Range1_1_1_1_2"/>
    <protectedRange algorithmName="SHA-512" hashValue="ON39YdpmFHfN9f47KpiRvqrKx0V9+erV1CNkpWzYhW/Qyc6aT8rEyCrvauWSYGZK2ia3o7vd3akF07acHAFpOA==" saltValue="yVW9XmDwTqEnmpSGai0KYg==" spinCount="100000" sqref="E12:J12 C12" name="Range1_2_1_1_1"/>
    <protectedRange algorithmName="SHA-512" hashValue="ON39YdpmFHfN9f47KpiRvqrKx0V9+erV1CNkpWzYhW/Qyc6aT8rEyCrvauWSYGZK2ia3o7vd3akF07acHAFpOA==" saltValue="yVW9XmDwTqEnmpSGai0KYg==" spinCount="100000" sqref="D12" name="Range1_1_3_1_1"/>
    <protectedRange algorithmName="SHA-512" hashValue="ON39YdpmFHfN9f47KpiRvqrKx0V9+erV1CNkpWzYhW/Qyc6aT8rEyCrvauWSYGZK2ia3o7vd3akF07acHAFpOA==" saltValue="yVW9XmDwTqEnmpSGai0KYg==" spinCount="100000" sqref="B12" name="Range1_2_13"/>
    <protectedRange algorithmName="SHA-512" hashValue="ON39YdpmFHfN9f47KpiRvqrKx0V9+erV1CNkpWzYhW/Qyc6aT8rEyCrvauWSYGZK2ia3o7vd3akF07acHAFpOA==" saltValue="yVW9XmDwTqEnmpSGai0KYg==" spinCount="100000" sqref="E13:J13 C13" name="Range1_2_1_1_1_1"/>
    <protectedRange algorithmName="SHA-512" hashValue="ON39YdpmFHfN9f47KpiRvqrKx0V9+erV1CNkpWzYhW/Qyc6aT8rEyCrvauWSYGZK2ia3o7vd3akF07acHAFpOA==" saltValue="yVW9XmDwTqEnmpSGai0KYg==" spinCount="100000" sqref="D13" name="Range1_1_3_1_1_1"/>
    <protectedRange algorithmName="SHA-512" hashValue="ON39YdpmFHfN9f47KpiRvqrKx0V9+erV1CNkpWzYhW/Qyc6aT8rEyCrvauWSYGZK2ia3o7vd3akF07acHAFpOA==" saltValue="yVW9XmDwTqEnmpSGai0KYg==" spinCount="100000" sqref="B13" name="Range1_2_14"/>
    <protectedRange algorithmName="SHA-512" hashValue="ON39YdpmFHfN9f47KpiRvqrKx0V9+erV1CNkpWzYhW/Qyc6aT8rEyCrvauWSYGZK2ia3o7vd3akF07acHAFpOA==" saltValue="yVW9XmDwTqEnmpSGai0KYg==" spinCount="100000" sqref="E14:J14 C14" name="Range1_2_1_1_2"/>
    <protectedRange algorithmName="SHA-512" hashValue="ON39YdpmFHfN9f47KpiRvqrKx0V9+erV1CNkpWzYhW/Qyc6aT8rEyCrvauWSYGZK2ia3o7vd3akF07acHAFpOA==" saltValue="yVW9XmDwTqEnmpSGai0KYg==" spinCount="100000" sqref="D14" name="Range1_1_3_1_1_2"/>
    <protectedRange algorithmName="SHA-512" hashValue="ON39YdpmFHfN9f47KpiRvqrKx0V9+erV1CNkpWzYhW/Qyc6aT8rEyCrvauWSYGZK2ia3o7vd3akF07acHAFpOA==" saltValue="yVW9XmDwTqEnmpSGai0KYg==" spinCount="100000" sqref="B14" name="Range1_2_15"/>
    <protectedRange algorithmName="SHA-512" hashValue="ON39YdpmFHfN9f47KpiRvqrKx0V9+erV1CNkpWzYhW/Qyc6aT8rEyCrvauWSYGZK2ia3o7vd3akF07acHAFpOA==" saltValue="yVW9XmDwTqEnmpSGai0KYg==" spinCount="100000" sqref="E15:J15 B15:C15" name="Range1_5"/>
    <protectedRange algorithmName="SHA-512" hashValue="ON39YdpmFHfN9f47KpiRvqrKx0V9+erV1CNkpWzYhW/Qyc6aT8rEyCrvauWSYGZK2ia3o7vd3akF07acHAFpOA==" saltValue="yVW9XmDwTqEnmpSGai0KYg==" spinCount="100000" sqref="D15" name="Range1_1_3_1"/>
  </protectedRanges>
  <conditionalFormatting sqref="J2">
    <cfRule type="top10" dxfId="4787" priority="79" rank="1"/>
  </conditionalFormatting>
  <conditionalFormatting sqref="I2">
    <cfRule type="top10" dxfId="4786" priority="80" rank="1"/>
  </conditionalFormatting>
  <conditionalFormatting sqref="H2">
    <cfRule type="top10" dxfId="4785" priority="81" rank="1"/>
  </conditionalFormatting>
  <conditionalFormatting sqref="G2">
    <cfRule type="top10" dxfId="4784" priority="82" rank="1"/>
  </conditionalFormatting>
  <conditionalFormatting sqref="F2">
    <cfRule type="top10" dxfId="4783" priority="83" rank="1"/>
  </conditionalFormatting>
  <conditionalFormatting sqref="E2">
    <cfRule type="top10" dxfId="4782" priority="84" rank="1"/>
  </conditionalFormatting>
  <conditionalFormatting sqref="J3">
    <cfRule type="top10" dxfId="4781" priority="73" rank="1"/>
  </conditionalFormatting>
  <conditionalFormatting sqref="I3">
    <cfRule type="top10" dxfId="4780" priority="74" rank="1"/>
  </conditionalFormatting>
  <conditionalFormatting sqref="H3">
    <cfRule type="top10" dxfId="4779" priority="75" rank="1"/>
  </conditionalFormatting>
  <conditionalFormatting sqref="G3">
    <cfRule type="top10" dxfId="4778" priority="76" rank="1"/>
  </conditionalFormatting>
  <conditionalFormatting sqref="F3">
    <cfRule type="top10" dxfId="4777" priority="77" rank="1"/>
  </conditionalFormatting>
  <conditionalFormatting sqref="E3">
    <cfRule type="top10" dxfId="4776" priority="78" rank="1"/>
  </conditionalFormatting>
  <conditionalFormatting sqref="J4">
    <cfRule type="top10" dxfId="4775" priority="67" rank="1"/>
  </conditionalFormatting>
  <conditionalFormatting sqref="I4">
    <cfRule type="top10" dxfId="4774" priority="68" rank="1"/>
  </conditionalFormatting>
  <conditionalFormatting sqref="H4">
    <cfRule type="top10" dxfId="4773" priority="69" rank="1"/>
  </conditionalFormatting>
  <conditionalFormatting sqref="G4">
    <cfRule type="top10" dxfId="4772" priority="70" rank="1"/>
  </conditionalFormatting>
  <conditionalFormatting sqref="F4">
    <cfRule type="top10" dxfId="4771" priority="71" rank="1"/>
  </conditionalFormatting>
  <conditionalFormatting sqref="E4">
    <cfRule type="top10" dxfId="4770" priority="72" rank="1"/>
  </conditionalFormatting>
  <conditionalFormatting sqref="J5">
    <cfRule type="top10" dxfId="4769" priority="61" rank="1"/>
  </conditionalFormatting>
  <conditionalFormatting sqref="I5">
    <cfRule type="top10" dxfId="4768" priority="62" rank="1"/>
  </conditionalFormatting>
  <conditionalFormatting sqref="H5">
    <cfRule type="top10" dxfId="4767" priority="63" rank="1"/>
  </conditionalFormatting>
  <conditionalFormatting sqref="G5">
    <cfRule type="top10" dxfId="4766" priority="64" rank="1"/>
  </conditionalFormatting>
  <conditionalFormatting sqref="F5">
    <cfRule type="top10" dxfId="4765" priority="65" rank="1"/>
  </conditionalFormatting>
  <conditionalFormatting sqref="E5">
    <cfRule type="top10" dxfId="4764" priority="66" rank="1"/>
  </conditionalFormatting>
  <conditionalFormatting sqref="J6">
    <cfRule type="top10" dxfId="4763" priority="55" rank="1"/>
  </conditionalFormatting>
  <conditionalFormatting sqref="I6">
    <cfRule type="top10" dxfId="4762" priority="56" rank="1"/>
  </conditionalFormatting>
  <conditionalFormatting sqref="H6">
    <cfRule type="top10" dxfId="4761" priority="57" rank="1"/>
  </conditionalFormatting>
  <conditionalFormatting sqref="G6">
    <cfRule type="top10" dxfId="4760" priority="58" rank="1"/>
  </conditionalFormatting>
  <conditionalFormatting sqref="F6">
    <cfRule type="top10" dxfId="4759" priority="59" rank="1"/>
  </conditionalFormatting>
  <conditionalFormatting sqref="E6">
    <cfRule type="top10" dxfId="4758" priority="60" rank="1"/>
  </conditionalFormatting>
  <conditionalFormatting sqref="J7">
    <cfRule type="top10" dxfId="4757" priority="49" rank="1"/>
  </conditionalFormatting>
  <conditionalFormatting sqref="I7">
    <cfRule type="top10" dxfId="4756" priority="50" rank="1"/>
  </conditionalFormatting>
  <conditionalFormatting sqref="H7">
    <cfRule type="top10" dxfId="4755" priority="51" rank="1"/>
  </conditionalFormatting>
  <conditionalFormatting sqref="G7">
    <cfRule type="top10" dxfId="4754" priority="52" rank="1"/>
  </conditionalFormatting>
  <conditionalFormatting sqref="F7">
    <cfRule type="top10" dxfId="4753" priority="53" rank="1"/>
  </conditionalFormatting>
  <conditionalFormatting sqref="E7">
    <cfRule type="top10" dxfId="4752" priority="54" rank="1"/>
  </conditionalFormatting>
  <conditionalFormatting sqref="J8">
    <cfRule type="top10" dxfId="4751" priority="43" rank="1"/>
  </conditionalFormatting>
  <conditionalFormatting sqref="I8">
    <cfRule type="top10" dxfId="4750" priority="44" rank="1"/>
  </conditionalFormatting>
  <conditionalFormatting sqref="H8">
    <cfRule type="top10" dxfId="4749" priority="45" rank="1"/>
  </conditionalFormatting>
  <conditionalFormatting sqref="G8">
    <cfRule type="top10" dxfId="4748" priority="46" rank="1"/>
  </conditionalFormatting>
  <conditionalFormatting sqref="F8">
    <cfRule type="top10" dxfId="4747" priority="47" rank="1"/>
  </conditionalFormatting>
  <conditionalFormatting sqref="E8">
    <cfRule type="top10" dxfId="4746" priority="48" rank="1"/>
  </conditionalFormatting>
  <conditionalFormatting sqref="J9">
    <cfRule type="top10" dxfId="4745" priority="37" rank="1"/>
  </conditionalFormatting>
  <conditionalFormatting sqref="I9">
    <cfRule type="top10" dxfId="4744" priority="38" rank="1"/>
  </conditionalFormatting>
  <conditionalFormatting sqref="H9">
    <cfRule type="top10" dxfId="4743" priority="39" rank="1"/>
  </conditionalFormatting>
  <conditionalFormatting sqref="G9">
    <cfRule type="top10" dxfId="4742" priority="40" rank="1"/>
  </conditionalFormatting>
  <conditionalFormatting sqref="F9">
    <cfRule type="top10" dxfId="4741" priority="41" rank="1"/>
  </conditionalFormatting>
  <conditionalFormatting sqref="E9">
    <cfRule type="top10" dxfId="4740" priority="42" rank="1"/>
  </conditionalFormatting>
  <conditionalFormatting sqref="J10">
    <cfRule type="top10" dxfId="4739" priority="31" rank="1"/>
  </conditionalFormatting>
  <conditionalFormatting sqref="I10">
    <cfRule type="top10" dxfId="4738" priority="32" rank="1"/>
  </conditionalFormatting>
  <conditionalFormatting sqref="H10">
    <cfRule type="top10" dxfId="4737" priority="33" rank="1"/>
  </conditionalFormatting>
  <conditionalFormatting sqref="G10">
    <cfRule type="top10" dxfId="4736" priority="34" rank="1"/>
  </conditionalFormatting>
  <conditionalFormatting sqref="F10">
    <cfRule type="top10" dxfId="4735" priority="35" rank="1"/>
  </conditionalFormatting>
  <conditionalFormatting sqref="E10">
    <cfRule type="top10" dxfId="4734" priority="36" rank="1"/>
  </conditionalFormatting>
  <conditionalFormatting sqref="J11">
    <cfRule type="top10" dxfId="4733" priority="25" rank="1"/>
  </conditionalFormatting>
  <conditionalFormatting sqref="I11">
    <cfRule type="top10" dxfId="4732" priority="26" rank="1"/>
  </conditionalFormatting>
  <conditionalFormatting sqref="H11">
    <cfRule type="top10" dxfId="4731" priority="27" rank="1"/>
  </conditionalFormatting>
  <conditionalFormatting sqref="G11">
    <cfRule type="top10" dxfId="4730" priority="28" rank="1"/>
  </conditionalFormatting>
  <conditionalFormatting sqref="F11">
    <cfRule type="top10" dxfId="4729" priority="29" rank="1"/>
  </conditionalFormatting>
  <conditionalFormatting sqref="E11">
    <cfRule type="top10" dxfId="4728" priority="30" rank="1"/>
  </conditionalFormatting>
  <conditionalFormatting sqref="E12">
    <cfRule type="top10" dxfId="4727" priority="24" rank="1"/>
  </conditionalFormatting>
  <conditionalFormatting sqref="F12">
    <cfRule type="top10" dxfId="4726" priority="23" rank="1"/>
  </conditionalFormatting>
  <conditionalFormatting sqref="G12">
    <cfRule type="top10" dxfId="4725" priority="22" rank="1"/>
  </conditionalFormatting>
  <conditionalFormatting sqref="H12">
    <cfRule type="top10" dxfId="4724" priority="21" rank="1"/>
  </conditionalFormatting>
  <conditionalFormatting sqref="I12">
    <cfRule type="top10" dxfId="4723" priority="20" rank="1"/>
  </conditionalFormatting>
  <conditionalFormatting sqref="J12">
    <cfRule type="top10" dxfId="4722" priority="19" rank="1"/>
  </conditionalFormatting>
  <conditionalFormatting sqref="E13">
    <cfRule type="top10" dxfId="4721" priority="18" rank="1"/>
  </conditionalFormatting>
  <conditionalFormatting sqref="F13">
    <cfRule type="top10" dxfId="4720" priority="17" rank="1"/>
  </conditionalFormatting>
  <conditionalFormatting sqref="G13">
    <cfRule type="top10" dxfId="4719" priority="16" rank="1"/>
  </conditionalFormatting>
  <conditionalFormatting sqref="H13">
    <cfRule type="top10" dxfId="4718" priority="15" rank="1"/>
  </conditionalFormatting>
  <conditionalFormatting sqref="I13">
    <cfRule type="top10" dxfId="4717" priority="14" rank="1"/>
  </conditionalFormatting>
  <conditionalFormatting sqref="J13">
    <cfRule type="top10" dxfId="4716" priority="13" rank="1"/>
  </conditionalFormatting>
  <conditionalFormatting sqref="E14">
    <cfRule type="top10" dxfId="4715" priority="12" rank="1"/>
  </conditionalFormatting>
  <conditionalFormatting sqref="F14">
    <cfRule type="top10" dxfId="4714" priority="11" rank="1"/>
  </conditionalFormatting>
  <conditionalFormatting sqref="G14">
    <cfRule type="top10" dxfId="4713" priority="10" rank="1"/>
  </conditionalFormatting>
  <conditionalFormatting sqref="H14">
    <cfRule type="top10" dxfId="4712" priority="9" rank="1"/>
  </conditionalFormatting>
  <conditionalFormatting sqref="I14">
    <cfRule type="top10" dxfId="4711" priority="8" rank="1"/>
  </conditionalFormatting>
  <conditionalFormatting sqref="J14">
    <cfRule type="top10" dxfId="4710" priority="7" rank="1"/>
  </conditionalFormatting>
  <conditionalFormatting sqref="J15">
    <cfRule type="top10" dxfId="4709" priority="1" rank="1"/>
  </conditionalFormatting>
  <conditionalFormatting sqref="I15">
    <cfRule type="top10" dxfId="4708" priority="2" rank="1"/>
  </conditionalFormatting>
  <conditionalFormatting sqref="H15">
    <cfRule type="top10" dxfId="4707" priority="3" rank="1"/>
  </conditionalFormatting>
  <conditionalFormatting sqref="G15">
    <cfRule type="top10" dxfId="4706" priority="4" rank="1"/>
  </conditionalFormatting>
  <conditionalFormatting sqref="F15">
    <cfRule type="top10" dxfId="4705" priority="5" rank="1"/>
  </conditionalFormatting>
  <conditionalFormatting sqref="E15">
    <cfRule type="top10" dxfId="4704" priority="6" rank="1"/>
  </conditionalFormatting>
  <hyperlinks>
    <hyperlink ref="Q1" location="'National Adult Rankings'!A1" display="Return to Rankings" xr:uid="{36692955-EE9F-461B-8801-10E31C61DD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A0A4-988F-4139-997A-44FD4C0318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8C0146-1D98-4D7C-AC45-9D40A7FBB1EE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E65D-3F50-408C-B9CC-4AA9BC98A5CF}">
  <sheetPr codeName="Sheet67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100</v>
      </c>
      <c r="C2" s="22">
        <v>43939</v>
      </c>
      <c r="D2" s="23" t="s">
        <v>88</v>
      </c>
      <c r="E2" s="24">
        <v>179</v>
      </c>
      <c r="F2" s="24">
        <v>189</v>
      </c>
      <c r="G2" s="24">
        <v>190</v>
      </c>
      <c r="H2" s="24">
        <v>192</v>
      </c>
      <c r="I2" s="24"/>
      <c r="J2" s="24"/>
      <c r="K2" s="29">
        <f>COUNT(E2:J2)</f>
        <v>4</v>
      </c>
      <c r="L2" s="29">
        <f>SUM(E2:J2)</f>
        <v>750</v>
      </c>
      <c r="M2" s="30">
        <f>IFERROR(L2/K2,0)</f>
        <v>187.5</v>
      </c>
      <c r="N2" s="31">
        <v>2</v>
      </c>
      <c r="O2" s="32">
        <f>SUM(M2+N2)</f>
        <v>189.5</v>
      </c>
    </row>
    <row r="3" spans="1:17" x14ac:dyDescent="0.25">
      <c r="A3" s="20" t="s">
        <v>127</v>
      </c>
      <c r="B3" s="21" t="s">
        <v>100</v>
      </c>
      <c r="C3" s="22">
        <v>43960</v>
      </c>
      <c r="D3" s="23" t="s">
        <v>88</v>
      </c>
      <c r="E3" s="24">
        <v>194</v>
      </c>
      <c r="F3" s="24">
        <v>195</v>
      </c>
      <c r="G3" s="24">
        <v>171</v>
      </c>
      <c r="H3" s="24">
        <v>190</v>
      </c>
      <c r="I3" s="24"/>
      <c r="J3" s="24"/>
      <c r="K3" s="29">
        <v>4</v>
      </c>
      <c r="L3" s="29">
        <v>750</v>
      </c>
      <c r="M3" s="30">
        <v>187.5</v>
      </c>
      <c r="N3" s="31">
        <v>2</v>
      </c>
      <c r="O3" s="32">
        <v>189.5</v>
      </c>
    </row>
    <row r="4" spans="1:17" x14ac:dyDescent="0.25">
      <c r="A4" s="20" t="s">
        <v>127</v>
      </c>
      <c r="B4" s="21" t="s">
        <v>100</v>
      </c>
      <c r="C4" s="65">
        <v>44002</v>
      </c>
      <c r="D4" s="66" t="s">
        <v>88</v>
      </c>
      <c r="E4" s="23">
        <f>$G$3</f>
        <v>171</v>
      </c>
      <c r="F4" s="24">
        <v>194</v>
      </c>
      <c r="G4" s="24">
        <v>193</v>
      </c>
      <c r="H4" s="24">
        <v>199.00399999999999</v>
      </c>
      <c r="I4" s="24"/>
      <c r="J4" s="24"/>
      <c r="K4" s="29">
        <v>4</v>
      </c>
      <c r="L4" s="29">
        <v>780.00400000000002</v>
      </c>
      <c r="M4" s="30">
        <v>195.001</v>
      </c>
      <c r="N4" s="31">
        <v>3</v>
      </c>
      <c r="O4" s="32">
        <v>198.001</v>
      </c>
    </row>
    <row r="7" spans="1:17" x14ac:dyDescent="0.25">
      <c r="K7" s="17">
        <f>SUM(K2:K6)</f>
        <v>12</v>
      </c>
      <c r="L7" s="17">
        <f>SUM(L2:L6)</f>
        <v>2280.0039999999999</v>
      </c>
      <c r="M7" s="16">
        <f>SUM(L7/K7)</f>
        <v>190.00033333333332</v>
      </c>
      <c r="N7" s="17">
        <f>SUM(N2:N6)</f>
        <v>7</v>
      </c>
      <c r="O7" s="19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E4" name="Range1_1_2"/>
    <protectedRange algorithmName="SHA-512" hashValue="ON39YdpmFHfN9f47KpiRvqrKx0V9+erV1CNkpWzYhW/Qyc6aT8rEyCrvauWSYGZK2ia3o7vd3akF07acHAFpOA==" saltValue="yVW9XmDwTqEnmpSGai0KYg==" spinCount="100000" sqref="F4:I4" name="Range1_3_2"/>
  </protectedRanges>
  <conditionalFormatting sqref="F2">
    <cfRule type="top10" dxfId="4703" priority="16" rank="1"/>
  </conditionalFormatting>
  <conditionalFormatting sqref="G2">
    <cfRule type="top10" dxfId="4702" priority="15" rank="1"/>
  </conditionalFormatting>
  <conditionalFormatting sqref="H2">
    <cfRule type="top10" dxfId="4701" priority="14" rank="1"/>
  </conditionalFormatting>
  <conditionalFormatting sqref="I2">
    <cfRule type="top10" dxfId="4700" priority="12" rank="1"/>
  </conditionalFormatting>
  <conditionalFormatting sqref="J2">
    <cfRule type="top10" dxfId="4699" priority="13" rank="1"/>
  </conditionalFormatting>
  <conditionalFormatting sqref="E2">
    <cfRule type="top10" dxfId="4698" priority="17" rank="1"/>
  </conditionalFormatting>
  <conditionalFormatting sqref="I3">
    <cfRule type="top10" dxfId="4697" priority="6" rank="1"/>
  </conditionalFormatting>
  <conditionalFormatting sqref="E3">
    <cfRule type="top10" dxfId="4696" priority="7" rank="1"/>
  </conditionalFormatting>
  <conditionalFormatting sqref="F3">
    <cfRule type="top10" dxfId="4695" priority="8" rank="1"/>
  </conditionalFormatting>
  <conditionalFormatting sqref="G3">
    <cfRule type="top10" dxfId="4694" priority="9" rank="1"/>
  </conditionalFormatting>
  <conditionalFormatting sqref="H3">
    <cfRule type="top10" dxfId="4693" priority="10" rank="1"/>
  </conditionalFormatting>
  <conditionalFormatting sqref="J3">
    <cfRule type="top10" dxfId="4692" priority="11" rank="1"/>
  </conditionalFormatting>
  <conditionalFormatting sqref="J4">
    <cfRule type="top10" dxfId="4691" priority="5" rank="1"/>
  </conditionalFormatting>
  <conditionalFormatting sqref="F4">
    <cfRule type="top10" dxfId="4690" priority="4" rank="1"/>
  </conditionalFormatting>
  <conditionalFormatting sqref="G4">
    <cfRule type="top10" dxfId="4689" priority="3" rank="1"/>
  </conditionalFormatting>
  <conditionalFormatting sqref="H4">
    <cfRule type="top10" dxfId="4688" priority="2" rank="1"/>
  </conditionalFormatting>
  <conditionalFormatting sqref="I4">
    <cfRule type="top10" dxfId="4687" priority="1" rank="1"/>
  </conditionalFormatting>
  <hyperlinks>
    <hyperlink ref="Q1" location="'National Adult Rankings'!A1" display="Return to Rankings" xr:uid="{EDC2C387-5D05-4056-B5D4-C4A3045D8E7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7180-E35C-413D-978B-3102744440E4}">
  <sheetPr codeName="Sheet68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99</v>
      </c>
      <c r="C2" s="22">
        <v>43918</v>
      </c>
      <c r="D2" s="23" t="s">
        <v>88</v>
      </c>
      <c r="E2" s="24">
        <v>186</v>
      </c>
      <c r="F2" s="24">
        <v>186</v>
      </c>
      <c r="G2" s="24">
        <v>181</v>
      </c>
      <c r="H2" s="24">
        <v>175</v>
      </c>
      <c r="I2" s="24"/>
      <c r="J2" s="24"/>
      <c r="K2" s="29">
        <f>COUNT(E2:J2)</f>
        <v>4</v>
      </c>
      <c r="L2" s="29">
        <f>SUM(E2:J2)</f>
        <v>728</v>
      </c>
      <c r="M2" s="30">
        <f>IFERROR(L2/K2,0)</f>
        <v>182</v>
      </c>
      <c r="N2" s="31">
        <v>2</v>
      </c>
      <c r="O2" s="32">
        <f>SUM(M2+N2)</f>
        <v>184</v>
      </c>
    </row>
    <row r="3" spans="1:17" x14ac:dyDescent="0.25">
      <c r="A3" s="20" t="s">
        <v>61</v>
      </c>
      <c r="B3" s="21" t="s">
        <v>99</v>
      </c>
      <c r="C3" s="22">
        <v>43939</v>
      </c>
      <c r="D3" s="23" t="s">
        <v>88</v>
      </c>
      <c r="E3" s="24">
        <v>191</v>
      </c>
      <c r="F3" s="24">
        <v>189</v>
      </c>
      <c r="G3" s="24">
        <v>192</v>
      </c>
      <c r="H3" s="24">
        <v>184</v>
      </c>
      <c r="I3" s="24"/>
      <c r="J3" s="24"/>
      <c r="K3" s="29">
        <f>COUNT(E3:J3)</f>
        <v>4</v>
      </c>
      <c r="L3" s="29">
        <f>SUM(E3:J3)</f>
        <v>756</v>
      </c>
      <c r="M3" s="30">
        <f>IFERROR(L3/K3,0)</f>
        <v>189</v>
      </c>
      <c r="N3" s="31">
        <v>2</v>
      </c>
      <c r="O3" s="32">
        <f>SUM(M3+N3)</f>
        <v>191</v>
      </c>
    </row>
    <row r="6" spans="1:17" x14ac:dyDescent="0.25">
      <c r="K6" s="17">
        <f>SUM(K2:K5)</f>
        <v>8</v>
      </c>
      <c r="L6" s="17">
        <f>SUM(L2:L5)</f>
        <v>1484</v>
      </c>
      <c r="M6" s="19">
        <f>SUM(L6/K6)</f>
        <v>185.5</v>
      </c>
      <c r="N6" s="17">
        <f>SUM(N2:N5)</f>
        <v>4</v>
      </c>
      <c r="O6" s="19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4686" priority="11" rank="1"/>
  </conditionalFormatting>
  <conditionalFormatting sqref="G2">
    <cfRule type="top10" dxfId="4685" priority="10" rank="1"/>
  </conditionalFormatting>
  <conditionalFormatting sqref="H2">
    <cfRule type="top10" dxfId="4684" priority="9" rank="1"/>
  </conditionalFormatting>
  <conditionalFormatting sqref="I2">
    <cfRule type="top10" dxfId="4683" priority="7" rank="1"/>
  </conditionalFormatting>
  <conditionalFormatting sqref="J2">
    <cfRule type="top10" dxfId="4682" priority="8" rank="1"/>
  </conditionalFormatting>
  <conditionalFormatting sqref="E2">
    <cfRule type="top10" dxfId="4681" priority="12" rank="1"/>
  </conditionalFormatting>
  <conditionalFormatting sqref="F3">
    <cfRule type="top10" dxfId="4680" priority="5" rank="1"/>
  </conditionalFormatting>
  <conditionalFormatting sqref="G3">
    <cfRule type="top10" dxfId="4679" priority="4" rank="1"/>
  </conditionalFormatting>
  <conditionalFormatting sqref="H3">
    <cfRule type="top10" dxfId="4678" priority="3" rank="1"/>
  </conditionalFormatting>
  <conditionalFormatting sqref="I3">
    <cfRule type="top10" dxfId="4677" priority="1" rank="1"/>
  </conditionalFormatting>
  <conditionalFormatting sqref="J3">
    <cfRule type="top10" dxfId="4676" priority="2" rank="1"/>
  </conditionalFormatting>
  <conditionalFormatting sqref="E3">
    <cfRule type="top10" dxfId="4675" priority="6" rank="1"/>
  </conditionalFormatting>
  <hyperlinks>
    <hyperlink ref="Q1" location="'National Adult Rankings'!A1" display="Return to Rankings" xr:uid="{B1B1F936-6CCA-4D26-9238-AFDA2C3C3ACF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27</v>
      </c>
      <c r="C2" s="22">
        <v>43877</v>
      </c>
      <c r="D2" s="23" t="s">
        <v>32</v>
      </c>
      <c r="E2" s="24">
        <v>183</v>
      </c>
      <c r="F2" s="24">
        <v>185</v>
      </c>
      <c r="G2" s="24">
        <v>187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4</v>
      </c>
      <c r="O2" s="32">
        <v>188.75</v>
      </c>
    </row>
    <row r="5" spans="1:15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4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674" priority="1" rank="1"/>
  </conditionalFormatting>
  <conditionalFormatting sqref="I2">
    <cfRule type="top10" dxfId="4673" priority="2" rank="1"/>
  </conditionalFormatting>
  <conditionalFormatting sqref="H2">
    <cfRule type="top10" dxfId="4672" priority="3" rank="1"/>
  </conditionalFormatting>
  <conditionalFormatting sqref="G2">
    <cfRule type="top10" dxfId="4671" priority="4" rank="1"/>
  </conditionalFormatting>
  <conditionalFormatting sqref="F2">
    <cfRule type="top10" dxfId="4670" priority="5" rank="1"/>
  </conditionalFormatting>
  <conditionalFormatting sqref="E2">
    <cfRule type="top10" dxfId="466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80831DE-8D7E-4F52-AAC8-5586416294A5}">
          <x14:formula1>
            <xm:f>'C:\Users\abra2\AppData\Local\Packages\Microsoft.MicrosoftEdge_8wekyb3d8bbwe\TempState\Downloads\[ABRA GA CLUB MATCH 2162020 (3).xlsm]DATA'!#REF!</xm:f>
          </x14:formula1>
          <xm:sqref>B2 D2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11"/>
  <sheetViews>
    <sheetView workbookViewId="0">
      <selection activeCell="A13" sqref="A13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183</v>
      </c>
      <c r="C2" s="22">
        <v>43988</v>
      </c>
      <c r="D2" s="23" t="s">
        <v>142</v>
      </c>
      <c r="E2" s="24">
        <v>195</v>
      </c>
      <c r="F2" s="24">
        <v>191</v>
      </c>
      <c r="G2" s="24">
        <v>189</v>
      </c>
      <c r="H2" s="24">
        <v>191</v>
      </c>
      <c r="I2" s="24"/>
      <c r="J2" s="24"/>
      <c r="K2" s="29">
        <v>4</v>
      </c>
      <c r="L2" s="29">
        <v>766</v>
      </c>
      <c r="M2" s="30">
        <v>191.5</v>
      </c>
      <c r="N2" s="31">
        <v>2</v>
      </c>
      <c r="O2" s="32">
        <v>193.5</v>
      </c>
    </row>
    <row r="3" spans="1:17" x14ac:dyDescent="0.25">
      <c r="A3" s="20" t="s">
        <v>61</v>
      </c>
      <c r="B3" s="21" t="s">
        <v>183</v>
      </c>
      <c r="C3" s="22">
        <v>44031</v>
      </c>
      <c r="D3" s="23" t="s">
        <v>142</v>
      </c>
      <c r="E3" s="24">
        <v>192</v>
      </c>
      <c r="F3" s="24">
        <v>193</v>
      </c>
      <c r="G3" s="24">
        <v>197</v>
      </c>
      <c r="H3" s="24">
        <v>193</v>
      </c>
      <c r="I3" s="24"/>
      <c r="J3" s="24"/>
      <c r="K3" s="29">
        <v>4</v>
      </c>
      <c r="L3" s="29">
        <v>775</v>
      </c>
      <c r="M3" s="30">
        <v>193.75</v>
      </c>
      <c r="N3" s="31">
        <v>5</v>
      </c>
      <c r="O3" s="32">
        <v>198.75</v>
      </c>
    </row>
    <row r="4" spans="1:17" x14ac:dyDescent="0.25">
      <c r="A4" s="20" t="s">
        <v>61</v>
      </c>
      <c r="B4" s="21" t="s">
        <v>183</v>
      </c>
      <c r="C4" s="22">
        <v>44044</v>
      </c>
      <c r="D4" s="23" t="s">
        <v>142</v>
      </c>
      <c r="E4" s="24">
        <v>197</v>
      </c>
      <c r="F4" s="24">
        <v>194</v>
      </c>
      <c r="G4" s="24">
        <v>193</v>
      </c>
      <c r="H4" s="24">
        <v>195</v>
      </c>
      <c r="I4" s="24"/>
      <c r="J4" s="24"/>
      <c r="K4" s="29">
        <v>4</v>
      </c>
      <c r="L4" s="29">
        <v>779</v>
      </c>
      <c r="M4" s="30">
        <v>194.75</v>
      </c>
      <c r="N4" s="31">
        <v>2</v>
      </c>
      <c r="O4" s="32">
        <v>196.75</v>
      </c>
    </row>
    <row r="5" spans="1:17" x14ac:dyDescent="0.25">
      <c r="A5" s="20" t="s">
        <v>61</v>
      </c>
      <c r="B5" s="21" t="s">
        <v>183</v>
      </c>
      <c r="C5" s="22">
        <v>44051</v>
      </c>
      <c r="D5" s="23" t="s">
        <v>113</v>
      </c>
      <c r="E5" s="24">
        <v>193</v>
      </c>
      <c r="F5" s="24">
        <v>191</v>
      </c>
      <c r="G5" s="24">
        <v>194</v>
      </c>
      <c r="H5" s="24"/>
      <c r="I5" s="24"/>
      <c r="J5" s="24"/>
      <c r="K5" s="29">
        <f>COUNT(E5:J5)</f>
        <v>3</v>
      </c>
      <c r="L5" s="29">
        <f>SUM(E5:J5)</f>
        <v>578</v>
      </c>
      <c r="M5" s="30">
        <f>IFERROR(L5/K5,0)</f>
        <v>192.66666666666666</v>
      </c>
      <c r="N5" s="31">
        <v>2</v>
      </c>
      <c r="O5" s="32">
        <f>SUM(M5+N5)</f>
        <v>194.66666666666666</v>
      </c>
    </row>
    <row r="6" spans="1:17" x14ac:dyDescent="0.25">
      <c r="A6" s="20" t="s">
        <v>61</v>
      </c>
      <c r="B6" s="21" t="s">
        <v>183</v>
      </c>
      <c r="C6" s="22">
        <v>44058</v>
      </c>
      <c r="D6" s="23" t="s">
        <v>113</v>
      </c>
      <c r="E6" s="24">
        <v>185</v>
      </c>
      <c r="F6" s="24">
        <v>196</v>
      </c>
      <c r="G6" s="24">
        <v>193</v>
      </c>
      <c r="H6" s="24"/>
      <c r="I6" s="24"/>
      <c r="J6" s="24"/>
      <c r="K6" s="29">
        <f>COUNT(E6:J6)</f>
        <v>3</v>
      </c>
      <c r="L6" s="29">
        <f>SUM(E6:J6)</f>
        <v>574</v>
      </c>
      <c r="M6" s="30">
        <f>IFERROR(L6/K6,0)</f>
        <v>191.33333333333334</v>
      </c>
      <c r="N6" s="31">
        <v>2</v>
      </c>
      <c r="O6" s="32">
        <f>SUM(M6+N6)</f>
        <v>193.33333333333334</v>
      </c>
    </row>
    <row r="7" spans="1:17" x14ac:dyDescent="0.25">
      <c r="A7" s="20" t="s">
        <v>127</v>
      </c>
      <c r="B7" s="21" t="s">
        <v>300</v>
      </c>
      <c r="C7" s="22">
        <v>44079</v>
      </c>
      <c r="D7" s="23" t="s">
        <v>295</v>
      </c>
      <c r="E7" s="24">
        <v>196</v>
      </c>
      <c r="F7" s="24">
        <v>198</v>
      </c>
      <c r="G7" s="24">
        <v>194</v>
      </c>
      <c r="H7" s="24">
        <v>198</v>
      </c>
      <c r="I7" s="24">
        <v>195</v>
      </c>
      <c r="J7" s="24">
        <v>197</v>
      </c>
      <c r="K7" s="29">
        <v>6</v>
      </c>
      <c r="L7" s="29">
        <v>1178</v>
      </c>
      <c r="M7" s="30">
        <v>196.33333333333334</v>
      </c>
      <c r="N7" s="31">
        <v>4</v>
      </c>
      <c r="O7" s="32">
        <v>200.33333333333334</v>
      </c>
    </row>
    <row r="8" spans="1:17" x14ac:dyDescent="0.25">
      <c r="A8" s="20" t="s">
        <v>61</v>
      </c>
      <c r="B8" s="21" t="s">
        <v>183</v>
      </c>
      <c r="C8" s="22">
        <v>44107</v>
      </c>
      <c r="D8" s="23" t="s">
        <v>142</v>
      </c>
      <c r="E8" s="24">
        <v>189</v>
      </c>
      <c r="F8" s="24">
        <v>194</v>
      </c>
      <c r="G8" s="24">
        <v>189</v>
      </c>
      <c r="H8" s="24">
        <v>190</v>
      </c>
      <c r="I8" s="24">
        <v>192</v>
      </c>
      <c r="J8" s="24">
        <v>183</v>
      </c>
      <c r="K8" s="29">
        <v>6</v>
      </c>
      <c r="L8" s="29">
        <v>1137</v>
      </c>
      <c r="M8" s="30">
        <v>189.5</v>
      </c>
      <c r="N8" s="31">
        <v>4</v>
      </c>
      <c r="O8" s="32">
        <v>193.5</v>
      </c>
    </row>
    <row r="11" spans="1:17" x14ac:dyDescent="0.25">
      <c r="K11" s="17">
        <f>SUM(K2:K10)</f>
        <v>30</v>
      </c>
      <c r="L11" s="17">
        <f>SUM(L2:L10)</f>
        <v>5787</v>
      </c>
      <c r="M11" s="19">
        <f>SUM(L11/K11)</f>
        <v>192.9</v>
      </c>
      <c r="N11" s="17">
        <f>SUM(N2:N10)</f>
        <v>21</v>
      </c>
      <c r="O11" s="19">
        <f>SUM(M11+N11)</f>
        <v>213.9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10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I7:J7 B7:C7" name="Range1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36"/>
    <protectedRange algorithmName="SHA-512" hashValue="ON39YdpmFHfN9f47KpiRvqrKx0V9+erV1CNkpWzYhW/Qyc6aT8rEyCrvauWSYGZK2ia3o7vd3akF07acHAFpOA==" saltValue="yVW9XmDwTqEnmpSGai0KYg==" spinCount="100000" sqref="D8" name="Range1_1_30"/>
    <protectedRange algorithmName="SHA-512" hashValue="ON39YdpmFHfN9f47KpiRvqrKx0V9+erV1CNkpWzYhW/Qyc6aT8rEyCrvauWSYGZK2ia3o7vd3akF07acHAFpOA==" saltValue="yVW9XmDwTqEnmpSGai0KYg==" spinCount="100000" sqref="E8:H8" name="Range1_3_9"/>
  </protectedRanges>
  <conditionalFormatting sqref="E2">
    <cfRule type="top10" dxfId="4668" priority="90" rank="1"/>
  </conditionalFormatting>
  <conditionalFormatting sqref="F2">
    <cfRule type="top10" dxfId="4667" priority="89" rank="1"/>
  </conditionalFormatting>
  <conditionalFormatting sqref="G2">
    <cfRule type="top10" dxfId="4666" priority="88" rank="1"/>
  </conditionalFormatting>
  <conditionalFormatting sqref="H2">
    <cfRule type="top10" dxfId="4665" priority="87" rank="1"/>
  </conditionalFormatting>
  <conditionalFormatting sqref="I2">
    <cfRule type="top10" dxfId="4664" priority="85" rank="1"/>
  </conditionalFormatting>
  <conditionalFormatting sqref="J2">
    <cfRule type="top10" dxfId="4663" priority="86" rank="1"/>
  </conditionalFormatting>
  <conditionalFormatting sqref="F3">
    <cfRule type="top10" dxfId="4662" priority="83" rank="1"/>
  </conditionalFormatting>
  <conditionalFormatting sqref="G3">
    <cfRule type="top10" dxfId="4661" priority="82" rank="1"/>
  </conditionalFormatting>
  <conditionalFormatting sqref="H3">
    <cfRule type="top10" dxfId="4660" priority="81" rank="1"/>
  </conditionalFormatting>
  <conditionalFormatting sqref="I3">
    <cfRule type="top10" dxfId="4659" priority="79" rank="1"/>
  </conditionalFormatting>
  <conditionalFormatting sqref="J3">
    <cfRule type="top10" dxfId="4658" priority="80" rank="1"/>
  </conditionalFormatting>
  <conditionalFormatting sqref="E3">
    <cfRule type="top10" dxfId="4657" priority="84" rank="1"/>
  </conditionalFormatting>
  <conditionalFormatting sqref="F4">
    <cfRule type="top10" dxfId="4656" priority="77" rank="1"/>
  </conditionalFormatting>
  <conditionalFormatting sqref="G4">
    <cfRule type="top10" dxfId="4655" priority="76" rank="1"/>
  </conditionalFormatting>
  <conditionalFormatting sqref="H4">
    <cfRule type="top10" dxfId="4654" priority="75" rank="1"/>
  </conditionalFormatting>
  <conditionalFormatting sqref="I4">
    <cfRule type="top10" dxfId="4653" priority="73" rank="1"/>
  </conditionalFormatting>
  <conditionalFormatting sqref="J4">
    <cfRule type="top10" dxfId="4652" priority="74" rank="1"/>
  </conditionalFormatting>
  <conditionalFormatting sqref="E4">
    <cfRule type="top10" dxfId="4651" priority="78" rank="1"/>
  </conditionalFormatting>
  <conditionalFormatting sqref="F5">
    <cfRule type="top10" dxfId="4650" priority="71" rank="1"/>
  </conditionalFormatting>
  <conditionalFormatting sqref="G5">
    <cfRule type="top10" dxfId="4649" priority="70" rank="1"/>
  </conditionalFormatting>
  <conditionalFormatting sqref="H5">
    <cfRule type="top10" dxfId="4648" priority="69" rank="1"/>
  </conditionalFormatting>
  <conditionalFormatting sqref="I5">
    <cfRule type="top10" dxfId="4647" priority="67" rank="1"/>
  </conditionalFormatting>
  <conditionalFormatting sqref="J5">
    <cfRule type="top10" dxfId="4646" priority="68" rank="1"/>
  </conditionalFormatting>
  <conditionalFormatting sqref="E5">
    <cfRule type="top10" dxfId="4645" priority="72" rank="1"/>
  </conditionalFormatting>
  <conditionalFormatting sqref="F6">
    <cfRule type="top10" dxfId="4644" priority="65" rank="1"/>
  </conditionalFormatting>
  <conditionalFormatting sqref="G6">
    <cfRule type="top10" dxfId="4643" priority="64" rank="1"/>
  </conditionalFormatting>
  <conditionalFormatting sqref="H6">
    <cfRule type="top10" dxfId="4642" priority="63" rank="1"/>
  </conditionalFormatting>
  <conditionalFormatting sqref="I6">
    <cfRule type="top10" dxfId="4641" priority="61" rank="1"/>
  </conditionalFormatting>
  <conditionalFormatting sqref="J6">
    <cfRule type="top10" dxfId="4640" priority="62" rank="1"/>
  </conditionalFormatting>
  <conditionalFormatting sqref="E6">
    <cfRule type="top10" dxfId="4639" priority="66" rank="1"/>
  </conditionalFormatting>
  <conditionalFormatting sqref="I7">
    <cfRule type="top10" dxfId="4638" priority="60" rank="1"/>
  </conditionalFormatting>
  <conditionalFormatting sqref="E7">
    <cfRule type="top10" dxfId="4637" priority="59" rank="1"/>
  </conditionalFormatting>
  <conditionalFormatting sqref="F7">
    <cfRule type="top10" dxfId="4636" priority="58" rank="1"/>
  </conditionalFormatting>
  <conditionalFormatting sqref="G7">
    <cfRule type="top10" dxfId="4635" priority="57" rank="1"/>
  </conditionalFormatting>
  <conditionalFormatting sqref="H7">
    <cfRule type="top10" dxfId="4634" priority="56" rank="1"/>
  </conditionalFormatting>
  <conditionalFormatting sqref="J7">
    <cfRule type="top10" dxfId="4633" priority="55" rank="1"/>
  </conditionalFormatting>
  <conditionalFormatting sqref="F8">
    <cfRule type="top10" dxfId="4632" priority="5" rank="1"/>
  </conditionalFormatting>
  <conditionalFormatting sqref="G8">
    <cfRule type="top10" dxfId="4631" priority="4" rank="1"/>
  </conditionalFormatting>
  <conditionalFormatting sqref="H8">
    <cfRule type="top10" dxfId="4630" priority="3" rank="1"/>
  </conditionalFormatting>
  <conditionalFormatting sqref="I8">
    <cfRule type="top10" dxfId="4629" priority="1" rank="1"/>
  </conditionalFormatting>
  <conditionalFormatting sqref="J8">
    <cfRule type="top10" dxfId="4628" priority="2" rank="1"/>
  </conditionalFormatting>
  <conditionalFormatting sqref="E8">
    <cfRule type="top10" dxfId="4627" priority="6" rank="1"/>
  </conditionalFormatting>
  <hyperlinks>
    <hyperlink ref="Q1" location="'National Adult Rankings'!A1" display="Return to Rankings" xr:uid="{438E1451-91A9-4209-93C1-658E88769B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3F9C-1DA4-42B7-8D47-216573ED1A3C}">
  <sheetPr codeName="Sheet10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124</v>
      </c>
      <c r="C2" s="22">
        <v>43960</v>
      </c>
      <c r="D2" s="23" t="s">
        <v>88</v>
      </c>
      <c r="E2" s="24">
        <v>197</v>
      </c>
      <c r="F2" s="24">
        <v>193</v>
      </c>
      <c r="G2" s="24">
        <v>197</v>
      </c>
      <c r="H2" s="24">
        <v>191</v>
      </c>
      <c r="I2" s="24"/>
      <c r="J2" s="24"/>
      <c r="K2" s="29">
        <v>4</v>
      </c>
      <c r="L2" s="29">
        <v>778</v>
      </c>
      <c r="M2" s="30">
        <v>194.5</v>
      </c>
      <c r="N2" s="31">
        <v>9</v>
      </c>
      <c r="O2" s="32">
        <v>203.5</v>
      </c>
    </row>
    <row r="5" spans="1:17" x14ac:dyDescent="0.25">
      <c r="K5" s="17">
        <f>SUM(K2:K4)</f>
        <v>4</v>
      </c>
      <c r="L5" s="17">
        <f>SUM(L2:L4)</f>
        <v>778</v>
      </c>
      <c r="M5" s="19">
        <f>SUM(L5/K5)</f>
        <v>194.5</v>
      </c>
      <c r="N5" s="17">
        <f>SUM(N2:N4)</f>
        <v>9</v>
      </c>
      <c r="O5" s="19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4626" priority="4" rank="1"/>
  </conditionalFormatting>
  <conditionalFormatting sqref="I2">
    <cfRule type="top10" dxfId="4625" priority="1" rank="1"/>
  </conditionalFormatting>
  <conditionalFormatting sqref="E2">
    <cfRule type="top10" dxfId="4624" priority="2" rank="1"/>
  </conditionalFormatting>
  <conditionalFormatting sqref="F2">
    <cfRule type="top10" dxfId="4623" priority="3" rank="1"/>
  </conditionalFormatting>
  <conditionalFormatting sqref="H2">
    <cfRule type="top10" dxfId="4622" priority="5" rank="1"/>
  </conditionalFormatting>
  <conditionalFormatting sqref="J2">
    <cfRule type="top10" dxfId="4621" priority="6" rank="1"/>
  </conditionalFormatting>
  <hyperlinks>
    <hyperlink ref="Q1" location="'National Adult Rankings'!A1" display="Return to Rankings" xr:uid="{DEB031FF-AD0E-411F-8CBF-2ED3A6C7DB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2540D-AC5B-4DDE-8519-A9563614AE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7C1B-5C26-45FC-B91B-F0381B592296}">
  <sheetPr codeName="Sheet10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133</v>
      </c>
      <c r="C2" s="22">
        <v>43968</v>
      </c>
      <c r="D2" s="23" t="s">
        <v>134</v>
      </c>
      <c r="E2" s="24">
        <v>182</v>
      </c>
      <c r="F2" s="24">
        <v>171</v>
      </c>
      <c r="G2" s="24">
        <v>186.001</v>
      </c>
      <c r="H2" s="24"/>
      <c r="I2" s="24"/>
      <c r="J2" s="24"/>
      <c r="K2" s="29">
        <v>3</v>
      </c>
      <c r="L2" s="29">
        <v>539.00099999999998</v>
      </c>
      <c r="M2" s="30">
        <v>179.667</v>
      </c>
      <c r="N2" s="31">
        <v>6</v>
      </c>
      <c r="O2" s="32">
        <v>185.667</v>
      </c>
    </row>
    <row r="5" spans="1:17" x14ac:dyDescent="0.25">
      <c r="K5" s="17">
        <f>SUM(K2:K4)</f>
        <v>3</v>
      </c>
      <c r="L5" s="17">
        <f>SUM(L2:L4)</f>
        <v>539.00099999999998</v>
      </c>
      <c r="M5" s="19">
        <f>SUM(L5/K5)</f>
        <v>179.667</v>
      </c>
      <c r="N5" s="17">
        <f>SUM(N2:N4)</f>
        <v>6</v>
      </c>
      <c r="O5" s="19">
        <f>SUM(M5+N5)</f>
        <v>185.667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620" priority="6" rank="1"/>
  </conditionalFormatting>
  <conditionalFormatting sqref="F2">
    <cfRule type="top10" dxfId="4619" priority="5" rank="1"/>
  </conditionalFormatting>
  <conditionalFormatting sqref="G2">
    <cfRule type="top10" dxfId="4618" priority="4" rank="1"/>
  </conditionalFormatting>
  <conditionalFormatting sqref="H2">
    <cfRule type="top10" dxfId="4617" priority="3" rank="1"/>
  </conditionalFormatting>
  <conditionalFormatting sqref="I2">
    <cfRule type="top10" dxfId="4616" priority="1" rank="1"/>
  </conditionalFormatting>
  <conditionalFormatting sqref="J2">
    <cfRule type="top10" dxfId="4615" priority="2" rank="1"/>
  </conditionalFormatting>
  <hyperlinks>
    <hyperlink ref="Q1" location="'National Adult Rankings'!A1" display="Return to Rankings" xr:uid="{484C5EC4-E38E-43CA-85E0-BDB154D0C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E97C31-BF26-4680-B0DF-99EBAA0A8EC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410F72-3C2B-4048-B656-8A4237C21B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E185-3719-45F6-87C1-C2F91A6A155D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193</v>
      </c>
      <c r="C2" s="22">
        <v>43995</v>
      </c>
      <c r="D2" s="23" t="s">
        <v>121</v>
      </c>
      <c r="E2" s="24">
        <v>188</v>
      </c>
      <c r="F2" s="24">
        <v>186</v>
      </c>
      <c r="G2" s="24">
        <v>183</v>
      </c>
      <c r="H2" s="24"/>
      <c r="I2" s="24"/>
      <c r="J2" s="24"/>
      <c r="K2" s="29">
        <v>3</v>
      </c>
      <c r="L2" s="29">
        <v>557</v>
      </c>
      <c r="M2" s="30">
        <v>185.66666666666666</v>
      </c>
      <c r="N2" s="31">
        <v>5</v>
      </c>
      <c r="O2" s="32">
        <v>190.66666666666666</v>
      </c>
    </row>
    <row r="3" spans="1:17" x14ac:dyDescent="0.25">
      <c r="A3" s="20" t="s">
        <v>127</v>
      </c>
      <c r="B3" s="21" t="s">
        <v>193</v>
      </c>
      <c r="C3" s="22">
        <v>44051</v>
      </c>
      <c r="D3" s="23" t="s">
        <v>121</v>
      </c>
      <c r="E3" s="24">
        <v>178</v>
      </c>
      <c r="F3" s="24">
        <v>193</v>
      </c>
      <c r="G3" s="24">
        <v>185</v>
      </c>
      <c r="H3" s="24"/>
      <c r="I3" s="24"/>
      <c r="J3" s="24"/>
      <c r="K3" s="29">
        <v>3</v>
      </c>
      <c r="L3" s="29">
        <v>556</v>
      </c>
      <c r="M3" s="30">
        <v>185.33333333333334</v>
      </c>
      <c r="N3" s="31">
        <v>3</v>
      </c>
      <c r="O3" s="32">
        <v>188.33333333333334</v>
      </c>
    </row>
    <row r="6" spans="1:17" x14ac:dyDescent="0.25">
      <c r="K6" s="17">
        <f>SUM(K2:K5)</f>
        <v>6</v>
      </c>
      <c r="L6" s="17">
        <f>SUM(L2:L5)</f>
        <v>1113</v>
      </c>
      <c r="M6" s="19">
        <f>SUM(L6/K6)</f>
        <v>185.5</v>
      </c>
      <c r="N6" s="17">
        <f>SUM(N2:N5)</f>
        <v>8</v>
      </c>
      <c r="O6" s="19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</protectedRanges>
  <conditionalFormatting sqref="F2">
    <cfRule type="top10" dxfId="4614" priority="12" rank="1"/>
  </conditionalFormatting>
  <conditionalFormatting sqref="G2">
    <cfRule type="top10" dxfId="4613" priority="11" rank="1"/>
  </conditionalFormatting>
  <conditionalFormatting sqref="H2">
    <cfRule type="top10" dxfId="4612" priority="10" rank="1"/>
  </conditionalFormatting>
  <conditionalFormatting sqref="I2">
    <cfRule type="top10" dxfId="4611" priority="8" rank="1"/>
  </conditionalFormatting>
  <conditionalFormatting sqref="J2">
    <cfRule type="top10" dxfId="4610" priority="9" rank="1"/>
  </conditionalFormatting>
  <conditionalFormatting sqref="E2">
    <cfRule type="top10" dxfId="4609" priority="13" rank="1"/>
  </conditionalFormatting>
  <conditionalFormatting sqref="F3">
    <cfRule type="top10" dxfId="4608" priority="5" rank="1"/>
  </conditionalFormatting>
  <conditionalFormatting sqref="I3">
    <cfRule type="top10" dxfId="4607" priority="2" rank="1"/>
    <cfRule type="top10" dxfId="4606" priority="7" rank="1"/>
  </conditionalFormatting>
  <conditionalFormatting sqref="E3">
    <cfRule type="top10" dxfId="4605" priority="6" rank="1"/>
  </conditionalFormatting>
  <conditionalFormatting sqref="G3">
    <cfRule type="top10" dxfId="4604" priority="4" rank="1"/>
  </conditionalFormatting>
  <conditionalFormatting sqref="H3">
    <cfRule type="top10" dxfId="4603" priority="3" rank="1"/>
  </conditionalFormatting>
  <conditionalFormatting sqref="J3">
    <cfRule type="top10" dxfId="4602" priority="1" rank="1"/>
  </conditionalFormatting>
  <hyperlinks>
    <hyperlink ref="Q1" location="'National Adult Rankings'!A1" display="Return to Rankings" xr:uid="{2EB198F7-E9CA-49F3-9956-F4EA7C7DCF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609017-741A-4640-97BC-3896CD3E95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C6D6-CA9C-409E-9253-12962FFD4C3D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230</v>
      </c>
      <c r="C2" s="22">
        <v>44033</v>
      </c>
      <c r="D2" s="23" t="s">
        <v>82</v>
      </c>
      <c r="E2" s="24">
        <v>176</v>
      </c>
      <c r="F2" s="24">
        <v>176</v>
      </c>
      <c r="G2" s="24">
        <v>178</v>
      </c>
      <c r="H2" s="24">
        <v>178</v>
      </c>
      <c r="I2" s="24"/>
      <c r="J2" s="24"/>
      <c r="K2" s="29">
        <v>4</v>
      </c>
      <c r="L2" s="29">
        <v>708</v>
      </c>
      <c r="M2" s="30">
        <v>177</v>
      </c>
      <c r="N2" s="31">
        <v>2</v>
      </c>
      <c r="O2" s="32">
        <v>179</v>
      </c>
    </row>
    <row r="5" spans="1:17" x14ac:dyDescent="0.25">
      <c r="K5" s="17">
        <f>SUM(K2:K4)</f>
        <v>4</v>
      </c>
      <c r="L5" s="17">
        <f>SUM(L2:L4)</f>
        <v>708</v>
      </c>
      <c r="M5" s="19">
        <f>SUM(L5/K5)</f>
        <v>177</v>
      </c>
      <c r="N5" s="17">
        <f>SUM(N2:N4)</f>
        <v>2</v>
      </c>
      <c r="O5" s="19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</protectedRanges>
  <conditionalFormatting sqref="E2">
    <cfRule type="top10" dxfId="4601" priority="6" rank="1"/>
  </conditionalFormatting>
  <conditionalFormatting sqref="F2">
    <cfRule type="top10" dxfId="4600" priority="5" rank="1"/>
  </conditionalFormatting>
  <conditionalFormatting sqref="G2">
    <cfRule type="top10" dxfId="4599" priority="4" rank="1"/>
  </conditionalFormatting>
  <conditionalFormatting sqref="H2">
    <cfRule type="top10" dxfId="4598" priority="3" rank="1"/>
  </conditionalFormatting>
  <conditionalFormatting sqref="I2">
    <cfRule type="top10" dxfId="4597" priority="1" rank="1"/>
  </conditionalFormatting>
  <conditionalFormatting sqref="J2">
    <cfRule type="top10" dxfId="4596" priority="2" rank="1"/>
  </conditionalFormatting>
  <hyperlinks>
    <hyperlink ref="Q1" location="'National Adult Rankings'!A1" display="Return to Rankings" xr:uid="{B1A3B702-DDD6-4D84-9CA9-BB407A83ED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7BEC55-6698-4892-A3B7-0D8BCAFA31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Q7"/>
  <sheetViews>
    <sheetView workbookViewId="0">
      <selection activeCell="A10" sqref="A10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285</v>
      </c>
      <c r="C2" s="22">
        <v>44072</v>
      </c>
      <c r="D2" s="23" t="s">
        <v>49</v>
      </c>
      <c r="E2" s="24">
        <v>170</v>
      </c>
      <c r="F2" s="24">
        <v>178</v>
      </c>
      <c r="G2" s="24">
        <v>176</v>
      </c>
      <c r="H2" s="24">
        <v>172</v>
      </c>
      <c r="I2" s="24">
        <v>180</v>
      </c>
      <c r="J2" s="24">
        <v>178</v>
      </c>
      <c r="K2" s="29">
        <v>6</v>
      </c>
      <c r="L2" s="29">
        <v>1054</v>
      </c>
      <c r="M2" s="30">
        <v>175.66666666666666</v>
      </c>
      <c r="N2" s="31">
        <v>4</v>
      </c>
      <c r="O2" s="32">
        <v>179.66666666666666</v>
      </c>
    </row>
    <row r="3" spans="1:17" x14ac:dyDescent="0.25">
      <c r="A3" s="20" t="s">
        <v>61</v>
      </c>
      <c r="B3" s="21" t="s">
        <v>286</v>
      </c>
      <c r="C3" s="22">
        <v>44086</v>
      </c>
      <c r="D3" s="23" t="s">
        <v>49</v>
      </c>
      <c r="E3" s="24">
        <v>181</v>
      </c>
      <c r="F3" s="24">
        <v>184</v>
      </c>
      <c r="G3" s="24">
        <v>182</v>
      </c>
      <c r="H3" s="24">
        <v>180</v>
      </c>
      <c r="I3" s="24"/>
      <c r="J3" s="24"/>
      <c r="K3" s="29">
        <v>4</v>
      </c>
      <c r="L3" s="29">
        <v>727</v>
      </c>
      <c r="M3" s="30">
        <v>181.75</v>
      </c>
      <c r="N3" s="31">
        <v>3</v>
      </c>
      <c r="O3" s="32">
        <v>184.75</v>
      </c>
    </row>
    <row r="4" spans="1:17" x14ac:dyDescent="0.25">
      <c r="A4" s="20" t="s">
        <v>61</v>
      </c>
      <c r="B4" s="21" t="s">
        <v>286</v>
      </c>
      <c r="C4" s="22">
        <v>44100</v>
      </c>
      <c r="D4" s="23" t="s">
        <v>49</v>
      </c>
      <c r="E4" s="24">
        <v>180</v>
      </c>
      <c r="F4" s="24">
        <v>184</v>
      </c>
      <c r="G4" s="24">
        <v>175</v>
      </c>
      <c r="H4" s="24">
        <v>175</v>
      </c>
      <c r="I4" s="24"/>
      <c r="J4" s="24"/>
      <c r="K4" s="29">
        <v>4</v>
      </c>
      <c r="L4" s="29">
        <v>714</v>
      </c>
      <c r="M4" s="30">
        <v>178.5</v>
      </c>
      <c r="N4" s="31">
        <v>3</v>
      </c>
      <c r="O4" s="32">
        <v>181.5</v>
      </c>
    </row>
    <row r="7" spans="1:17" x14ac:dyDescent="0.25">
      <c r="K7" s="17">
        <f>SUM(K2:K6)</f>
        <v>14</v>
      </c>
      <c r="L7" s="17">
        <f>SUM(L2:L6)</f>
        <v>2495</v>
      </c>
      <c r="M7" s="19">
        <f>SUM(L7/K7)</f>
        <v>178.21428571428572</v>
      </c>
      <c r="N7" s="17">
        <f>SUM(N2:N6)</f>
        <v>10</v>
      </c>
      <c r="O7" s="19">
        <f>SUM(M7+N7)</f>
        <v>188.21428571428572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J2" name="Range1_3_10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F2">
    <cfRule type="top10" dxfId="4595" priority="41" rank="1"/>
  </conditionalFormatting>
  <conditionalFormatting sqref="G2">
    <cfRule type="top10" dxfId="4594" priority="40" rank="1"/>
  </conditionalFormatting>
  <conditionalFormatting sqref="H2">
    <cfRule type="top10" dxfId="4593" priority="39" rank="1"/>
  </conditionalFormatting>
  <conditionalFormatting sqref="I2">
    <cfRule type="top10" dxfId="4592" priority="37" rank="1"/>
  </conditionalFormatting>
  <conditionalFormatting sqref="J2">
    <cfRule type="top10" dxfId="4591" priority="38" rank="1"/>
  </conditionalFormatting>
  <conditionalFormatting sqref="E2">
    <cfRule type="top10" dxfId="4590" priority="42" rank="1"/>
  </conditionalFormatting>
  <conditionalFormatting sqref="F3">
    <cfRule type="top10" dxfId="4589" priority="35" rank="1"/>
  </conditionalFormatting>
  <conditionalFormatting sqref="G3">
    <cfRule type="top10" dxfId="4588" priority="34" rank="1"/>
  </conditionalFormatting>
  <conditionalFormatting sqref="H3">
    <cfRule type="top10" dxfId="4587" priority="33" rank="1"/>
  </conditionalFormatting>
  <conditionalFormatting sqref="I3">
    <cfRule type="top10" dxfId="4586" priority="31" rank="1"/>
  </conditionalFormatting>
  <conditionalFormatting sqref="J3">
    <cfRule type="top10" dxfId="4585" priority="32" rank="1"/>
  </conditionalFormatting>
  <conditionalFormatting sqref="E3">
    <cfRule type="top10" dxfId="4584" priority="36" rank="1"/>
  </conditionalFormatting>
  <conditionalFormatting sqref="F4">
    <cfRule type="top10" dxfId="4583" priority="29" rank="1"/>
  </conditionalFormatting>
  <conditionalFormatting sqref="G4">
    <cfRule type="top10" dxfId="4582" priority="28" rank="1"/>
  </conditionalFormatting>
  <conditionalFormatting sqref="H4">
    <cfRule type="top10" dxfId="4581" priority="27" rank="1"/>
  </conditionalFormatting>
  <conditionalFormatting sqref="I4">
    <cfRule type="top10" dxfId="4580" priority="25" rank="1"/>
  </conditionalFormatting>
  <conditionalFormatting sqref="J4">
    <cfRule type="top10" dxfId="4579" priority="26" rank="1"/>
  </conditionalFormatting>
  <conditionalFormatting sqref="E4">
    <cfRule type="top10" dxfId="4578" priority="30" rank="1"/>
  </conditionalFormatting>
  <hyperlinks>
    <hyperlink ref="Q1" location="'National Adult Rankings'!A1" display="Return to Rankings" xr:uid="{1B8EB2B4-3296-4E68-A17D-B80028A667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4943-EBE9-49B5-B70E-DB8432AD4F99}">
  <sheetPr codeName="Sheet99"/>
  <dimension ref="A1:Q9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125</v>
      </c>
      <c r="C2" s="22">
        <v>43960</v>
      </c>
      <c r="D2" s="23" t="s">
        <v>88</v>
      </c>
      <c r="E2" s="24">
        <v>189.0001</v>
      </c>
      <c r="F2" s="24">
        <v>187</v>
      </c>
      <c r="G2" s="24">
        <v>190</v>
      </c>
      <c r="H2" s="24">
        <v>194</v>
      </c>
      <c r="I2" s="24"/>
      <c r="J2" s="24"/>
      <c r="K2" s="29">
        <v>4</v>
      </c>
      <c r="L2" s="29">
        <v>760.00009999999997</v>
      </c>
      <c r="M2" s="30">
        <v>190.00002499999999</v>
      </c>
      <c r="N2" s="31">
        <v>4</v>
      </c>
      <c r="O2" s="32">
        <v>194.00002499999999</v>
      </c>
    </row>
    <row r="3" spans="1:17" x14ac:dyDescent="0.25">
      <c r="A3" s="20" t="s">
        <v>127</v>
      </c>
      <c r="B3" s="21" t="s">
        <v>125</v>
      </c>
      <c r="C3" s="63">
        <v>44002</v>
      </c>
      <c r="D3" s="64" t="s">
        <v>88</v>
      </c>
      <c r="E3" s="24">
        <v>195</v>
      </c>
      <c r="F3" s="24">
        <v>195</v>
      </c>
      <c r="G3" s="24">
        <v>187</v>
      </c>
      <c r="H3" s="24">
        <v>192</v>
      </c>
      <c r="I3" s="24"/>
      <c r="J3" s="24"/>
      <c r="K3" s="29">
        <v>4</v>
      </c>
      <c r="L3" s="29">
        <v>769</v>
      </c>
      <c r="M3" s="30">
        <v>192.25</v>
      </c>
      <c r="N3" s="31">
        <v>2</v>
      </c>
      <c r="O3" s="32">
        <v>194.25</v>
      </c>
    </row>
    <row r="4" spans="1:17" x14ac:dyDescent="0.25">
      <c r="A4" s="20" t="s">
        <v>127</v>
      </c>
      <c r="B4" s="21" t="s">
        <v>125</v>
      </c>
      <c r="C4" s="22">
        <v>44032</v>
      </c>
      <c r="D4" s="23" t="s">
        <v>88</v>
      </c>
      <c r="E4" s="24">
        <v>192</v>
      </c>
      <c r="F4" s="24">
        <v>196</v>
      </c>
      <c r="G4" s="24">
        <v>196</v>
      </c>
      <c r="H4" s="24">
        <v>194</v>
      </c>
      <c r="I4" s="24"/>
      <c r="J4" s="24"/>
      <c r="K4" s="29">
        <v>4</v>
      </c>
      <c r="L4" s="29">
        <v>778</v>
      </c>
      <c r="M4" s="30">
        <v>194.5</v>
      </c>
      <c r="N4" s="31">
        <v>2</v>
      </c>
      <c r="O4" s="32">
        <v>196.5</v>
      </c>
    </row>
    <row r="5" spans="1:17" x14ac:dyDescent="0.25">
      <c r="A5" s="20" t="s">
        <v>127</v>
      </c>
      <c r="B5" s="21" t="s">
        <v>125</v>
      </c>
      <c r="C5" s="22">
        <v>44051</v>
      </c>
      <c r="D5" s="23" t="s">
        <v>88</v>
      </c>
      <c r="E5" s="24">
        <v>196</v>
      </c>
      <c r="F5" s="24">
        <v>198</v>
      </c>
      <c r="G5" s="24">
        <v>198</v>
      </c>
      <c r="H5" s="24">
        <v>193</v>
      </c>
      <c r="I5" s="24"/>
      <c r="J5" s="24"/>
      <c r="K5" s="29">
        <v>4</v>
      </c>
      <c r="L5" s="29">
        <v>785</v>
      </c>
      <c r="M5" s="30">
        <v>196.25</v>
      </c>
      <c r="N5" s="31">
        <v>7</v>
      </c>
      <c r="O5" s="32">
        <v>203.25</v>
      </c>
    </row>
    <row r="6" spans="1:17" x14ac:dyDescent="0.25">
      <c r="A6" s="20" t="s">
        <v>61</v>
      </c>
      <c r="B6" s="21" t="s">
        <v>125</v>
      </c>
      <c r="C6" s="22">
        <v>44142</v>
      </c>
      <c r="D6" s="23" t="s">
        <v>88</v>
      </c>
      <c r="E6" s="24">
        <v>193</v>
      </c>
      <c r="F6" s="24">
        <v>198</v>
      </c>
      <c r="G6" s="24">
        <v>193</v>
      </c>
      <c r="H6" s="24">
        <v>194</v>
      </c>
      <c r="I6" s="24">
        <v>197</v>
      </c>
      <c r="J6" s="24">
        <v>192</v>
      </c>
      <c r="K6" s="29">
        <v>6</v>
      </c>
      <c r="L6" s="29">
        <v>1167</v>
      </c>
      <c r="M6" s="30">
        <v>194.5</v>
      </c>
      <c r="N6" s="31">
        <v>8</v>
      </c>
      <c r="O6" s="32">
        <v>202.5</v>
      </c>
    </row>
    <row r="9" spans="1:17" x14ac:dyDescent="0.25">
      <c r="K9" s="17">
        <f>SUM(K2:K8)</f>
        <v>22</v>
      </c>
      <c r="L9" s="17">
        <f>SUM(L2:L8)</f>
        <v>4259.0001000000002</v>
      </c>
      <c r="M9" s="19">
        <f>SUM(L9/K9)</f>
        <v>193.59091363636364</v>
      </c>
      <c r="N9" s="17">
        <f>SUM(N2:N8)</f>
        <v>23</v>
      </c>
      <c r="O9" s="19">
        <f>SUM(M9+N9)</f>
        <v>216.59091363636364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2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_2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G2">
    <cfRule type="top10" dxfId="5726" priority="31" rank="1"/>
  </conditionalFormatting>
  <conditionalFormatting sqref="I2">
    <cfRule type="top10" dxfId="5725" priority="28" rank="1"/>
  </conditionalFormatting>
  <conditionalFormatting sqref="E2">
    <cfRule type="top10" dxfId="5724" priority="29" rank="1"/>
  </conditionalFormatting>
  <conditionalFormatting sqref="F2">
    <cfRule type="top10" dxfId="5723" priority="30" rank="1"/>
  </conditionalFormatting>
  <conditionalFormatting sqref="H2">
    <cfRule type="top10" dxfId="5722" priority="32" rank="1"/>
  </conditionalFormatting>
  <conditionalFormatting sqref="J2">
    <cfRule type="top10" dxfId="5721" priority="33" rank="1"/>
  </conditionalFormatting>
  <conditionalFormatting sqref="J3">
    <cfRule type="top10" dxfId="5720" priority="27" rank="1"/>
  </conditionalFormatting>
  <conditionalFormatting sqref="I3">
    <cfRule type="top10" dxfId="5719" priority="23" rank="1"/>
  </conditionalFormatting>
  <conditionalFormatting sqref="E3">
    <cfRule type="top10" dxfId="5718" priority="22" rank="1"/>
  </conditionalFormatting>
  <conditionalFormatting sqref="F3">
    <cfRule type="top10" dxfId="5717" priority="21" rank="1"/>
  </conditionalFormatting>
  <conditionalFormatting sqref="G3">
    <cfRule type="top10" dxfId="5716" priority="20" rank="1"/>
  </conditionalFormatting>
  <conditionalFormatting sqref="H3">
    <cfRule type="top10" dxfId="5715" priority="19" rank="1"/>
  </conditionalFormatting>
  <conditionalFormatting sqref="I4">
    <cfRule type="top10" dxfId="5714" priority="18" rank="1"/>
  </conditionalFormatting>
  <conditionalFormatting sqref="E4">
    <cfRule type="top10" dxfId="5713" priority="17" rank="1"/>
  </conditionalFormatting>
  <conditionalFormatting sqref="F4">
    <cfRule type="top10" dxfId="5712" priority="16" rank="1"/>
  </conditionalFormatting>
  <conditionalFormatting sqref="G4">
    <cfRule type="top10" dxfId="5711" priority="15" rank="1"/>
  </conditionalFormatting>
  <conditionalFormatting sqref="H4">
    <cfRule type="top10" dxfId="5710" priority="14" rank="1"/>
  </conditionalFormatting>
  <conditionalFormatting sqref="J4">
    <cfRule type="top10" dxfId="5709" priority="13" rank="1"/>
  </conditionalFormatting>
  <conditionalFormatting sqref="I5">
    <cfRule type="top10" dxfId="5708" priority="12" rank="1"/>
  </conditionalFormatting>
  <conditionalFormatting sqref="E5">
    <cfRule type="top10" dxfId="5707" priority="11" rank="1"/>
  </conditionalFormatting>
  <conditionalFormatting sqref="F5">
    <cfRule type="top10" dxfId="5706" priority="10" rank="1"/>
  </conditionalFormatting>
  <conditionalFormatting sqref="G5">
    <cfRule type="top10" dxfId="5705" priority="9" rank="1"/>
  </conditionalFormatting>
  <conditionalFormatting sqref="H5">
    <cfRule type="top10" dxfId="5704" priority="8" rank="1"/>
  </conditionalFormatting>
  <conditionalFormatting sqref="J5">
    <cfRule type="top10" dxfId="5703" priority="7" rank="1"/>
  </conditionalFormatting>
  <conditionalFormatting sqref="F6">
    <cfRule type="top10" dxfId="5702" priority="5" rank="1"/>
  </conditionalFormatting>
  <conditionalFormatting sqref="G6">
    <cfRule type="top10" dxfId="5701" priority="4" rank="1"/>
  </conditionalFormatting>
  <conditionalFormatting sqref="H6">
    <cfRule type="top10" dxfId="5700" priority="3" rank="1"/>
  </conditionalFormatting>
  <conditionalFormatting sqref="I6">
    <cfRule type="top10" dxfId="5699" priority="1" rank="1"/>
  </conditionalFormatting>
  <conditionalFormatting sqref="J6">
    <cfRule type="top10" dxfId="5698" priority="2" rank="1"/>
  </conditionalFormatting>
  <conditionalFormatting sqref="E6">
    <cfRule type="top10" dxfId="5697" priority="6" rank="1"/>
  </conditionalFormatting>
  <hyperlinks>
    <hyperlink ref="Q1" location="'National Adult Rankings'!A1" display="Return to Rankings" xr:uid="{CD841934-9B4C-4179-AA11-D82B48C955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7B7347-5713-4429-AC06-5577176140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50BA-5B95-4107-821A-EE2CDA02831B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282</v>
      </c>
      <c r="C3" s="22">
        <v>44058</v>
      </c>
      <c r="D3" s="23" t="s">
        <v>113</v>
      </c>
      <c r="E3" s="24">
        <v>197</v>
      </c>
      <c r="F3" s="24">
        <v>196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592</v>
      </c>
      <c r="M3" s="30">
        <f>IFERROR(L3/K3,0)</f>
        <v>197.33333333333334</v>
      </c>
      <c r="N3" s="31">
        <v>2</v>
      </c>
      <c r="O3" s="32">
        <f>SUM(M3+N3)</f>
        <v>199.33333333333334</v>
      </c>
    </row>
    <row r="6" spans="1:15" x14ac:dyDescent="0.25">
      <c r="K6" s="17">
        <f>SUM(K3:K5)</f>
        <v>3</v>
      </c>
      <c r="L6" s="17">
        <f>SUM(L3:L5)</f>
        <v>592</v>
      </c>
      <c r="M6" s="19">
        <f>SUM(L6/K6)</f>
        <v>197.33333333333334</v>
      </c>
      <c r="N6" s="17">
        <f>SUM(N3:N5)</f>
        <v>2</v>
      </c>
      <c r="O6" s="19">
        <f>SUM(M6+N6)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3">
    <cfRule type="top10" dxfId="4577" priority="5" rank="1"/>
  </conditionalFormatting>
  <conditionalFormatting sqref="G3">
    <cfRule type="top10" dxfId="4576" priority="4" rank="1"/>
  </conditionalFormatting>
  <conditionalFormatting sqref="H3">
    <cfRule type="top10" dxfId="4575" priority="3" rank="1"/>
  </conditionalFormatting>
  <conditionalFormatting sqref="I3">
    <cfRule type="top10" dxfId="4574" priority="1" rank="1"/>
  </conditionalFormatting>
  <conditionalFormatting sqref="J3">
    <cfRule type="top10" dxfId="4573" priority="2" rank="1"/>
  </conditionalFormatting>
  <conditionalFormatting sqref="E3">
    <cfRule type="top10" dxfId="4572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39BB93-F3E6-4069-88B6-C31667710295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166</v>
      </c>
      <c r="C2" s="22">
        <v>43982</v>
      </c>
      <c r="D2" s="23" t="s">
        <v>162</v>
      </c>
      <c r="E2" s="24">
        <v>189</v>
      </c>
      <c r="F2" s="24">
        <v>184</v>
      </c>
      <c r="G2" s="24">
        <v>191</v>
      </c>
      <c r="H2" s="24">
        <v>190</v>
      </c>
      <c r="I2" s="24">
        <v>191</v>
      </c>
      <c r="J2" s="24">
        <v>190</v>
      </c>
      <c r="K2" s="29">
        <v>6</v>
      </c>
      <c r="L2" s="29">
        <v>1135</v>
      </c>
      <c r="M2" s="30">
        <v>189.16666666666666</v>
      </c>
      <c r="N2" s="31">
        <v>4</v>
      </c>
      <c r="O2" s="32">
        <v>193.16666666666666</v>
      </c>
    </row>
    <row r="3" spans="1:15" x14ac:dyDescent="0.25">
      <c r="A3" s="20" t="s">
        <v>127</v>
      </c>
      <c r="B3" s="21" t="s">
        <v>166</v>
      </c>
      <c r="C3" s="22">
        <v>44009</v>
      </c>
      <c r="D3" s="23" t="s">
        <v>162</v>
      </c>
      <c r="E3" s="24">
        <v>193</v>
      </c>
      <c r="F3" s="24">
        <v>194</v>
      </c>
      <c r="G3" s="24">
        <v>190</v>
      </c>
      <c r="H3" s="24">
        <v>194</v>
      </c>
      <c r="I3" s="24"/>
      <c r="J3" s="24"/>
      <c r="K3" s="29">
        <v>4</v>
      </c>
      <c r="L3" s="29">
        <v>771</v>
      </c>
      <c r="M3" s="30">
        <v>192.75</v>
      </c>
      <c r="N3" s="31">
        <v>7</v>
      </c>
      <c r="O3" s="32">
        <v>199.75</v>
      </c>
    </row>
    <row r="6" spans="1:15" x14ac:dyDescent="0.25">
      <c r="K6" s="17">
        <f>SUM(K2:K5)</f>
        <v>10</v>
      </c>
      <c r="L6" s="17">
        <f>SUM(L2:L5)</f>
        <v>1906</v>
      </c>
      <c r="M6" s="19">
        <f>SUM(L6/K6)</f>
        <v>190.6</v>
      </c>
      <c r="N6" s="17">
        <f>SUM(N2:N5)</f>
        <v>11</v>
      </c>
      <c r="O6" s="19">
        <f>SUM(M6+N6)</f>
        <v>201.6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4571" priority="9" rank="1"/>
  </conditionalFormatting>
  <conditionalFormatting sqref="E2:H2">
    <cfRule type="top10" dxfId="4570" priority="8" rank="1"/>
  </conditionalFormatting>
  <conditionalFormatting sqref="J2">
    <cfRule type="top10" dxfId="4569" priority="7" rank="1"/>
  </conditionalFormatting>
  <conditionalFormatting sqref="I3">
    <cfRule type="top10" dxfId="4568" priority="2" rank="1"/>
  </conditionalFormatting>
  <conditionalFormatting sqref="E3">
    <cfRule type="top10" dxfId="4567" priority="6" rank="1"/>
  </conditionalFormatting>
  <conditionalFormatting sqref="G3">
    <cfRule type="top10" dxfId="4566" priority="4" rank="1"/>
  </conditionalFormatting>
  <conditionalFormatting sqref="H3">
    <cfRule type="top10" dxfId="4565" priority="3" rank="1"/>
  </conditionalFormatting>
  <conditionalFormatting sqref="J3">
    <cfRule type="top10" dxfId="4564" priority="1" rank="1"/>
  </conditionalFormatting>
  <conditionalFormatting sqref="F3">
    <cfRule type="top10" dxfId="4563" priority="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DE0C-2B6D-4A9E-8BF0-C5F5A7B49769}">
  <sheetPr codeName="Sheet109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144</v>
      </c>
      <c r="C2" s="22">
        <v>43967</v>
      </c>
      <c r="D2" s="23" t="s">
        <v>142</v>
      </c>
      <c r="E2" s="24">
        <v>194</v>
      </c>
      <c r="F2" s="24">
        <v>192</v>
      </c>
      <c r="G2" s="24">
        <v>191</v>
      </c>
      <c r="H2" s="24">
        <v>192</v>
      </c>
      <c r="I2" s="24">
        <v>196</v>
      </c>
      <c r="J2" s="24">
        <v>192</v>
      </c>
      <c r="K2" s="29">
        <v>6</v>
      </c>
      <c r="L2" s="29">
        <v>1157</v>
      </c>
      <c r="M2" s="30">
        <v>192.83333333333334</v>
      </c>
      <c r="N2" s="31">
        <v>4</v>
      </c>
      <c r="O2" s="32">
        <v>196.83333333333334</v>
      </c>
    </row>
    <row r="3" spans="1:17" x14ac:dyDescent="0.25">
      <c r="A3" s="20" t="s">
        <v>61</v>
      </c>
      <c r="B3" s="21" t="s">
        <v>144</v>
      </c>
      <c r="C3" s="22">
        <v>43988</v>
      </c>
      <c r="D3" s="23" t="s">
        <v>142</v>
      </c>
      <c r="E3" s="24">
        <v>193</v>
      </c>
      <c r="F3" s="24">
        <v>192</v>
      </c>
      <c r="G3" s="24">
        <v>196</v>
      </c>
      <c r="H3" s="24">
        <v>193</v>
      </c>
      <c r="I3" s="24"/>
      <c r="J3" s="24"/>
      <c r="K3" s="29">
        <v>4</v>
      </c>
      <c r="L3" s="29">
        <v>774</v>
      </c>
      <c r="M3" s="30">
        <v>193.5</v>
      </c>
      <c r="N3" s="31">
        <v>2</v>
      </c>
      <c r="O3" s="32">
        <v>195.5</v>
      </c>
    </row>
    <row r="4" spans="1:17" x14ac:dyDescent="0.25">
      <c r="A4" s="20" t="s">
        <v>127</v>
      </c>
      <c r="B4" s="21" t="s">
        <v>144</v>
      </c>
      <c r="C4" s="22">
        <v>43995</v>
      </c>
      <c r="D4" s="23" t="s">
        <v>162</v>
      </c>
      <c r="E4" s="24">
        <v>191</v>
      </c>
      <c r="F4" s="24">
        <v>185</v>
      </c>
      <c r="G4" s="24">
        <v>191</v>
      </c>
      <c r="H4" s="24">
        <v>194.001</v>
      </c>
      <c r="I4" s="24"/>
      <c r="J4" s="24"/>
      <c r="K4" s="29">
        <v>4</v>
      </c>
      <c r="L4" s="29">
        <v>761.00099999999998</v>
      </c>
      <c r="M4" s="30">
        <v>190.25024999999999</v>
      </c>
      <c r="N4" s="31">
        <v>5</v>
      </c>
      <c r="O4" s="32">
        <v>195.25024999999999</v>
      </c>
    </row>
    <row r="5" spans="1:17" x14ac:dyDescent="0.25">
      <c r="A5" s="20" t="s">
        <v>61</v>
      </c>
      <c r="B5" s="21" t="s">
        <v>144</v>
      </c>
      <c r="C5" s="22">
        <v>43996</v>
      </c>
      <c r="D5" s="23" t="s">
        <v>142</v>
      </c>
      <c r="E5" s="24">
        <v>198</v>
      </c>
      <c r="F5" s="24">
        <v>192</v>
      </c>
      <c r="G5" s="24">
        <v>194</v>
      </c>
      <c r="H5" s="24">
        <v>195</v>
      </c>
      <c r="I5" s="24"/>
      <c r="J5" s="24"/>
      <c r="K5" s="29">
        <v>4</v>
      </c>
      <c r="L5" s="29">
        <v>779</v>
      </c>
      <c r="M5" s="30">
        <v>194.75</v>
      </c>
      <c r="N5" s="31">
        <v>3</v>
      </c>
      <c r="O5" s="32">
        <v>197.75</v>
      </c>
    </row>
    <row r="6" spans="1:17" x14ac:dyDescent="0.25">
      <c r="A6" s="20" t="s">
        <v>127</v>
      </c>
      <c r="B6" s="21" t="s">
        <v>144</v>
      </c>
      <c r="C6" s="22">
        <v>44009</v>
      </c>
      <c r="D6" s="23" t="s">
        <v>162</v>
      </c>
      <c r="E6" s="24">
        <v>192</v>
      </c>
      <c r="F6" s="24">
        <v>186</v>
      </c>
      <c r="G6" s="24">
        <v>194</v>
      </c>
      <c r="H6" s="24">
        <v>189</v>
      </c>
      <c r="I6" s="24"/>
      <c r="J6" s="24"/>
      <c r="K6" s="29">
        <v>4</v>
      </c>
      <c r="L6" s="29">
        <v>761</v>
      </c>
      <c r="M6" s="30">
        <v>190.25</v>
      </c>
      <c r="N6" s="31">
        <v>2</v>
      </c>
      <c r="O6" s="32">
        <v>192.25</v>
      </c>
    </row>
    <row r="7" spans="1:17" x14ac:dyDescent="0.25">
      <c r="A7" s="20" t="s">
        <v>127</v>
      </c>
      <c r="B7" s="21" t="s">
        <v>144</v>
      </c>
      <c r="C7" s="22">
        <v>44029</v>
      </c>
      <c r="D7" s="23" t="s">
        <v>162</v>
      </c>
      <c r="E7" s="24">
        <v>194</v>
      </c>
      <c r="F7" s="24">
        <v>197</v>
      </c>
      <c r="G7" s="24"/>
      <c r="H7" s="24"/>
      <c r="I7" s="24"/>
      <c r="J7" s="24"/>
      <c r="K7" s="29">
        <v>2</v>
      </c>
      <c r="L7" s="29">
        <v>391</v>
      </c>
      <c r="M7" s="30">
        <v>195.5</v>
      </c>
      <c r="N7" s="31">
        <v>7</v>
      </c>
      <c r="O7" s="32">
        <v>202.5</v>
      </c>
    </row>
    <row r="8" spans="1:17" x14ac:dyDescent="0.25">
      <c r="A8" s="20" t="s">
        <v>127</v>
      </c>
      <c r="B8" s="21" t="s">
        <v>144</v>
      </c>
      <c r="C8" s="22">
        <v>44023</v>
      </c>
      <c r="D8" s="23" t="s">
        <v>162</v>
      </c>
      <c r="E8" s="24">
        <v>194</v>
      </c>
      <c r="F8" s="24">
        <v>194</v>
      </c>
      <c r="G8" s="24">
        <v>188</v>
      </c>
      <c r="H8" s="24">
        <v>184</v>
      </c>
      <c r="I8" s="24"/>
      <c r="J8" s="24"/>
      <c r="K8" s="29">
        <v>4</v>
      </c>
      <c r="L8" s="29">
        <v>760</v>
      </c>
      <c r="M8" s="30">
        <v>190</v>
      </c>
      <c r="N8" s="31">
        <v>6</v>
      </c>
      <c r="O8" s="32">
        <v>196</v>
      </c>
    </row>
    <row r="9" spans="1:17" x14ac:dyDescent="0.25">
      <c r="A9" s="20" t="s">
        <v>127</v>
      </c>
      <c r="B9" s="21" t="s">
        <v>144</v>
      </c>
      <c r="C9" s="22">
        <v>44037</v>
      </c>
      <c r="D9" s="23" t="s">
        <v>162</v>
      </c>
      <c r="E9" s="24">
        <v>192</v>
      </c>
      <c r="F9" s="24">
        <v>192</v>
      </c>
      <c r="G9" s="24">
        <v>194</v>
      </c>
      <c r="H9" s="24">
        <v>195.001</v>
      </c>
      <c r="I9" s="24"/>
      <c r="J9" s="24"/>
      <c r="K9" s="29">
        <v>4</v>
      </c>
      <c r="L9" s="29">
        <v>773.00099999999998</v>
      </c>
      <c r="M9" s="30">
        <v>193.25024999999999</v>
      </c>
      <c r="N9" s="31">
        <v>9</v>
      </c>
      <c r="O9" s="32">
        <v>202.25024999999999</v>
      </c>
    </row>
    <row r="10" spans="1:17" x14ac:dyDescent="0.25">
      <c r="A10" s="20" t="s">
        <v>61</v>
      </c>
      <c r="B10" s="21" t="s">
        <v>144</v>
      </c>
      <c r="C10" s="22">
        <v>44044</v>
      </c>
      <c r="D10" s="23" t="s">
        <v>142</v>
      </c>
      <c r="E10" s="24">
        <v>192</v>
      </c>
      <c r="F10" s="24">
        <v>196</v>
      </c>
      <c r="G10" s="24">
        <v>197</v>
      </c>
      <c r="H10" s="24">
        <v>191</v>
      </c>
      <c r="I10" s="24"/>
      <c r="J10" s="24"/>
      <c r="K10" s="29">
        <v>4</v>
      </c>
      <c r="L10" s="29">
        <v>776</v>
      </c>
      <c r="M10" s="30">
        <v>194</v>
      </c>
      <c r="N10" s="31">
        <v>2</v>
      </c>
      <c r="O10" s="32">
        <v>196</v>
      </c>
    </row>
    <row r="11" spans="1:17" x14ac:dyDescent="0.25">
      <c r="A11" s="20" t="s">
        <v>127</v>
      </c>
      <c r="B11" s="21" t="s">
        <v>144</v>
      </c>
      <c r="C11" s="22">
        <v>44051</v>
      </c>
      <c r="D11" s="23" t="s">
        <v>162</v>
      </c>
      <c r="E11" s="24">
        <v>185</v>
      </c>
      <c r="F11" s="24">
        <v>192</v>
      </c>
      <c r="G11" s="24">
        <v>183</v>
      </c>
      <c r="H11" s="24">
        <v>193</v>
      </c>
      <c r="I11" s="24"/>
      <c r="J11" s="24"/>
      <c r="K11" s="29">
        <v>4</v>
      </c>
      <c r="L11" s="29">
        <v>753</v>
      </c>
      <c r="M11" s="30">
        <v>188.25</v>
      </c>
      <c r="N11" s="31">
        <v>2</v>
      </c>
      <c r="O11" s="32">
        <v>190.25</v>
      </c>
    </row>
    <row r="12" spans="1:17" x14ac:dyDescent="0.25">
      <c r="A12" s="20" t="s">
        <v>127</v>
      </c>
      <c r="B12" s="21" t="s">
        <v>144</v>
      </c>
      <c r="C12" s="22">
        <v>44065</v>
      </c>
      <c r="D12" s="23" t="s">
        <v>162</v>
      </c>
      <c r="E12" s="24">
        <v>192</v>
      </c>
      <c r="F12" s="24">
        <v>197</v>
      </c>
      <c r="G12" s="24">
        <v>196</v>
      </c>
      <c r="H12" s="24"/>
      <c r="I12" s="24"/>
      <c r="J12" s="24"/>
      <c r="K12" s="29">
        <v>3</v>
      </c>
      <c r="L12" s="29">
        <v>585</v>
      </c>
      <c r="M12" s="30">
        <v>195</v>
      </c>
      <c r="N12" s="31">
        <v>3</v>
      </c>
      <c r="O12" s="32">
        <v>198</v>
      </c>
    </row>
    <row r="13" spans="1:17" x14ac:dyDescent="0.25">
      <c r="A13" s="40" t="s">
        <v>127</v>
      </c>
      <c r="B13" s="41" t="s">
        <v>144</v>
      </c>
      <c r="C13" s="42">
        <v>44070</v>
      </c>
      <c r="D13" s="43" t="s">
        <v>162</v>
      </c>
      <c r="E13" s="44">
        <v>196</v>
      </c>
      <c r="F13" s="44">
        <v>192</v>
      </c>
      <c r="G13" s="44">
        <v>193</v>
      </c>
      <c r="H13" s="44"/>
      <c r="I13" s="44"/>
      <c r="J13" s="44"/>
      <c r="K13" s="45">
        <v>3</v>
      </c>
      <c r="L13" s="45">
        <v>581</v>
      </c>
      <c r="M13" s="46">
        <v>193.66666666666666</v>
      </c>
      <c r="N13" s="47">
        <v>3</v>
      </c>
      <c r="O13" s="48">
        <v>196.66666666666666</v>
      </c>
    </row>
    <row r="14" spans="1:17" x14ac:dyDescent="0.25">
      <c r="A14" s="20" t="s">
        <v>127</v>
      </c>
      <c r="B14" s="21" t="s">
        <v>309</v>
      </c>
      <c r="C14" s="22">
        <v>44079</v>
      </c>
      <c r="D14" s="23" t="s">
        <v>295</v>
      </c>
      <c r="E14" s="24">
        <v>192</v>
      </c>
      <c r="F14" s="24">
        <v>188</v>
      </c>
      <c r="G14" s="24">
        <v>188</v>
      </c>
      <c r="H14" s="24">
        <v>194</v>
      </c>
      <c r="I14" s="24">
        <v>191</v>
      </c>
      <c r="J14" s="24">
        <v>195</v>
      </c>
      <c r="K14" s="29">
        <v>6</v>
      </c>
      <c r="L14" s="29">
        <v>1148</v>
      </c>
      <c r="M14" s="30">
        <v>191.33333333333334</v>
      </c>
      <c r="N14" s="31">
        <v>4</v>
      </c>
      <c r="O14" s="32">
        <v>195.33333333333334</v>
      </c>
    </row>
    <row r="15" spans="1:17" x14ac:dyDescent="0.25">
      <c r="A15" s="20" t="s">
        <v>127</v>
      </c>
      <c r="B15" s="21" t="s">
        <v>144</v>
      </c>
      <c r="C15" s="22">
        <v>44100</v>
      </c>
      <c r="D15" s="23" t="s">
        <v>162</v>
      </c>
      <c r="E15" s="24">
        <v>192</v>
      </c>
      <c r="F15" s="24">
        <v>190</v>
      </c>
      <c r="G15" s="24">
        <v>192</v>
      </c>
      <c r="H15" s="24">
        <v>193</v>
      </c>
      <c r="I15" s="24">
        <v>191</v>
      </c>
      <c r="J15" s="24">
        <v>191</v>
      </c>
      <c r="K15" s="29">
        <v>6</v>
      </c>
      <c r="L15" s="29">
        <v>1149</v>
      </c>
      <c r="M15" s="30">
        <v>191.5</v>
      </c>
      <c r="N15" s="31">
        <v>4</v>
      </c>
      <c r="O15" s="32">
        <v>195.5</v>
      </c>
    </row>
    <row r="16" spans="1:17" x14ac:dyDescent="0.25">
      <c r="A16" s="20" t="s">
        <v>127</v>
      </c>
      <c r="B16" s="21" t="s">
        <v>144</v>
      </c>
      <c r="C16" s="22">
        <v>44104</v>
      </c>
      <c r="D16" s="23" t="s">
        <v>162</v>
      </c>
      <c r="E16" s="24">
        <v>189</v>
      </c>
      <c r="F16" s="24">
        <v>193.001</v>
      </c>
      <c r="G16" s="24">
        <v>196</v>
      </c>
      <c r="H16" s="24"/>
      <c r="I16" s="24"/>
      <c r="J16" s="24"/>
      <c r="K16" s="29">
        <v>3</v>
      </c>
      <c r="L16" s="29">
        <v>578.00099999999998</v>
      </c>
      <c r="M16" s="30">
        <v>192.667</v>
      </c>
      <c r="N16" s="31">
        <v>9</v>
      </c>
      <c r="O16" s="32">
        <v>201.667</v>
      </c>
    </row>
    <row r="17" spans="1:15" x14ac:dyDescent="0.25">
      <c r="A17" s="20" t="s">
        <v>61</v>
      </c>
      <c r="B17" s="21" t="s">
        <v>144</v>
      </c>
      <c r="C17" s="22">
        <v>44107</v>
      </c>
      <c r="D17" s="23" t="s">
        <v>142</v>
      </c>
      <c r="E17" s="24">
        <v>190</v>
      </c>
      <c r="F17" s="24">
        <v>188</v>
      </c>
      <c r="G17" s="24">
        <v>188</v>
      </c>
      <c r="H17" s="24">
        <v>190</v>
      </c>
      <c r="I17" s="24">
        <v>192</v>
      </c>
      <c r="J17" s="24">
        <v>191</v>
      </c>
      <c r="K17" s="29">
        <v>6</v>
      </c>
      <c r="L17" s="29">
        <v>1139</v>
      </c>
      <c r="M17" s="30">
        <v>189.83333333333334</v>
      </c>
      <c r="N17" s="31">
        <v>8</v>
      </c>
      <c r="O17" s="32">
        <v>197.83333333333334</v>
      </c>
    </row>
    <row r="18" spans="1:15" x14ac:dyDescent="0.25">
      <c r="A18" s="20" t="s">
        <v>127</v>
      </c>
      <c r="B18" s="21" t="s">
        <v>144</v>
      </c>
      <c r="C18" s="22">
        <v>44111</v>
      </c>
      <c r="D18" s="23" t="s">
        <v>162</v>
      </c>
      <c r="E18" s="24">
        <v>197</v>
      </c>
      <c r="F18" s="24">
        <v>190</v>
      </c>
      <c r="G18" s="24">
        <v>195</v>
      </c>
      <c r="H18" s="24">
        <v>195</v>
      </c>
      <c r="I18" s="24"/>
      <c r="J18" s="24"/>
      <c r="K18" s="29">
        <v>4</v>
      </c>
      <c r="L18" s="29">
        <v>777</v>
      </c>
      <c r="M18" s="30">
        <v>194.25</v>
      </c>
      <c r="N18" s="31">
        <v>3</v>
      </c>
      <c r="O18" s="32">
        <v>197.25</v>
      </c>
    </row>
    <row r="19" spans="1:15" x14ac:dyDescent="0.25">
      <c r="A19" s="20" t="s">
        <v>127</v>
      </c>
      <c r="B19" s="21" t="s">
        <v>144</v>
      </c>
      <c r="C19" s="22">
        <v>44114</v>
      </c>
      <c r="D19" s="23" t="s">
        <v>162</v>
      </c>
      <c r="E19" s="24">
        <v>188</v>
      </c>
      <c r="F19" s="24">
        <v>187</v>
      </c>
      <c r="G19" s="24">
        <v>197</v>
      </c>
      <c r="H19" s="24">
        <v>193</v>
      </c>
      <c r="I19" s="24"/>
      <c r="J19" s="24"/>
      <c r="K19" s="29">
        <v>4</v>
      </c>
      <c r="L19" s="29">
        <v>765</v>
      </c>
      <c r="M19" s="30">
        <v>191.25</v>
      </c>
      <c r="N19" s="31">
        <v>5</v>
      </c>
      <c r="O19" s="32">
        <v>196.25</v>
      </c>
    </row>
    <row r="20" spans="1:15" x14ac:dyDescent="0.25">
      <c r="A20" s="20" t="s">
        <v>127</v>
      </c>
      <c r="B20" s="21" t="s">
        <v>144</v>
      </c>
      <c r="C20" s="22">
        <v>44128</v>
      </c>
      <c r="D20" s="23" t="s">
        <v>162</v>
      </c>
      <c r="E20" s="24">
        <v>192</v>
      </c>
      <c r="F20" s="24">
        <v>195</v>
      </c>
      <c r="G20" s="24">
        <v>195</v>
      </c>
      <c r="H20" s="24">
        <v>194</v>
      </c>
      <c r="I20" s="24"/>
      <c r="J20" s="24"/>
      <c r="K20" s="29">
        <v>4</v>
      </c>
      <c r="L20" s="29">
        <v>776</v>
      </c>
      <c r="M20" s="30">
        <v>194</v>
      </c>
      <c r="N20" s="31">
        <v>2</v>
      </c>
      <c r="O20" s="32">
        <v>196</v>
      </c>
    </row>
    <row r="21" spans="1:15" x14ac:dyDescent="0.25">
      <c r="A21" s="20" t="s">
        <v>127</v>
      </c>
      <c r="B21" s="21" t="s">
        <v>144</v>
      </c>
      <c r="C21" s="22">
        <v>44129</v>
      </c>
      <c r="D21" s="23" t="s">
        <v>162</v>
      </c>
      <c r="E21" s="24">
        <v>195</v>
      </c>
      <c r="F21" s="24">
        <v>196</v>
      </c>
      <c r="G21" s="24">
        <v>195</v>
      </c>
      <c r="H21" s="24">
        <v>198</v>
      </c>
      <c r="I21" s="24">
        <v>194</v>
      </c>
      <c r="J21" s="24"/>
      <c r="K21" s="29">
        <v>5</v>
      </c>
      <c r="L21" s="29">
        <v>978</v>
      </c>
      <c r="M21" s="30">
        <v>195.6</v>
      </c>
      <c r="N21" s="31">
        <v>3</v>
      </c>
      <c r="O21" s="32">
        <v>198.6</v>
      </c>
    </row>
    <row r="24" spans="1:15" x14ac:dyDescent="0.25">
      <c r="K24" s="17">
        <f>SUM(K2:K23)</f>
        <v>84</v>
      </c>
      <c r="L24" s="17">
        <f>SUM(L2:L23)</f>
        <v>16161.003000000001</v>
      </c>
      <c r="M24" s="19">
        <f>SUM(L24/K24)</f>
        <v>192.39289285714287</v>
      </c>
      <c r="N24" s="17">
        <f>SUM(N2:N23)</f>
        <v>86</v>
      </c>
      <c r="O24" s="19">
        <f>SUM(M24+N24)</f>
        <v>278.3928928571429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9:J9 B9:C9" name="Range1_2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 B10:C10" name="Range1_2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I11:J11 B11:C11" name="Range1_25"/>
    <protectedRange algorithmName="SHA-512" hashValue="ON39YdpmFHfN9f47KpiRvqrKx0V9+erV1CNkpWzYhW/Qyc6aT8rEyCrvauWSYGZK2ia3o7vd3akF07acHAFpOA==" saltValue="yVW9XmDwTqEnmpSGai0KYg==" spinCount="100000" sqref="D11" name="Range1_1_13"/>
    <protectedRange algorithmName="SHA-512" hashValue="ON39YdpmFHfN9f47KpiRvqrKx0V9+erV1CNkpWzYhW/Qyc6aT8rEyCrvauWSYGZK2ia3o7vd3akF07acHAFpOA==" saltValue="yVW9XmDwTqEnmpSGai0KYg==" spinCount="100000" sqref="E11:H11" name="Range1_3_5_1"/>
    <protectedRange algorithmName="SHA-512" hashValue="ON39YdpmFHfN9f47KpiRvqrKx0V9+erV1CNkpWzYhW/Qyc6aT8rEyCrvauWSYGZK2ia3o7vd3akF07acHAFpOA==" saltValue="yVW9XmDwTqEnmpSGai0KYg==" spinCount="100000" sqref="I12:J12 B12:C12" name="Range1_29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37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19"/>
    <protectedRange algorithmName="SHA-512" hashValue="ON39YdpmFHfN9f47KpiRvqrKx0V9+erV1CNkpWzYhW/Qyc6aT8rEyCrvauWSYGZK2ia3o7vd3akF07acHAFpOA==" saltValue="yVW9XmDwTqEnmpSGai0KYg==" spinCount="100000" sqref="E15:H15" name="Range1_3_7_1"/>
    <protectedRange algorithmName="SHA-512" hashValue="ON39YdpmFHfN9f47KpiRvqrKx0V9+erV1CNkpWzYhW/Qyc6aT8rEyCrvauWSYGZK2ia3o7vd3akF07acHAFpOA==" saltValue="yVW9XmDwTqEnmpSGai0KYg==" spinCount="100000" sqref="I16:J16 B16:C16" name="Range1_41"/>
    <protectedRange algorithmName="SHA-512" hashValue="ON39YdpmFHfN9f47KpiRvqrKx0V9+erV1CNkpWzYhW/Qyc6aT8rEyCrvauWSYGZK2ia3o7vd3akF07acHAFpOA==" saltValue="yVW9XmDwTqEnmpSGai0KYg==" spinCount="100000" sqref="D16" name="Range1_1_26"/>
    <protectedRange algorithmName="SHA-512" hashValue="ON39YdpmFHfN9f47KpiRvqrKx0V9+erV1CNkpWzYhW/Qyc6aT8rEyCrvauWSYGZK2ia3o7vd3akF07acHAFpOA==" saltValue="yVW9XmDwTqEnmpSGai0KYg==" spinCount="100000" sqref="E16:H16" name="Range1_3_9"/>
    <protectedRange algorithmName="SHA-512" hashValue="ON39YdpmFHfN9f47KpiRvqrKx0V9+erV1CNkpWzYhW/Qyc6aT8rEyCrvauWSYGZK2ia3o7vd3akF07acHAFpOA==" saltValue="yVW9XmDwTqEnmpSGai0KYg==" spinCount="100000" sqref="I17:J17 B17:C17" name="Range1_36"/>
    <protectedRange algorithmName="SHA-512" hashValue="ON39YdpmFHfN9f47KpiRvqrKx0V9+erV1CNkpWzYhW/Qyc6aT8rEyCrvauWSYGZK2ia3o7vd3akF07acHAFpOA==" saltValue="yVW9XmDwTqEnmpSGai0KYg==" spinCount="100000" sqref="D17" name="Range1_1_30"/>
    <protectedRange algorithmName="SHA-512" hashValue="ON39YdpmFHfN9f47KpiRvqrKx0V9+erV1CNkpWzYhW/Qyc6aT8rEyCrvauWSYGZK2ia3o7vd3akF07acHAFpOA==" saltValue="yVW9XmDwTqEnmpSGai0KYg==" spinCount="100000" sqref="E17:H17" name="Range1_3_9_1"/>
    <protectedRange algorithmName="SHA-512" hashValue="ON39YdpmFHfN9f47KpiRvqrKx0V9+erV1CNkpWzYhW/Qyc6aT8rEyCrvauWSYGZK2ia3o7vd3akF07acHAFpOA==" saltValue="yVW9XmDwTqEnmpSGai0KYg==" spinCount="100000" sqref="I18:J18 B18:C18" name="Range1_45"/>
    <protectedRange algorithmName="SHA-512" hashValue="ON39YdpmFHfN9f47KpiRvqrKx0V9+erV1CNkpWzYhW/Qyc6aT8rEyCrvauWSYGZK2ia3o7vd3akF07acHAFpOA==" saltValue="yVW9XmDwTqEnmpSGai0KYg==" spinCount="100000" sqref="D18" name="Range1_1_29"/>
    <protectedRange algorithmName="SHA-512" hashValue="ON39YdpmFHfN9f47KpiRvqrKx0V9+erV1CNkpWzYhW/Qyc6aT8rEyCrvauWSYGZK2ia3o7vd3akF07acHAFpOA==" saltValue="yVW9XmDwTqEnmpSGai0KYg==" spinCount="100000" sqref="E18:H18" name="Range1_3_10"/>
    <protectedRange algorithmName="SHA-512" hashValue="ON39YdpmFHfN9f47KpiRvqrKx0V9+erV1CNkpWzYhW/Qyc6aT8rEyCrvauWSYGZK2ia3o7vd3akF07acHAFpOA==" saltValue="yVW9XmDwTqEnmpSGai0KYg==" spinCount="100000" sqref="I19:J19 B19:C19" name="Range1_49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19:H19" name="Range1_3_11"/>
    <protectedRange algorithmName="SHA-512" hashValue="ON39YdpmFHfN9f47KpiRvqrKx0V9+erV1CNkpWzYhW/Qyc6aT8rEyCrvauWSYGZK2ia3o7vd3akF07acHAFpOA==" saltValue="yVW9XmDwTqEnmpSGai0KYg==" spinCount="100000" sqref="I20:J20 B20:C20" name="Range1_54"/>
    <protectedRange algorithmName="SHA-512" hashValue="ON39YdpmFHfN9f47KpiRvqrKx0V9+erV1CNkpWzYhW/Qyc6aT8rEyCrvauWSYGZK2ia3o7vd3akF07acHAFpOA==" saltValue="yVW9XmDwTqEnmpSGai0KYg==" spinCount="100000" sqref="D20" name="Range1_1_35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59"/>
    <protectedRange algorithmName="SHA-512" hashValue="ON39YdpmFHfN9f47KpiRvqrKx0V9+erV1CNkpWzYhW/Qyc6aT8rEyCrvauWSYGZK2ia3o7vd3akF07acHAFpOA==" saltValue="yVW9XmDwTqEnmpSGai0KYg==" spinCount="100000" sqref="D21" name="Range1_1_38"/>
    <protectedRange algorithmName="SHA-512" hashValue="ON39YdpmFHfN9f47KpiRvqrKx0V9+erV1CNkpWzYhW/Qyc6aT8rEyCrvauWSYGZK2ia3o7vd3akF07acHAFpOA==" saltValue="yVW9XmDwTqEnmpSGai0KYg==" spinCount="100000" sqref="E21:H21" name="Range1_3_13"/>
  </protectedRanges>
  <conditionalFormatting sqref="F2">
    <cfRule type="top10" dxfId="4562" priority="112" rank="1"/>
  </conditionalFormatting>
  <conditionalFormatting sqref="G2">
    <cfRule type="top10" dxfId="4561" priority="113" rank="1"/>
  </conditionalFormatting>
  <conditionalFormatting sqref="H2">
    <cfRule type="top10" dxfId="4560" priority="114" rank="1"/>
  </conditionalFormatting>
  <conditionalFormatting sqref="I2">
    <cfRule type="top10" dxfId="4559" priority="115" rank="1"/>
  </conditionalFormatting>
  <conditionalFormatting sqref="J2">
    <cfRule type="top10" dxfId="4558" priority="116" rank="1"/>
  </conditionalFormatting>
  <conditionalFormatting sqref="E2">
    <cfRule type="top10" dxfId="4557" priority="117" rank="1"/>
  </conditionalFormatting>
  <conditionalFormatting sqref="F3">
    <cfRule type="top10" dxfId="4556" priority="110" rank="1"/>
  </conditionalFormatting>
  <conditionalFormatting sqref="G3">
    <cfRule type="top10" dxfId="4555" priority="109" rank="1"/>
  </conditionalFormatting>
  <conditionalFormatting sqref="H3">
    <cfRule type="top10" dxfId="4554" priority="108" rank="1"/>
  </conditionalFormatting>
  <conditionalFormatting sqref="I3">
    <cfRule type="top10" dxfId="4553" priority="106" rank="1"/>
  </conditionalFormatting>
  <conditionalFormatting sqref="J3">
    <cfRule type="top10" dxfId="4552" priority="107" rank="1"/>
  </conditionalFormatting>
  <conditionalFormatting sqref="E3">
    <cfRule type="top10" dxfId="4551" priority="111" rank="1"/>
  </conditionalFormatting>
  <conditionalFormatting sqref="I4">
    <cfRule type="top10" dxfId="4550" priority="105" rank="1"/>
  </conditionalFormatting>
  <conditionalFormatting sqref="E4:H4">
    <cfRule type="top10" dxfId="4549" priority="104" rank="1"/>
  </conditionalFormatting>
  <conditionalFormatting sqref="J4">
    <cfRule type="top10" dxfId="4548" priority="103" rank="1"/>
  </conditionalFormatting>
  <conditionalFormatting sqref="F5">
    <cfRule type="top10" dxfId="4547" priority="101" rank="1"/>
  </conditionalFormatting>
  <conditionalFormatting sqref="G5">
    <cfRule type="top10" dxfId="4546" priority="100" rank="1"/>
  </conditionalFormatting>
  <conditionalFormatting sqref="H5">
    <cfRule type="top10" dxfId="4545" priority="99" rank="1"/>
  </conditionalFormatting>
  <conditionalFormatting sqref="I5">
    <cfRule type="top10" dxfId="4544" priority="97" rank="1"/>
  </conditionalFormatting>
  <conditionalFormatting sqref="J5">
    <cfRule type="top10" dxfId="4543" priority="98" rank="1"/>
  </conditionalFormatting>
  <conditionalFormatting sqref="E5">
    <cfRule type="top10" dxfId="4542" priority="102" rank="1"/>
  </conditionalFormatting>
  <conditionalFormatting sqref="I6">
    <cfRule type="top10" dxfId="4541" priority="92" rank="1"/>
  </conditionalFormatting>
  <conditionalFormatting sqref="E6">
    <cfRule type="top10" dxfId="4540" priority="96" rank="1"/>
  </conditionalFormatting>
  <conditionalFormatting sqref="G6">
    <cfRule type="top10" dxfId="4539" priority="94" rank="1"/>
  </conditionalFormatting>
  <conditionalFormatting sqref="H6">
    <cfRule type="top10" dxfId="4538" priority="93" rank="1"/>
  </conditionalFormatting>
  <conditionalFormatting sqref="J6">
    <cfRule type="top10" dxfId="4537" priority="91" rank="1"/>
  </conditionalFormatting>
  <conditionalFormatting sqref="F6">
    <cfRule type="top10" dxfId="4536" priority="95" rank="1"/>
  </conditionalFormatting>
  <conditionalFormatting sqref="I7">
    <cfRule type="top10" dxfId="4535" priority="86" rank="1"/>
  </conditionalFormatting>
  <conditionalFormatting sqref="E7">
    <cfRule type="top10" dxfId="4534" priority="90" rank="1"/>
  </conditionalFormatting>
  <conditionalFormatting sqref="G7">
    <cfRule type="top10" dxfId="4533" priority="88" rank="1"/>
  </conditionalFormatting>
  <conditionalFormatting sqref="H7">
    <cfRule type="top10" dxfId="4532" priority="87" rank="1"/>
  </conditionalFormatting>
  <conditionalFormatting sqref="J7">
    <cfRule type="top10" dxfId="4531" priority="85" rank="1"/>
  </conditionalFormatting>
  <conditionalFormatting sqref="F7">
    <cfRule type="top10" dxfId="4530" priority="89" rank="1"/>
  </conditionalFormatting>
  <conditionalFormatting sqref="I9">
    <cfRule type="top10" dxfId="4529" priority="80" rank="1"/>
  </conditionalFormatting>
  <conditionalFormatting sqref="E9">
    <cfRule type="top10" dxfId="4528" priority="84" rank="1"/>
  </conditionalFormatting>
  <conditionalFormatting sqref="G9">
    <cfRule type="top10" dxfId="4527" priority="82" rank="1"/>
  </conditionalFormatting>
  <conditionalFormatting sqref="H9">
    <cfRule type="top10" dxfId="4526" priority="81" rank="1"/>
  </conditionalFormatting>
  <conditionalFormatting sqref="J9">
    <cfRule type="top10" dxfId="4525" priority="79" rank="1"/>
  </conditionalFormatting>
  <conditionalFormatting sqref="F9">
    <cfRule type="top10" dxfId="4524" priority="83" rank="1"/>
  </conditionalFormatting>
  <conditionalFormatting sqref="F10">
    <cfRule type="top10" dxfId="4523" priority="77" rank="1"/>
  </conditionalFormatting>
  <conditionalFormatting sqref="G10">
    <cfRule type="top10" dxfId="4522" priority="76" rank="1"/>
  </conditionalFormatting>
  <conditionalFormatting sqref="H10">
    <cfRule type="top10" dxfId="4521" priority="75" rank="1"/>
  </conditionalFormatting>
  <conditionalFormatting sqref="I10">
    <cfRule type="top10" dxfId="4520" priority="73" rank="1"/>
  </conditionalFormatting>
  <conditionalFormatting sqref="J10">
    <cfRule type="top10" dxfId="4519" priority="74" rank="1"/>
  </conditionalFormatting>
  <conditionalFormatting sqref="E10">
    <cfRule type="top10" dxfId="4518" priority="78" rank="1"/>
  </conditionalFormatting>
  <conditionalFormatting sqref="I11">
    <cfRule type="top10" dxfId="4517" priority="68" rank="1"/>
  </conditionalFormatting>
  <conditionalFormatting sqref="E11">
    <cfRule type="top10" dxfId="4516" priority="72" rank="1"/>
  </conditionalFormatting>
  <conditionalFormatting sqref="G11">
    <cfRule type="top10" dxfId="4515" priority="70" rank="1"/>
  </conditionalFormatting>
  <conditionalFormatting sqref="H11">
    <cfRule type="top10" dxfId="4514" priority="69" rank="1"/>
  </conditionalFormatting>
  <conditionalFormatting sqref="J11">
    <cfRule type="top10" dxfId="4513" priority="67" rank="1"/>
  </conditionalFormatting>
  <conditionalFormatting sqref="F11">
    <cfRule type="top10" dxfId="4512" priority="71" rank="1"/>
  </conditionalFormatting>
  <conditionalFormatting sqref="I12">
    <cfRule type="top10" dxfId="4511" priority="62" rank="1"/>
  </conditionalFormatting>
  <conditionalFormatting sqref="E12">
    <cfRule type="top10" dxfId="4510" priority="66" rank="1"/>
  </conditionalFormatting>
  <conditionalFormatting sqref="G12">
    <cfRule type="top10" dxfId="4509" priority="64" rank="1"/>
  </conditionalFormatting>
  <conditionalFormatting sqref="H12">
    <cfRule type="top10" dxfId="4508" priority="63" rank="1"/>
  </conditionalFormatting>
  <conditionalFormatting sqref="J12">
    <cfRule type="top10" dxfId="4507" priority="61" rank="1"/>
  </conditionalFormatting>
  <conditionalFormatting sqref="F12">
    <cfRule type="top10" dxfId="4506" priority="65" rank="1"/>
  </conditionalFormatting>
  <conditionalFormatting sqref="I13">
    <cfRule type="top10" dxfId="4505" priority="56" rank="1"/>
  </conditionalFormatting>
  <conditionalFormatting sqref="E13">
    <cfRule type="top10" dxfId="4504" priority="60" rank="1"/>
  </conditionalFormatting>
  <conditionalFormatting sqref="G13">
    <cfRule type="top10" dxfId="4503" priority="58" rank="1"/>
  </conditionalFormatting>
  <conditionalFormatting sqref="H13">
    <cfRule type="top10" dxfId="4502" priority="57" rank="1"/>
  </conditionalFormatting>
  <conditionalFormatting sqref="J13">
    <cfRule type="top10" dxfId="4501" priority="55" rank="1"/>
  </conditionalFormatting>
  <conditionalFormatting sqref="F13">
    <cfRule type="top10" dxfId="4500" priority="59" rank="1"/>
  </conditionalFormatting>
  <conditionalFormatting sqref="I14">
    <cfRule type="top10" dxfId="4499" priority="54" rank="1"/>
  </conditionalFormatting>
  <conditionalFormatting sqref="E14">
    <cfRule type="top10" dxfId="4498" priority="53" rank="1"/>
  </conditionalFormatting>
  <conditionalFormatting sqref="F14">
    <cfRule type="top10" dxfId="4497" priority="52" rank="1"/>
  </conditionalFormatting>
  <conditionalFormatting sqref="G14">
    <cfRule type="top10" dxfId="4496" priority="51" rank="1"/>
  </conditionalFormatting>
  <conditionalFormatting sqref="H14">
    <cfRule type="top10" dxfId="4495" priority="50" rank="1"/>
  </conditionalFormatting>
  <conditionalFormatting sqref="J14">
    <cfRule type="top10" dxfId="4494" priority="49" rank="1"/>
  </conditionalFormatting>
  <conditionalFormatting sqref="I15">
    <cfRule type="top10" dxfId="4493" priority="44" rank="1"/>
  </conditionalFormatting>
  <conditionalFormatting sqref="E15">
    <cfRule type="top10" dxfId="4492" priority="48" rank="1"/>
  </conditionalFormatting>
  <conditionalFormatting sqref="G15">
    <cfRule type="top10" dxfId="4491" priority="46" rank="1"/>
  </conditionalFormatting>
  <conditionalFormatting sqref="H15">
    <cfRule type="top10" dxfId="4490" priority="45" rank="1"/>
  </conditionalFormatting>
  <conditionalFormatting sqref="J15">
    <cfRule type="top10" dxfId="4489" priority="43" rank="1"/>
  </conditionalFormatting>
  <conditionalFormatting sqref="F15">
    <cfRule type="top10" dxfId="4488" priority="47" rank="1"/>
  </conditionalFormatting>
  <conditionalFormatting sqref="I16">
    <cfRule type="top10" dxfId="4487" priority="38" rank="1"/>
  </conditionalFormatting>
  <conditionalFormatting sqref="E16">
    <cfRule type="top10" dxfId="4486" priority="42" rank="1"/>
  </conditionalFormatting>
  <conditionalFormatting sqref="G16">
    <cfRule type="top10" dxfId="4485" priority="40" rank="1"/>
  </conditionalFormatting>
  <conditionalFormatting sqref="H16">
    <cfRule type="top10" dxfId="4484" priority="39" rank="1"/>
  </conditionalFormatting>
  <conditionalFormatting sqref="J16">
    <cfRule type="top10" dxfId="4483" priority="37" rank="1"/>
  </conditionalFormatting>
  <conditionalFormatting sqref="F16">
    <cfRule type="top10" dxfId="4482" priority="41" rank="1"/>
  </conditionalFormatting>
  <conditionalFormatting sqref="F17">
    <cfRule type="top10" dxfId="4481" priority="29" rank="1"/>
  </conditionalFormatting>
  <conditionalFormatting sqref="G17">
    <cfRule type="top10" dxfId="4480" priority="28" rank="1"/>
  </conditionalFormatting>
  <conditionalFormatting sqref="H17">
    <cfRule type="top10" dxfId="4479" priority="27" rank="1"/>
  </conditionalFormatting>
  <conditionalFormatting sqref="I17">
    <cfRule type="top10" dxfId="4478" priority="25" rank="1"/>
  </conditionalFormatting>
  <conditionalFormatting sqref="J17">
    <cfRule type="top10" dxfId="4477" priority="26" rank="1"/>
  </conditionalFormatting>
  <conditionalFormatting sqref="E17">
    <cfRule type="top10" dxfId="4476" priority="30" rank="1"/>
  </conditionalFormatting>
  <conditionalFormatting sqref="I18">
    <cfRule type="top10" dxfId="4475" priority="20" rank="1"/>
  </conditionalFormatting>
  <conditionalFormatting sqref="E18">
    <cfRule type="top10" dxfId="4474" priority="24" rank="1"/>
  </conditionalFormatting>
  <conditionalFormatting sqref="G18">
    <cfRule type="top10" dxfId="4473" priority="22" rank="1"/>
  </conditionalFormatting>
  <conditionalFormatting sqref="H18">
    <cfRule type="top10" dxfId="4472" priority="21" rank="1"/>
  </conditionalFormatting>
  <conditionalFormatting sqref="J18">
    <cfRule type="top10" dxfId="4471" priority="19" rank="1"/>
  </conditionalFormatting>
  <conditionalFormatting sqref="F18">
    <cfRule type="top10" dxfId="4470" priority="23" rank="1"/>
  </conditionalFormatting>
  <conditionalFormatting sqref="I19">
    <cfRule type="top10" dxfId="4469" priority="14" rank="1"/>
  </conditionalFormatting>
  <conditionalFormatting sqref="E19">
    <cfRule type="top10" dxfId="4468" priority="18" rank="1"/>
  </conditionalFormatting>
  <conditionalFormatting sqref="G19">
    <cfRule type="top10" dxfId="4467" priority="16" rank="1"/>
  </conditionalFormatting>
  <conditionalFormatting sqref="H19">
    <cfRule type="top10" dxfId="4466" priority="15" rank="1"/>
  </conditionalFormatting>
  <conditionalFormatting sqref="J19">
    <cfRule type="top10" dxfId="4465" priority="13" rank="1"/>
  </conditionalFormatting>
  <conditionalFormatting sqref="F19">
    <cfRule type="top10" dxfId="4464" priority="17" rank="1"/>
  </conditionalFormatting>
  <conditionalFormatting sqref="I20">
    <cfRule type="top10" dxfId="4463" priority="12" rank="1"/>
  </conditionalFormatting>
  <conditionalFormatting sqref="E20">
    <cfRule type="top10" dxfId="4462" priority="11" rank="1"/>
  </conditionalFormatting>
  <conditionalFormatting sqref="F20">
    <cfRule type="top10" dxfId="4461" priority="10" rank="1"/>
  </conditionalFormatting>
  <conditionalFormatting sqref="G20">
    <cfRule type="top10" dxfId="4460" priority="9" rank="1"/>
  </conditionalFormatting>
  <conditionalFormatting sqref="H20">
    <cfRule type="top10" dxfId="4459" priority="8" rank="1"/>
  </conditionalFormatting>
  <conditionalFormatting sqref="J20">
    <cfRule type="top10" dxfId="4458" priority="7" rank="1"/>
  </conditionalFormatting>
  <conditionalFormatting sqref="I21">
    <cfRule type="top10" dxfId="4457" priority="6" rank="1"/>
  </conditionalFormatting>
  <conditionalFormatting sqref="E21">
    <cfRule type="top10" dxfId="4456" priority="5" rank="1"/>
  </conditionalFormatting>
  <conditionalFormatting sqref="F21">
    <cfRule type="top10" dxfId="4455" priority="4" rank="1"/>
  </conditionalFormatting>
  <conditionalFormatting sqref="G21">
    <cfRule type="top10" dxfId="4454" priority="3" rank="1"/>
  </conditionalFormatting>
  <conditionalFormatting sqref="H21">
    <cfRule type="top10" dxfId="4453" priority="2" rank="1"/>
  </conditionalFormatting>
  <conditionalFormatting sqref="J21">
    <cfRule type="top10" dxfId="4452" priority="1" rank="1"/>
  </conditionalFormatting>
  <hyperlinks>
    <hyperlink ref="Q1" location="'National Adult Rankings'!A1" display="Return to Rankings" xr:uid="{1D356581-F1EC-4BBE-927D-7EA565FE3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559287-75EC-44DE-9B72-B5DA7E5D9B6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54F95167-1DFD-43CF-91A8-1F22EE79F7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O15"/>
  <sheetViews>
    <sheetView workbookViewId="0">
      <selection activeCell="A12" sqref="A12:O1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7" t="s">
        <v>72</v>
      </c>
      <c r="B2" s="21" t="s">
        <v>25</v>
      </c>
      <c r="C2" s="22">
        <v>43897</v>
      </c>
      <c r="D2" s="38" t="s">
        <v>69</v>
      </c>
      <c r="E2" s="24">
        <v>167</v>
      </c>
      <c r="F2" s="24">
        <v>170</v>
      </c>
      <c r="G2" s="24">
        <v>178</v>
      </c>
      <c r="H2" s="24">
        <v>173</v>
      </c>
      <c r="I2" s="24"/>
      <c r="J2" s="24"/>
      <c r="K2" s="29">
        <f>COUNT(E2:J2)</f>
        <v>4</v>
      </c>
      <c r="L2" s="29">
        <f>SUM(E2:J2)</f>
        <v>688</v>
      </c>
      <c r="M2" s="30">
        <f>IFERROR(L2/K2,0)</f>
        <v>172</v>
      </c>
      <c r="N2" s="31">
        <v>10</v>
      </c>
      <c r="O2" s="32">
        <f>SUM(M2+N2)</f>
        <v>182</v>
      </c>
    </row>
    <row r="3" spans="1:15" x14ac:dyDescent="0.25">
      <c r="A3" s="20" t="s">
        <v>72</v>
      </c>
      <c r="B3" s="21" t="s">
        <v>25</v>
      </c>
      <c r="C3" s="22">
        <v>43905</v>
      </c>
      <c r="D3" s="39" t="s">
        <v>73</v>
      </c>
      <c r="E3" s="24">
        <v>159</v>
      </c>
      <c r="F3" s="24">
        <v>180</v>
      </c>
      <c r="G3" s="24">
        <v>156</v>
      </c>
      <c r="H3" s="24">
        <v>133</v>
      </c>
      <c r="I3" s="24"/>
      <c r="J3" s="24"/>
      <c r="K3" s="29">
        <v>4</v>
      </c>
      <c r="L3" s="29">
        <v>628</v>
      </c>
      <c r="M3" s="30">
        <v>157</v>
      </c>
      <c r="N3" s="31">
        <v>6</v>
      </c>
      <c r="O3" s="32">
        <v>163</v>
      </c>
    </row>
    <row r="4" spans="1:15" x14ac:dyDescent="0.25">
      <c r="A4" s="20" t="s">
        <v>78</v>
      </c>
      <c r="B4" s="21" t="s">
        <v>25</v>
      </c>
      <c r="C4" s="22">
        <v>43988</v>
      </c>
      <c r="D4" s="23" t="s">
        <v>69</v>
      </c>
      <c r="E4" s="24">
        <v>179</v>
      </c>
      <c r="F4" s="24">
        <v>173</v>
      </c>
      <c r="G4" s="24">
        <v>166</v>
      </c>
      <c r="H4" s="24">
        <v>170</v>
      </c>
      <c r="I4" s="24">
        <v>168</v>
      </c>
      <c r="J4" s="24">
        <v>170</v>
      </c>
      <c r="K4" s="29">
        <v>6</v>
      </c>
      <c r="L4" s="29">
        <v>1026</v>
      </c>
      <c r="M4" s="30">
        <v>171</v>
      </c>
      <c r="N4" s="31">
        <v>34</v>
      </c>
      <c r="O4" s="32">
        <v>205</v>
      </c>
    </row>
    <row r="5" spans="1:15" x14ac:dyDescent="0.25">
      <c r="A5" s="40" t="s">
        <v>129</v>
      </c>
      <c r="B5" s="41" t="s">
        <v>25</v>
      </c>
      <c r="C5" s="42">
        <v>44003</v>
      </c>
      <c r="D5" s="43" t="s">
        <v>32</v>
      </c>
      <c r="E5" s="44">
        <v>172</v>
      </c>
      <c r="F5" s="44">
        <v>166</v>
      </c>
      <c r="G5" s="44">
        <v>172</v>
      </c>
      <c r="H5" s="44">
        <v>182</v>
      </c>
      <c r="I5" s="44"/>
      <c r="J5" s="44"/>
      <c r="K5" s="45">
        <v>4</v>
      </c>
      <c r="L5" s="45">
        <v>692</v>
      </c>
      <c r="M5" s="46">
        <v>173</v>
      </c>
      <c r="N5" s="47">
        <v>5</v>
      </c>
      <c r="O5" s="48">
        <v>178</v>
      </c>
    </row>
    <row r="6" spans="1:15" x14ac:dyDescent="0.25">
      <c r="A6" s="20" t="s">
        <v>78</v>
      </c>
      <c r="B6" s="21" t="s">
        <v>25</v>
      </c>
      <c r="C6" s="22">
        <v>44030</v>
      </c>
      <c r="D6" s="23" t="s">
        <v>69</v>
      </c>
      <c r="E6" s="24">
        <v>175</v>
      </c>
      <c r="F6" s="24">
        <v>177</v>
      </c>
      <c r="G6" s="24">
        <v>182</v>
      </c>
      <c r="H6" s="24">
        <v>184</v>
      </c>
      <c r="I6" s="24"/>
      <c r="J6" s="24"/>
      <c r="K6" s="29">
        <v>4</v>
      </c>
      <c r="L6" s="29">
        <v>718</v>
      </c>
      <c r="M6" s="30">
        <v>179.5</v>
      </c>
      <c r="N6" s="31">
        <v>9</v>
      </c>
      <c r="O6" s="32">
        <v>188.5</v>
      </c>
    </row>
    <row r="7" spans="1:15" x14ac:dyDescent="0.25">
      <c r="A7" s="20" t="s">
        <v>78</v>
      </c>
      <c r="B7" s="21" t="s">
        <v>25</v>
      </c>
      <c r="C7" s="22">
        <v>44044</v>
      </c>
      <c r="D7" s="23" t="s">
        <v>69</v>
      </c>
      <c r="E7" s="24">
        <v>184</v>
      </c>
      <c r="F7" s="24">
        <v>188</v>
      </c>
      <c r="G7" s="24">
        <v>180</v>
      </c>
      <c r="H7" s="24">
        <v>176.001</v>
      </c>
      <c r="I7" s="24"/>
      <c r="J7" s="24"/>
      <c r="K7" s="29">
        <v>4</v>
      </c>
      <c r="L7" s="29">
        <v>728.00099999999998</v>
      </c>
      <c r="M7" s="30">
        <v>182.00024999999999</v>
      </c>
      <c r="N7" s="31">
        <v>11</v>
      </c>
      <c r="O7" s="32">
        <v>193.00024999999999</v>
      </c>
    </row>
    <row r="8" spans="1:15" x14ac:dyDescent="0.25">
      <c r="A8" s="20" t="s">
        <v>129</v>
      </c>
      <c r="B8" s="21" t="s">
        <v>25</v>
      </c>
      <c r="C8" s="22">
        <v>44059</v>
      </c>
      <c r="D8" s="23" t="s">
        <v>32</v>
      </c>
      <c r="E8" s="24">
        <v>186</v>
      </c>
      <c r="F8" s="24">
        <v>190</v>
      </c>
      <c r="G8" s="24">
        <v>186</v>
      </c>
      <c r="H8" s="24">
        <v>172</v>
      </c>
      <c r="I8" s="24"/>
      <c r="J8" s="24"/>
      <c r="K8" s="29">
        <v>4</v>
      </c>
      <c r="L8" s="29">
        <v>734</v>
      </c>
      <c r="M8" s="30">
        <v>183.5</v>
      </c>
      <c r="N8" s="31">
        <v>6</v>
      </c>
      <c r="O8" s="32">
        <v>189.5</v>
      </c>
    </row>
    <row r="9" spans="1:15" x14ac:dyDescent="0.25">
      <c r="A9" s="20" t="s">
        <v>78</v>
      </c>
      <c r="B9" s="21" t="s">
        <v>25</v>
      </c>
      <c r="C9" s="22">
        <v>44093</v>
      </c>
      <c r="D9" s="23" t="s">
        <v>69</v>
      </c>
      <c r="E9" s="24">
        <v>175</v>
      </c>
      <c r="F9" s="24">
        <v>177</v>
      </c>
      <c r="G9" s="24">
        <v>182</v>
      </c>
      <c r="H9" s="24">
        <v>178</v>
      </c>
      <c r="I9" s="24"/>
      <c r="J9" s="24"/>
      <c r="K9" s="29">
        <v>4</v>
      </c>
      <c r="L9" s="29">
        <v>712</v>
      </c>
      <c r="M9" s="30">
        <v>178</v>
      </c>
      <c r="N9" s="31">
        <v>8</v>
      </c>
      <c r="O9" s="32">
        <v>186</v>
      </c>
    </row>
    <row r="10" spans="1:15" x14ac:dyDescent="0.25">
      <c r="A10" s="20" t="s">
        <v>129</v>
      </c>
      <c r="B10" s="21" t="s">
        <v>25</v>
      </c>
      <c r="C10" s="22">
        <v>44107</v>
      </c>
      <c r="D10" s="23" t="s">
        <v>69</v>
      </c>
      <c r="E10" s="24">
        <v>179</v>
      </c>
      <c r="F10" s="24">
        <v>175</v>
      </c>
      <c r="G10" s="24">
        <v>178</v>
      </c>
      <c r="H10" s="24">
        <v>171</v>
      </c>
      <c r="I10" s="24">
        <v>165</v>
      </c>
      <c r="J10" s="24">
        <v>175</v>
      </c>
      <c r="K10" s="29">
        <v>6</v>
      </c>
      <c r="L10" s="29">
        <v>1043</v>
      </c>
      <c r="M10" s="30">
        <v>173.83333333333334</v>
      </c>
      <c r="N10" s="31">
        <v>4</v>
      </c>
      <c r="O10" s="32">
        <v>177.83333333333334</v>
      </c>
    </row>
    <row r="11" spans="1:15" x14ac:dyDescent="0.25">
      <c r="A11" s="20" t="s">
        <v>129</v>
      </c>
      <c r="B11" s="21" t="s">
        <v>25</v>
      </c>
      <c r="C11" s="22">
        <v>44142</v>
      </c>
      <c r="D11" s="23" t="s">
        <v>69</v>
      </c>
      <c r="E11" s="24">
        <v>183</v>
      </c>
      <c r="F11" s="24">
        <v>188</v>
      </c>
      <c r="G11" s="24">
        <v>185</v>
      </c>
      <c r="H11" s="24">
        <v>187</v>
      </c>
      <c r="I11" s="24"/>
      <c r="J11" s="24"/>
      <c r="K11" s="29">
        <v>4</v>
      </c>
      <c r="L11" s="29">
        <v>743</v>
      </c>
      <c r="M11" s="30">
        <v>185.75</v>
      </c>
      <c r="N11" s="31">
        <v>13</v>
      </c>
      <c r="O11" s="32">
        <v>198.75</v>
      </c>
    </row>
    <row r="12" spans="1:15" x14ac:dyDescent="0.25">
      <c r="A12" s="20" t="s">
        <v>129</v>
      </c>
      <c r="B12" s="21" t="s">
        <v>25</v>
      </c>
      <c r="C12" s="22">
        <v>44150</v>
      </c>
      <c r="D12" s="23" t="s">
        <v>32</v>
      </c>
      <c r="E12" s="24">
        <v>184</v>
      </c>
      <c r="F12" s="24">
        <v>187</v>
      </c>
      <c r="G12" s="24">
        <v>189</v>
      </c>
      <c r="H12" s="24">
        <v>184</v>
      </c>
      <c r="I12" s="24"/>
      <c r="J12" s="24"/>
      <c r="K12" s="29">
        <v>4</v>
      </c>
      <c r="L12" s="29">
        <v>744</v>
      </c>
      <c r="M12" s="30">
        <v>186</v>
      </c>
      <c r="N12" s="31">
        <v>3</v>
      </c>
      <c r="O12" s="32">
        <v>189</v>
      </c>
    </row>
    <row r="15" spans="1:15" x14ac:dyDescent="0.25">
      <c r="K15" s="17">
        <f>SUM(K2:K14)</f>
        <v>48</v>
      </c>
      <c r="L15" s="17">
        <f>SUM(L2:L14)</f>
        <v>8456.0010000000002</v>
      </c>
      <c r="M15" s="19">
        <f>SUM(L15/K15)</f>
        <v>176.16668749999999</v>
      </c>
      <c r="N15" s="17">
        <f>SUM(N2:N14)</f>
        <v>109</v>
      </c>
      <c r="O15" s="19">
        <f>SUM(M15+N15)</f>
        <v>285.16668749999997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  <protectedRange algorithmName="SHA-512" hashValue="ON39YdpmFHfN9f47KpiRvqrKx0V9+erV1CNkpWzYhW/Qyc6aT8rEyCrvauWSYGZK2ia3o7vd3akF07acHAFpOA==" saltValue="yVW9XmDwTqEnmpSGai0KYg==" spinCount="100000" sqref="E4:J4 B4:C4" name="Range1_4_1_1"/>
    <protectedRange algorithmName="SHA-512" hashValue="ON39YdpmFHfN9f47KpiRvqrKx0V9+erV1CNkpWzYhW/Qyc6aT8rEyCrvauWSYGZK2ia3o7vd3akF07acHAFpOA==" saltValue="yVW9XmDwTqEnmpSGai0KYg==" spinCount="100000" sqref="D4" name="Range1_1_2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11_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B8:C8 E8:J8" name="Range1_2_1_1_3"/>
    <protectedRange algorithmName="SHA-512" hashValue="ON39YdpmFHfN9f47KpiRvqrKx0V9+erV1CNkpWzYhW/Qyc6aT8rEyCrvauWSYGZK2ia3o7vd3akF07acHAFpOA==" saltValue="yVW9XmDwTqEnmpSGai0KYg==" spinCount="100000" sqref="D8" name="Range1_1_3_1_1_3"/>
    <protectedRange algorithmName="SHA-512" hashValue="ON39YdpmFHfN9f47KpiRvqrKx0V9+erV1CNkpWzYhW/Qyc6aT8rEyCrvauWSYGZK2ia3o7vd3akF07acHAFpOA==" saltValue="yVW9XmDwTqEnmpSGai0KYg==" spinCount="100000" sqref="E9:J9 B9:C9" name="Range1_17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B10:C10 E10:J10" name="Range1_2_1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B11:C11 E11:J11" name="Range1_2_1_1_1_1"/>
    <protectedRange algorithmName="SHA-512" hashValue="ON39YdpmFHfN9f47KpiRvqrKx0V9+erV1CNkpWzYhW/Qyc6aT8rEyCrvauWSYGZK2ia3o7vd3akF07acHAFpOA==" saltValue="yVW9XmDwTqEnmpSGai0KYg==" spinCount="100000" sqref="D11" name="Range1_1_3_1_1_1"/>
    <protectedRange algorithmName="SHA-512" hashValue="ON39YdpmFHfN9f47KpiRvqrKx0V9+erV1CNkpWzYhW/Qyc6aT8rEyCrvauWSYGZK2ia3o7vd3akF07acHAFpOA==" saltValue="yVW9XmDwTqEnmpSGai0KYg==" spinCount="100000" sqref="B12:C12 E12:J12" name="Range1_2_1_1_7"/>
    <protectedRange algorithmName="SHA-512" hashValue="ON39YdpmFHfN9f47KpiRvqrKx0V9+erV1CNkpWzYhW/Qyc6aT8rEyCrvauWSYGZK2ia3o7vd3akF07acHAFpOA==" saltValue="yVW9XmDwTqEnmpSGai0KYg==" spinCount="100000" sqref="D12" name="Range1_1_3_1_1_7"/>
  </protectedRanges>
  <conditionalFormatting sqref="E2">
    <cfRule type="top10" dxfId="4451" priority="120" rank="1"/>
  </conditionalFormatting>
  <conditionalFormatting sqref="F2">
    <cfRule type="top10" dxfId="4450" priority="119" rank="1"/>
  </conditionalFormatting>
  <conditionalFormatting sqref="G2">
    <cfRule type="top10" dxfId="4449" priority="118" rank="1"/>
  </conditionalFormatting>
  <conditionalFormatting sqref="H2">
    <cfRule type="top10" dxfId="4448" priority="117" rank="1"/>
  </conditionalFormatting>
  <conditionalFormatting sqref="I2">
    <cfRule type="top10" dxfId="4447" priority="116" rank="1"/>
  </conditionalFormatting>
  <conditionalFormatting sqref="J2">
    <cfRule type="top10" dxfId="4446" priority="115" rank="1"/>
  </conditionalFormatting>
  <conditionalFormatting sqref="J3">
    <cfRule type="top10" dxfId="4445" priority="103" rank="1"/>
  </conditionalFormatting>
  <conditionalFormatting sqref="I3">
    <cfRule type="top10" dxfId="4444" priority="104" rank="1"/>
  </conditionalFormatting>
  <conditionalFormatting sqref="H3">
    <cfRule type="top10" dxfId="4443" priority="105" rank="1"/>
  </conditionalFormatting>
  <conditionalFormatting sqref="G3">
    <cfRule type="top10" dxfId="4442" priority="106" rank="1"/>
  </conditionalFormatting>
  <conditionalFormatting sqref="F3">
    <cfRule type="top10" dxfId="4441" priority="107" rank="1"/>
  </conditionalFormatting>
  <conditionalFormatting sqref="E3">
    <cfRule type="top10" dxfId="4440" priority="108" rank="1"/>
  </conditionalFormatting>
  <conditionalFormatting sqref="J4">
    <cfRule type="top10" dxfId="4439" priority="91" rank="1"/>
  </conditionalFormatting>
  <conditionalFormatting sqref="I4">
    <cfRule type="top10" dxfId="4438" priority="92" rank="1"/>
  </conditionalFormatting>
  <conditionalFormatting sqref="H4">
    <cfRule type="top10" dxfId="4437" priority="93" rank="1"/>
  </conditionalFormatting>
  <conditionalFormatting sqref="G4">
    <cfRule type="top10" dxfId="4436" priority="94" rank="1"/>
  </conditionalFormatting>
  <conditionalFormatting sqref="F4">
    <cfRule type="top10" dxfId="4435" priority="95" rank="1"/>
  </conditionalFormatting>
  <conditionalFormatting sqref="E4">
    <cfRule type="top10" dxfId="4434" priority="96" rank="1"/>
  </conditionalFormatting>
  <conditionalFormatting sqref="E5">
    <cfRule type="top10" dxfId="4433" priority="84" rank="1"/>
  </conditionalFormatting>
  <conditionalFormatting sqref="F5">
    <cfRule type="top10" dxfId="4432" priority="83" rank="1"/>
  </conditionalFormatting>
  <conditionalFormatting sqref="G5">
    <cfRule type="top10" dxfId="4431" priority="82" rank="1"/>
  </conditionalFormatting>
  <conditionalFormatting sqref="H5">
    <cfRule type="top10" dxfId="4430" priority="81" rank="1"/>
  </conditionalFormatting>
  <conditionalFormatting sqref="I5">
    <cfRule type="top10" dxfId="4429" priority="80" rank="1"/>
  </conditionalFormatting>
  <conditionalFormatting sqref="J5">
    <cfRule type="top10" dxfId="4428" priority="79" rank="1"/>
  </conditionalFormatting>
  <conditionalFormatting sqref="J6">
    <cfRule type="top10" dxfId="4427" priority="73" rank="1"/>
  </conditionalFormatting>
  <conditionalFormatting sqref="I6">
    <cfRule type="top10" dxfId="4426" priority="74" rank="1"/>
  </conditionalFormatting>
  <conditionalFormatting sqref="H6">
    <cfRule type="top10" dxfId="4425" priority="75" rank="1"/>
  </conditionalFormatting>
  <conditionalFormatting sqref="G6">
    <cfRule type="top10" dxfId="4424" priority="76" rank="1"/>
  </conditionalFormatting>
  <conditionalFormatting sqref="F6">
    <cfRule type="top10" dxfId="4423" priority="77" rank="1"/>
  </conditionalFormatting>
  <conditionalFormatting sqref="E6">
    <cfRule type="top10" dxfId="4422" priority="78" rank="1"/>
  </conditionalFormatting>
  <conditionalFormatting sqref="J7">
    <cfRule type="top10" dxfId="4421" priority="61" rank="1"/>
  </conditionalFormatting>
  <conditionalFormatting sqref="I7">
    <cfRule type="top10" dxfId="4420" priority="62" rank="1"/>
  </conditionalFormatting>
  <conditionalFormatting sqref="H7">
    <cfRule type="top10" dxfId="4419" priority="63" rank="1"/>
  </conditionalFormatting>
  <conditionalFormatting sqref="G7">
    <cfRule type="top10" dxfId="4418" priority="64" rank="1"/>
  </conditionalFormatting>
  <conditionalFormatting sqref="F7">
    <cfRule type="top10" dxfId="4417" priority="65" rank="1"/>
  </conditionalFormatting>
  <conditionalFormatting sqref="E7">
    <cfRule type="top10" dxfId="4416" priority="66" rank="1"/>
  </conditionalFormatting>
  <conditionalFormatting sqref="E8">
    <cfRule type="top10" dxfId="4415" priority="54" rank="1"/>
  </conditionalFormatting>
  <conditionalFormatting sqref="F8">
    <cfRule type="top10" dxfId="4414" priority="53" rank="1"/>
  </conditionalFormatting>
  <conditionalFormatting sqref="G8">
    <cfRule type="top10" dxfId="4413" priority="52" rank="1"/>
  </conditionalFormatting>
  <conditionalFormatting sqref="H8">
    <cfRule type="top10" dxfId="4412" priority="51" rank="1"/>
  </conditionalFormatting>
  <conditionalFormatting sqref="I8">
    <cfRule type="top10" dxfId="4411" priority="50" rank="1"/>
  </conditionalFormatting>
  <conditionalFormatting sqref="J8">
    <cfRule type="top10" dxfId="4410" priority="49" rank="1"/>
  </conditionalFormatting>
  <conditionalFormatting sqref="F9">
    <cfRule type="top10" dxfId="4409" priority="42" rank="1"/>
  </conditionalFormatting>
  <conditionalFormatting sqref="E9">
    <cfRule type="top10" dxfId="4408" priority="41" rank="1"/>
  </conditionalFormatting>
  <conditionalFormatting sqref="I9">
    <cfRule type="top10" dxfId="4407" priority="38" rank="1"/>
  </conditionalFormatting>
  <conditionalFormatting sqref="H9">
    <cfRule type="top10" dxfId="4406" priority="39" rank="1"/>
  </conditionalFormatting>
  <conditionalFormatting sqref="G9">
    <cfRule type="top10" dxfId="4405" priority="40" rank="1"/>
  </conditionalFormatting>
  <conditionalFormatting sqref="J9">
    <cfRule type="top10" dxfId="4404" priority="37" rank="1"/>
  </conditionalFormatting>
  <conditionalFormatting sqref="E10">
    <cfRule type="top10" dxfId="4403" priority="30" rank="1"/>
  </conditionalFormatting>
  <conditionalFormatting sqref="F10">
    <cfRule type="top10" dxfId="4402" priority="29" rank="1"/>
  </conditionalFormatting>
  <conditionalFormatting sqref="G10">
    <cfRule type="top10" dxfId="4401" priority="28" rank="1"/>
  </conditionalFormatting>
  <conditionalFormatting sqref="H10">
    <cfRule type="top10" dxfId="4400" priority="27" rank="1"/>
  </conditionalFormatting>
  <conditionalFormatting sqref="I10">
    <cfRule type="top10" dxfId="4399" priority="26" rank="1"/>
  </conditionalFormatting>
  <conditionalFormatting sqref="J10">
    <cfRule type="top10" dxfId="4398" priority="25" rank="1"/>
  </conditionalFormatting>
  <conditionalFormatting sqref="E11">
    <cfRule type="top10" dxfId="4397" priority="18" rank="1"/>
  </conditionalFormatting>
  <conditionalFormatting sqref="F11">
    <cfRule type="top10" dxfId="4396" priority="17" rank="1"/>
  </conditionalFormatting>
  <conditionalFormatting sqref="G11">
    <cfRule type="top10" dxfId="4395" priority="16" rank="1"/>
  </conditionalFormatting>
  <conditionalFormatting sqref="H11">
    <cfRule type="top10" dxfId="4394" priority="15" rank="1"/>
  </conditionalFormatting>
  <conditionalFormatting sqref="I11">
    <cfRule type="top10" dxfId="4393" priority="14" rank="1"/>
  </conditionalFormatting>
  <conditionalFormatting sqref="J11">
    <cfRule type="top10" dxfId="4392" priority="13" rank="1"/>
  </conditionalFormatting>
  <conditionalFormatting sqref="E12">
    <cfRule type="top10" dxfId="4391" priority="6" rank="1"/>
  </conditionalFormatting>
  <conditionalFormatting sqref="F12">
    <cfRule type="top10" dxfId="4390" priority="5" rank="1"/>
  </conditionalFormatting>
  <conditionalFormatting sqref="G12">
    <cfRule type="top10" dxfId="4389" priority="4" rank="1"/>
  </conditionalFormatting>
  <conditionalFormatting sqref="H12">
    <cfRule type="top10" dxfId="4388" priority="3" rank="1"/>
  </conditionalFormatting>
  <conditionalFormatting sqref="I12">
    <cfRule type="top10" dxfId="4387" priority="2" rank="1"/>
  </conditionalFormatting>
  <conditionalFormatting sqref="J12">
    <cfRule type="top10" dxfId="4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20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115</v>
      </c>
      <c r="C2" s="42">
        <v>43953</v>
      </c>
      <c r="D2" s="43" t="s">
        <v>113</v>
      </c>
      <c r="E2" s="44">
        <v>191</v>
      </c>
      <c r="F2" s="44">
        <v>190</v>
      </c>
      <c r="G2" s="44">
        <v>183</v>
      </c>
      <c r="H2" s="44">
        <v>189</v>
      </c>
      <c r="I2" s="44">
        <v>189</v>
      </c>
      <c r="J2" s="44">
        <v>197</v>
      </c>
      <c r="K2" s="45">
        <f>COUNT(E2:J2)</f>
        <v>6</v>
      </c>
      <c r="L2" s="45">
        <f>SUM(E2:J2)</f>
        <v>1139</v>
      </c>
      <c r="M2" s="46">
        <f>IFERROR(L2/K2,0)</f>
        <v>189.83333333333334</v>
      </c>
      <c r="N2" s="47">
        <v>16</v>
      </c>
      <c r="O2" s="48">
        <f>SUM(M2+N2)</f>
        <v>205.83333333333334</v>
      </c>
    </row>
    <row r="3" spans="1:17" x14ac:dyDescent="0.25">
      <c r="A3" s="20" t="s">
        <v>78</v>
      </c>
      <c r="B3" s="21" t="s">
        <v>115</v>
      </c>
      <c r="C3" s="22">
        <v>43967</v>
      </c>
      <c r="D3" s="23" t="s">
        <v>142</v>
      </c>
      <c r="E3" s="24">
        <v>193</v>
      </c>
      <c r="F3" s="24">
        <v>191</v>
      </c>
      <c r="G3" s="24">
        <v>188</v>
      </c>
      <c r="H3" s="24">
        <v>198</v>
      </c>
      <c r="I3" s="24">
        <v>189</v>
      </c>
      <c r="J3" s="24">
        <v>193</v>
      </c>
      <c r="K3" s="29">
        <v>6</v>
      </c>
      <c r="L3" s="29">
        <v>1152</v>
      </c>
      <c r="M3" s="30">
        <v>192</v>
      </c>
      <c r="N3" s="31">
        <v>16</v>
      </c>
      <c r="O3" s="32">
        <v>208</v>
      </c>
    </row>
    <row r="4" spans="1:17" x14ac:dyDescent="0.25">
      <c r="A4" s="20" t="s">
        <v>78</v>
      </c>
      <c r="B4" s="21" t="s">
        <v>185</v>
      </c>
      <c r="C4" s="22">
        <v>43988</v>
      </c>
      <c r="D4" s="23" t="s">
        <v>142</v>
      </c>
      <c r="E4" s="24">
        <v>196</v>
      </c>
      <c r="F4" s="24">
        <v>197</v>
      </c>
      <c r="G4" s="24">
        <v>195</v>
      </c>
      <c r="H4" s="24">
        <v>193</v>
      </c>
      <c r="I4" s="24"/>
      <c r="J4" s="24"/>
      <c r="K4" s="29">
        <v>4</v>
      </c>
      <c r="L4" s="29">
        <v>781</v>
      </c>
      <c r="M4" s="30">
        <v>195.25</v>
      </c>
      <c r="N4" s="31">
        <v>9</v>
      </c>
      <c r="O4" s="32">
        <v>204.25</v>
      </c>
    </row>
    <row r="5" spans="1:17" x14ac:dyDescent="0.25">
      <c r="A5" s="20" t="s">
        <v>78</v>
      </c>
      <c r="B5" s="21" t="s">
        <v>185</v>
      </c>
      <c r="C5" s="22">
        <v>43996</v>
      </c>
      <c r="D5" s="23" t="s">
        <v>142</v>
      </c>
      <c r="E5" s="24">
        <v>190</v>
      </c>
      <c r="F5" s="24">
        <v>196</v>
      </c>
      <c r="G5" s="24">
        <v>195</v>
      </c>
      <c r="H5" s="24">
        <v>194</v>
      </c>
      <c r="I5" s="24"/>
      <c r="J5" s="24"/>
      <c r="K5" s="29">
        <v>4</v>
      </c>
      <c r="L5" s="29">
        <v>775</v>
      </c>
      <c r="M5" s="30">
        <v>193.75</v>
      </c>
      <c r="N5" s="31">
        <v>8</v>
      </c>
      <c r="O5" s="32">
        <v>201.75</v>
      </c>
    </row>
    <row r="6" spans="1:17" x14ac:dyDescent="0.25">
      <c r="A6" s="20" t="s">
        <v>78</v>
      </c>
      <c r="B6" s="21" t="s">
        <v>115</v>
      </c>
      <c r="C6" s="22">
        <v>44031</v>
      </c>
      <c r="D6" s="23" t="s">
        <v>142</v>
      </c>
      <c r="E6" s="24">
        <v>193</v>
      </c>
      <c r="F6" s="24">
        <v>193</v>
      </c>
      <c r="G6" s="24">
        <v>193</v>
      </c>
      <c r="H6" s="24">
        <v>192</v>
      </c>
      <c r="I6" s="24"/>
      <c r="J6" s="24"/>
      <c r="K6" s="29">
        <v>4</v>
      </c>
      <c r="L6" s="29">
        <v>771</v>
      </c>
      <c r="M6" s="30">
        <v>192.75</v>
      </c>
      <c r="N6" s="31">
        <v>9</v>
      </c>
      <c r="O6" s="32">
        <v>201.75</v>
      </c>
    </row>
    <row r="7" spans="1:17" x14ac:dyDescent="0.25">
      <c r="A7" s="20" t="s">
        <v>78</v>
      </c>
      <c r="B7" s="21" t="s">
        <v>115</v>
      </c>
      <c r="C7" s="22">
        <v>44059</v>
      </c>
      <c r="D7" s="23" t="s">
        <v>142</v>
      </c>
      <c r="E7" s="24">
        <v>193</v>
      </c>
      <c r="F7" s="24">
        <v>192</v>
      </c>
      <c r="G7" s="24">
        <v>191</v>
      </c>
      <c r="H7" s="24">
        <v>190</v>
      </c>
      <c r="I7" s="24"/>
      <c r="J7" s="24"/>
      <c r="K7" s="29">
        <v>4</v>
      </c>
      <c r="L7" s="29">
        <f>SUM(E7:H7)</f>
        <v>766</v>
      </c>
      <c r="M7" s="30">
        <v>191.5</v>
      </c>
      <c r="N7" s="31">
        <v>4</v>
      </c>
      <c r="O7" s="32">
        <f t="shared" ref="O7" si="0">SUM(M7+N7)</f>
        <v>195.5</v>
      </c>
    </row>
    <row r="8" spans="1:17" x14ac:dyDescent="0.25">
      <c r="A8" s="20" t="s">
        <v>78</v>
      </c>
      <c r="B8" s="21" t="s">
        <v>319</v>
      </c>
      <c r="C8" s="22">
        <v>44079</v>
      </c>
      <c r="D8" s="23" t="s">
        <v>295</v>
      </c>
      <c r="E8" s="24">
        <v>192</v>
      </c>
      <c r="F8" s="24">
        <v>191</v>
      </c>
      <c r="G8" s="24">
        <v>192</v>
      </c>
      <c r="H8" s="24">
        <v>188</v>
      </c>
      <c r="I8" s="24">
        <v>190</v>
      </c>
      <c r="J8" s="24">
        <v>194</v>
      </c>
      <c r="K8" s="29">
        <v>6</v>
      </c>
      <c r="L8" s="29">
        <v>1147</v>
      </c>
      <c r="M8" s="30">
        <v>191.16666666666666</v>
      </c>
      <c r="N8" s="31">
        <v>6</v>
      </c>
      <c r="O8" s="32">
        <v>197.16666666666666</v>
      </c>
    </row>
    <row r="11" spans="1:17" x14ac:dyDescent="0.25">
      <c r="K11" s="17">
        <f>SUM(K2:K10)</f>
        <v>34</v>
      </c>
      <c r="L11" s="17">
        <f>SUM(L2:L10)</f>
        <v>6531</v>
      </c>
      <c r="M11" s="19">
        <f>SUM(L11/K11)</f>
        <v>192.08823529411765</v>
      </c>
      <c r="N11" s="17">
        <f>SUM(N2:N10)</f>
        <v>68</v>
      </c>
      <c r="O11" s="19">
        <f>SUM(M11+N11)</f>
        <v>260.08823529411768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61</v>
      </c>
      <c r="B18" s="21" t="s">
        <v>115</v>
      </c>
      <c r="C18" s="22">
        <v>44051</v>
      </c>
      <c r="D18" s="23" t="s">
        <v>113</v>
      </c>
      <c r="E18" s="24">
        <v>199</v>
      </c>
      <c r="F18" s="24">
        <v>198</v>
      </c>
      <c r="G18" s="24">
        <v>198</v>
      </c>
      <c r="H18" s="24"/>
      <c r="I18" s="24"/>
      <c r="J18" s="24"/>
      <c r="K18" s="29">
        <f>COUNT(E18:J18)</f>
        <v>3</v>
      </c>
      <c r="L18" s="29">
        <f>SUM(E18:J18)</f>
        <v>595</v>
      </c>
      <c r="M18" s="30">
        <f>IFERROR(L18/K18,0)</f>
        <v>198.33333333333334</v>
      </c>
      <c r="N18" s="31">
        <v>2</v>
      </c>
      <c r="O18" s="32">
        <f>SUM(M18+N18)</f>
        <v>200.33333333333334</v>
      </c>
    </row>
    <row r="20" spans="1:15" x14ac:dyDescent="0.25">
      <c r="K20" s="17">
        <f>SUM(K18:K19)</f>
        <v>3</v>
      </c>
      <c r="L20" s="17">
        <f>SUM(L18:L19)</f>
        <v>595</v>
      </c>
      <c r="M20" s="19">
        <f>SUM(L20/K20)</f>
        <v>198.33333333333334</v>
      </c>
      <c r="N20" s="17">
        <f>SUM(N18:N19)</f>
        <v>2</v>
      </c>
      <c r="O20" s="19">
        <f>SUM(M20+N20)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_1"/>
    <protectedRange algorithmName="SHA-512" hashValue="ON39YdpmFHfN9f47KpiRvqrKx0V9+erV1CNkpWzYhW/Qyc6aT8rEyCrvauWSYGZK2ia3o7vd3akF07acHAFpOA==" saltValue="yVW9XmDwTqEnmpSGai0KYg==" spinCount="100000" sqref="D3" name="Range1_1_1_3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I18:J18 B18:C18" name="Range1_10"/>
    <protectedRange algorithmName="SHA-512" hashValue="ON39YdpmFHfN9f47KpiRvqrKx0V9+erV1CNkpWzYhW/Qyc6aT8rEyCrvauWSYGZK2ia3o7vd3akF07acHAFpOA==" saltValue="yVW9XmDwTqEnmpSGai0KYg==" spinCount="100000" sqref="D18" name="Range1_1_8"/>
    <protectedRange algorithmName="SHA-512" hashValue="ON39YdpmFHfN9f47KpiRvqrKx0V9+erV1CNkpWzYhW/Qyc6aT8rEyCrvauWSYGZK2ia3o7vd3akF07acHAFpOA==" saltValue="yVW9XmDwTqEnmpSGai0KYg==" spinCount="100000" sqref="E18:H18" name="Range1_3_3"/>
    <protectedRange algorithmName="SHA-512" hashValue="ON39YdpmFHfN9f47KpiRvqrKx0V9+erV1CNkpWzYhW/Qyc6aT8rEyCrvauWSYGZK2ia3o7vd3akF07acHAFpOA==" saltValue="yVW9XmDwTqEnmpSGai0KYg==" spinCount="100000" sqref="E7:J7 B7:C7" name="Range1_22_1_1"/>
    <protectedRange algorithmName="SHA-512" hashValue="ON39YdpmFHfN9f47KpiRvqrKx0V9+erV1CNkpWzYhW/Qyc6aT8rEyCrvauWSYGZK2ia3o7vd3akF07acHAFpOA==" saltValue="yVW9XmDwTqEnmpSGai0KYg==" spinCount="100000" sqref="D7" name="Range1_1_12_1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_2"/>
  </protectedRanges>
  <conditionalFormatting sqref="F2">
    <cfRule type="top10" dxfId="4385" priority="81" rank="1"/>
  </conditionalFormatting>
  <conditionalFormatting sqref="H2">
    <cfRule type="top10" dxfId="4384" priority="79" rank="1"/>
  </conditionalFormatting>
  <conditionalFormatting sqref="G2">
    <cfRule type="top10" dxfId="4383" priority="80" rank="1"/>
  </conditionalFormatting>
  <conditionalFormatting sqref="E2">
    <cfRule type="top10" dxfId="4382" priority="82" rank="1"/>
  </conditionalFormatting>
  <conditionalFormatting sqref="J2">
    <cfRule type="top10" dxfId="4381" priority="83" rank="1"/>
  </conditionalFormatting>
  <conditionalFormatting sqref="I2">
    <cfRule type="top10" dxfId="4380" priority="84" rank="1"/>
  </conditionalFormatting>
  <conditionalFormatting sqref="J3">
    <cfRule type="top10" dxfId="4379" priority="73" rank="1"/>
  </conditionalFormatting>
  <conditionalFormatting sqref="I3">
    <cfRule type="top10" dxfId="4378" priority="74" rank="1"/>
  </conditionalFormatting>
  <conditionalFormatting sqref="H3">
    <cfRule type="top10" dxfId="4377" priority="75" rank="1"/>
  </conditionalFormatting>
  <conditionalFormatting sqref="G3">
    <cfRule type="top10" dxfId="4376" priority="76" rank="1"/>
  </conditionalFormatting>
  <conditionalFormatting sqref="F3">
    <cfRule type="top10" dxfId="4375" priority="77" rank="1"/>
  </conditionalFormatting>
  <conditionalFormatting sqref="E3">
    <cfRule type="top10" dxfId="4374" priority="78" rank="1"/>
  </conditionalFormatting>
  <conditionalFormatting sqref="J4">
    <cfRule type="top10" dxfId="4373" priority="67" rank="1"/>
  </conditionalFormatting>
  <conditionalFormatting sqref="I4">
    <cfRule type="top10" dxfId="4372" priority="68" rank="1"/>
  </conditionalFormatting>
  <conditionalFormatting sqref="H4">
    <cfRule type="top10" dxfId="4371" priority="69" rank="1"/>
  </conditionalFormatting>
  <conditionalFormatting sqref="G4">
    <cfRule type="top10" dxfId="4370" priority="70" rank="1"/>
  </conditionalFormatting>
  <conditionalFormatting sqref="F4">
    <cfRule type="top10" dxfId="4369" priority="71" rank="1"/>
  </conditionalFormatting>
  <conditionalFormatting sqref="E4">
    <cfRule type="top10" dxfId="4368" priority="72" rank="1"/>
  </conditionalFormatting>
  <conditionalFormatting sqref="J5">
    <cfRule type="top10" dxfId="4367" priority="61" rank="1"/>
  </conditionalFormatting>
  <conditionalFormatting sqref="I5">
    <cfRule type="top10" dxfId="4366" priority="62" rank="1"/>
  </conditionalFormatting>
  <conditionalFormatting sqref="H5">
    <cfRule type="top10" dxfId="4365" priority="63" rank="1"/>
  </conditionalFormatting>
  <conditionalFormatting sqref="G5">
    <cfRule type="top10" dxfId="4364" priority="64" rank="1"/>
  </conditionalFormatting>
  <conditionalFormatting sqref="F5">
    <cfRule type="top10" dxfId="4363" priority="65" rank="1"/>
  </conditionalFormatting>
  <conditionalFormatting sqref="E5">
    <cfRule type="top10" dxfId="4362" priority="66" rank="1"/>
  </conditionalFormatting>
  <conditionalFormatting sqref="J6">
    <cfRule type="top10" dxfId="4361" priority="55" rank="1"/>
  </conditionalFormatting>
  <conditionalFormatting sqref="I6">
    <cfRule type="top10" dxfId="4360" priority="56" rank="1"/>
  </conditionalFormatting>
  <conditionalFormatting sqref="H6">
    <cfRule type="top10" dxfId="4359" priority="57" rank="1"/>
  </conditionalFormatting>
  <conditionalFormatting sqref="G6">
    <cfRule type="top10" dxfId="4358" priority="58" rank="1"/>
  </conditionalFormatting>
  <conditionalFormatting sqref="F6">
    <cfRule type="top10" dxfId="4357" priority="59" rank="1"/>
  </conditionalFormatting>
  <conditionalFormatting sqref="E6">
    <cfRule type="top10" dxfId="4356" priority="60" rank="1"/>
  </conditionalFormatting>
  <conditionalFormatting sqref="F18">
    <cfRule type="top10" dxfId="4355" priority="23" rank="1"/>
  </conditionalFormatting>
  <conditionalFormatting sqref="G18">
    <cfRule type="top10" dxfId="4354" priority="22" rank="1"/>
  </conditionalFormatting>
  <conditionalFormatting sqref="H18">
    <cfRule type="top10" dxfId="4353" priority="21" rank="1"/>
  </conditionalFormatting>
  <conditionalFormatting sqref="I18">
    <cfRule type="top10" dxfId="4352" priority="19" rank="1"/>
  </conditionalFormatting>
  <conditionalFormatting sqref="J18">
    <cfRule type="top10" dxfId="4351" priority="20" rank="1"/>
  </conditionalFormatting>
  <conditionalFormatting sqref="E18">
    <cfRule type="top10" dxfId="4350" priority="24" rank="1"/>
  </conditionalFormatting>
  <conditionalFormatting sqref="J7">
    <cfRule type="top10" dxfId="4349" priority="7" rank="1"/>
  </conditionalFormatting>
  <conditionalFormatting sqref="I7">
    <cfRule type="top10" dxfId="4348" priority="8" rank="1"/>
  </conditionalFormatting>
  <conditionalFormatting sqref="H7">
    <cfRule type="top10" dxfId="4347" priority="9" rank="1"/>
  </conditionalFormatting>
  <conditionalFormatting sqref="G7">
    <cfRule type="top10" dxfId="4346" priority="10" rank="1"/>
  </conditionalFormatting>
  <conditionalFormatting sqref="F7">
    <cfRule type="top10" dxfId="4345" priority="11" rank="1"/>
  </conditionalFormatting>
  <conditionalFormatting sqref="E7">
    <cfRule type="top10" dxfId="4344" priority="12" rank="1"/>
  </conditionalFormatting>
  <conditionalFormatting sqref="F8">
    <cfRule type="top10" dxfId="4343" priority="6" rank="1"/>
  </conditionalFormatting>
  <conditionalFormatting sqref="E8">
    <cfRule type="top10" dxfId="4342" priority="5" rank="1"/>
  </conditionalFormatting>
  <conditionalFormatting sqref="I8">
    <cfRule type="top10" dxfId="4341" priority="2" rank="1"/>
  </conditionalFormatting>
  <conditionalFormatting sqref="H8">
    <cfRule type="top10" dxfId="4340" priority="3" rank="1"/>
  </conditionalFormatting>
  <conditionalFormatting sqref="G8">
    <cfRule type="top10" dxfId="4339" priority="4" rank="1"/>
  </conditionalFormatting>
  <conditionalFormatting sqref="J8">
    <cfRule type="top10" dxfId="4338" priority="1" rank="1"/>
  </conditionalFormatting>
  <hyperlinks>
    <hyperlink ref="Q1" location="'National Adult Rankings'!A1" display="Return to Rankings" xr:uid="{DDD8E534-DDF8-46C4-968A-0D9C0C8F5E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B2:B4 D2:D4 B18 D18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6877-8605-46AC-853C-C714A937429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197</v>
      </c>
      <c r="C2" s="22">
        <v>43995</v>
      </c>
      <c r="D2" s="23" t="s">
        <v>198</v>
      </c>
      <c r="E2" s="24">
        <v>191</v>
      </c>
      <c r="F2" s="24">
        <v>190</v>
      </c>
      <c r="G2" s="24">
        <v>189</v>
      </c>
      <c r="H2" s="24">
        <v>186</v>
      </c>
      <c r="I2" s="24">
        <v>186</v>
      </c>
      <c r="J2" s="24">
        <v>186</v>
      </c>
      <c r="K2" s="29">
        <v>6</v>
      </c>
      <c r="L2" s="29">
        <v>1128</v>
      </c>
      <c r="M2" s="30">
        <v>188</v>
      </c>
      <c r="N2" s="31">
        <v>10</v>
      </c>
      <c r="O2" s="32">
        <v>198</v>
      </c>
    </row>
    <row r="3" spans="1:17" x14ac:dyDescent="0.25">
      <c r="A3" s="20" t="s">
        <v>127</v>
      </c>
      <c r="B3" s="21" t="s">
        <v>197</v>
      </c>
      <c r="C3" s="22">
        <v>44030</v>
      </c>
      <c r="D3" s="23" t="s">
        <v>150</v>
      </c>
      <c r="E3" s="24">
        <v>198</v>
      </c>
      <c r="F3" s="24">
        <v>194</v>
      </c>
      <c r="G3" s="24">
        <v>196</v>
      </c>
      <c r="H3" s="24">
        <v>193</v>
      </c>
      <c r="I3" s="24">
        <v>195</v>
      </c>
      <c r="J3" s="24">
        <v>192</v>
      </c>
      <c r="K3" s="29">
        <v>6</v>
      </c>
      <c r="L3" s="29">
        <v>1168</v>
      </c>
      <c r="M3" s="30">
        <v>194.66666666666666</v>
      </c>
      <c r="N3" s="31">
        <v>12</v>
      </c>
      <c r="O3" s="32">
        <v>206.66666666666666</v>
      </c>
    </row>
    <row r="5" spans="1:17" x14ac:dyDescent="0.25">
      <c r="K5" s="17">
        <f>SUM(K2:K4)</f>
        <v>12</v>
      </c>
      <c r="L5" s="17">
        <f>SUM(L2:L4)</f>
        <v>2296</v>
      </c>
      <c r="M5" s="19">
        <f>SUM(L5/K5)</f>
        <v>191.33333333333334</v>
      </c>
      <c r="N5" s="17">
        <f>SUM(N2:N4)</f>
        <v>22</v>
      </c>
      <c r="O5" s="19">
        <f>SUM(M5+N5)</f>
        <v>213.33333333333334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4337" priority="12" rank="1"/>
  </conditionalFormatting>
  <conditionalFormatting sqref="F2">
    <cfRule type="top10" dxfId="4336" priority="11" rank="1"/>
  </conditionalFormatting>
  <conditionalFormatting sqref="G2">
    <cfRule type="top10" dxfId="4335" priority="10" rank="1"/>
  </conditionalFormatting>
  <conditionalFormatting sqref="H2">
    <cfRule type="top10" dxfId="4334" priority="9" rank="1"/>
  </conditionalFormatting>
  <conditionalFormatting sqref="I2">
    <cfRule type="top10" dxfId="4333" priority="7" rank="1"/>
  </conditionalFormatting>
  <conditionalFormatting sqref="J2">
    <cfRule type="top10" dxfId="4332" priority="8" rank="1"/>
  </conditionalFormatting>
  <conditionalFormatting sqref="F3">
    <cfRule type="top10" dxfId="4331" priority="5" rank="1"/>
  </conditionalFormatting>
  <conditionalFormatting sqref="G3">
    <cfRule type="top10" dxfId="4330" priority="4" rank="1"/>
  </conditionalFormatting>
  <conditionalFormatting sqref="H3">
    <cfRule type="top10" dxfId="4329" priority="3" rank="1"/>
  </conditionalFormatting>
  <conditionalFormatting sqref="I3">
    <cfRule type="top10" dxfId="4328" priority="1" rank="1"/>
  </conditionalFormatting>
  <conditionalFormatting sqref="J3">
    <cfRule type="top10" dxfId="4327" priority="2" rank="1"/>
  </conditionalFormatting>
  <conditionalFormatting sqref="E3">
    <cfRule type="top10" dxfId="4326" priority="6" rank="1"/>
  </conditionalFormatting>
  <hyperlinks>
    <hyperlink ref="Q1" location="'National Adult Rankings'!A1" display="Return to Rankings" xr:uid="{55983350-76C6-4AF2-9BC8-74D34E516E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BDD37-21D9-4144-A9E1-0971EC5A0A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222E-322E-4C58-90B4-C8333468BF30}">
  <sheetPr codeName="Sheet110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135</v>
      </c>
      <c r="C2" s="22">
        <v>43968</v>
      </c>
      <c r="D2" s="23" t="s">
        <v>138</v>
      </c>
      <c r="E2" s="24">
        <v>195</v>
      </c>
      <c r="F2" s="24">
        <v>191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780</v>
      </c>
      <c r="M2" s="30">
        <f t="shared" ref="M2" si="2">IFERROR(L2/K2,0)</f>
        <v>195</v>
      </c>
      <c r="N2" s="31">
        <v>9</v>
      </c>
      <c r="O2" s="32">
        <f t="shared" ref="O2" si="3">SUM(M2+N2)</f>
        <v>204</v>
      </c>
    </row>
    <row r="3" spans="1:17" x14ac:dyDescent="0.25">
      <c r="A3" s="20" t="s">
        <v>127</v>
      </c>
      <c r="B3" s="21" t="s">
        <v>135</v>
      </c>
      <c r="C3" s="22">
        <v>43978</v>
      </c>
      <c r="D3" s="23" t="s">
        <v>159</v>
      </c>
      <c r="E3" s="24">
        <v>191</v>
      </c>
      <c r="F3" s="24">
        <v>191</v>
      </c>
      <c r="G3" s="24">
        <v>194</v>
      </c>
      <c r="H3" s="24">
        <v>195</v>
      </c>
      <c r="I3" s="24"/>
      <c r="J3" s="24"/>
      <c r="K3" s="29">
        <v>4</v>
      </c>
      <c r="L3" s="29">
        <v>771</v>
      </c>
      <c r="M3" s="30">
        <v>192.75</v>
      </c>
      <c r="N3" s="31">
        <v>2</v>
      </c>
      <c r="O3" s="32">
        <v>194.75</v>
      </c>
    </row>
    <row r="4" spans="1:17" x14ac:dyDescent="0.25">
      <c r="A4" s="20" t="s">
        <v>127</v>
      </c>
      <c r="B4" s="21" t="s">
        <v>135</v>
      </c>
      <c r="C4" s="22">
        <v>43989</v>
      </c>
      <c r="D4" s="23" t="s">
        <v>159</v>
      </c>
      <c r="E4" s="24">
        <v>194</v>
      </c>
      <c r="F4" s="24">
        <v>194</v>
      </c>
      <c r="G4" s="24">
        <v>192</v>
      </c>
      <c r="H4" s="24">
        <v>197.001</v>
      </c>
      <c r="I4" s="24"/>
      <c r="J4" s="24"/>
      <c r="K4" s="29">
        <v>4</v>
      </c>
      <c r="L4" s="29">
        <v>777.00099999999998</v>
      </c>
      <c r="M4" s="30">
        <v>194.25024999999999</v>
      </c>
      <c r="N4" s="31">
        <v>5</v>
      </c>
      <c r="O4" s="32">
        <v>199.25024999999999</v>
      </c>
    </row>
    <row r="5" spans="1:17" x14ac:dyDescent="0.25">
      <c r="A5" s="20" t="s">
        <v>127</v>
      </c>
      <c r="B5" s="21" t="s">
        <v>135</v>
      </c>
      <c r="C5" s="22">
        <v>44002</v>
      </c>
      <c r="D5" s="23" t="s">
        <v>204</v>
      </c>
      <c r="E5" s="24">
        <v>191</v>
      </c>
      <c r="F5" s="24">
        <v>198</v>
      </c>
      <c r="G5" s="24">
        <v>195</v>
      </c>
      <c r="H5" s="24">
        <v>194</v>
      </c>
      <c r="I5" s="24"/>
      <c r="J5" s="24"/>
      <c r="K5" s="29">
        <v>4</v>
      </c>
      <c r="L5" s="29">
        <v>778</v>
      </c>
      <c r="M5" s="30">
        <v>194.5</v>
      </c>
      <c r="N5" s="31">
        <v>2</v>
      </c>
      <c r="O5" s="32">
        <v>196.5</v>
      </c>
    </row>
    <row r="6" spans="1:17" x14ac:dyDescent="0.25">
      <c r="A6" s="20" t="s">
        <v>127</v>
      </c>
      <c r="B6" s="21" t="s">
        <v>135</v>
      </c>
      <c r="C6" s="22">
        <v>44006</v>
      </c>
      <c r="D6" s="23" t="s">
        <v>159</v>
      </c>
      <c r="E6" s="24">
        <v>196</v>
      </c>
      <c r="F6" s="24">
        <v>193</v>
      </c>
      <c r="G6" s="24">
        <v>197</v>
      </c>
      <c r="H6" s="24">
        <v>191</v>
      </c>
      <c r="I6" s="24"/>
      <c r="J6" s="24"/>
      <c r="K6" s="29">
        <v>4</v>
      </c>
      <c r="L6" s="29">
        <v>777</v>
      </c>
      <c r="M6" s="30">
        <v>194.25</v>
      </c>
      <c r="N6" s="31">
        <v>2</v>
      </c>
      <c r="O6" s="32">
        <v>196.25</v>
      </c>
    </row>
    <row r="7" spans="1:17" x14ac:dyDescent="0.25">
      <c r="A7" s="20" t="s">
        <v>127</v>
      </c>
      <c r="B7" s="21" t="s">
        <v>135</v>
      </c>
      <c r="C7" s="22">
        <v>44024</v>
      </c>
      <c r="D7" s="23" t="s">
        <v>159</v>
      </c>
      <c r="E7" s="24">
        <v>197</v>
      </c>
      <c r="F7" s="24">
        <v>195</v>
      </c>
      <c r="G7" s="24">
        <v>197</v>
      </c>
      <c r="H7" s="24">
        <v>195</v>
      </c>
      <c r="I7" s="24">
        <v>195</v>
      </c>
      <c r="J7" s="24">
        <v>197</v>
      </c>
      <c r="K7" s="29">
        <v>6</v>
      </c>
      <c r="L7" s="29">
        <v>1176</v>
      </c>
      <c r="M7" s="30">
        <v>196</v>
      </c>
      <c r="N7" s="31">
        <v>8</v>
      </c>
      <c r="O7" s="32">
        <v>204</v>
      </c>
    </row>
    <row r="8" spans="1:17" x14ac:dyDescent="0.25">
      <c r="A8" s="20" t="s">
        <v>127</v>
      </c>
      <c r="B8" s="21" t="s">
        <v>135</v>
      </c>
      <c r="C8" s="22">
        <v>44030</v>
      </c>
      <c r="D8" s="23" t="s">
        <v>204</v>
      </c>
      <c r="E8" s="24">
        <v>200</v>
      </c>
      <c r="F8" s="24">
        <v>197</v>
      </c>
      <c r="G8" s="24">
        <v>197</v>
      </c>
      <c r="H8" s="24">
        <v>192</v>
      </c>
      <c r="I8" s="24"/>
      <c r="J8" s="24"/>
      <c r="K8" s="29">
        <v>4</v>
      </c>
      <c r="L8" s="29">
        <v>786</v>
      </c>
      <c r="M8" s="30">
        <v>196.5</v>
      </c>
      <c r="N8" s="31">
        <v>4</v>
      </c>
      <c r="O8" s="32">
        <v>200.5</v>
      </c>
    </row>
    <row r="9" spans="1:17" x14ac:dyDescent="0.25">
      <c r="A9" s="20" t="s">
        <v>127</v>
      </c>
      <c r="B9" s="21" t="s">
        <v>135</v>
      </c>
      <c r="C9" s="22">
        <v>44052</v>
      </c>
      <c r="D9" s="23" t="s">
        <v>159</v>
      </c>
      <c r="E9" s="24">
        <v>199</v>
      </c>
      <c r="F9" s="24">
        <v>199</v>
      </c>
      <c r="G9" s="24">
        <v>196</v>
      </c>
      <c r="H9" s="24">
        <v>199</v>
      </c>
      <c r="I9" s="24"/>
      <c r="J9" s="24"/>
      <c r="K9" s="29">
        <v>4</v>
      </c>
      <c r="L9" s="29">
        <v>793</v>
      </c>
      <c r="M9" s="30">
        <v>198.25</v>
      </c>
      <c r="N9" s="31">
        <v>11</v>
      </c>
      <c r="O9" s="32">
        <v>209.25</v>
      </c>
    </row>
    <row r="10" spans="1:17" x14ac:dyDescent="0.25">
      <c r="A10" s="20" t="s">
        <v>127</v>
      </c>
      <c r="B10" s="21" t="s">
        <v>135</v>
      </c>
      <c r="C10" s="22">
        <v>44069</v>
      </c>
      <c r="D10" s="23" t="s">
        <v>159</v>
      </c>
      <c r="E10" s="24">
        <v>197</v>
      </c>
      <c r="F10" s="24">
        <v>198</v>
      </c>
      <c r="G10" s="24">
        <v>197</v>
      </c>
      <c r="H10" s="24">
        <v>198</v>
      </c>
      <c r="I10" s="24"/>
      <c r="J10" s="24"/>
      <c r="K10" s="29">
        <v>4</v>
      </c>
      <c r="L10" s="29">
        <v>790</v>
      </c>
      <c r="M10" s="30">
        <v>197.5</v>
      </c>
      <c r="N10" s="31">
        <v>6</v>
      </c>
      <c r="O10" s="32">
        <v>203.5</v>
      </c>
    </row>
    <row r="11" spans="1:17" x14ac:dyDescent="0.25">
      <c r="A11" s="20" t="s">
        <v>127</v>
      </c>
      <c r="B11" s="21" t="s">
        <v>135</v>
      </c>
      <c r="C11" s="22">
        <v>44122</v>
      </c>
      <c r="D11" s="23" t="s">
        <v>159</v>
      </c>
      <c r="E11" s="24">
        <v>188</v>
      </c>
      <c r="F11" s="24">
        <v>194</v>
      </c>
      <c r="G11" s="24">
        <v>194</v>
      </c>
      <c r="H11" s="24">
        <v>189</v>
      </c>
      <c r="I11" s="24">
        <v>193.001</v>
      </c>
      <c r="J11" s="24">
        <v>195</v>
      </c>
      <c r="K11" s="29">
        <v>6</v>
      </c>
      <c r="L11" s="29">
        <v>1153.001</v>
      </c>
      <c r="M11" s="30">
        <v>192.16683333333333</v>
      </c>
      <c r="N11" s="31">
        <v>4</v>
      </c>
      <c r="O11" s="32">
        <v>196.16683333333333</v>
      </c>
    </row>
    <row r="14" spans="1:17" x14ac:dyDescent="0.25">
      <c r="K14" s="17">
        <f>SUM(K2:K13)</f>
        <v>44</v>
      </c>
      <c r="L14" s="17">
        <f>SUM(L2:L13)</f>
        <v>8581.0020000000004</v>
      </c>
      <c r="M14" s="19">
        <f>SUM(L14/K14)</f>
        <v>195.02277272727272</v>
      </c>
      <c r="N14" s="17">
        <f>SUM(N2:N13)</f>
        <v>53</v>
      </c>
      <c r="O14" s="19">
        <f>SUM(M14+N14)</f>
        <v>248.02277272727272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33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14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</protectedRanges>
  <conditionalFormatting sqref="E2">
    <cfRule type="top10" dxfId="4325" priority="64" rank="1"/>
  </conditionalFormatting>
  <conditionalFormatting sqref="H2">
    <cfRule type="top10" dxfId="4324" priority="61" rank="1"/>
  </conditionalFormatting>
  <conditionalFormatting sqref="F2">
    <cfRule type="top10" dxfId="4323" priority="59" rank="1"/>
  </conditionalFormatting>
  <conditionalFormatting sqref="G2">
    <cfRule type="top10" dxfId="4322" priority="60" rank="1"/>
  </conditionalFormatting>
  <conditionalFormatting sqref="I2">
    <cfRule type="top10" dxfId="4321" priority="62" rank="1"/>
  </conditionalFormatting>
  <conditionalFormatting sqref="J2">
    <cfRule type="top10" dxfId="4320" priority="63" rank="1"/>
  </conditionalFormatting>
  <conditionalFormatting sqref="F3">
    <cfRule type="top10" dxfId="4319" priority="57" rank="1"/>
  </conditionalFormatting>
  <conditionalFormatting sqref="G3">
    <cfRule type="top10" dxfId="4318" priority="56" rank="1"/>
  </conditionalFormatting>
  <conditionalFormatting sqref="H3">
    <cfRule type="top10" dxfId="4317" priority="55" rank="1"/>
  </conditionalFormatting>
  <conditionalFormatting sqref="I3">
    <cfRule type="top10" dxfId="4316" priority="53" rank="1"/>
  </conditionalFormatting>
  <conditionalFormatting sqref="J3">
    <cfRule type="top10" dxfId="4315" priority="54" rank="1"/>
  </conditionalFormatting>
  <conditionalFormatting sqref="E3">
    <cfRule type="top10" dxfId="4314" priority="58" rank="1"/>
  </conditionalFormatting>
  <conditionalFormatting sqref="F4">
    <cfRule type="top10" dxfId="4313" priority="51" rank="1"/>
  </conditionalFormatting>
  <conditionalFormatting sqref="G4">
    <cfRule type="top10" dxfId="4312" priority="50" rank="1"/>
  </conditionalFormatting>
  <conditionalFormatting sqref="H4">
    <cfRule type="top10" dxfId="4311" priority="49" rank="1"/>
  </conditionalFormatting>
  <conditionalFormatting sqref="I4">
    <cfRule type="top10" dxfId="4310" priority="47" rank="1"/>
  </conditionalFormatting>
  <conditionalFormatting sqref="J4">
    <cfRule type="top10" dxfId="4309" priority="48" rank="1"/>
  </conditionalFormatting>
  <conditionalFormatting sqref="E4">
    <cfRule type="top10" dxfId="4308" priority="52" rank="1"/>
  </conditionalFormatting>
  <conditionalFormatting sqref="F5">
    <cfRule type="top10" dxfId="4307" priority="45" rank="1"/>
  </conditionalFormatting>
  <conditionalFormatting sqref="G5">
    <cfRule type="top10" dxfId="4306" priority="44" rank="1"/>
  </conditionalFormatting>
  <conditionalFormatting sqref="H5">
    <cfRule type="top10" dxfId="4305" priority="43" rank="1"/>
  </conditionalFormatting>
  <conditionalFormatting sqref="I5">
    <cfRule type="top10" dxfId="4304" priority="41" rank="1"/>
  </conditionalFormatting>
  <conditionalFormatting sqref="J5">
    <cfRule type="top10" dxfId="4303" priority="42" rank="1"/>
  </conditionalFormatting>
  <conditionalFormatting sqref="E5">
    <cfRule type="top10" dxfId="4302" priority="46" rank="1"/>
  </conditionalFormatting>
  <conditionalFormatting sqref="F6">
    <cfRule type="top10" dxfId="4301" priority="39" rank="1"/>
  </conditionalFormatting>
  <conditionalFormatting sqref="G6">
    <cfRule type="top10" dxfId="4300" priority="38" rank="1"/>
  </conditionalFormatting>
  <conditionalFormatting sqref="H6">
    <cfRule type="top10" dxfId="4299" priority="37" rank="1"/>
  </conditionalFormatting>
  <conditionalFormatting sqref="I6">
    <cfRule type="top10" dxfId="4298" priority="35" rank="1"/>
  </conditionalFormatting>
  <conditionalFormatting sqref="J6">
    <cfRule type="top10" dxfId="4297" priority="36" rank="1"/>
  </conditionalFormatting>
  <conditionalFormatting sqref="E6">
    <cfRule type="top10" dxfId="4296" priority="40" rank="1"/>
  </conditionalFormatting>
  <conditionalFormatting sqref="F7">
    <cfRule type="top10" dxfId="4295" priority="33" rank="1"/>
  </conditionalFormatting>
  <conditionalFormatting sqref="G7">
    <cfRule type="top10" dxfId="4294" priority="32" rank="1"/>
  </conditionalFormatting>
  <conditionalFormatting sqref="H7">
    <cfRule type="top10" dxfId="4293" priority="31" rank="1"/>
  </conditionalFormatting>
  <conditionalFormatting sqref="I7">
    <cfRule type="top10" dxfId="4292" priority="29" rank="1"/>
  </conditionalFormatting>
  <conditionalFormatting sqref="J7">
    <cfRule type="top10" dxfId="4291" priority="30" rank="1"/>
  </conditionalFormatting>
  <conditionalFormatting sqref="E7">
    <cfRule type="top10" dxfId="4290" priority="34" rank="1"/>
  </conditionalFormatting>
  <conditionalFormatting sqref="F8">
    <cfRule type="top10" dxfId="4289" priority="26" rank="1"/>
  </conditionalFormatting>
  <conditionalFormatting sqref="I8">
    <cfRule type="top10" dxfId="4288" priority="23" rank="1"/>
    <cfRule type="top10" dxfId="4287" priority="28" rank="1"/>
  </conditionalFormatting>
  <conditionalFormatting sqref="E8">
    <cfRule type="top10" dxfId="4286" priority="27" rank="1"/>
  </conditionalFormatting>
  <conditionalFormatting sqref="G8">
    <cfRule type="top10" dxfId="4285" priority="25" rank="1"/>
  </conditionalFormatting>
  <conditionalFormatting sqref="H8">
    <cfRule type="top10" dxfId="4284" priority="24" rank="1"/>
  </conditionalFormatting>
  <conditionalFormatting sqref="J8">
    <cfRule type="top10" dxfId="4283" priority="22" rank="1"/>
  </conditionalFormatting>
  <conditionalFormatting sqref="F9">
    <cfRule type="top10" dxfId="4282" priority="19" rank="1"/>
  </conditionalFormatting>
  <conditionalFormatting sqref="I9">
    <cfRule type="top10" dxfId="4281" priority="16" rank="1"/>
    <cfRule type="top10" dxfId="4280" priority="21" rank="1"/>
  </conditionalFormatting>
  <conditionalFormatting sqref="E9">
    <cfRule type="top10" dxfId="4279" priority="20" rank="1"/>
  </conditionalFormatting>
  <conditionalFormatting sqref="G9">
    <cfRule type="top10" dxfId="4278" priority="18" rank="1"/>
  </conditionalFormatting>
  <conditionalFormatting sqref="H9">
    <cfRule type="top10" dxfId="4277" priority="17" rank="1"/>
  </conditionalFormatting>
  <conditionalFormatting sqref="J9">
    <cfRule type="top10" dxfId="4276" priority="15" rank="1"/>
  </conditionalFormatting>
  <conditionalFormatting sqref="F10">
    <cfRule type="top10" dxfId="4275" priority="12" rank="1"/>
  </conditionalFormatting>
  <conditionalFormatting sqref="I10">
    <cfRule type="top10" dxfId="4274" priority="9" rank="1"/>
    <cfRule type="top10" dxfId="4273" priority="14" rank="1"/>
  </conditionalFormatting>
  <conditionalFormatting sqref="E10">
    <cfRule type="top10" dxfId="4272" priority="13" rank="1"/>
  </conditionalFormatting>
  <conditionalFormatting sqref="G10">
    <cfRule type="top10" dxfId="4271" priority="11" rank="1"/>
  </conditionalFormatting>
  <conditionalFormatting sqref="H10">
    <cfRule type="top10" dxfId="4270" priority="10" rank="1"/>
  </conditionalFormatting>
  <conditionalFormatting sqref="J10">
    <cfRule type="top10" dxfId="4269" priority="8" rank="1"/>
  </conditionalFormatting>
  <conditionalFormatting sqref="F11">
    <cfRule type="top10" dxfId="4268" priority="5" rank="1"/>
  </conditionalFormatting>
  <conditionalFormatting sqref="I11">
    <cfRule type="top10" dxfId="4267" priority="2" rank="1"/>
    <cfRule type="top10" dxfId="4266" priority="7" rank="1"/>
  </conditionalFormatting>
  <conditionalFormatting sqref="E11">
    <cfRule type="top10" dxfId="4265" priority="6" rank="1"/>
  </conditionalFormatting>
  <conditionalFormatting sqref="G11">
    <cfRule type="top10" dxfId="4264" priority="4" rank="1"/>
  </conditionalFormatting>
  <conditionalFormatting sqref="H11">
    <cfRule type="top10" dxfId="4263" priority="3" rank="1"/>
  </conditionalFormatting>
  <conditionalFormatting sqref="J11">
    <cfRule type="top10" dxfId="4262" priority="1" rank="1"/>
  </conditionalFormatting>
  <hyperlinks>
    <hyperlink ref="Q1" location="'National Adult Rankings'!A1" display="Return to Rankings" xr:uid="{1E24F8BF-ABAB-4641-B8C9-C4D5B672B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23BF65-8E55-44D6-8615-496D36191D8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F9131FD8-C368-4992-8C3E-576652D84D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O10"/>
  <sheetViews>
    <sheetView workbookViewId="0">
      <selection sqref="A1:XFD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117</v>
      </c>
      <c r="C2" s="22">
        <v>43967</v>
      </c>
      <c r="D2" s="23" t="s">
        <v>142</v>
      </c>
      <c r="E2" s="24">
        <v>196</v>
      </c>
      <c r="F2" s="24">
        <v>197</v>
      </c>
      <c r="G2" s="24">
        <v>193</v>
      </c>
      <c r="H2" s="24">
        <v>197</v>
      </c>
      <c r="I2" s="24">
        <v>194</v>
      </c>
      <c r="J2" s="24">
        <v>194</v>
      </c>
      <c r="K2" s="29">
        <v>6</v>
      </c>
      <c r="L2" s="29">
        <v>1171</v>
      </c>
      <c r="M2" s="30">
        <v>195.16666666666666</v>
      </c>
      <c r="N2" s="31">
        <v>4</v>
      </c>
      <c r="O2" s="32">
        <v>199.16666666666666</v>
      </c>
    </row>
    <row r="3" spans="1:15" x14ac:dyDescent="0.25">
      <c r="A3" s="20" t="s">
        <v>61</v>
      </c>
      <c r="B3" s="21" t="s">
        <v>117</v>
      </c>
      <c r="C3" s="22">
        <v>44051</v>
      </c>
      <c r="D3" s="23" t="s">
        <v>113</v>
      </c>
      <c r="E3" s="24">
        <v>197</v>
      </c>
      <c r="F3" s="24">
        <v>196</v>
      </c>
      <c r="G3" s="24">
        <v>200.001</v>
      </c>
      <c r="H3" s="24"/>
      <c r="I3" s="24"/>
      <c r="J3" s="24"/>
      <c r="K3" s="29">
        <f>COUNT(E3:J3)</f>
        <v>3</v>
      </c>
      <c r="L3" s="29">
        <f>SUM(E3:J3)</f>
        <v>593.00099999999998</v>
      </c>
      <c r="M3" s="30">
        <f>IFERROR(L3/K3,0)</f>
        <v>197.667</v>
      </c>
      <c r="N3" s="31">
        <v>4</v>
      </c>
      <c r="O3" s="32">
        <f>SUM(M3+N3)</f>
        <v>201.667</v>
      </c>
    </row>
    <row r="4" spans="1:15" x14ac:dyDescent="0.25">
      <c r="A4" s="20" t="s">
        <v>61</v>
      </c>
      <c r="B4" s="21" t="s">
        <v>117</v>
      </c>
      <c r="C4" s="22">
        <v>44058</v>
      </c>
      <c r="D4" s="23" t="s">
        <v>113</v>
      </c>
      <c r="E4" s="24">
        <v>195</v>
      </c>
      <c r="F4" s="24">
        <v>195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587</v>
      </c>
      <c r="M4" s="30">
        <f>IFERROR(L4/K4,0)</f>
        <v>195.66666666666666</v>
      </c>
      <c r="N4" s="31">
        <v>2</v>
      </c>
      <c r="O4" s="32">
        <f>SUM(M4+N4)</f>
        <v>197.66666666666666</v>
      </c>
    </row>
    <row r="5" spans="1:15" x14ac:dyDescent="0.25">
      <c r="A5" s="20" t="s">
        <v>61</v>
      </c>
      <c r="B5" s="21" t="s">
        <v>117</v>
      </c>
      <c r="C5" s="22">
        <v>44059</v>
      </c>
      <c r="D5" s="23" t="s">
        <v>142</v>
      </c>
      <c r="E5" s="24">
        <v>194</v>
      </c>
      <c r="F5" s="24">
        <v>194</v>
      </c>
      <c r="G5" s="24">
        <v>194</v>
      </c>
      <c r="H5" s="24">
        <v>198</v>
      </c>
      <c r="I5" s="24"/>
      <c r="J5" s="24"/>
      <c r="K5" s="29">
        <v>4</v>
      </c>
      <c r="L5" s="29">
        <f t="shared" ref="L5" si="0">SUM(E5:H5)</f>
        <v>780</v>
      </c>
      <c r="M5" s="30">
        <v>195</v>
      </c>
      <c r="N5" s="31">
        <v>2</v>
      </c>
      <c r="O5" s="32">
        <f t="shared" ref="O5" si="1">SUM(M5+N5)</f>
        <v>197</v>
      </c>
    </row>
    <row r="6" spans="1:15" x14ac:dyDescent="0.25">
      <c r="A6" s="20" t="s">
        <v>127</v>
      </c>
      <c r="B6" s="21" t="s">
        <v>298</v>
      </c>
      <c r="C6" s="22">
        <v>44079</v>
      </c>
      <c r="D6" s="23" t="s">
        <v>295</v>
      </c>
      <c r="E6" s="24">
        <v>195</v>
      </c>
      <c r="F6" s="24">
        <v>197</v>
      </c>
      <c r="G6" s="24">
        <v>194</v>
      </c>
      <c r="H6" s="24">
        <v>199</v>
      </c>
      <c r="I6" s="24">
        <v>199</v>
      </c>
      <c r="J6" s="24">
        <v>198</v>
      </c>
      <c r="K6" s="29">
        <v>6</v>
      </c>
      <c r="L6" s="29">
        <v>1182</v>
      </c>
      <c r="M6" s="30">
        <v>197</v>
      </c>
      <c r="N6" s="31">
        <v>4</v>
      </c>
      <c r="O6" s="32">
        <v>201</v>
      </c>
    </row>
    <row r="10" spans="1:15" x14ac:dyDescent="0.25">
      <c r="K10" s="17">
        <f>SUM(K2:K9)</f>
        <v>22</v>
      </c>
      <c r="L10" s="17">
        <f>SUM(L2:L9)</f>
        <v>4313.0010000000002</v>
      </c>
      <c r="M10" s="19">
        <f>SUM(L10/K10)</f>
        <v>196.0455</v>
      </c>
      <c r="N10" s="17">
        <f>SUM(N2:N9)</f>
        <v>16</v>
      </c>
      <c r="O10" s="19">
        <f>SUM(M10+N10)</f>
        <v>212.0455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</protectedRanges>
  <conditionalFormatting sqref="F2">
    <cfRule type="top10" dxfId="4261" priority="79" rank="1"/>
  </conditionalFormatting>
  <conditionalFormatting sqref="G2">
    <cfRule type="top10" dxfId="4260" priority="80" rank="1"/>
  </conditionalFormatting>
  <conditionalFormatting sqref="H2">
    <cfRule type="top10" dxfId="4259" priority="81" rank="1"/>
  </conditionalFormatting>
  <conditionalFormatting sqref="I2">
    <cfRule type="top10" dxfId="4258" priority="82" rank="1"/>
  </conditionalFormatting>
  <conditionalFormatting sqref="J2">
    <cfRule type="top10" dxfId="4257" priority="83" rank="1"/>
  </conditionalFormatting>
  <conditionalFormatting sqref="E2">
    <cfRule type="top10" dxfId="4256" priority="84" rank="1"/>
  </conditionalFormatting>
  <conditionalFormatting sqref="F3">
    <cfRule type="top10" dxfId="4255" priority="41" rank="1"/>
  </conditionalFormatting>
  <conditionalFormatting sqref="G3">
    <cfRule type="top10" dxfId="4254" priority="40" rank="1"/>
  </conditionalFormatting>
  <conditionalFormatting sqref="H3">
    <cfRule type="top10" dxfId="4253" priority="39" rank="1"/>
  </conditionalFormatting>
  <conditionalFormatting sqref="I3">
    <cfRule type="top10" dxfId="4252" priority="37" rank="1"/>
  </conditionalFormatting>
  <conditionalFormatting sqref="J3">
    <cfRule type="top10" dxfId="4251" priority="38" rank="1"/>
  </conditionalFormatting>
  <conditionalFormatting sqref="E3">
    <cfRule type="top10" dxfId="4250" priority="42" rank="1"/>
  </conditionalFormatting>
  <conditionalFormatting sqref="F4">
    <cfRule type="top10" dxfId="4249" priority="35" rank="1"/>
  </conditionalFormatting>
  <conditionalFormatting sqref="G4">
    <cfRule type="top10" dxfId="4248" priority="34" rank="1"/>
  </conditionalFormatting>
  <conditionalFormatting sqref="H4">
    <cfRule type="top10" dxfId="4247" priority="33" rank="1"/>
  </conditionalFormatting>
  <conditionalFormatting sqref="I4">
    <cfRule type="top10" dxfId="4246" priority="31" rank="1"/>
  </conditionalFormatting>
  <conditionalFormatting sqref="J4">
    <cfRule type="top10" dxfId="4245" priority="32" rank="1"/>
  </conditionalFormatting>
  <conditionalFormatting sqref="E4">
    <cfRule type="top10" dxfId="4244" priority="36" rank="1"/>
  </conditionalFormatting>
  <conditionalFormatting sqref="F5">
    <cfRule type="top10" dxfId="4243" priority="19" rank="1"/>
  </conditionalFormatting>
  <conditionalFormatting sqref="G5">
    <cfRule type="top10" dxfId="4242" priority="20" rank="1"/>
  </conditionalFormatting>
  <conditionalFormatting sqref="H5">
    <cfRule type="top10" dxfId="4241" priority="21" rank="1"/>
  </conditionalFormatting>
  <conditionalFormatting sqref="I5">
    <cfRule type="top10" dxfId="4240" priority="22" rank="1"/>
  </conditionalFormatting>
  <conditionalFormatting sqref="J5">
    <cfRule type="top10" dxfId="4239" priority="23" rank="1"/>
  </conditionalFormatting>
  <conditionalFormatting sqref="E5">
    <cfRule type="top10" dxfId="4238" priority="24" rank="1"/>
  </conditionalFormatting>
  <conditionalFormatting sqref="I6">
    <cfRule type="top10" dxfId="4237" priority="18" rank="1"/>
  </conditionalFormatting>
  <conditionalFormatting sqref="E6">
    <cfRule type="top10" dxfId="4236" priority="17" rank="1"/>
  </conditionalFormatting>
  <conditionalFormatting sqref="F6">
    <cfRule type="top10" dxfId="4235" priority="16" rank="1"/>
  </conditionalFormatting>
  <conditionalFormatting sqref="G6">
    <cfRule type="top10" dxfId="4234" priority="15" rank="1"/>
  </conditionalFormatting>
  <conditionalFormatting sqref="H6">
    <cfRule type="top10" dxfId="4233" priority="14" rank="1"/>
  </conditionalFormatting>
  <conditionalFormatting sqref="J6">
    <cfRule type="top10" dxfId="4232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C45D-722B-4E06-94AB-75ED22346DAA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243</v>
      </c>
      <c r="C2" s="22">
        <v>44030</v>
      </c>
      <c r="D2" s="23" t="s">
        <v>204</v>
      </c>
      <c r="E2" s="24">
        <v>197</v>
      </c>
      <c r="F2" s="24">
        <v>191</v>
      </c>
      <c r="G2" s="24">
        <v>193</v>
      </c>
      <c r="H2" s="24">
        <v>189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5" spans="1:17" x14ac:dyDescent="0.25">
      <c r="K5" s="17">
        <f>SUM(K2:K4)</f>
        <v>4</v>
      </c>
      <c r="L5" s="17">
        <f>SUM(L2:L4)</f>
        <v>770</v>
      </c>
      <c r="M5" s="19">
        <f>SUM(L5/K5)</f>
        <v>192.5</v>
      </c>
      <c r="N5" s="17">
        <f>SUM(N2:N4)</f>
        <v>2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4231" priority="5" rank="1"/>
  </conditionalFormatting>
  <conditionalFormatting sqref="I2">
    <cfRule type="top10" dxfId="4230" priority="2" rank="1"/>
    <cfRule type="top10" dxfId="4229" priority="7" rank="1"/>
  </conditionalFormatting>
  <conditionalFormatting sqref="E2">
    <cfRule type="top10" dxfId="4228" priority="6" rank="1"/>
  </conditionalFormatting>
  <conditionalFormatting sqref="G2">
    <cfRule type="top10" dxfId="4227" priority="4" rank="1"/>
  </conditionalFormatting>
  <conditionalFormatting sqref="H2">
    <cfRule type="top10" dxfId="4226" priority="3" rank="1"/>
  </conditionalFormatting>
  <conditionalFormatting sqref="J2">
    <cfRule type="top10" dxfId="4225" priority="1" rank="1"/>
  </conditionalFormatting>
  <hyperlinks>
    <hyperlink ref="Q1" location="'National Adult Rankings'!A1" display="Return to Rankings" xr:uid="{7006F175-D5C4-400F-BC04-3D491C63E9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B7D4F-4253-4299-95D6-4EE73C72A5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A4C8-40B6-4754-A27F-67D05F41CD40}"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326</v>
      </c>
      <c r="C2" s="22">
        <v>44093</v>
      </c>
      <c r="D2" s="23" t="s">
        <v>82</v>
      </c>
      <c r="E2" s="24">
        <v>166</v>
      </c>
      <c r="F2" s="24">
        <v>153</v>
      </c>
      <c r="G2" s="24">
        <v>156</v>
      </c>
      <c r="H2" s="24">
        <v>148</v>
      </c>
      <c r="I2" s="24"/>
      <c r="J2" s="24"/>
      <c r="K2" s="29">
        <v>4</v>
      </c>
      <c r="L2" s="29">
        <v>623</v>
      </c>
      <c r="M2" s="30">
        <v>155.75</v>
      </c>
      <c r="N2" s="31">
        <v>4</v>
      </c>
      <c r="O2" s="32">
        <v>159.75</v>
      </c>
    </row>
    <row r="3" spans="1:17" x14ac:dyDescent="0.25">
      <c r="A3" s="20" t="s">
        <v>129</v>
      </c>
      <c r="B3" s="21" t="s">
        <v>326</v>
      </c>
      <c r="C3" s="22">
        <v>44121</v>
      </c>
      <c r="D3" s="23" t="s">
        <v>82</v>
      </c>
      <c r="E3" s="24">
        <v>179</v>
      </c>
      <c r="F3" s="24">
        <v>179</v>
      </c>
      <c r="G3" s="24">
        <v>183</v>
      </c>
      <c r="H3" s="24">
        <v>181</v>
      </c>
      <c r="I3" s="24">
        <v>168</v>
      </c>
      <c r="J3" s="24">
        <v>181</v>
      </c>
      <c r="K3" s="29">
        <v>6</v>
      </c>
      <c r="L3" s="29">
        <v>1071</v>
      </c>
      <c r="M3" s="30">
        <v>178.5</v>
      </c>
      <c r="N3" s="31">
        <v>4</v>
      </c>
      <c r="O3" s="32">
        <v>182.5</v>
      </c>
    </row>
    <row r="4" spans="1:17" x14ac:dyDescent="0.25">
      <c r="A4" s="20" t="s">
        <v>129</v>
      </c>
      <c r="B4" s="21" t="s">
        <v>326</v>
      </c>
      <c r="C4" s="22">
        <v>44122</v>
      </c>
      <c r="D4" s="23" t="s">
        <v>82</v>
      </c>
      <c r="E4" s="24">
        <v>180</v>
      </c>
      <c r="F4" s="24">
        <v>187</v>
      </c>
      <c r="G4" s="24">
        <v>181</v>
      </c>
      <c r="H4" s="24">
        <v>186</v>
      </c>
      <c r="I4" s="24">
        <v>174</v>
      </c>
      <c r="J4" s="24">
        <v>179</v>
      </c>
      <c r="K4" s="29">
        <v>6</v>
      </c>
      <c r="L4" s="29">
        <v>1087</v>
      </c>
      <c r="M4" s="30">
        <v>181.16666666666666</v>
      </c>
      <c r="N4" s="31">
        <v>4</v>
      </c>
      <c r="O4" s="32">
        <v>185.16666666666666</v>
      </c>
    </row>
    <row r="7" spans="1:17" x14ac:dyDescent="0.25">
      <c r="K7" s="17">
        <f>SUM(K2:K6)</f>
        <v>16</v>
      </c>
      <c r="L7" s="17">
        <f>SUM(L2:L6)</f>
        <v>2781</v>
      </c>
      <c r="M7" s="19">
        <f>SUM(L7/K7)</f>
        <v>173.8125</v>
      </c>
      <c r="N7" s="17">
        <f>SUM(N2:N6)</f>
        <v>12</v>
      </c>
      <c r="O7" s="19">
        <f>SUM(M7+N7)</f>
        <v>185.8125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0" t="s">
        <v>31</v>
      </c>
      <c r="B15" s="21" t="s">
        <v>326</v>
      </c>
      <c r="C15" s="22">
        <v>44093</v>
      </c>
      <c r="D15" s="23" t="s">
        <v>82</v>
      </c>
      <c r="E15" s="24">
        <v>166</v>
      </c>
      <c r="F15" s="24">
        <v>153</v>
      </c>
      <c r="G15" s="24">
        <v>156</v>
      </c>
      <c r="H15" s="24">
        <v>148</v>
      </c>
      <c r="I15" s="24"/>
      <c r="J15" s="24"/>
      <c r="K15" s="29">
        <v>4</v>
      </c>
      <c r="L15" s="29">
        <v>623</v>
      </c>
      <c r="M15" s="30">
        <v>155.75</v>
      </c>
      <c r="N15" s="31">
        <v>4</v>
      </c>
      <c r="O15" s="32">
        <v>159.75</v>
      </c>
    </row>
    <row r="18" spans="11:15" x14ac:dyDescent="0.25">
      <c r="K18" s="17">
        <f>SUM(K15:K17)</f>
        <v>4</v>
      </c>
      <c r="L18" s="17">
        <f>SUM(L15:L17)</f>
        <v>623</v>
      </c>
      <c r="M18" s="19">
        <f>SUM(L18/K18)</f>
        <v>155.75</v>
      </c>
      <c r="N18" s="17">
        <f>SUM(N15:N17)</f>
        <v>4</v>
      </c>
      <c r="O18" s="19">
        <f>SUM(M18+N18)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ON39YdpmFHfN9f47KpiRvqrKx0V9+erV1CNkpWzYhW/Qyc6aT8rEyCrvauWSYGZK2ia3o7vd3akF07acHAFpOA==" saltValue="yVW9XmDwTqEnmpSGai0KYg==" spinCount="100000" sqref="E2:J2 B2:C2 E15:J15 B15:C15" name="Range1_2_2"/>
    <protectedRange algorithmName="SHA-512" hashValue="ON39YdpmFHfN9f47KpiRvqrKx0V9+erV1CNkpWzYhW/Qyc6aT8rEyCrvauWSYGZK2ia3o7vd3akF07acHAFpOA==" saltValue="yVW9XmDwTqEnmpSGai0KYg==" spinCount="100000" sqref="D2 D15" name="Range1_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C4" name="Range1_2_1_1_1"/>
    <protectedRange algorithmName="SHA-512" hashValue="ON39YdpmFHfN9f47KpiRvqrKx0V9+erV1CNkpWzYhW/Qyc6aT8rEyCrvauWSYGZK2ia3o7vd3akF07acHAFpOA==" saltValue="yVW9XmDwTqEnmpSGai0KYg==" spinCount="100000" sqref="D4" name="Range1_1_3_1_1_1"/>
    <protectedRange algorithmName="SHA-512" hashValue="ON39YdpmFHfN9f47KpiRvqrKx0V9+erV1CNkpWzYhW/Qyc6aT8rEyCrvauWSYGZK2ia3o7vd3akF07acHAFpOA==" saltValue="yVW9XmDwTqEnmpSGai0KYg==" spinCount="100000" sqref="B4" name="Range1_2_14"/>
  </protectedRanges>
  <conditionalFormatting sqref="J2">
    <cfRule type="top10" dxfId="4224" priority="31" rank="1"/>
  </conditionalFormatting>
  <conditionalFormatting sqref="I2">
    <cfRule type="top10" dxfId="4223" priority="32" rank="1"/>
  </conditionalFormatting>
  <conditionalFormatting sqref="H2">
    <cfRule type="top10" dxfId="4222" priority="33" rank="1"/>
  </conditionalFormatting>
  <conditionalFormatting sqref="G2">
    <cfRule type="top10" dxfId="4221" priority="34" rank="1"/>
  </conditionalFormatting>
  <conditionalFormatting sqref="F2">
    <cfRule type="top10" dxfId="4220" priority="35" rank="1"/>
  </conditionalFormatting>
  <conditionalFormatting sqref="E2">
    <cfRule type="top10" dxfId="4219" priority="36" rank="1"/>
  </conditionalFormatting>
  <conditionalFormatting sqref="E3">
    <cfRule type="top10" dxfId="4218" priority="30" rank="1"/>
  </conditionalFormatting>
  <conditionalFormatting sqref="F3">
    <cfRule type="top10" dxfId="4217" priority="29" rank="1"/>
  </conditionalFormatting>
  <conditionalFormatting sqref="G3">
    <cfRule type="top10" dxfId="4216" priority="28" rank="1"/>
  </conditionalFormatting>
  <conditionalFormatting sqref="H3">
    <cfRule type="top10" dxfId="4215" priority="27" rank="1"/>
  </conditionalFormatting>
  <conditionalFormatting sqref="I3">
    <cfRule type="top10" dxfId="4214" priority="26" rank="1"/>
  </conditionalFormatting>
  <conditionalFormatting sqref="J3">
    <cfRule type="top10" dxfId="4213" priority="25" rank="1"/>
  </conditionalFormatting>
  <conditionalFormatting sqref="E4">
    <cfRule type="top10" dxfId="4212" priority="24" rank="1"/>
  </conditionalFormatting>
  <conditionalFormatting sqref="F4">
    <cfRule type="top10" dxfId="4211" priority="23" rank="1"/>
  </conditionalFormatting>
  <conditionalFormatting sqref="G4">
    <cfRule type="top10" dxfId="4210" priority="22" rank="1"/>
  </conditionalFormatting>
  <conditionalFormatting sqref="H4">
    <cfRule type="top10" dxfId="4209" priority="21" rank="1"/>
  </conditionalFormatting>
  <conditionalFormatting sqref="I4">
    <cfRule type="top10" dxfId="4208" priority="20" rank="1"/>
  </conditionalFormatting>
  <conditionalFormatting sqref="J4">
    <cfRule type="top10" dxfId="4207" priority="19" rank="1"/>
  </conditionalFormatting>
  <conditionalFormatting sqref="J15">
    <cfRule type="top10" dxfId="4206" priority="13" rank="1"/>
  </conditionalFormatting>
  <conditionalFormatting sqref="I15">
    <cfRule type="top10" dxfId="4205" priority="14" rank="1"/>
  </conditionalFormatting>
  <conditionalFormatting sqref="H15">
    <cfRule type="top10" dxfId="4204" priority="15" rank="1"/>
  </conditionalFormatting>
  <conditionalFormatting sqref="G15">
    <cfRule type="top10" dxfId="4203" priority="16" rank="1"/>
  </conditionalFormatting>
  <conditionalFormatting sqref="F15">
    <cfRule type="top10" dxfId="4202" priority="17" rank="1"/>
  </conditionalFormatting>
  <conditionalFormatting sqref="E15">
    <cfRule type="top10" dxfId="4201" priority="18" rank="1"/>
  </conditionalFormatting>
  <hyperlinks>
    <hyperlink ref="Q1" location="'National Adult Rankings'!A1" display="Return to Rankings" xr:uid="{CF9564FF-07BE-4E5A-A26A-587192A3C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D5EE6A-FDB9-499D-A20C-E2A324793A5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Q5"/>
  <sheetViews>
    <sheetView workbookViewId="0">
      <selection activeCell="A14" sqref="A14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161</v>
      </c>
      <c r="C2" s="22">
        <v>43978</v>
      </c>
      <c r="D2" s="23" t="s">
        <v>159</v>
      </c>
      <c r="E2" s="24">
        <v>193</v>
      </c>
      <c r="F2" s="24">
        <v>197</v>
      </c>
      <c r="G2" s="24">
        <v>184</v>
      </c>
      <c r="H2" s="24">
        <v>185</v>
      </c>
      <c r="I2" s="24"/>
      <c r="J2" s="24"/>
      <c r="K2" s="29">
        <v>4</v>
      </c>
      <c r="L2" s="29">
        <v>759</v>
      </c>
      <c r="M2" s="30">
        <v>189.75</v>
      </c>
      <c r="N2" s="31">
        <v>4</v>
      </c>
      <c r="O2" s="32">
        <v>193.75</v>
      </c>
    </row>
    <row r="5" spans="1:17" x14ac:dyDescent="0.25">
      <c r="K5" s="17">
        <f>SUM(K2:K4)</f>
        <v>4</v>
      </c>
      <c r="L5" s="17">
        <f>SUM(L2:L4)</f>
        <v>759</v>
      </c>
      <c r="M5" s="19">
        <f>SUM(L5/K5)</f>
        <v>189.75</v>
      </c>
      <c r="N5" s="17">
        <f>SUM(N2:N4)</f>
        <v>4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E2">
    <cfRule type="top10" dxfId="5696" priority="24" rank="1"/>
  </conditionalFormatting>
  <conditionalFormatting sqref="F2">
    <cfRule type="top10" dxfId="5695" priority="23" rank="1"/>
  </conditionalFormatting>
  <conditionalFormatting sqref="G2">
    <cfRule type="top10" dxfId="5694" priority="22" rank="1"/>
  </conditionalFormatting>
  <conditionalFormatting sqref="H2">
    <cfRule type="top10" dxfId="5693" priority="21" rank="1"/>
  </conditionalFormatting>
  <conditionalFormatting sqref="I2">
    <cfRule type="top10" dxfId="5692" priority="20" rank="1"/>
  </conditionalFormatting>
  <conditionalFormatting sqref="J2">
    <cfRule type="top10" dxfId="5691" priority="19" rank="1"/>
  </conditionalFormatting>
  <hyperlinks>
    <hyperlink ref="Q1" location="'National Adult Rankings'!A1" display="Return to Rankings" xr:uid="{22AC1280-2AF5-4C6F-91AA-4C474949FB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747F5-6DB1-4F2A-89F3-89DE2484CBC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55</v>
      </c>
      <c r="C2" s="22">
        <v>43883</v>
      </c>
      <c r="D2" s="23" t="s">
        <v>49</v>
      </c>
      <c r="E2" s="24">
        <v>169</v>
      </c>
      <c r="F2" s="24">
        <v>160</v>
      </c>
      <c r="G2" s="24">
        <v>159</v>
      </c>
      <c r="H2" s="24">
        <v>157</v>
      </c>
      <c r="I2" s="24"/>
      <c r="J2" s="24"/>
      <c r="K2" s="29">
        <v>4</v>
      </c>
      <c r="L2" s="29">
        <v>645</v>
      </c>
      <c r="M2" s="30">
        <v>161.25</v>
      </c>
      <c r="N2" s="31">
        <v>3</v>
      </c>
      <c r="O2" s="32">
        <v>164.25</v>
      </c>
    </row>
    <row r="3" spans="1:17" x14ac:dyDescent="0.25">
      <c r="A3" s="20" t="s">
        <v>78</v>
      </c>
      <c r="B3" s="21" t="s">
        <v>55</v>
      </c>
      <c r="C3" s="22">
        <v>43904</v>
      </c>
      <c r="D3" s="23" t="s">
        <v>49</v>
      </c>
      <c r="E3" s="24">
        <v>183</v>
      </c>
      <c r="F3" s="24">
        <v>185</v>
      </c>
      <c r="G3" s="24">
        <v>185</v>
      </c>
      <c r="H3" s="24">
        <v>183</v>
      </c>
      <c r="I3" s="24"/>
      <c r="J3" s="24"/>
      <c r="K3" s="29">
        <v>4</v>
      </c>
      <c r="L3" s="29">
        <v>736</v>
      </c>
      <c r="M3" s="30">
        <v>184</v>
      </c>
      <c r="N3" s="31">
        <v>4</v>
      </c>
      <c r="O3" s="32">
        <v>188</v>
      </c>
    </row>
    <row r="4" spans="1:17" x14ac:dyDescent="0.25">
      <c r="A4" s="20" t="s">
        <v>78</v>
      </c>
      <c r="B4" s="21" t="s">
        <v>55</v>
      </c>
      <c r="C4" s="22">
        <v>43974</v>
      </c>
      <c r="D4" s="23" t="s">
        <v>49</v>
      </c>
      <c r="E4" s="24">
        <v>181</v>
      </c>
      <c r="F4" s="24">
        <v>185</v>
      </c>
      <c r="G4" s="24">
        <v>176</v>
      </c>
      <c r="H4" s="24">
        <v>176</v>
      </c>
      <c r="I4" s="24"/>
      <c r="J4" s="24"/>
      <c r="K4" s="29">
        <v>4</v>
      </c>
      <c r="L4" s="29">
        <v>718</v>
      </c>
      <c r="M4" s="30">
        <v>179.5</v>
      </c>
      <c r="N4" s="31">
        <v>4</v>
      </c>
      <c r="O4" s="32">
        <v>183.5</v>
      </c>
    </row>
    <row r="5" spans="1:17" x14ac:dyDescent="0.25">
      <c r="A5" s="20" t="s">
        <v>78</v>
      </c>
      <c r="B5" s="21" t="s">
        <v>55</v>
      </c>
      <c r="C5" s="22">
        <v>43981</v>
      </c>
      <c r="D5" s="23" t="s">
        <v>49</v>
      </c>
      <c r="E5" s="24">
        <v>177</v>
      </c>
      <c r="F5" s="24">
        <v>173</v>
      </c>
      <c r="G5" s="24">
        <v>165</v>
      </c>
      <c r="H5" s="24">
        <v>167</v>
      </c>
      <c r="I5" s="24"/>
      <c r="J5" s="24"/>
      <c r="K5" s="29">
        <v>4</v>
      </c>
      <c r="L5" s="29">
        <v>682</v>
      </c>
      <c r="M5" s="30">
        <v>170.5</v>
      </c>
      <c r="N5" s="31">
        <v>3</v>
      </c>
      <c r="O5" s="32">
        <v>173.5</v>
      </c>
    </row>
    <row r="6" spans="1:17" x14ac:dyDescent="0.25">
      <c r="A6" s="20" t="s">
        <v>78</v>
      </c>
      <c r="B6" s="21" t="s">
        <v>55</v>
      </c>
      <c r="C6" s="22">
        <v>43995</v>
      </c>
      <c r="D6" s="23" t="s">
        <v>49</v>
      </c>
      <c r="E6" s="24">
        <v>181</v>
      </c>
      <c r="F6" s="24">
        <v>177</v>
      </c>
      <c r="G6" s="24">
        <v>181</v>
      </c>
      <c r="H6" s="24">
        <v>185</v>
      </c>
      <c r="I6" s="24"/>
      <c r="J6" s="24"/>
      <c r="K6" s="29">
        <v>4</v>
      </c>
      <c r="L6" s="29">
        <v>724</v>
      </c>
      <c r="M6" s="30">
        <v>181</v>
      </c>
      <c r="N6" s="31">
        <v>8</v>
      </c>
      <c r="O6" s="32">
        <v>189</v>
      </c>
    </row>
    <row r="7" spans="1:17" x14ac:dyDescent="0.25">
      <c r="A7" s="20" t="s">
        <v>78</v>
      </c>
      <c r="B7" s="21" t="s">
        <v>55</v>
      </c>
      <c r="C7" s="22">
        <v>44009</v>
      </c>
      <c r="D7" s="23" t="s">
        <v>49</v>
      </c>
      <c r="E7" s="24">
        <v>164</v>
      </c>
      <c r="F7" s="24">
        <v>170</v>
      </c>
      <c r="G7" s="24">
        <v>181</v>
      </c>
      <c r="H7" s="24">
        <v>177</v>
      </c>
      <c r="I7" s="24"/>
      <c r="J7" s="24"/>
      <c r="K7" s="29">
        <v>4</v>
      </c>
      <c r="L7" s="29">
        <v>692</v>
      </c>
      <c r="M7" s="30">
        <v>173</v>
      </c>
      <c r="N7" s="31">
        <v>3</v>
      </c>
      <c r="O7" s="32">
        <v>176</v>
      </c>
    </row>
    <row r="8" spans="1:17" x14ac:dyDescent="0.25">
      <c r="A8" s="20" t="s">
        <v>78</v>
      </c>
      <c r="B8" s="21" t="s">
        <v>55</v>
      </c>
      <c r="C8" s="22">
        <v>44037</v>
      </c>
      <c r="D8" s="23" t="s">
        <v>49</v>
      </c>
      <c r="E8" s="24">
        <v>182</v>
      </c>
      <c r="F8" s="24">
        <v>174</v>
      </c>
      <c r="G8" s="24">
        <v>177</v>
      </c>
      <c r="H8" s="24">
        <v>182</v>
      </c>
      <c r="I8" s="24"/>
      <c r="J8" s="24"/>
      <c r="K8" s="29">
        <v>4</v>
      </c>
      <c r="L8" s="29">
        <v>715</v>
      </c>
      <c r="M8" s="30">
        <v>178.75</v>
      </c>
      <c r="N8" s="31">
        <v>4</v>
      </c>
      <c r="O8" s="32">
        <v>182.75</v>
      </c>
    </row>
    <row r="9" spans="1:17" x14ac:dyDescent="0.25">
      <c r="A9" s="20" t="s">
        <v>78</v>
      </c>
      <c r="B9" s="21" t="s">
        <v>55</v>
      </c>
      <c r="C9" s="22">
        <v>44023</v>
      </c>
      <c r="D9" s="23" t="s">
        <v>49</v>
      </c>
      <c r="E9" s="24">
        <v>179</v>
      </c>
      <c r="F9" s="24">
        <v>187</v>
      </c>
      <c r="G9" s="24">
        <v>186</v>
      </c>
      <c r="H9" s="24">
        <v>182</v>
      </c>
      <c r="I9" s="24"/>
      <c r="J9" s="24"/>
      <c r="K9" s="29">
        <v>4</v>
      </c>
      <c r="L9" s="29">
        <v>734</v>
      </c>
      <c r="M9" s="30">
        <v>183.5</v>
      </c>
      <c r="N9" s="31">
        <v>4</v>
      </c>
      <c r="O9" s="32">
        <v>187.5</v>
      </c>
    </row>
    <row r="10" spans="1:17" x14ac:dyDescent="0.25">
      <c r="A10" s="20" t="s">
        <v>78</v>
      </c>
      <c r="B10" s="21" t="s">
        <v>55</v>
      </c>
      <c r="C10" s="22">
        <v>44051</v>
      </c>
      <c r="D10" s="23" t="s">
        <v>49</v>
      </c>
      <c r="E10" s="24">
        <v>176</v>
      </c>
      <c r="F10" s="24">
        <v>181</v>
      </c>
      <c r="G10" s="24">
        <v>164</v>
      </c>
      <c r="H10" s="24">
        <v>175</v>
      </c>
      <c r="I10" s="24"/>
      <c r="J10" s="24"/>
      <c r="K10" s="29">
        <v>4</v>
      </c>
      <c r="L10" s="29">
        <v>696</v>
      </c>
      <c r="M10" s="30">
        <v>174</v>
      </c>
      <c r="N10" s="31">
        <v>3</v>
      </c>
      <c r="O10" s="32">
        <v>177</v>
      </c>
    </row>
    <row r="11" spans="1:17" x14ac:dyDescent="0.25">
      <c r="A11" s="20" t="s">
        <v>78</v>
      </c>
      <c r="B11" s="21" t="s">
        <v>55</v>
      </c>
      <c r="C11" s="22">
        <v>44065</v>
      </c>
      <c r="D11" s="23" t="s">
        <v>49</v>
      </c>
      <c r="E11" s="24">
        <v>179</v>
      </c>
      <c r="F11" s="24">
        <v>172</v>
      </c>
      <c r="G11" s="24">
        <v>177</v>
      </c>
      <c r="H11" s="24">
        <v>167</v>
      </c>
      <c r="I11" s="24"/>
      <c r="J11" s="24"/>
      <c r="K11" s="29">
        <v>4</v>
      </c>
      <c r="L11" s="29">
        <v>695</v>
      </c>
      <c r="M11" s="30">
        <v>173.75</v>
      </c>
      <c r="N11" s="31">
        <v>4</v>
      </c>
      <c r="O11" s="32">
        <v>177.75</v>
      </c>
    </row>
    <row r="12" spans="1:17" x14ac:dyDescent="0.25">
      <c r="A12" s="20" t="s">
        <v>78</v>
      </c>
      <c r="B12" s="21" t="s">
        <v>55</v>
      </c>
      <c r="C12" s="22">
        <v>44072</v>
      </c>
      <c r="D12" s="23" t="s">
        <v>49</v>
      </c>
      <c r="E12" s="24">
        <v>169.001</v>
      </c>
      <c r="F12" s="24">
        <v>174</v>
      </c>
      <c r="G12" s="24">
        <v>171</v>
      </c>
      <c r="H12" s="24">
        <v>173</v>
      </c>
      <c r="I12" s="24">
        <v>171</v>
      </c>
      <c r="J12" s="24">
        <v>168</v>
      </c>
      <c r="K12" s="29">
        <v>6</v>
      </c>
      <c r="L12" s="29">
        <v>1026.001</v>
      </c>
      <c r="M12" s="30">
        <v>171.00016666666667</v>
      </c>
      <c r="N12" s="31">
        <v>4</v>
      </c>
      <c r="O12" s="32">
        <v>175.00016666666667</v>
      </c>
    </row>
    <row r="13" spans="1:17" x14ac:dyDescent="0.25">
      <c r="A13" s="20" t="s">
        <v>78</v>
      </c>
      <c r="B13" s="21" t="s">
        <v>55</v>
      </c>
      <c r="C13" s="22">
        <v>44100</v>
      </c>
      <c r="D13" s="23" t="s">
        <v>49</v>
      </c>
      <c r="E13" s="24">
        <v>162</v>
      </c>
      <c r="F13" s="24">
        <v>174</v>
      </c>
      <c r="G13" s="24">
        <v>162</v>
      </c>
      <c r="H13" s="24">
        <v>172</v>
      </c>
      <c r="I13" s="24"/>
      <c r="J13" s="24"/>
      <c r="K13" s="29">
        <v>4</v>
      </c>
      <c r="L13" s="29">
        <v>670</v>
      </c>
      <c r="M13" s="30">
        <v>167.5</v>
      </c>
      <c r="N13" s="31">
        <v>2</v>
      </c>
      <c r="O13" s="32">
        <v>169.5</v>
      </c>
    </row>
    <row r="14" spans="1:17" x14ac:dyDescent="0.25">
      <c r="A14" s="20" t="s">
        <v>78</v>
      </c>
      <c r="B14" s="21" t="s">
        <v>55</v>
      </c>
      <c r="C14" s="22">
        <v>44114</v>
      </c>
      <c r="D14" s="23" t="s">
        <v>49</v>
      </c>
      <c r="E14" s="24">
        <v>162</v>
      </c>
      <c r="F14" s="24">
        <v>187</v>
      </c>
      <c r="G14" s="24">
        <v>175</v>
      </c>
      <c r="H14" s="24">
        <v>178.001</v>
      </c>
      <c r="I14" s="24"/>
      <c r="J14" s="24"/>
      <c r="K14" s="29">
        <v>4</v>
      </c>
      <c r="L14" s="29">
        <v>702.00099999999998</v>
      </c>
      <c r="M14" s="30">
        <v>175.50024999999999</v>
      </c>
      <c r="N14" s="31">
        <v>4</v>
      </c>
      <c r="O14" s="32">
        <v>179.50024999999999</v>
      </c>
    </row>
    <row r="15" spans="1:17" x14ac:dyDescent="0.25">
      <c r="A15" s="20" t="s">
        <v>78</v>
      </c>
      <c r="B15" s="21" t="s">
        <v>55</v>
      </c>
      <c r="C15" s="22">
        <v>44128</v>
      </c>
      <c r="D15" s="23" t="s">
        <v>49</v>
      </c>
      <c r="E15" s="24">
        <v>181</v>
      </c>
      <c r="F15" s="24">
        <v>181</v>
      </c>
      <c r="G15" s="24">
        <v>181</v>
      </c>
      <c r="H15" s="24">
        <v>181.001</v>
      </c>
      <c r="I15" s="24"/>
      <c r="J15" s="24"/>
      <c r="K15" s="29">
        <v>4</v>
      </c>
      <c r="L15" s="29">
        <v>724.00099999999998</v>
      </c>
      <c r="M15" s="30">
        <v>181.00024999999999</v>
      </c>
      <c r="N15" s="31">
        <v>6</v>
      </c>
      <c r="O15" s="32">
        <v>187.00024999999999</v>
      </c>
    </row>
    <row r="16" spans="1:17" x14ac:dyDescent="0.25">
      <c r="A16" s="40" t="s">
        <v>78</v>
      </c>
      <c r="B16" s="41" t="s">
        <v>55</v>
      </c>
      <c r="C16" s="42">
        <v>44149</v>
      </c>
      <c r="D16" s="43" t="s">
        <v>49</v>
      </c>
      <c r="E16" s="44">
        <v>169</v>
      </c>
      <c r="F16" s="44">
        <v>166</v>
      </c>
      <c r="G16" s="44">
        <v>172</v>
      </c>
      <c r="H16" s="44">
        <v>175</v>
      </c>
      <c r="I16" s="44">
        <v>178</v>
      </c>
      <c r="J16" s="44">
        <v>173</v>
      </c>
      <c r="K16" s="45">
        <v>6</v>
      </c>
      <c r="L16" s="45">
        <v>1033</v>
      </c>
      <c r="M16" s="46">
        <v>172.16666666666666</v>
      </c>
      <c r="N16" s="47">
        <v>4</v>
      </c>
      <c r="O16" s="48">
        <v>176.16666666666666</v>
      </c>
    </row>
    <row r="19" spans="11:15" x14ac:dyDescent="0.25">
      <c r="K19" s="17">
        <f>SUM(K2:K18)</f>
        <v>64</v>
      </c>
      <c r="L19" s="17">
        <f>SUM(L2:L18)</f>
        <v>11192.003000000001</v>
      </c>
      <c r="M19" s="19">
        <f>SUM(L19/K19)</f>
        <v>174.87504687500001</v>
      </c>
      <c r="N19" s="17">
        <f>SUM(N2:N18)</f>
        <v>60</v>
      </c>
      <c r="O19" s="19">
        <f>SUM(M19+N19)</f>
        <v>234.87504687500001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algorithmName="SHA-512" hashValue="ON39YdpmFHfN9f47KpiRvqrKx0V9+erV1CNkpWzYhW/Qyc6aT8rEyCrvauWSYGZK2ia3o7vd3akF07acHAFpOA==" saltValue="yVW9XmDwTqEnmpSGai0KYg==" spinCount="100000" sqref="E13:J13 B13:C13" name="Range1_2_11_1"/>
    <protectedRange algorithmName="SHA-512" hashValue="ON39YdpmFHfN9f47KpiRvqrKx0V9+erV1CNkpWzYhW/Qyc6aT8rEyCrvauWSYGZK2ia3o7vd3akF07acHAFpOA==" saltValue="yVW9XmDwTqEnmpSGai0KYg==" spinCount="100000" sqref="D13" name="Range1_1_1_10_1"/>
    <protectedRange algorithmName="SHA-512" hashValue="ON39YdpmFHfN9f47KpiRvqrKx0V9+erV1CNkpWzYhW/Qyc6aT8rEyCrvauWSYGZK2ia3o7vd3akF07acHAFpOA==" saltValue="yVW9XmDwTqEnmpSGai0KYg==" spinCount="100000" sqref="E14:J14 B14:C14" name="Range1_2_12"/>
    <protectedRange algorithmName="SHA-512" hashValue="ON39YdpmFHfN9f47KpiRvqrKx0V9+erV1CNkpWzYhW/Qyc6aT8rEyCrvauWSYGZK2ia3o7vd3akF07acHAFpOA==" saltValue="yVW9XmDwTqEnmpSGai0KYg==" spinCount="100000" sqref="D14" name="Range1_1_1_11"/>
    <protectedRange algorithmName="SHA-512" hashValue="ON39YdpmFHfN9f47KpiRvqrKx0V9+erV1CNkpWzYhW/Qyc6aT8rEyCrvauWSYGZK2ia3o7vd3akF07acHAFpOA==" saltValue="yVW9XmDwTqEnmpSGai0KYg==" spinCount="100000" sqref="E16:J16 B16:C16" name="Range1_5_1"/>
    <protectedRange algorithmName="SHA-512" hashValue="ON39YdpmFHfN9f47KpiRvqrKx0V9+erV1CNkpWzYhW/Qyc6aT8rEyCrvauWSYGZK2ia3o7vd3akF07acHAFpOA==" saltValue="yVW9XmDwTqEnmpSGai0KYg==" spinCount="100000" sqref="D16" name="Range1_1_3_1"/>
  </protectedRanges>
  <conditionalFormatting sqref="J2">
    <cfRule type="top10" dxfId="4200" priority="163" rank="1"/>
  </conditionalFormatting>
  <conditionalFormatting sqref="I2">
    <cfRule type="top10" dxfId="4199" priority="164" rank="1"/>
  </conditionalFormatting>
  <conditionalFormatting sqref="H2">
    <cfRule type="top10" dxfId="4198" priority="165" rank="1"/>
  </conditionalFormatting>
  <conditionalFormatting sqref="G2">
    <cfRule type="top10" dxfId="4197" priority="166" rank="1"/>
  </conditionalFormatting>
  <conditionalFormatting sqref="F2">
    <cfRule type="top10" dxfId="4196" priority="167" rank="1"/>
  </conditionalFormatting>
  <conditionalFormatting sqref="E2">
    <cfRule type="top10" dxfId="4195" priority="168" rank="1"/>
  </conditionalFormatting>
  <conditionalFormatting sqref="J3">
    <cfRule type="top10" dxfId="4194" priority="157" rank="1"/>
  </conditionalFormatting>
  <conditionalFormatting sqref="I3">
    <cfRule type="top10" dxfId="4193" priority="158" rank="1"/>
  </conditionalFormatting>
  <conditionalFormatting sqref="H3">
    <cfRule type="top10" dxfId="4192" priority="159" rank="1"/>
  </conditionalFormatting>
  <conditionalFormatting sqref="G3">
    <cfRule type="top10" dxfId="4191" priority="160" rank="1"/>
  </conditionalFormatting>
  <conditionalFormatting sqref="F3">
    <cfRule type="top10" dxfId="4190" priority="161" rank="1"/>
  </conditionalFormatting>
  <conditionalFormatting sqref="E3">
    <cfRule type="top10" dxfId="4189" priority="162" rank="1"/>
  </conditionalFormatting>
  <conditionalFormatting sqref="J4">
    <cfRule type="top10" dxfId="4188" priority="151" rank="1"/>
  </conditionalFormatting>
  <conditionalFormatting sqref="I4">
    <cfRule type="top10" dxfId="4187" priority="152" rank="1"/>
  </conditionalFormatting>
  <conditionalFormatting sqref="H4">
    <cfRule type="top10" dxfId="4186" priority="153" rank="1"/>
  </conditionalFormatting>
  <conditionalFormatting sqref="G4">
    <cfRule type="top10" dxfId="4185" priority="154" rank="1"/>
  </conditionalFormatting>
  <conditionalFormatting sqref="F4">
    <cfRule type="top10" dxfId="4184" priority="155" rank="1"/>
  </conditionalFormatting>
  <conditionalFormatting sqref="E4">
    <cfRule type="top10" dxfId="4183" priority="156" rank="1"/>
  </conditionalFormatting>
  <conditionalFormatting sqref="J5">
    <cfRule type="top10" dxfId="4182" priority="145" rank="1"/>
  </conditionalFormatting>
  <conditionalFormatting sqref="I5">
    <cfRule type="top10" dxfId="4181" priority="146" rank="1"/>
  </conditionalFormatting>
  <conditionalFormatting sqref="H5">
    <cfRule type="top10" dxfId="4180" priority="147" rank="1"/>
  </conditionalFormatting>
  <conditionalFormatting sqref="G5">
    <cfRule type="top10" dxfId="4179" priority="148" rank="1"/>
  </conditionalFormatting>
  <conditionalFormatting sqref="F5">
    <cfRule type="top10" dxfId="4178" priority="149" rank="1"/>
  </conditionalFormatting>
  <conditionalFormatting sqref="E5">
    <cfRule type="top10" dxfId="4177" priority="150" rank="1"/>
  </conditionalFormatting>
  <conditionalFormatting sqref="J6">
    <cfRule type="top10" dxfId="4176" priority="139" rank="1"/>
  </conditionalFormatting>
  <conditionalFormatting sqref="I6">
    <cfRule type="top10" dxfId="4175" priority="140" rank="1"/>
  </conditionalFormatting>
  <conditionalFormatting sqref="H6">
    <cfRule type="top10" dxfId="4174" priority="141" rank="1"/>
  </conditionalFormatting>
  <conditionalFormatting sqref="G6">
    <cfRule type="top10" dxfId="4173" priority="142" rank="1"/>
  </conditionalFormatting>
  <conditionalFormatting sqref="F6">
    <cfRule type="top10" dxfId="4172" priority="143" rank="1"/>
  </conditionalFormatting>
  <conditionalFormatting sqref="E6">
    <cfRule type="top10" dxfId="4171" priority="144" rank="1"/>
  </conditionalFormatting>
  <conditionalFormatting sqref="J7">
    <cfRule type="top10" dxfId="4170" priority="133" rank="1"/>
  </conditionalFormatting>
  <conditionalFormatting sqref="I7">
    <cfRule type="top10" dxfId="4169" priority="134" rank="1"/>
  </conditionalFormatting>
  <conditionalFormatting sqref="H7">
    <cfRule type="top10" dxfId="4168" priority="135" rank="1"/>
  </conditionalFormatting>
  <conditionalFormatting sqref="G7">
    <cfRule type="top10" dxfId="4167" priority="136" rank="1"/>
  </conditionalFormatting>
  <conditionalFormatting sqref="F7">
    <cfRule type="top10" dxfId="4166" priority="137" rank="1"/>
  </conditionalFormatting>
  <conditionalFormatting sqref="E7">
    <cfRule type="top10" dxfId="4165" priority="138" rank="1"/>
  </conditionalFormatting>
  <conditionalFormatting sqref="J8">
    <cfRule type="top10" dxfId="4164" priority="127" rank="1"/>
  </conditionalFormatting>
  <conditionalFormatting sqref="I8">
    <cfRule type="top10" dxfId="4163" priority="128" rank="1"/>
  </conditionalFormatting>
  <conditionalFormatting sqref="H8">
    <cfRule type="top10" dxfId="4162" priority="129" rank="1"/>
  </conditionalFormatting>
  <conditionalFormatting sqref="G8">
    <cfRule type="top10" dxfId="4161" priority="130" rank="1"/>
  </conditionalFormatting>
  <conditionalFormatting sqref="F8">
    <cfRule type="top10" dxfId="4160" priority="131" rank="1"/>
  </conditionalFormatting>
  <conditionalFormatting sqref="E8">
    <cfRule type="top10" dxfId="4159" priority="132" rank="1"/>
  </conditionalFormatting>
  <conditionalFormatting sqref="J9">
    <cfRule type="top10" dxfId="4158" priority="121" rank="1"/>
  </conditionalFormatting>
  <conditionalFormatting sqref="I9">
    <cfRule type="top10" dxfId="4157" priority="122" rank="1"/>
  </conditionalFormatting>
  <conditionalFormatting sqref="H9">
    <cfRule type="top10" dxfId="4156" priority="123" rank="1"/>
  </conditionalFormatting>
  <conditionalFormatting sqref="G9">
    <cfRule type="top10" dxfId="4155" priority="124" rank="1"/>
  </conditionalFormatting>
  <conditionalFormatting sqref="F9">
    <cfRule type="top10" dxfId="4154" priority="125" rank="1"/>
  </conditionalFormatting>
  <conditionalFormatting sqref="E9">
    <cfRule type="top10" dxfId="4153" priority="126" rank="1"/>
  </conditionalFormatting>
  <conditionalFormatting sqref="J10">
    <cfRule type="top10" dxfId="4152" priority="115" rank="1"/>
  </conditionalFormatting>
  <conditionalFormatting sqref="I10">
    <cfRule type="top10" dxfId="4151" priority="116" rank="1"/>
  </conditionalFormatting>
  <conditionalFormatting sqref="H10">
    <cfRule type="top10" dxfId="4150" priority="117" rank="1"/>
  </conditionalFormatting>
  <conditionalFormatting sqref="G10">
    <cfRule type="top10" dxfId="4149" priority="118" rank="1"/>
  </conditionalFormatting>
  <conditionalFormatting sqref="F10">
    <cfRule type="top10" dxfId="4148" priority="119" rank="1"/>
  </conditionalFormatting>
  <conditionalFormatting sqref="E10">
    <cfRule type="top10" dxfId="4147" priority="120" rank="1"/>
  </conditionalFormatting>
  <conditionalFormatting sqref="J11">
    <cfRule type="top10" dxfId="4146" priority="109" rank="1"/>
  </conditionalFormatting>
  <conditionalFormatting sqref="I11">
    <cfRule type="top10" dxfId="4145" priority="110" rank="1"/>
  </conditionalFormatting>
  <conditionalFormatting sqref="H11">
    <cfRule type="top10" dxfId="4144" priority="111" rank="1"/>
  </conditionalFormatting>
  <conditionalFormatting sqref="G11">
    <cfRule type="top10" dxfId="4143" priority="112" rank="1"/>
  </conditionalFormatting>
  <conditionalFormatting sqref="F11">
    <cfRule type="top10" dxfId="4142" priority="113" rank="1"/>
  </conditionalFormatting>
  <conditionalFormatting sqref="E11">
    <cfRule type="top10" dxfId="4141" priority="114" rank="1"/>
  </conditionalFormatting>
  <conditionalFormatting sqref="J12">
    <cfRule type="top10" dxfId="4140" priority="103" rank="1"/>
  </conditionalFormatting>
  <conditionalFormatting sqref="I12">
    <cfRule type="top10" dxfId="4139" priority="104" rank="1"/>
  </conditionalFormatting>
  <conditionalFormatting sqref="H12">
    <cfRule type="top10" dxfId="4138" priority="105" rank="1"/>
  </conditionalFormatting>
  <conditionalFormatting sqref="G12">
    <cfRule type="top10" dxfId="4137" priority="106" rank="1"/>
  </conditionalFormatting>
  <conditionalFormatting sqref="F12">
    <cfRule type="top10" dxfId="4136" priority="107" rank="1"/>
  </conditionalFormatting>
  <conditionalFormatting sqref="E12">
    <cfRule type="top10" dxfId="4135" priority="108" rank="1"/>
  </conditionalFormatting>
  <conditionalFormatting sqref="J13">
    <cfRule type="top10" dxfId="4134" priority="91" rank="1"/>
  </conditionalFormatting>
  <conditionalFormatting sqref="I13">
    <cfRule type="top10" dxfId="4133" priority="92" rank="1"/>
  </conditionalFormatting>
  <conditionalFormatting sqref="H13">
    <cfRule type="top10" dxfId="4132" priority="93" rank="1"/>
  </conditionalFormatting>
  <conditionalFormatting sqref="G13">
    <cfRule type="top10" dxfId="4131" priority="94" rank="1"/>
  </conditionalFormatting>
  <conditionalFormatting sqref="F13">
    <cfRule type="top10" dxfId="4130" priority="95" rank="1"/>
  </conditionalFormatting>
  <conditionalFormatting sqref="E13">
    <cfRule type="top10" dxfId="4129" priority="96" rank="1"/>
  </conditionalFormatting>
  <conditionalFormatting sqref="J14">
    <cfRule type="top10" dxfId="4128" priority="7" rank="1"/>
  </conditionalFormatting>
  <conditionalFormatting sqref="I14">
    <cfRule type="top10" dxfId="4127" priority="8" rank="1"/>
  </conditionalFormatting>
  <conditionalFormatting sqref="H14">
    <cfRule type="top10" dxfId="4126" priority="9" rank="1"/>
  </conditionalFormatting>
  <conditionalFormatting sqref="G14">
    <cfRule type="top10" dxfId="4125" priority="10" rank="1"/>
  </conditionalFormatting>
  <conditionalFormatting sqref="F14">
    <cfRule type="top10" dxfId="4124" priority="11" rank="1"/>
  </conditionalFormatting>
  <conditionalFormatting sqref="E14">
    <cfRule type="top10" dxfId="4123" priority="12" rank="1"/>
  </conditionalFormatting>
  <conditionalFormatting sqref="J16">
    <cfRule type="top10" dxfId="4122" priority="1" rank="1"/>
  </conditionalFormatting>
  <conditionalFormatting sqref="I16">
    <cfRule type="top10" dxfId="4121" priority="2" rank="1"/>
  </conditionalFormatting>
  <conditionalFormatting sqref="H16">
    <cfRule type="top10" dxfId="4120" priority="3" rank="1"/>
  </conditionalFormatting>
  <conditionalFormatting sqref="G16">
    <cfRule type="top10" dxfId="4119" priority="4" rank="1"/>
  </conditionalFormatting>
  <conditionalFormatting sqref="F16">
    <cfRule type="top10" dxfId="4118" priority="5" rank="1"/>
  </conditionalFormatting>
  <conditionalFormatting sqref="E16">
    <cfRule type="top10" dxfId="4117" priority="6" rank="1"/>
  </conditionalFormatting>
  <hyperlinks>
    <hyperlink ref="Q1" location="'National Adult Rankings'!A1" display="Return to Rankings" xr:uid="{E72AE7C1-C3EB-4FB3-BFE4-622CC2013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273156-598D-4D45-B486-210618AEDA7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D65A0F9-44C5-4144-82BA-89D0A74571B3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1C6F8F8-5417-4C22-B6C0-5DBAC7554350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94</v>
      </c>
      <c r="C2" s="22">
        <v>43939</v>
      </c>
      <c r="D2" s="23" t="s">
        <v>88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9">
        <f>COUNT(E2:J2)</f>
        <v>4</v>
      </c>
      <c r="L2" s="29">
        <f>SUM(E2:J2)</f>
        <v>767</v>
      </c>
      <c r="M2" s="30">
        <f>IFERROR(L2/K2,0)</f>
        <v>191.75</v>
      </c>
      <c r="N2" s="31">
        <v>3</v>
      </c>
      <c r="O2" s="32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4116" priority="5" rank="1"/>
  </conditionalFormatting>
  <conditionalFormatting sqref="G2">
    <cfRule type="top10" dxfId="4115" priority="4" rank="1"/>
  </conditionalFormatting>
  <conditionalFormatting sqref="H2">
    <cfRule type="top10" dxfId="4114" priority="3" rank="1"/>
  </conditionalFormatting>
  <conditionalFormatting sqref="I2">
    <cfRule type="top10" dxfId="4113" priority="1" rank="1"/>
  </conditionalFormatting>
  <conditionalFormatting sqref="J2">
    <cfRule type="top10" dxfId="4112" priority="2" rank="1"/>
  </conditionalFormatting>
  <conditionalFormatting sqref="E2">
    <cfRule type="top10" dxfId="4111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DD3B-A9F0-49BE-B352-09D976210AFC}">
  <sheetPr codeName="Sheet111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148</v>
      </c>
      <c r="C2" s="22">
        <v>43967</v>
      </c>
      <c r="D2" s="23" t="s">
        <v>149</v>
      </c>
      <c r="E2" s="24">
        <v>192</v>
      </c>
      <c r="F2" s="24">
        <v>195.001</v>
      </c>
      <c r="G2" s="24">
        <v>191</v>
      </c>
      <c r="H2" s="24"/>
      <c r="I2" s="24"/>
      <c r="J2" s="24"/>
      <c r="K2" s="29">
        <v>3</v>
      </c>
      <c r="L2" s="29">
        <v>578.00099999999998</v>
      </c>
      <c r="M2" s="30">
        <v>192.667</v>
      </c>
      <c r="N2" s="31">
        <v>9</v>
      </c>
      <c r="O2" s="32">
        <v>201.667</v>
      </c>
    </row>
    <row r="3" spans="1:17" x14ac:dyDescent="0.25">
      <c r="A3" s="20" t="s">
        <v>127</v>
      </c>
      <c r="B3" s="21" t="s">
        <v>148</v>
      </c>
      <c r="C3" s="22">
        <v>43973</v>
      </c>
      <c r="D3" s="23" t="s">
        <v>150</v>
      </c>
      <c r="E3" s="24">
        <v>196</v>
      </c>
      <c r="F3" s="24">
        <v>199</v>
      </c>
      <c r="G3" s="24"/>
      <c r="H3" s="24"/>
      <c r="I3" s="24"/>
      <c r="J3" s="24"/>
      <c r="K3" s="29">
        <v>2</v>
      </c>
      <c r="L3" s="29">
        <v>395</v>
      </c>
      <c r="M3" s="30">
        <v>197.5</v>
      </c>
      <c r="N3" s="31">
        <v>7</v>
      </c>
      <c r="O3" s="32">
        <v>204.5</v>
      </c>
    </row>
    <row r="6" spans="1:17" x14ac:dyDescent="0.25">
      <c r="K6" s="17">
        <f>SUM(K2:K5)</f>
        <v>5</v>
      </c>
      <c r="L6" s="17">
        <f>SUM(L2:L5)</f>
        <v>973.00099999999998</v>
      </c>
      <c r="M6" s="19">
        <f>SUM(L6/K6)</f>
        <v>194.6002</v>
      </c>
      <c r="N6" s="17">
        <f>SUM(N2:N5)</f>
        <v>16</v>
      </c>
      <c r="O6" s="19">
        <f>SUM(M6+N6)</f>
        <v>210.6002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3">
    <cfRule type="top10" dxfId="4110" priority="6" rank="1"/>
  </conditionalFormatting>
  <conditionalFormatting sqref="F3">
    <cfRule type="top10" dxfId="4109" priority="5" rank="1"/>
  </conditionalFormatting>
  <conditionalFormatting sqref="G3">
    <cfRule type="top10" dxfId="4108" priority="4" rank="1"/>
  </conditionalFormatting>
  <conditionalFormatting sqref="H3">
    <cfRule type="top10" dxfId="4107" priority="3" rank="1"/>
  </conditionalFormatting>
  <conditionalFormatting sqref="F2">
    <cfRule type="top10" dxfId="4106" priority="7" rank="1"/>
  </conditionalFormatting>
  <conditionalFormatting sqref="H2">
    <cfRule type="top10" dxfId="4105" priority="8" rank="1"/>
  </conditionalFormatting>
  <conditionalFormatting sqref="I2">
    <cfRule type="top10" dxfId="4104" priority="9" rank="1"/>
  </conditionalFormatting>
  <conditionalFormatting sqref="J2">
    <cfRule type="top10" dxfId="4103" priority="10" rank="1"/>
  </conditionalFormatting>
  <conditionalFormatting sqref="E2">
    <cfRule type="top10" dxfId="4102" priority="11" rank="1"/>
  </conditionalFormatting>
  <conditionalFormatting sqref="G2">
    <cfRule type="top10" dxfId="4101" priority="12" rank="1"/>
  </conditionalFormatting>
  <conditionalFormatting sqref="I3">
    <cfRule type="top10" dxfId="4100" priority="1" rank="1"/>
  </conditionalFormatting>
  <conditionalFormatting sqref="J3">
    <cfRule type="top10" dxfId="4099" priority="2" rank="1"/>
  </conditionalFormatting>
  <hyperlinks>
    <hyperlink ref="Q1" location="'National Adult Rankings'!A1" display="Return to Rankings" xr:uid="{61F6F168-20ED-4182-BB0F-C65ABBCB71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5A223-8375-4473-8CDA-B1B912D3C4D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F39A20A9-7243-4FB1-B754-D4A63796F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197D-DE5C-47F7-9EAC-245C5A92ED29}">
  <sheetPr codeName="Sheet21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47</v>
      </c>
      <c r="C2" s="22">
        <v>43855</v>
      </c>
      <c r="D2" s="23" t="s">
        <v>45</v>
      </c>
      <c r="E2" s="24">
        <v>159</v>
      </c>
      <c r="F2" s="24">
        <v>174</v>
      </c>
      <c r="G2" s="24">
        <v>185</v>
      </c>
      <c r="H2" s="24">
        <v>189</v>
      </c>
      <c r="I2" s="24"/>
      <c r="J2" s="24"/>
      <c r="K2" s="25">
        <v>4</v>
      </c>
      <c r="L2" s="25">
        <v>707</v>
      </c>
      <c r="M2" s="26">
        <v>176.75</v>
      </c>
      <c r="N2" s="27">
        <v>8</v>
      </c>
      <c r="O2" s="28">
        <v>184.75</v>
      </c>
    </row>
    <row r="3" spans="1:17" x14ac:dyDescent="0.25">
      <c r="A3" s="20" t="s">
        <v>129</v>
      </c>
      <c r="B3" s="21" t="s">
        <v>47</v>
      </c>
      <c r="C3" s="22">
        <v>44121</v>
      </c>
      <c r="D3" s="23" t="s">
        <v>82</v>
      </c>
      <c r="E3" s="24">
        <v>170</v>
      </c>
      <c r="F3" s="24">
        <v>172</v>
      </c>
      <c r="G3" s="24">
        <v>171</v>
      </c>
      <c r="H3" s="24">
        <v>172</v>
      </c>
      <c r="I3" s="24">
        <v>173</v>
      </c>
      <c r="J3" s="24">
        <v>179</v>
      </c>
      <c r="K3" s="29">
        <v>6</v>
      </c>
      <c r="L3" s="29">
        <v>1037</v>
      </c>
      <c r="M3" s="30">
        <v>172.83333333333334</v>
      </c>
      <c r="N3" s="31">
        <v>4</v>
      </c>
      <c r="O3" s="32">
        <v>176.83333333333334</v>
      </c>
    </row>
    <row r="6" spans="1:17" x14ac:dyDescent="0.25">
      <c r="K6" s="17">
        <f>SUM(K2:K5)</f>
        <v>10</v>
      </c>
      <c r="L6" s="17">
        <f>SUM(L2:L5)</f>
        <v>1744</v>
      </c>
      <c r="M6" s="19">
        <f>SUM(L6/K6)</f>
        <v>174.4</v>
      </c>
      <c r="N6" s="17">
        <f>SUM(N2:N5)</f>
        <v>12</v>
      </c>
      <c r="O6" s="19">
        <f>SUM(M6+N6)</f>
        <v>186.4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</protectedRanges>
  <conditionalFormatting sqref="J2">
    <cfRule type="top10" dxfId="4098" priority="7" rank="1"/>
  </conditionalFormatting>
  <conditionalFormatting sqref="I2">
    <cfRule type="top10" dxfId="4097" priority="8" rank="1"/>
  </conditionalFormatting>
  <conditionalFormatting sqref="H2">
    <cfRule type="top10" dxfId="4096" priority="9" rank="1"/>
  </conditionalFormatting>
  <conditionalFormatting sqref="G2">
    <cfRule type="top10" dxfId="4095" priority="10" rank="1"/>
  </conditionalFormatting>
  <conditionalFormatting sqref="F2">
    <cfRule type="top10" dxfId="4094" priority="11" rank="1"/>
  </conditionalFormatting>
  <conditionalFormatting sqref="E2">
    <cfRule type="top10" dxfId="4093" priority="12" rank="1"/>
  </conditionalFormatting>
  <conditionalFormatting sqref="E3">
    <cfRule type="top10" dxfId="4092" priority="6" rank="1"/>
  </conditionalFormatting>
  <conditionalFormatting sqref="F3">
    <cfRule type="top10" dxfId="4091" priority="5" rank="1"/>
  </conditionalFormatting>
  <conditionalFormatting sqref="G3">
    <cfRule type="top10" dxfId="4090" priority="4" rank="1"/>
  </conditionalFormatting>
  <conditionalFormatting sqref="H3">
    <cfRule type="top10" dxfId="4089" priority="3" rank="1"/>
  </conditionalFormatting>
  <conditionalFormatting sqref="I3">
    <cfRule type="top10" dxfId="4088" priority="2" rank="1"/>
  </conditionalFormatting>
  <conditionalFormatting sqref="J3">
    <cfRule type="top10" dxfId="4087" priority="1" rank="1"/>
  </conditionalFormatting>
  <hyperlinks>
    <hyperlink ref="Q1" location="'National Adult Rankings'!A1" display="Return to Rankings" xr:uid="{18F9B3DB-3BBA-49E0-A728-1B2977654E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39BCED-B4CD-4C92-AA49-00627FC98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173C65-2ED0-4506-B51B-A9FCDF07DC5C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116</v>
      </c>
      <c r="C2" s="22">
        <v>43953</v>
      </c>
      <c r="D2" s="23" t="s">
        <v>113</v>
      </c>
      <c r="E2" s="24">
        <v>198</v>
      </c>
      <c r="F2" s="24">
        <v>190</v>
      </c>
      <c r="G2" s="24">
        <v>187</v>
      </c>
      <c r="H2" s="24">
        <v>186</v>
      </c>
      <c r="I2" s="24">
        <v>183</v>
      </c>
      <c r="J2" s="24">
        <v>192</v>
      </c>
      <c r="K2" s="29">
        <f>COUNT(E2:J2)</f>
        <v>6</v>
      </c>
      <c r="L2" s="29">
        <f>SUM(E2:J2)</f>
        <v>1136</v>
      </c>
      <c r="M2" s="30">
        <f>IFERROR(L2/K2,0)</f>
        <v>189.33333333333334</v>
      </c>
      <c r="N2" s="31">
        <v>10</v>
      </c>
      <c r="O2" s="32">
        <f>SUM(M2+N2)</f>
        <v>199.33333333333334</v>
      </c>
    </row>
    <row r="3" spans="1:17" x14ac:dyDescent="0.25">
      <c r="A3" s="20" t="s">
        <v>78</v>
      </c>
      <c r="B3" s="21" t="s">
        <v>146</v>
      </c>
      <c r="C3" s="22">
        <v>43967</v>
      </c>
      <c r="D3" s="23" t="s">
        <v>142</v>
      </c>
      <c r="E3" s="24">
        <v>191</v>
      </c>
      <c r="F3" s="24">
        <v>190</v>
      </c>
      <c r="G3" s="24">
        <v>188</v>
      </c>
      <c r="H3" s="24">
        <v>190</v>
      </c>
      <c r="I3" s="24">
        <v>192</v>
      </c>
      <c r="J3" s="24">
        <v>193</v>
      </c>
      <c r="K3" s="29">
        <v>6</v>
      </c>
      <c r="L3" s="29">
        <v>1144</v>
      </c>
      <c r="M3" s="30">
        <v>190.66666666666666</v>
      </c>
      <c r="N3" s="31">
        <v>10</v>
      </c>
      <c r="O3" s="32">
        <v>200.66666666666666</v>
      </c>
    </row>
    <row r="4" spans="1:17" x14ac:dyDescent="0.25">
      <c r="A4" s="20" t="s">
        <v>78</v>
      </c>
      <c r="B4" s="21" t="s">
        <v>146</v>
      </c>
      <c r="C4" s="22">
        <v>44031</v>
      </c>
      <c r="D4" s="23" t="s">
        <v>142</v>
      </c>
      <c r="E4" s="24">
        <v>194</v>
      </c>
      <c r="F4" s="24">
        <v>183</v>
      </c>
      <c r="G4" s="24">
        <v>188</v>
      </c>
      <c r="H4" s="24">
        <v>193</v>
      </c>
      <c r="I4" s="24"/>
      <c r="J4" s="24"/>
      <c r="K4" s="29">
        <v>4</v>
      </c>
      <c r="L4" s="29">
        <v>758</v>
      </c>
      <c r="M4" s="30">
        <v>189.5</v>
      </c>
      <c r="N4" s="31">
        <v>8</v>
      </c>
      <c r="O4" s="32">
        <v>197.5</v>
      </c>
    </row>
    <row r="5" spans="1:17" x14ac:dyDescent="0.25">
      <c r="A5" s="20" t="s">
        <v>78</v>
      </c>
      <c r="B5" s="21" t="s">
        <v>146</v>
      </c>
      <c r="C5" s="22">
        <v>44044</v>
      </c>
      <c r="D5" s="23" t="s">
        <v>142</v>
      </c>
      <c r="E5" s="24">
        <v>189</v>
      </c>
      <c r="F5" s="24">
        <v>196</v>
      </c>
      <c r="G5" s="24">
        <v>197</v>
      </c>
      <c r="H5" s="24">
        <v>190</v>
      </c>
      <c r="I5" s="24"/>
      <c r="J5" s="24"/>
      <c r="K5" s="29">
        <v>4</v>
      </c>
      <c r="L5" s="29">
        <v>772</v>
      </c>
      <c r="M5" s="30">
        <v>193</v>
      </c>
      <c r="N5" s="31">
        <v>4</v>
      </c>
      <c r="O5" s="32">
        <v>197</v>
      </c>
    </row>
    <row r="6" spans="1:17" x14ac:dyDescent="0.25">
      <c r="A6" s="20" t="s">
        <v>78</v>
      </c>
      <c r="B6" s="21" t="s">
        <v>322</v>
      </c>
      <c r="C6" s="22">
        <v>44079</v>
      </c>
      <c r="D6" s="23" t="s">
        <v>295</v>
      </c>
      <c r="E6" s="24">
        <v>191</v>
      </c>
      <c r="F6" s="24">
        <v>184</v>
      </c>
      <c r="G6" s="24">
        <v>192</v>
      </c>
      <c r="H6" s="24">
        <v>194</v>
      </c>
      <c r="I6" s="24">
        <v>186</v>
      </c>
      <c r="J6" s="24">
        <v>190</v>
      </c>
      <c r="K6" s="29">
        <v>6</v>
      </c>
      <c r="L6" s="29">
        <v>1137</v>
      </c>
      <c r="M6" s="30">
        <v>189.5</v>
      </c>
      <c r="N6" s="31">
        <v>4</v>
      </c>
      <c r="O6" s="32">
        <v>193.5</v>
      </c>
    </row>
    <row r="7" spans="1:17" x14ac:dyDescent="0.25">
      <c r="A7" s="20" t="s">
        <v>78</v>
      </c>
      <c r="B7" s="21" t="s">
        <v>116</v>
      </c>
      <c r="C7" s="22">
        <v>44107</v>
      </c>
      <c r="D7" s="23" t="s">
        <v>142</v>
      </c>
      <c r="E7" s="24">
        <v>186</v>
      </c>
      <c r="F7" s="24">
        <v>191</v>
      </c>
      <c r="G7" s="24">
        <v>192</v>
      </c>
      <c r="H7" s="24">
        <v>185</v>
      </c>
      <c r="I7" s="24">
        <v>187</v>
      </c>
      <c r="J7" s="24">
        <v>189</v>
      </c>
      <c r="K7" s="29">
        <v>6</v>
      </c>
      <c r="L7" s="29">
        <v>1130</v>
      </c>
      <c r="M7" s="30">
        <v>188.33333333333334</v>
      </c>
      <c r="N7" s="31">
        <v>10</v>
      </c>
      <c r="O7" s="32">
        <v>198.33333333333334</v>
      </c>
    </row>
    <row r="10" spans="1:17" x14ac:dyDescent="0.25">
      <c r="K10" s="17">
        <f>SUM(K2:K9)</f>
        <v>32</v>
      </c>
      <c r="L10" s="17">
        <f>SUM(L2:L9)</f>
        <v>6077</v>
      </c>
      <c r="M10" s="19">
        <f>SUM(L10/K10)</f>
        <v>189.90625</v>
      </c>
      <c r="N10" s="17">
        <f>SUM(N2:N9)</f>
        <v>46</v>
      </c>
      <c r="O10" s="19">
        <f>SUM(M10+N10)</f>
        <v>235.90625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4"/>
    <protectedRange algorithmName="SHA-512" hashValue="ON39YdpmFHfN9f47KpiRvqrKx0V9+erV1CNkpWzYhW/Qyc6aT8rEyCrvauWSYGZK2ia3o7vd3akF07acHAFpOA==" saltValue="yVW9XmDwTqEnmpSGai0KYg==" spinCount="100000" sqref="E7:J7 B7:C7" name="Range1_37_1"/>
    <protectedRange algorithmName="SHA-512" hashValue="ON39YdpmFHfN9f47KpiRvqrKx0V9+erV1CNkpWzYhW/Qyc6aT8rEyCrvauWSYGZK2ia3o7vd3akF07acHAFpOA==" saltValue="yVW9XmDwTqEnmpSGai0KYg==" spinCount="100000" sqref="D7" name="Range1_1_31_1"/>
  </protectedRanges>
  <conditionalFormatting sqref="F2">
    <cfRule type="top10" dxfId="4086" priority="39" rank="1"/>
  </conditionalFormatting>
  <conditionalFormatting sqref="H2">
    <cfRule type="top10" dxfId="4085" priority="37" rank="1"/>
  </conditionalFormatting>
  <conditionalFormatting sqref="G2">
    <cfRule type="top10" dxfId="4084" priority="38" rank="1"/>
  </conditionalFormatting>
  <conditionalFormatting sqref="E2">
    <cfRule type="top10" dxfId="4083" priority="40" rank="1"/>
  </conditionalFormatting>
  <conditionalFormatting sqref="J2">
    <cfRule type="top10" dxfId="4082" priority="41" rank="1"/>
  </conditionalFormatting>
  <conditionalFormatting sqref="I2">
    <cfRule type="top10" dxfId="4081" priority="42" rank="1"/>
  </conditionalFormatting>
  <conditionalFormatting sqref="J3">
    <cfRule type="top10" dxfId="4080" priority="31" rank="1"/>
  </conditionalFormatting>
  <conditionalFormatting sqref="I3">
    <cfRule type="top10" dxfId="4079" priority="32" rank="1"/>
  </conditionalFormatting>
  <conditionalFormatting sqref="H3">
    <cfRule type="top10" dxfId="4078" priority="33" rank="1"/>
  </conditionalFormatting>
  <conditionalFormatting sqref="G3">
    <cfRule type="top10" dxfId="4077" priority="34" rank="1"/>
  </conditionalFormatting>
  <conditionalFormatting sqref="F3">
    <cfRule type="top10" dxfId="4076" priority="35" rank="1"/>
  </conditionalFormatting>
  <conditionalFormatting sqref="E3">
    <cfRule type="top10" dxfId="4075" priority="36" rank="1"/>
  </conditionalFormatting>
  <conditionalFormatting sqref="J4">
    <cfRule type="top10" dxfId="4074" priority="25" rank="1"/>
  </conditionalFormatting>
  <conditionalFormatting sqref="I4">
    <cfRule type="top10" dxfId="4073" priority="26" rank="1"/>
  </conditionalFormatting>
  <conditionalFormatting sqref="H4">
    <cfRule type="top10" dxfId="4072" priority="27" rank="1"/>
  </conditionalFormatting>
  <conditionalFormatting sqref="G4">
    <cfRule type="top10" dxfId="4071" priority="28" rank="1"/>
  </conditionalFormatting>
  <conditionalFormatting sqref="F4">
    <cfRule type="top10" dxfId="4070" priority="29" rank="1"/>
  </conditionalFormatting>
  <conditionalFormatting sqref="E4">
    <cfRule type="top10" dxfId="4069" priority="30" rank="1"/>
  </conditionalFormatting>
  <conditionalFormatting sqref="J5">
    <cfRule type="top10" dxfId="4068" priority="19" rank="1"/>
  </conditionalFormatting>
  <conditionalFormatting sqref="I5">
    <cfRule type="top10" dxfId="4067" priority="20" rank="1"/>
  </conditionalFormatting>
  <conditionalFormatting sqref="H5">
    <cfRule type="top10" dxfId="4066" priority="21" rank="1"/>
  </conditionalFormatting>
  <conditionalFormatting sqref="G5">
    <cfRule type="top10" dxfId="4065" priority="22" rank="1"/>
  </conditionalFormatting>
  <conditionalFormatting sqref="F5">
    <cfRule type="top10" dxfId="4064" priority="23" rank="1"/>
  </conditionalFormatting>
  <conditionalFormatting sqref="E5">
    <cfRule type="top10" dxfId="4063" priority="24" rank="1"/>
  </conditionalFormatting>
  <conditionalFormatting sqref="F6">
    <cfRule type="top10" dxfId="4062" priority="18" rank="1"/>
  </conditionalFormatting>
  <conditionalFormatting sqref="E6">
    <cfRule type="top10" dxfId="4061" priority="17" rank="1"/>
  </conditionalFormatting>
  <conditionalFormatting sqref="I6">
    <cfRule type="top10" dxfId="4060" priority="14" rank="1"/>
  </conditionalFormatting>
  <conditionalFormatting sqref="H6">
    <cfRule type="top10" dxfId="4059" priority="15" rank="1"/>
  </conditionalFormatting>
  <conditionalFormatting sqref="G6">
    <cfRule type="top10" dxfId="4058" priority="16" rank="1"/>
  </conditionalFormatting>
  <conditionalFormatting sqref="J6">
    <cfRule type="top10" dxfId="4057" priority="13" rank="1"/>
  </conditionalFormatting>
  <conditionalFormatting sqref="J7">
    <cfRule type="top10" dxfId="4056" priority="1" rank="1"/>
  </conditionalFormatting>
  <conditionalFormatting sqref="I7">
    <cfRule type="top10" dxfId="4055" priority="2" rank="1"/>
  </conditionalFormatting>
  <conditionalFormatting sqref="H7">
    <cfRule type="top10" dxfId="4054" priority="3" rank="1"/>
  </conditionalFormatting>
  <conditionalFormatting sqref="G7">
    <cfRule type="top10" dxfId="4053" priority="4" rank="1"/>
  </conditionalFormatting>
  <conditionalFormatting sqref="F7">
    <cfRule type="top10" dxfId="4052" priority="5" rank="1"/>
  </conditionalFormatting>
  <conditionalFormatting sqref="E7">
    <cfRule type="top10" dxfId="4051" priority="6" rank="1"/>
  </conditionalFormatting>
  <hyperlinks>
    <hyperlink ref="Q1" location="'National Adult Rankings'!A1" display="Return to Rankings" xr:uid="{DDE36B85-786C-4399-A9B4-6277CC4332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8F5D-BF84-40AE-982D-2EA655FDA9B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290</v>
      </c>
      <c r="C2" s="22">
        <v>44072</v>
      </c>
      <c r="D2" s="23" t="s">
        <v>49</v>
      </c>
      <c r="E2" s="24">
        <v>146</v>
      </c>
      <c r="F2" s="24">
        <v>178</v>
      </c>
      <c r="G2" s="24">
        <v>179</v>
      </c>
      <c r="H2" s="24">
        <v>148</v>
      </c>
      <c r="I2" s="24">
        <v>174</v>
      </c>
      <c r="J2" s="24">
        <v>170</v>
      </c>
      <c r="K2" s="29">
        <v>6</v>
      </c>
      <c r="L2" s="29">
        <v>995</v>
      </c>
      <c r="M2" s="30">
        <v>165.83333333333334</v>
      </c>
      <c r="N2" s="31">
        <v>4</v>
      </c>
      <c r="O2" s="32">
        <v>169.83333333333334</v>
      </c>
    </row>
    <row r="5" spans="1:17" x14ac:dyDescent="0.25">
      <c r="K5" s="17">
        <f>SUM(K2:K4)</f>
        <v>6</v>
      </c>
      <c r="L5" s="17">
        <f>SUM(L2:L4)</f>
        <v>995</v>
      </c>
      <c r="M5" s="19">
        <f>SUM(L5/K5)</f>
        <v>165.83333333333334</v>
      </c>
      <c r="N5" s="17">
        <f>SUM(N2:N4)</f>
        <v>4</v>
      </c>
      <c r="O5" s="19">
        <f>SUM(M5+N5)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J2">
    <cfRule type="top10" dxfId="4050" priority="1" rank="1"/>
  </conditionalFormatting>
  <conditionalFormatting sqref="I2">
    <cfRule type="top10" dxfId="4049" priority="2" rank="1"/>
  </conditionalFormatting>
  <conditionalFormatting sqref="H2">
    <cfRule type="top10" dxfId="4048" priority="3" rank="1"/>
  </conditionalFormatting>
  <conditionalFormatting sqref="G2">
    <cfRule type="top10" dxfId="4047" priority="4" rank="1"/>
  </conditionalFormatting>
  <conditionalFormatting sqref="F2">
    <cfRule type="top10" dxfId="4046" priority="5" rank="1"/>
  </conditionalFormatting>
  <conditionalFormatting sqref="E2">
    <cfRule type="top10" dxfId="4045" priority="6" rank="1"/>
  </conditionalFormatting>
  <hyperlinks>
    <hyperlink ref="Q1" location="'National Adult Rankings'!A1" display="Return to Rankings" xr:uid="{BB24C2D5-8FCF-4B7F-A85F-117EE505EF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6F98C2-38F3-476A-80A6-8010CB0630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7B39-F740-469B-A4E2-49C893D14C6A}">
  <sheetPr codeName="Sheet112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137</v>
      </c>
      <c r="C2" s="22">
        <v>43968</v>
      </c>
      <c r="D2" s="23" t="s">
        <v>138</v>
      </c>
      <c r="E2" s="24">
        <v>188</v>
      </c>
      <c r="F2" s="24">
        <v>194</v>
      </c>
      <c r="G2" s="24">
        <v>184</v>
      </c>
      <c r="H2" s="24">
        <v>187</v>
      </c>
      <c r="I2" s="24"/>
      <c r="J2" s="24"/>
      <c r="K2" s="29">
        <f t="shared" ref="K2" si="0">COUNT(E2:J2)</f>
        <v>4</v>
      </c>
      <c r="L2" s="29">
        <f t="shared" ref="L2" si="1">SUM(E2:J2)</f>
        <v>753</v>
      </c>
      <c r="M2" s="30">
        <f t="shared" ref="M2" si="2">IFERROR(L2/K2,0)</f>
        <v>188.25</v>
      </c>
      <c r="N2" s="31">
        <v>3</v>
      </c>
      <c r="O2" s="32">
        <f t="shared" ref="O2" si="3">SUM(M2+N2)</f>
        <v>191.25</v>
      </c>
    </row>
    <row r="3" spans="1:17" x14ac:dyDescent="0.25">
      <c r="A3" s="20" t="s">
        <v>127</v>
      </c>
      <c r="B3" s="21" t="s">
        <v>137</v>
      </c>
      <c r="C3" s="22">
        <v>43978</v>
      </c>
      <c r="D3" s="23" t="s">
        <v>159</v>
      </c>
      <c r="E3" s="24">
        <v>195</v>
      </c>
      <c r="F3" s="24">
        <v>195</v>
      </c>
      <c r="G3" s="24">
        <v>194</v>
      </c>
      <c r="H3" s="24">
        <v>198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127</v>
      </c>
      <c r="B4" s="21" t="s">
        <v>137</v>
      </c>
      <c r="C4" s="22">
        <v>43989</v>
      </c>
      <c r="D4" s="23" t="s">
        <v>159</v>
      </c>
      <c r="E4" s="24">
        <v>186</v>
      </c>
      <c r="F4" s="24">
        <v>188</v>
      </c>
      <c r="G4" s="24">
        <v>197</v>
      </c>
      <c r="H4" s="24">
        <v>196</v>
      </c>
      <c r="I4" s="24"/>
      <c r="J4" s="24"/>
      <c r="K4" s="29">
        <v>4</v>
      </c>
      <c r="L4" s="29">
        <v>767</v>
      </c>
      <c r="M4" s="30">
        <v>191.75</v>
      </c>
      <c r="N4" s="31">
        <v>4</v>
      </c>
      <c r="O4" s="32">
        <v>195.75</v>
      </c>
    </row>
    <row r="5" spans="1:17" x14ac:dyDescent="0.25">
      <c r="A5" s="20" t="s">
        <v>127</v>
      </c>
      <c r="B5" s="21" t="s">
        <v>137</v>
      </c>
      <c r="C5" s="22">
        <v>44002</v>
      </c>
      <c r="D5" s="23" t="s">
        <v>204</v>
      </c>
      <c r="E5" s="24">
        <v>188</v>
      </c>
      <c r="F5" s="24">
        <v>193</v>
      </c>
      <c r="G5" s="24">
        <v>198</v>
      </c>
      <c r="H5" s="24">
        <v>173</v>
      </c>
      <c r="I5" s="24"/>
      <c r="J5" s="24"/>
      <c r="K5" s="29">
        <v>4</v>
      </c>
      <c r="L5" s="29">
        <v>752</v>
      </c>
      <c r="M5" s="30">
        <v>188</v>
      </c>
      <c r="N5" s="31">
        <v>2</v>
      </c>
      <c r="O5" s="32">
        <v>190</v>
      </c>
    </row>
    <row r="6" spans="1:17" x14ac:dyDescent="0.25">
      <c r="A6" s="20" t="s">
        <v>127</v>
      </c>
      <c r="B6" s="21" t="s">
        <v>137</v>
      </c>
      <c r="C6" s="22">
        <v>44006</v>
      </c>
      <c r="D6" s="23" t="s">
        <v>159</v>
      </c>
      <c r="E6" s="24">
        <v>193</v>
      </c>
      <c r="F6" s="24">
        <v>197</v>
      </c>
      <c r="G6" s="24">
        <v>194</v>
      </c>
      <c r="H6" s="24">
        <v>197</v>
      </c>
      <c r="I6" s="24"/>
      <c r="J6" s="24"/>
      <c r="K6" s="29">
        <v>4</v>
      </c>
      <c r="L6" s="29">
        <v>781</v>
      </c>
      <c r="M6" s="30">
        <v>195.25</v>
      </c>
      <c r="N6" s="31">
        <v>2</v>
      </c>
      <c r="O6" s="32">
        <v>197.25</v>
      </c>
    </row>
    <row r="7" spans="1:17" x14ac:dyDescent="0.25">
      <c r="A7" s="20" t="s">
        <v>127</v>
      </c>
      <c r="B7" s="21" t="s">
        <v>137</v>
      </c>
      <c r="C7" s="22">
        <v>44024</v>
      </c>
      <c r="D7" s="23" t="s">
        <v>159</v>
      </c>
      <c r="E7" s="24">
        <v>193</v>
      </c>
      <c r="F7" s="24">
        <v>192</v>
      </c>
      <c r="G7" s="24">
        <v>189</v>
      </c>
      <c r="H7" s="24">
        <v>196</v>
      </c>
      <c r="I7" s="24">
        <v>193</v>
      </c>
      <c r="J7" s="24">
        <v>191</v>
      </c>
      <c r="K7" s="29">
        <v>6</v>
      </c>
      <c r="L7" s="29">
        <v>1154</v>
      </c>
      <c r="M7" s="30">
        <v>192.33333333333334</v>
      </c>
      <c r="N7" s="31">
        <v>4</v>
      </c>
      <c r="O7" s="32">
        <v>196.33333333333334</v>
      </c>
    </row>
    <row r="8" spans="1:17" x14ac:dyDescent="0.25">
      <c r="A8" s="20" t="s">
        <v>127</v>
      </c>
      <c r="B8" s="21" t="s">
        <v>137</v>
      </c>
      <c r="C8" s="22">
        <v>44030</v>
      </c>
      <c r="D8" s="23" t="s">
        <v>204</v>
      </c>
      <c r="E8" s="24">
        <v>192</v>
      </c>
      <c r="F8" s="24">
        <v>195</v>
      </c>
      <c r="G8" s="24">
        <v>188</v>
      </c>
      <c r="H8" s="24">
        <v>191</v>
      </c>
      <c r="I8" s="24"/>
      <c r="J8" s="24"/>
      <c r="K8" s="29">
        <v>4</v>
      </c>
      <c r="L8" s="29">
        <v>766</v>
      </c>
      <c r="M8" s="30">
        <v>191.5</v>
      </c>
      <c r="N8" s="31">
        <v>2</v>
      </c>
      <c r="O8" s="32">
        <v>193.5</v>
      </c>
    </row>
    <row r="9" spans="1:17" x14ac:dyDescent="0.25">
      <c r="A9" s="20" t="s">
        <v>127</v>
      </c>
      <c r="B9" s="21" t="s">
        <v>137</v>
      </c>
      <c r="C9" s="22">
        <v>44122</v>
      </c>
      <c r="D9" s="23" t="s">
        <v>159</v>
      </c>
      <c r="E9" s="24">
        <v>190</v>
      </c>
      <c r="F9" s="24">
        <v>191</v>
      </c>
      <c r="G9" s="24">
        <v>188</v>
      </c>
      <c r="H9" s="24">
        <v>193</v>
      </c>
      <c r="I9" s="24">
        <v>193</v>
      </c>
      <c r="J9" s="24">
        <v>194</v>
      </c>
      <c r="K9" s="29">
        <v>6</v>
      </c>
      <c r="L9" s="29">
        <v>1149</v>
      </c>
      <c r="M9" s="30">
        <v>191.5</v>
      </c>
      <c r="N9" s="31">
        <v>4</v>
      </c>
      <c r="O9" s="32">
        <v>195.5</v>
      </c>
    </row>
    <row r="12" spans="1:17" x14ac:dyDescent="0.25">
      <c r="K12" s="17">
        <f>SUM(K2:K11)</f>
        <v>36</v>
      </c>
      <c r="L12" s="17">
        <f>SUM(L2:L11)</f>
        <v>6904</v>
      </c>
      <c r="M12" s="19">
        <f>SUM(L12/K12)</f>
        <v>191.77777777777777</v>
      </c>
      <c r="N12" s="17">
        <f>SUM(N2:N11)</f>
        <v>24</v>
      </c>
      <c r="O12" s="19">
        <f>SUM(M12+N12)</f>
        <v>215.77777777777777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J7" name="Range1_3_5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_1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3_1"/>
    <protectedRange algorithmName="SHA-512" hashValue="ON39YdpmFHfN9f47KpiRvqrKx0V9+erV1CNkpWzYhW/Qyc6aT8rEyCrvauWSYGZK2ia3o7vd3akF07acHAFpOA==" saltValue="yVW9XmDwTqEnmpSGai0KYg==" spinCount="100000" sqref="E9:H9" name="Range1_3_14"/>
  </protectedRanges>
  <conditionalFormatting sqref="E2">
    <cfRule type="top10" dxfId="4044" priority="50" rank="1"/>
  </conditionalFormatting>
  <conditionalFormatting sqref="H2">
    <cfRule type="top10" dxfId="4043" priority="47" rank="1"/>
  </conditionalFormatting>
  <conditionalFormatting sqref="F2">
    <cfRule type="top10" dxfId="4042" priority="45" rank="1"/>
  </conditionalFormatting>
  <conditionalFormatting sqref="G2">
    <cfRule type="top10" dxfId="4041" priority="46" rank="1"/>
  </conditionalFormatting>
  <conditionalFormatting sqref="I2">
    <cfRule type="top10" dxfId="4040" priority="48" rank="1"/>
  </conditionalFormatting>
  <conditionalFormatting sqref="J2">
    <cfRule type="top10" dxfId="4039" priority="49" rank="1"/>
  </conditionalFormatting>
  <conditionalFormatting sqref="F3">
    <cfRule type="top10" dxfId="4038" priority="43" rank="1"/>
  </conditionalFormatting>
  <conditionalFormatting sqref="G3">
    <cfRule type="top10" dxfId="4037" priority="42" rank="1"/>
  </conditionalFormatting>
  <conditionalFormatting sqref="H3">
    <cfRule type="top10" dxfId="4036" priority="41" rank="1"/>
  </conditionalFormatting>
  <conditionalFormatting sqref="I3">
    <cfRule type="top10" dxfId="4035" priority="39" rank="1"/>
  </conditionalFormatting>
  <conditionalFormatting sqref="J3">
    <cfRule type="top10" dxfId="4034" priority="40" rank="1"/>
  </conditionalFormatting>
  <conditionalFormatting sqref="E3">
    <cfRule type="top10" dxfId="4033" priority="44" rank="1"/>
  </conditionalFormatting>
  <conditionalFormatting sqref="F4">
    <cfRule type="top10" dxfId="4032" priority="37" rank="1"/>
  </conditionalFormatting>
  <conditionalFormatting sqref="G4">
    <cfRule type="top10" dxfId="4031" priority="36" rank="1"/>
  </conditionalFormatting>
  <conditionalFormatting sqref="H4">
    <cfRule type="top10" dxfId="4030" priority="35" rank="1"/>
  </conditionalFormatting>
  <conditionalFormatting sqref="I4">
    <cfRule type="top10" dxfId="4029" priority="33" rank="1"/>
  </conditionalFormatting>
  <conditionalFormatting sqref="J4">
    <cfRule type="top10" dxfId="4028" priority="34" rank="1"/>
  </conditionalFormatting>
  <conditionalFormatting sqref="E4">
    <cfRule type="top10" dxfId="4027" priority="38" rank="1"/>
  </conditionalFormatting>
  <conditionalFormatting sqref="F5">
    <cfRule type="top10" dxfId="4026" priority="31" rank="1"/>
  </conditionalFormatting>
  <conditionalFormatting sqref="G5">
    <cfRule type="top10" dxfId="4025" priority="30" rank="1"/>
  </conditionalFormatting>
  <conditionalFormatting sqref="H5">
    <cfRule type="top10" dxfId="4024" priority="29" rank="1"/>
  </conditionalFormatting>
  <conditionalFormatting sqref="I5">
    <cfRule type="top10" dxfId="4023" priority="27" rank="1"/>
  </conditionalFormatting>
  <conditionalFormatting sqref="J5">
    <cfRule type="top10" dxfId="4022" priority="28" rank="1"/>
  </conditionalFormatting>
  <conditionalFormatting sqref="E5">
    <cfRule type="top10" dxfId="4021" priority="32" rank="1"/>
  </conditionalFormatting>
  <conditionalFormatting sqref="F6">
    <cfRule type="top10" dxfId="4020" priority="25" rank="1"/>
  </conditionalFormatting>
  <conditionalFormatting sqref="G6">
    <cfRule type="top10" dxfId="4019" priority="24" rank="1"/>
  </conditionalFormatting>
  <conditionalFormatting sqref="H6">
    <cfRule type="top10" dxfId="4018" priority="23" rank="1"/>
  </conditionalFormatting>
  <conditionalFormatting sqref="I6">
    <cfRule type="top10" dxfId="4017" priority="21" rank="1"/>
  </conditionalFormatting>
  <conditionalFormatting sqref="J6">
    <cfRule type="top10" dxfId="4016" priority="22" rank="1"/>
  </conditionalFormatting>
  <conditionalFormatting sqref="E6">
    <cfRule type="top10" dxfId="4015" priority="26" rank="1"/>
  </conditionalFormatting>
  <conditionalFormatting sqref="F7">
    <cfRule type="top10" dxfId="4014" priority="19" rank="1"/>
  </conditionalFormatting>
  <conditionalFormatting sqref="G7">
    <cfRule type="top10" dxfId="4013" priority="18" rank="1"/>
  </conditionalFormatting>
  <conditionalFormatting sqref="H7">
    <cfRule type="top10" dxfId="4012" priority="17" rank="1"/>
  </conditionalFormatting>
  <conditionalFormatting sqref="I7">
    <cfRule type="top10" dxfId="4011" priority="15" rank="1"/>
  </conditionalFormatting>
  <conditionalFormatting sqref="J7">
    <cfRule type="top10" dxfId="4010" priority="16" rank="1"/>
  </conditionalFormatting>
  <conditionalFormatting sqref="E7">
    <cfRule type="top10" dxfId="4009" priority="20" rank="1"/>
  </conditionalFormatting>
  <conditionalFormatting sqref="F8">
    <cfRule type="top10" dxfId="4008" priority="12" rank="1"/>
  </conditionalFormatting>
  <conditionalFormatting sqref="I8">
    <cfRule type="top10" dxfId="4007" priority="9" rank="1"/>
    <cfRule type="top10" dxfId="4006" priority="14" rank="1"/>
  </conditionalFormatting>
  <conditionalFormatting sqref="E8">
    <cfRule type="top10" dxfId="4005" priority="13" rank="1"/>
  </conditionalFormatting>
  <conditionalFormatting sqref="G8">
    <cfRule type="top10" dxfId="4004" priority="11" rank="1"/>
  </conditionalFormatting>
  <conditionalFormatting sqref="H8">
    <cfRule type="top10" dxfId="4003" priority="10" rank="1"/>
  </conditionalFormatting>
  <conditionalFormatting sqref="J8">
    <cfRule type="top10" dxfId="4002" priority="8" rank="1"/>
  </conditionalFormatting>
  <conditionalFormatting sqref="F9">
    <cfRule type="top10" dxfId="4001" priority="5" rank="1"/>
  </conditionalFormatting>
  <conditionalFormatting sqref="I9">
    <cfRule type="top10" dxfId="4000" priority="2" rank="1"/>
    <cfRule type="top10" dxfId="3999" priority="7" rank="1"/>
  </conditionalFormatting>
  <conditionalFormatting sqref="E9">
    <cfRule type="top10" dxfId="3998" priority="6" rank="1"/>
  </conditionalFormatting>
  <conditionalFormatting sqref="G9">
    <cfRule type="top10" dxfId="3997" priority="4" rank="1"/>
  </conditionalFormatting>
  <conditionalFormatting sqref="H9">
    <cfRule type="top10" dxfId="3996" priority="3" rank="1"/>
  </conditionalFormatting>
  <conditionalFormatting sqref="J9">
    <cfRule type="top10" dxfId="3995" priority="1" rank="1"/>
  </conditionalFormatting>
  <hyperlinks>
    <hyperlink ref="Q1" location="'National Adult Rankings'!A1" display="Return to Rankings" xr:uid="{AA08A105-C5FF-44D1-AB59-6F99BBACB6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D7B01F-6F29-4789-84EC-1361A1424B7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CF3F050E-D65D-4D05-9B6C-D40C6593FE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F474-1DE6-46D3-AD7B-5D40C94C29CA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208</v>
      </c>
      <c r="C2" s="22">
        <v>44002</v>
      </c>
      <c r="D2" s="23" t="s">
        <v>204</v>
      </c>
      <c r="E2" s="24">
        <v>163</v>
      </c>
      <c r="F2" s="24">
        <v>166</v>
      </c>
      <c r="G2" s="24">
        <v>168</v>
      </c>
      <c r="H2" s="24">
        <v>175</v>
      </c>
      <c r="I2" s="24"/>
      <c r="J2" s="24"/>
      <c r="K2" s="29">
        <v>4</v>
      </c>
      <c r="L2" s="29">
        <v>672</v>
      </c>
      <c r="M2" s="30">
        <v>168</v>
      </c>
      <c r="N2" s="31">
        <v>11</v>
      </c>
      <c r="O2" s="32">
        <v>179</v>
      </c>
    </row>
    <row r="3" spans="1:17" x14ac:dyDescent="0.25">
      <c r="A3" s="20" t="s">
        <v>78</v>
      </c>
      <c r="B3" s="21" t="s">
        <v>208</v>
      </c>
      <c r="C3" s="22">
        <v>44030</v>
      </c>
      <c r="D3" s="23" t="s">
        <v>204</v>
      </c>
      <c r="E3" s="24">
        <v>175</v>
      </c>
      <c r="F3" s="24">
        <v>182</v>
      </c>
      <c r="G3" s="24">
        <v>181</v>
      </c>
      <c r="H3" s="24">
        <v>189</v>
      </c>
      <c r="I3" s="24"/>
      <c r="J3" s="24"/>
      <c r="K3" s="29">
        <v>4</v>
      </c>
      <c r="L3" s="29">
        <v>727</v>
      </c>
      <c r="M3" s="30">
        <v>181.75</v>
      </c>
      <c r="N3" s="31">
        <v>2</v>
      </c>
      <c r="O3" s="32">
        <v>183.75</v>
      </c>
    </row>
    <row r="6" spans="1:17" x14ac:dyDescent="0.25">
      <c r="K6" s="17">
        <f>SUM(K2:K5)</f>
        <v>8</v>
      </c>
      <c r="L6" s="17">
        <f>SUM(L2:L5)</f>
        <v>1399</v>
      </c>
      <c r="M6" s="19">
        <f>SUM(L6/K6)</f>
        <v>174.875</v>
      </c>
      <c r="N6" s="17">
        <f>SUM(N2:N5)</f>
        <v>13</v>
      </c>
      <c r="O6" s="19">
        <f>SUM(M6+N6)</f>
        <v>187.875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31"/>
    <protectedRange algorithmName="SHA-512" hashValue="ON39YdpmFHfN9f47KpiRvqrKx0V9+erV1CNkpWzYhW/Qyc6aT8rEyCrvauWSYGZK2ia3o7vd3akF07acHAFpOA==" saltValue="yVW9XmDwTqEnmpSGai0KYg==" spinCount="100000" sqref="D3" name="Range1_1_24"/>
  </protectedRanges>
  <conditionalFormatting sqref="I2">
    <cfRule type="top10" dxfId="3994" priority="9" rank="1"/>
  </conditionalFormatting>
  <conditionalFormatting sqref="H2">
    <cfRule type="top10" dxfId="3993" priority="10" rank="1"/>
  </conditionalFormatting>
  <conditionalFormatting sqref="G2">
    <cfRule type="top10" dxfId="3992" priority="11" rank="1"/>
  </conditionalFormatting>
  <conditionalFormatting sqref="F2">
    <cfRule type="top10" dxfId="3991" priority="12" rank="1"/>
  </conditionalFormatting>
  <conditionalFormatting sqref="E2">
    <cfRule type="top10" dxfId="3990" priority="8" rank="1"/>
  </conditionalFormatting>
  <conditionalFormatting sqref="J2">
    <cfRule type="top10" dxfId="3989" priority="7" rank="1"/>
  </conditionalFormatting>
  <conditionalFormatting sqref="I3">
    <cfRule type="top10" dxfId="3988" priority="3" rank="1"/>
  </conditionalFormatting>
  <conditionalFormatting sqref="H3">
    <cfRule type="top10" dxfId="3987" priority="4" rank="1"/>
  </conditionalFormatting>
  <conditionalFormatting sqref="G3">
    <cfRule type="top10" dxfId="3986" priority="5" rank="1"/>
  </conditionalFormatting>
  <conditionalFormatting sqref="F3">
    <cfRule type="top10" dxfId="3985" priority="6" rank="1"/>
  </conditionalFormatting>
  <conditionalFormatting sqref="E3">
    <cfRule type="top10" dxfId="3984" priority="2" rank="1"/>
  </conditionalFormatting>
  <conditionalFormatting sqref="J3">
    <cfRule type="top10" dxfId="3983" priority="1" rank="1"/>
  </conditionalFormatting>
  <dataValidations count="1">
    <dataValidation type="list" allowBlank="1" showInputMessage="1" showErrorMessage="1" sqref="B2" xr:uid="{3B446E31-7325-43C1-A425-8EBBE061C595}">
      <formula1>$H$2:$H$116</formula1>
    </dataValidation>
  </dataValidations>
  <hyperlinks>
    <hyperlink ref="Q1" location="'National Adult Rankings'!A1" display="Return to Rankings" xr:uid="{CB8C2662-4F3A-4178-9C36-C9051570D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2F3AC4-60F7-4E61-9016-DDD95CAF25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A15F-F35B-443C-9E40-8F947364318E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170</v>
      </c>
      <c r="C2" s="22">
        <v>43981</v>
      </c>
      <c r="D2" s="23" t="s">
        <v>171</v>
      </c>
      <c r="E2" s="24">
        <v>193</v>
      </c>
      <c r="F2" s="24">
        <v>192</v>
      </c>
      <c r="G2" s="24">
        <v>190</v>
      </c>
      <c r="H2" s="24">
        <v>194</v>
      </c>
      <c r="I2" s="24"/>
      <c r="J2" s="24"/>
      <c r="K2" s="29">
        <v>4</v>
      </c>
      <c r="L2" s="29">
        <v>769</v>
      </c>
      <c r="M2" s="30">
        <v>192.25</v>
      </c>
      <c r="N2" s="31">
        <v>2</v>
      </c>
      <c r="O2" s="32">
        <v>194.25</v>
      </c>
    </row>
    <row r="3" spans="1:17" x14ac:dyDescent="0.25">
      <c r="A3" s="20" t="s">
        <v>61</v>
      </c>
      <c r="B3" s="21" t="s">
        <v>170</v>
      </c>
      <c r="C3" s="22">
        <v>43995</v>
      </c>
      <c r="D3" s="23" t="s">
        <v>171</v>
      </c>
      <c r="E3" s="24">
        <v>189</v>
      </c>
      <c r="F3" s="24">
        <v>189</v>
      </c>
      <c r="G3" s="24">
        <v>196</v>
      </c>
      <c r="H3" s="24">
        <v>193</v>
      </c>
      <c r="I3" s="24"/>
      <c r="J3" s="24"/>
      <c r="K3" s="29">
        <f>COUNT(E3:J3)</f>
        <v>4</v>
      </c>
      <c r="L3" s="29">
        <f>SUM(E3:J3)</f>
        <v>767</v>
      </c>
      <c r="M3" s="30">
        <f>IFERROR(L3/K3,0)</f>
        <v>191.75</v>
      </c>
      <c r="N3" s="31">
        <v>4</v>
      </c>
      <c r="O3" s="32">
        <f>SUM(M3+N3)</f>
        <v>195.75</v>
      </c>
    </row>
    <row r="4" spans="1:17" x14ac:dyDescent="0.25">
      <c r="A4" s="20" t="s">
        <v>61</v>
      </c>
      <c r="B4" s="21" t="s">
        <v>170</v>
      </c>
      <c r="C4" s="22">
        <v>44037</v>
      </c>
      <c r="D4" s="23" t="s">
        <v>256</v>
      </c>
      <c r="E4" s="24">
        <v>186</v>
      </c>
      <c r="F4" s="24">
        <v>198</v>
      </c>
      <c r="G4" s="24">
        <v>189</v>
      </c>
      <c r="H4" s="24">
        <v>190</v>
      </c>
      <c r="I4" s="24"/>
      <c r="J4" s="24"/>
      <c r="K4" s="29">
        <v>4</v>
      </c>
      <c r="L4" s="29">
        <v>763</v>
      </c>
      <c r="M4" s="30">
        <v>190.75</v>
      </c>
      <c r="N4" s="31">
        <v>8</v>
      </c>
      <c r="O4" s="32">
        <v>198.75</v>
      </c>
    </row>
    <row r="5" spans="1:17" x14ac:dyDescent="0.25">
      <c r="A5" s="20" t="s">
        <v>127</v>
      </c>
      <c r="B5" s="21" t="s">
        <v>170</v>
      </c>
      <c r="C5" s="22">
        <v>44093</v>
      </c>
      <c r="D5" s="23" t="s">
        <v>256</v>
      </c>
      <c r="E5" s="24">
        <v>189</v>
      </c>
      <c r="F5" s="24">
        <v>190</v>
      </c>
      <c r="G5" s="24">
        <v>195</v>
      </c>
      <c r="H5" s="24"/>
      <c r="I5" s="24"/>
      <c r="J5" s="24"/>
      <c r="K5" s="29">
        <v>3</v>
      </c>
      <c r="L5" s="29">
        <v>574</v>
      </c>
      <c r="M5" s="30">
        <v>191.33333333333334</v>
      </c>
      <c r="N5" s="31">
        <v>4</v>
      </c>
      <c r="O5" s="32">
        <v>195.33333333333334</v>
      </c>
    </row>
    <row r="6" spans="1:17" x14ac:dyDescent="0.25">
      <c r="A6" s="20" t="s">
        <v>61</v>
      </c>
      <c r="B6" s="21" t="s">
        <v>170</v>
      </c>
      <c r="C6" s="22">
        <v>44093</v>
      </c>
      <c r="D6" s="23" t="s">
        <v>335</v>
      </c>
      <c r="E6" s="24">
        <v>189</v>
      </c>
      <c r="F6" s="24">
        <v>193</v>
      </c>
      <c r="G6" s="24">
        <v>190</v>
      </c>
      <c r="H6" s="24"/>
      <c r="I6" s="24"/>
      <c r="J6" s="24"/>
      <c r="K6" s="29">
        <v>3</v>
      </c>
      <c r="L6" s="29">
        <v>572</v>
      </c>
      <c r="M6" s="30">
        <v>190.66666666666666</v>
      </c>
      <c r="N6" s="31">
        <v>4</v>
      </c>
      <c r="O6" s="32">
        <v>194.66666666666666</v>
      </c>
    </row>
    <row r="9" spans="1:17" x14ac:dyDescent="0.25">
      <c r="K9" s="17">
        <f>SUM(K2:K8)</f>
        <v>18</v>
      </c>
      <c r="L9" s="17">
        <f>SUM(L2:L8)</f>
        <v>3445</v>
      </c>
      <c r="M9" s="19">
        <f>SUM(L9/K9)</f>
        <v>191.38888888888889</v>
      </c>
      <c r="N9" s="17">
        <f>SUM(N2:N8)</f>
        <v>22</v>
      </c>
      <c r="O9" s="19">
        <f>SUM(M9+N9)</f>
        <v>213.38888888888889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_1"/>
  </protectedRanges>
  <conditionalFormatting sqref="F2">
    <cfRule type="top10" dxfId="3982" priority="29" rank="1"/>
  </conditionalFormatting>
  <conditionalFormatting sqref="G2">
    <cfRule type="top10" dxfId="3981" priority="28" rank="1"/>
  </conditionalFormatting>
  <conditionalFormatting sqref="H2">
    <cfRule type="top10" dxfId="3980" priority="27" rank="1"/>
  </conditionalFormatting>
  <conditionalFormatting sqref="I2">
    <cfRule type="top10" dxfId="3979" priority="25" rank="1"/>
  </conditionalFormatting>
  <conditionalFormatting sqref="J2">
    <cfRule type="top10" dxfId="3978" priority="26" rank="1"/>
  </conditionalFormatting>
  <conditionalFormatting sqref="E2">
    <cfRule type="top10" dxfId="3977" priority="30" rank="1"/>
  </conditionalFormatting>
  <conditionalFormatting sqref="F3">
    <cfRule type="top10" dxfId="3976" priority="19" rank="1"/>
  </conditionalFormatting>
  <conditionalFormatting sqref="G3">
    <cfRule type="top10" dxfId="3975" priority="20" rank="1"/>
  </conditionalFormatting>
  <conditionalFormatting sqref="H3">
    <cfRule type="top10" dxfId="3974" priority="21" rank="1"/>
  </conditionalFormatting>
  <conditionalFormatting sqref="I3">
    <cfRule type="top10" dxfId="3973" priority="22" rank="1"/>
  </conditionalFormatting>
  <conditionalFormatting sqref="J3">
    <cfRule type="top10" dxfId="3972" priority="23" rank="1"/>
  </conditionalFormatting>
  <conditionalFormatting sqref="E3">
    <cfRule type="top10" dxfId="3971" priority="24" rank="1"/>
  </conditionalFormatting>
  <conditionalFormatting sqref="F4">
    <cfRule type="top10" dxfId="3970" priority="17" rank="1"/>
  </conditionalFormatting>
  <conditionalFormatting sqref="G4">
    <cfRule type="top10" dxfId="3969" priority="16" rank="1"/>
  </conditionalFormatting>
  <conditionalFormatting sqref="H4">
    <cfRule type="top10" dxfId="3968" priority="15" rank="1"/>
  </conditionalFormatting>
  <conditionalFormatting sqref="I4">
    <cfRule type="top10" dxfId="3967" priority="13" rank="1"/>
  </conditionalFormatting>
  <conditionalFormatting sqref="J4">
    <cfRule type="top10" dxfId="3966" priority="14" rank="1"/>
  </conditionalFormatting>
  <conditionalFormatting sqref="E4">
    <cfRule type="top10" dxfId="3965" priority="18" rank="1"/>
  </conditionalFormatting>
  <conditionalFormatting sqref="I5">
    <cfRule type="top10" dxfId="3964" priority="12" rank="1"/>
  </conditionalFormatting>
  <conditionalFormatting sqref="E5">
    <cfRule type="top10" dxfId="3963" priority="11" rank="1"/>
  </conditionalFormatting>
  <conditionalFormatting sqref="F5">
    <cfRule type="top10" dxfId="3962" priority="10" rank="1"/>
  </conditionalFormatting>
  <conditionalFormatting sqref="G5">
    <cfRule type="top10" dxfId="3961" priority="9" rank="1"/>
  </conditionalFormatting>
  <conditionalFormatting sqref="H5">
    <cfRule type="top10" dxfId="3960" priority="8" rank="1"/>
  </conditionalFormatting>
  <conditionalFormatting sqref="J5">
    <cfRule type="top10" dxfId="3959" priority="7" rank="1"/>
  </conditionalFormatting>
  <conditionalFormatting sqref="F6">
    <cfRule type="top10" dxfId="3958" priority="5" rank="1"/>
  </conditionalFormatting>
  <conditionalFormatting sqref="G6">
    <cfRule type="top10" dxfId="3957" priority="4" rank="1"/>
  </conditionalFormatting>
  <conditionalFormatting sqref="H6">
    <cfRule type="top10" dxfId="3956" priority="3" rank="1"/>
  </conditionalFormatting>
  <conditionalFormatting sqref="I6">
    <cfRule type="top10" dxfId="3955" priority="1" rank="1"/>
  </conditionalFormatting>
  <conditionalFormatting sqref="J6">
    <cfRule type="top10" dxfId="3954" priority="2" rank="1"/>
  </conditionalFormatting>
  <conditionalFormatting sqref="E6">
    <cfRule type="top10" dxfId="3953" priority="6" rank="1"/>
  </conditionalFormatting>
  <hyperlinks>
    <hyperlink ref="Q1" location="'National Adult Rankings'!A1" display="Return to Rankings" xr:uid="{FDAA6D79-4762-41B1-B5EF-8E6DBE249C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7D1B1F-A8F8-4E30-80B8-84D19DCEDC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E93337E-19E8-4026-9764-DEC1201A0755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44D7-65C6-4295-A896-24CD8147B204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215</v>
      </c>
      <c r="C2" s="22">
        <v>44009</v>
      </c>
      <c r="D2" s="23" t="s">
        <v>82</v>
      </c>
      <c r="E2" s="24">
        <v>152</v>
      </c>
      <c r="F2" s="24">
        <v>154</v>
      </c>
      <c r="G2" s="24">
        <v>151</v>
      </c>
      <c r="H2" s="24">
        <v>156</v>
      </c>
      <c r="I2" s="24"/>
      <c r="J2" s="24"/>
      <c r="K2" s="29">
        <v>4</v>
      </c>
      <c r="L2" s="29">
        <v>613</v>
      </c>
      <c r="M2" s="30">
        <v>153.25</v>
      </c>
      <c r="N2" s="31">
        <v>4</v>
      </c>
      <c r="O2" s="32">
        <v>157.25</v>
      </c>
    </row>
    <row r="5" spans="1:17" x14ac:dyDescent="0.25">
      <c r="K5" s="17">
        <f>SUM(K2:K4)</f>
        <v>4</v>
      </c>
      <c r="L5" s="17">
        <f>SUM(L2:L4)</f>
        <v>613</v>
      </c>
      <c r="M5" s="19">
        <f>SUM(L5/K5)</f>
        <v>153.25</v>
      </c>
      <c r="N5" s="17">
        <f>SUM(N2:N4)</f>
        <v>4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3"/>
    <protectedRange algorithmName="SHA-512" hashValue="ON39YdpmFHfN9f47KpiRvqrKx0V9+erV1CNkpWzYhW/Qyc6aT8rEyCrvauWSYGZK2ia3o7vd3akF07acHAFpOA==" saltValue="yVW9XmDwTqEnmpSGai0KYg==" spinCount="100000" sqref="D2" name="Range1_1_5_3"/>
  </protectedRanges>
  <conditionalFormatting sqref="E2">
    <cfRule type="top10" dxfId="3952" priority="6" rank="1"/>
  </conditionalFormatting>
  <conditionalFormatting sqref="F2">
    <cfRule type="top10" dxfId="3951" priority="5" rank="1"/>
  </conditionalFormatting>
  <conditionalFormatting sqref="G2">
    <cfRule type="top10" dxfId="3950" priority="4" rank="1"/>
  </conditionalFormatting>
  <conditionalFormatting sqref="H2">
    <cfRule type="top10" dxfId="3949" priority="3" rank="1"/>
  </conditionalFormatting>
  <conditionalFormatting sqref="J2">
    <cfRule type="top10" dxfId="3948" priority="1" rank="1"/>
  </conditionalFormatting>
  <conditionalFormatting sqref="I2">
    <cfRule type="top10" dxfId="3947" priority="2" rank="1"/>
  </conditionalFormatting>
  <hyperlinks>
    <hyperlink ref="Q1" location="'National Adult Rankings'!A1" display="Return to Rankings" xr:uid="{1566AD6E-01FB-4299-B9A2-58109A93B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AB7D81-2DE6-4CEC-8BE9-18C8F464E4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FE4C-06CE-4DBC-9773-AB65450B0CE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338</v>
      </c>
      <c r="C2" s="22">
        <v>44093</v>
      </c>
      <c r="D2" s="23" t="s">
        <v>256</v>
      </c>
      <c r="E2" s="24">
        <v>193</v>
      </c>
      <c r="F2" s="24">
        <v>189</v>
      </c>
      <c r="G2" s="24">
        <v>188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4</v>
      </c>
      <c r="O2" s="32">
        <v>194</v>
      </c>
    </row>
    <row r="5" spans="1:17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4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5690" priority="6" rank="1"/>
  </conditionalFormatting>
  <conditionalFormatting sqref="E2">
    <cfRule type="top10" dxfId="5689" priority="5" rank="1"/>
  </conditionalFormatting>
  <conditionalFormatting sqref="F2">
    <cfRule type="top10" dxfId="5688" priority="4" rank="1"/>
  </conditionalFormatting>
  <conditionalFormatting sqref="G2">
    <cfRule type="top10" dxfId="5687" priority="3" rank="1"/>
  </conditionalFormatting>
  <conditionalFormatting sqref="H2">
    <cfRule type="top10" dxfId="5686" priority="2" rank="1"/>
  </conditionalFormatting>
  <conditionalFormatting sqref="J2">
    <cfRule type="top10" dxfId="5685" priority="1" rank="1"/>
  </conditionalFormatting>
  <hyperlinks>
    <hyperlink ref="Q1" location="'National Adult Rankings'!A1" display="Return to Rankings" xr:uid="{E1567591-8054-48F4-B036-C14CD0EA8A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122535-CBA2-4CDB-9A22-F3111952B0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814A-75E0-45FE-B09C-EF32268F7DF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361</v>
      </c>
      <c r="C2" s="22">
        <v>44142</v>
      </c>
      <c r="D2" s="23" t="s">
        <v>69</v>
      </c>
      <c r="E2" s="24">
        <v>176</v>
      </c>
      <c r="F2" s="24">
        <v>186</v>
      </c>
      <c r="G2" s="24">
        <v>193</v>
      </c>
      <c r="H2" s="24">
        <v>191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4" spans="1:17" x14ac:dyDescent="0.25">
      <c r="K4" s="17">
        <f>SUM(K2:K3)</f>
        <v>6</v>
      </c>
      <c r="L4" s="17">
        <f>SUM(L2:L3)</f>
        <v>909</v>
      </c>
      <c r="M4" s="19">
        <f>SUM(L4/K4)</f>
        <v>151.5</v>
      </c>
      <c r="N4" s="17">
        <f>SUM(N2:N3)</f>
        <v>8</v>
      </c>
      <c r="O4" s="19">
        <f>SUM(M4+N4)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" name="Range1_4_1"/>
  </protectedRanges>
  <conditionalFormatting sqref="J2">
    <cfRule type="top10" dxfId="3946" priority="35" rank="1"/>
  </conditionalFormatting>
  <conditionalFormatting sqref="I2">
    <cfRule type="top10" dxfId="3945" priority="36" rank="1"/>
  </conditionalFormatting>
  <conditionalFormatting sqref="E2">
    <cfRule type="top10" dxfId="3944" priority="4" rank="1"/>
  </conditionalFormatting>
  <conditionalFormatting sqref="F2">
    <cfRule type="top10" dxfId="3943" priority="3" rank="1"/>
  </conditionalFormatting>
  <conditionalFormatting sqref="G2">
    <cfRule type="top10" dxfId="3942" priority="2" rank="1"/>
  </conditionalFormatting>
  <conditionalFormatting sqref="H2">
    <cfRule type="top10" dxfId="3941" priority="1" rank="1"/>
  </conditionalFormatting>
  <hyperlinks>
    <hyperlink ref="Q1" location="'National Adult Rankings'!A1" display="Return to Rankings" xr:uid="{3287FC1C-F188-4977-B1EA-F81FCFFA6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455F46-4740-4323-898A-131C2A456A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Q7"/>
  <sheetViews>
    <sheetView workbookViewId="0">
      <selection activeCell="A15" sqref="A15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132</v>
      </c>
      <c r="C2" s="22">
        <v>43968</v>
      </c>
      <c r="D2" s="23" t="s">
        <v>134</v>
      </c>
      <c r="E2" s="24">
        <v>192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573</v>
      </c>
      <c r="M2" s="30">
        <v>191</v>
      </c>
      <c r="N2" s="31">
        <v>9</v>
      </c>
      <c r="O2" s="32">
        <v>200</v>
      </c>
    </row>
    <row r="3" spans="1:17" x14ac:dyDescent="0.25">
      <c r="A3" s="20" t="s">
        <v>61</v>
      </c>
      <c r="B3" s="21" t="s">
        <v>132</v>
      </c>
      <c r="C3" s="22">
        <v>43995</v>
      </c>
      <c r="D3" s="23" t="s">
        <v>134</v>
      </c>
      <c r="E3" s="24">
        <v>197</v>
      </c>
      <c r="F3" s="24">
        <v>194</v>
      </c>
      <c r="G3" s="24">
        <v>193</v>
      </c>
      <c r="H3" s="24"/>
      <c r="I3" s="24"/>
      <c r="J3" s="24"/>
      <c r="K3" s="29">
        <v>3</v>
      </c>
      <c r="L3" s="29">
        <v>584</v>
      </c>
      <c r="M3" s="30">
        <v>194.66666666666666</v>
      </c>
      <c r="N3" s="31">
        <v>5</v>
      </c>
      <c r="O3" s="32">
        <v>199.66666666666666</v>
      </c>
    </row>
    <row r="4" spans="1:17" x14ac:dyDescent="0.25">
      <c r="A4" s="20" t="s">
        <v>61</v>
      </c>
      <c r="B4" s="21" t="s">
        <v>132</v>
      </c>
      <c r="C4" s="22">
        <v>44030</v>
      </c>
      <c r="D4" s="23" t="s">
        <v>134</v>
      </c>
      <c r="E4" s="24">
        <v>197</v>
      </c>
      <c r="F4" s="24">
        <v>197</v>
      </c>
      <c r="G4" s="24">
        <v>193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5</v>
      </c>
      <c r="O4" s="32">
        <v>200.66666666666666</v>
      </c>
    </row>
    <row r="7" spans="1:17" x14ac:dyDescent="0.25">
      <c r="K7" s="17">
        <f>SUM(K2:K6)</f>
        <v>9</v>
      </c>
      <c r="L7" s="17">
        <f>SUM(L2:L6)</f>
        <v>1744</v>
      </c>
      <c r="M7" s="19">
        <f>SUM(L7/K7)</f>
        <v>193.77777777777777</v>
      </c>
      <c r="N7" s="17">
        <f>SUM(N2:N6)</f>
        <v>19</v>
      </c>
      <c r="O7" s="19">
        <f>SUM(M7+N7)</f>
        <v>212.77777777777777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940" priority="48" rank="1"/>
  </conditionalFormatting>
  <conditionalFormatting sqref="F2">
    <cfRule type="top10" dxfId="3939" priority="47" rank="1"/>
  </conditionalFormatting>
  <conditionalFormatting sqref="G2">
    <cfRule type="top10" dxfId="3938" priority="46" rank="1"/>
  </conditionalFormatting>
  <conditionalFormatting sqref="H2">
    <cfRule type="top10" dxfId="3937" priority="45" rank="1"/>
  </conditionalFormatting>
  <conditionalFormatting sqref="I2">
    <cfRule type="top10" dxfId="3936" priority="43" rank="1"/>
  </conditionalFormatting>
  <conditionalFormatting sqref="J2">
    <cfRule type="top10" dxfId="3935" priority="44" rank="1"/>
  </conditionalFormatting>
  <conditionalFormatting sqref="F3">
    <cfRule type="top10" dxfId="3934" priority="41" rank="1"/>
  </conditionalFormatting>
  <conditionalFormatting sqref="G3">
    <cfRule type="top10" dxfId="3933" priority="40" rank="1"/>
  </conditionalFormatting>
  <conditionalFormatting sqref="H3">
    <cfRule type="top10" dxfId="3932" priority="39" rank="1"/>
  </conditionalFormatting>
  <conditionalFormatting sqref="I3">
    <cfRule type="top10" dxfId="3931" priority="37" rank="1"/>
  </conditionalFormatting>
  <conditionalFormatting sqref="J3">
    <cfRule type="top10" dxfId="3930" priority="38" rank="1"/>
  </conditionalFormatting>
  <conditionalFormatting sqref="E3">
    <cfRule type="top10" dxfId="3929" priority="42" rank="1"/>
  </conditionalFormatting>
  <conditionalFormatting sqref="F4">
    <cfRule type="top10" dxfId="3928" priority="35" rank="1"/>
  </conditionalFormatting>
  <conditionalFormatting sqref="G4">
    <cfRule type="top10" dxfId="3927" priority="34" rank="1"/>
  </conditionalFormatting>
  <conditionalFormatting sqref="H4">
    <cfRule type="top10" dxfId="3926" priority="33" rank="1"/>
  </conditionalFormatting>
  <conditionalFormatting sqref="I4">
    <cfRule type="top10" dxfId="3925" priority="31" rank="1"/>
  </conditionalFormatting>
  <conditionalFormatting sqref="J4">
    <cfRule type="top10" dxfId="3924" priority="32" rank="1"/>
  </conditionalFormatting>
  <conditionalFormatting sqref="E4">
    <cfRule type="top10" dxfId="3923" priority="36" rank="1"/>
  </conditionalFormatting>
  <hyperlinks>
    <hyperlink ref="Q1" location="'National Adult Rankings'!A1" display="Return to Rankings" xr:uid="{34D5A13E-F054-43E6-AFB8-93697F6765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F9B-30F9-4854-8FD5-C55EE425F0F7}">
  <sheetPr codeName="Sheet38"/>
  <dimension ref="A1:Q20"/>
  <sheetViews>
    <sheetView workbookViewId="0">
      <selection activeCell="C10" sqref="C1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59</v>
      </c>
      <c r="C2" s="22">
        <v>43877</v>
      </c>
      <c r="D2" s="23" t="s">
        <v>32</v>
      </c>
      <c r="E2" s="24">
        <v>152</v>
      </c>
      <c r="F2" s="24">
        <v>166</v>
      </c>
      <c r="G2" s="24">
        <v>167</v>
      </c>
      <c r="H2" s="24">
        <v>169</v>
      </c>
      <c r="I2" s="24"/>
      <c r="J2" s="24"/>
      <c r="K2" s="29">
        <v>4</v>
      </c>
      <c r="L2" s="29">
        <v>654</v>
      </c>
      <c r="M2" s="30">
        <v>163.5</v>
      </c>
      <c r="N2" s="31">
        <v>3</v>
      </c>
      <c r="O2" s="32">
        <v>166.5</v>
      </c>
    </row>
    <row r="3" spans="1:17" x14ac:dyDescent="0.25">
      <c r="A3" s="20" t="s">
        <v>72</v>
      </c>
      <c r="B3" s="21" t="s">
        <v>59</v>
      </c>
      <c r="C3" s="22">
        <v>43905</v>
      </c>
      <c r="D3" s="39" t="s">
        <v>73</v>
      </c>
      <c r="E3" s="24">
        <v>172</v>
      </c>
      <c r="F3" s="24">
        <v>167</v>
      </c>
      <c r="G3" s="24">
        <v>169</v>
      </c>
      <c r="H3" s="24">
        <v>170</v>
      </c>
      <c r="I3" s="24"/>
      <c r="J3" s="24"/>
      <c r="K3" s="29">
        <v>4</v>
      </c>
      <c r="L3" s="29">
        <v>678</v>
      </c>
      <c r="M3" s="30">
        <v>169.5</v>
      </c>
      <c r="N3" s="31">
        <v>11</v>
      </c>
      <c r="O3" s="32">
        <v>180.5</v>
      </c>
    </row>
    <row r="6" spans="1:17" x14ac:dyDescent="0.25">
      <c r="K6" s="17">
        <f>SUM(K2:K5)</f>
        <v>8</v>
      </c>
      <c r="L6" s="17">
        <f>SUM(L2:L5)</f>
        <v>1332</v>
      </c>
      <c r="M6" s="19">
        <f>SUM(L6/K6)</f>
        <v>166.5</v>
      </c>
      <c r="N6" s="17">
        <f>SUM(N2:N5)</f>
        <v>14</v>
      </c>
      <c r="O6" s="19">
        <f>SUM(M6+N6)</f>
        <v>180.5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ht="26.25" x14ac:dyDescent="0.25">
      <c r="A15" s="20" t="s">
        <v>128</v>
      </c>
      <c r="B15" s="21" t="s">
        <v>59</v>
      </c>
      <c r="C15" s="22">
        <v>44094</v>
      </c>
      <c r="D15" s="23" t="s">
        <v>32</v>
      </c>
      <c r="E15" s="24">
        <v>188</v>
      </c>
      <c r="F15" s="24">
        <v>191</v>
      </c>
      <c r="G15" s="24">
        <v>190</v>
      </c>
      <c r="H15" s="24">
        <v>187</v>
      </c>
      <c r="I15" s="24">
        <v>189</v>
      </c>
      <c r="J15" s="24">
        <v>190</v>
      </c>
      <c r="K15" s="29">
        <v>6</v>
      </c>
      <c r="L15" s="29">
        <v>1135</v>
      </c>
      <c r="M15" s="30">
        <v>189.16666666666666</v>
      </c>
      <c r="N15" s="31">
        <v>4</v>
      </c>
      <c r="O15" s="32">
        <v>193.16666666666666</v>
      </c>
    </row>
    <row r="16" spans="1:17" ht="26.25" x14ac:dyDescent="0.25">
      <c r="A16" s="20" t="s">
        <v>128</v>
      </c>
      <c r="B16" s="21" t="s">
        <v>59</v>
      </c>
      <c r="C16" s="22">
        <v>44107</v>
      </c>
      <c r="D16" s="23" t="s">
        <v>69</v>
      </c>
      <c r="E16" s="24">
        <v>182</v>
      </c>
      <c r="F16" s="24">
        <v>190</v>
      </c>
      <c r="G16" s="24">
        <v>192</v>
      </c>
      <c r="H16" s="24">
        <v>182</v>
      </c>
      <c r="I16" s="24">
        <v>187</v>
      </c>
      <c r="J16" s="24">
        <v>187</v>
      </c>
      <c r="K16" s="29">
        <v>6</v>
      </c>
      <c r="L16" s="29">
        <v>1120</v>
      </c>
      <c r="M16" s="30">
        <v>186.66666666666666</v>
      </c>
      <c r="N16" s="31">
        <v>4</v>
      </c>
      <c r="O16" s="32">
        <v>190.66666666666666</v>
      </c>
    </row>
    <row r="17" spans="1:15" ht="26.25" x14ac:dyDescent="0.25">
      <c r="A17" s="20" t="s">
        <v>128</v>
      </c>
      <c r="B17" s="21" t="s">
        <v>59</v>
      </c>
      <c r="C17" s="22">
        <v>44122</v>
      </c>
      <c r="D17" s="23" t="s">
        <v>32</v>
      </c>
      <c r="E17" s="24">
        <v>188</v>
      </c>
      <c r="F17" s="24">
        <v>193</v>
      </c>
      <c r="G17" s="24">
        <v>186</v>
      </c>
      <c r="H17" s="24">
        <v>186</v>
      </c>
      <c r="I17" s="24"/>
      <c r="J17" s="24"/>
      <c r="K17" s="29">
        <v>4</v>
      </c>
      <c r="L17" s="29">
        <v>753</v>
      </c>
      <c r="M17" s="30">
        <v>188.25</v>
      </c>
      <c r="N17" s="31">
        <v>2</v>
      </c>
      <c r="O17" s="32">
        <v>190.25</v>
      </c>
    </row>
    <row r="20" spans="1:15" x14ac:dyDescent="0.25">
      <c r="K20" s="17">
        <f>SUM(K15:K19)</f>
        <v>16</v>
      </c>
      <c r="L20" s="17">
        <f>SUM(L15:L19)</f>
        <v>3008</v>
      </c>
      <c r="M20" s="19">
        <f>SUM(L20/K20)</f>
        <v>188</v>
      </c>
      <c r="N20" s="17">
        <f>SUM(N15:N19)</f>
        <v>10</v>
      </c>
      <c r="O20" s="19">
        <f>SUM(M20+N20)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</protectedRanges>
  <conditionalFormatting sqref="J2">
    <cfRule type="top10" dxfId="3922" priority="37" rank="1"/>
  </conditionalFormatting>
  <conditionalFormatting sqref="I2">
    <cfRule type="top10" dxfId="3921" priority="38" rank="1"/>
  </conditionalFormatting>
  <conditionalFormatting sqref="H2">
    <cfRule type="top10" dxfId="3920" priority="39" rank="1"/>
  </conditionalFormatting>
  <conditionalFormatting sqref="G2">
    <cfRule type="top10" dxfId="3919" priority="40" rank="1"/>
  </conditionalFormatting>
  <conditionalFormatting sqref="F2">
    <cfRule type="top10" dxfId="3918" priority="41" rank="1"/>
  </conditionalFormatting>
  <conditionalFormatting sqref="E2">
    <cfRule type="top10" dxfId="3917" priority="42" rank="1"/>
  </conditionalFormatting>
  <conditionalFormatting sqref="J3">
    <cfRule type="top10" dxfId="3916" priority="31" rank="1"/>
  </conditionalFormatting>
  <conditionalFormatting sqref="I3">
    <cfRule type="top10" dxfId="3915" priority="32" rank="1"/>
  </conditionalFormatting>
  <conditionalFormatting sqref="H3">
    <cfRule type="top10" dxfId="3914" priority="33" rank="1"/>
  </conditionalFormatting>
  <conditionalFormatting sqref="G3">
    <cfRule type="top10" dxfId="3913" priority="34" rank="1"/>
  </conditionalFormatting>
  <conditionalFormatting sqref="F3">
    <cfRule type="top10" dxfId="3912" priority="35" rank="1"/>
  </conditionalFormatting>
  <conditionalFormatting sqref="E3">
    <cfRule type="top10" dxfId="3911" priority="36" rank="1"/>
  </conditionalFormatting>
  <conditionalFormatting sqref="E15">
    <cfRule type="top10" dxfId="3910" priority="30" rank="1"/>
  </conditionalFormatting>
  <conditionalFormatting sqref="F15">
    <cfRule type="top10" dxfId="3909" priority="29" rank="1"/>
  </conditionalFormatting>
  <conditionalFormatting sqref="G15">
    <cfRule type="top10" dxfId="3908" priority="28" rank="1"/>
  </conditionalFormatting>
  <conditionalFormatting sqref="H15">
    <cfRule type="top10" dxfId="3907" priority="27" rank="1"/>
  </conditionalFormatting>
  <conditionalFormatting sqref="I15">
    <cfRule type="top10" dxfId="3906" priority="26" rank="1"/>
  </conditionalFormatting>
  <conditionalFormatting sqref="J15">
    <cfRule type="top10" dxfId="3905" priority="25" rank="1"/>
  </conditionalFormatting>
  <conditionalFormatting sqref="E16">
    <cfRule type="top10" dxfId="3904" priority="12" rank="1"/>
  </conditionalFormatting>
  <conditionalFormatting sqref="F16">
    <cfRule type="top10" dxfId="3903" priority="11" rank="1"/>
  </conditionalFormatting>
  <conditionalFormatting sqref="G16">
    <cfRule type="top10" dxfId="3902" priority="10" rank="1"/>
  </conditionalFormatting>
  <conditionalFormatting sqref="H16">
    <cfRule type="top10" dxfId="3901" priority="9" rank="1"/>
  </conditionalFormatting>
  <conditionalFormatting sqref="I16">
    <cfRule type="top10" dxfId="3900" priority="8" rank="1"/>
  </conditionalFormatting>
  <conditionalFormatting sqref="J16">
    <cfRule type="top10" dxfId="3899" priority="7" rank="1"/>
  </conditionalFormatting>
  <conditionalFormatting sqref="E17">
    <cfRule type="top10" dxfId="3898" priority="6" rank="1"/>
  </conditionalFormatting>
  <conditionalFormatting sqref="F17">
    <cfRule type="top10" dxfId="3897" priority="5" rank="1"/>
  </conditionalFormatting>
  <conditionalFormatting sqref="G17">
    <cfRule type="top10" dxfId="3896" priority="4" rank="1"/>
  </conditionalFormatting>
  <conditionalFormatting sqref="H17">
    <cfRule type="top10" dxfId="3895" priority="3" rank="1"/>
  </conditionalFormatting>
  <conditionalFormatting sqref="I17">
    <cfRule type="top10" dxfId="3894" priority="2" rank="1"/>
  </conditionalFormatting>
  <conditionalFormatting sqref="J17">
    <cfRule type="top10" dxfId="3893" priority="1" rank="1"/>
  </conditionalFormatting>
  <hyperlinks>
    <hyperlink ref="Q1" location="'National Adult Rankings'!A1" display="Return to Rankings" xr:uid="{74BD5BD2-DA70-49F2-A758-F738B83EB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E7ECFB-028D-4554-AF8B-7966D698A60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  <x14:dataValidation type="list" allowBlank="1" showInputMessage="1" showErrorMessage="1" xr:uid="{00B06910-DE83-48A4-A35B-AC46913C9212}">
          <x14:formula1>
            <xm:f>'C:\Users\abra2\AppData\Local\Packages\Microsoft.MicrosoftEdge_8wekyb3d8bbwe\TempState\Downloads\[ABRA GA CLUB MATCH 2162020 (3).xlsm]DATA'!#REF!</xm:f>
          </x14:formula1>
          <xm:sqref>B2</xm:sqref>
        </x14:dataValidation>
        <x14:dataValidation type="list" allowBlank="1" showInputMessage="1" showErrorMessage="1" xr:uid="{2ADABDEE-0ECD-4169-A7BD-E8D3B26DBAD2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  <x14:dataValidation type="list" allowBlank="1" showInputMessage="1" showErrorMessage="1" xr:uid="{7D64F780-B0A2-4AAB-B6E4-2FE0A604C6EA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Q9"/>
  <sheetViews>
    <sheetView workbookViewId="0">
      <selection activeCell="A15" sqref="A15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107</v>
      </c>
      <c r="C2" s="22">
        <v>43942</v>
      </c>
      <c r="D2" s="23" t="s">
        <v>106</v>
      </c>
      <c r="E2" s="24">
        <v>195</v>
      </c>
      <c r="F2" s="24">
        <v>192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781</v>
      </c>
      <c r="M2" s="30">
        <f t="shared" ref="M2" si="2">IFERROR(L2/K2,0)</f>
        <v>195.25</v>
      </c>
      <c r="N2" s="31">
        <v>3</v>
      </c>
      <c r="O2" s="32">
        <f t="shared" ref="O2" si="3">SUM(M2+N2)</f>
        <v>198.25</v>
      </c>
    </row>
    <row r="3" spans="1:17" x14ac:dyDescent="0.25">
      <c r="A3" s="20" t="s">
        <v>61</v>
      </c>
      <c r="B3" s="21" t="s">
        <v>107</v>
      </c>
      <c r="C3" s="22">
        <v>43975</v>
      </c>
      <c r="D3" s="23" t="s">
        <v>82</v>
      </c>
      <c r="E3" s="24">
        <v>197</v>
      </c>
      <c r="F3" s="24">
        <v>194</v>
      </c>
      <c r="G3" s="24">
        <v>199</v>
      </c>
      <c r="H3" s="24">
        <v>193</v>
      </c>
      <c r="I3" s="24"/>
      <c r="J3" s="24"/>
      <c r="K3" s="29">
        <v>4</v>
      </c>
      <c r="L3" s="29">
        <v>783</v>
      </c>
      <c r="M3" s="30">
        <v>195.75</v>
      </c>
      <c r="N3" s="31">
        <v>6</v>
      </c>
      <c r="O3" s="32">
        <v>201.75</v>
      </c>
    </row>
    <row r="4" spans="1:17" x14ac:dyDescent="0.25">
      <c r="A4" s="20" t="s">
        <v>61</v>
      </c>
      <c r="B4" s="21" t="s">
        <v>107</v>
      </c>
      <c r="C4" s="22">
        <v>44009</v>
      </c>
      <c r="D4" s="23" t="s">
        <v>82</v>
      </c>
      <c r="E4" s="24">
        <v>191</v>
      </c>
      <c r="F4" s="24">
        <v>196</v>
      </c>
      <c r="G4" s="24">
        <v>198</v>
      </c>
      <c r="H4" s="24">
        <v>195</v>
      </c>
      <c r="I4" s="24"/>
      <c r="J4" s="24"/>
      <c r="K4" s="29">
        <v>4</v>
      </c>
      <c r="L4" s="29">
        <v>780</v>
      </c>
      <c r="M4" s="30">
        <v>195</v>
      </c>
      <c r="N4" s="31">
        <v>11</v>
      </c>
      <c r="O4" s="32">
        <v>206</v>
      </c>
    </row>
    <row r="5" spans="1:17" x14ac:dyDescent="0.25">
      <c r="A5" s="20" t="s">
        <v>61</v>
      </c>
      <c r="B5" s="21" t="s">
        <v>107</v>
      </c>
      <c r="C5" s="22">
        <v>44037</v>
      </c>
      <c r="D5" s="23" t="s">
        <v>82</v>
      </c>
      <c r="E5" s="24">
        <v>197</v>
      </c>
      <c r="F5" s="24">
        <v>193</v>
      </c>
      <c r="G5" s="24">
        <v>192</v>
      </c>
      <c r="H5" s="24">
        <v>196</v>
      </c>
      <c r="I5" s="24"/>
      <c r="J5" s="24"/>
      <c r="K5" s="29">
        <v>4</v>
      </c>
      <c r="L5" s="29">
        <f>SUM(E5:H5)</f>
        <v>778</v>
      </c>
      <c r="M5" s="30">
        <f>SUM(L5/K5)</f>
        <v>194.5</v>
      </c>
      <c r="N5" s="31">
        <v>6</v>
      </c>
      <c r="O5" s="32">
        <f>SUM(M5:N5)</f>
        <v>200.5</v>
      </c>
    </row>
    <row r="6" spans="1:17" x14ac:dyDescent="0.25">
      <c r="A6" s="20" t="s">
        <v>61</v>
      </c>
      <c r="B6" s="21" t="s">
        <v>107</v>
      </c>
      <c r="C6" s="22">
        <v>44072</v>
      </c>
      <c r="D6" s="23" t="s">
        <v>49</v>
      </c>
      <c r="E6" s="24">
        <v>188</v>
      </c>
      <c r="F6" s="24">
        <v>196</v>
      </c>
      <c r="G6" s="24">
        <v>198</v>
      </c>
      <c r="H6" s="24">
        <v>193</v>
      </c>
      <c r="I6" s="24">
        <v>197</v>
      </c>
      <c r="J6" s="24">
        <v>196</v>
      </c>
      <c r="K6" s="29">
        <v>6</v>
      </c>
      <c r="L6" s="29">
        <v>1168</v>
      </c>
      <c r="M6" s="30">
        <v>194.66666666666666</v>
      </c>
      <c r="N6" s="31">
        <v>26</v>
      </c>
      <c r="O6" s="32">
        <v>220.66666666666666</v>
      </c>
    </row>
    <row r="9" spans="1:17" x14ac:dyDescent="0.25">
      <c r="K9" s="17">
        <f>SUM(K2:K8)</f>
        <v>22</v>
      </c>
      <c r="L9" s="17">
        <f>SUM(L2:L8)</f>
        <v>4290</v>
      </c>
      <c r="M9" s="19">
        <f>SUM(L9/K9)</f>
        <v>195</v>
      </c>
      <c r="N9" s="17">
        <f>SUM(N2:N8)</f>
        <v>52</v>
      </c>
      <c r="O9" s="19">
        <f>SUM(M9+N9)</f>
        <v>247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6_6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E4:H4" name="Range1_3_1_4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E6:H6" name="Range1_3_10"/>
  </protectedRanges>
  <conditionalFormatting sqref="F2">
    <cfRule type="top10" dxfId="3892" priority="61" rank="1"/>
  </conditionalFormatting>
  <conditionalFormatting sqref="G2">
    <cfRule type="top10" dxfId="3891" priority="62" rank="1"/>
  </conditionalFormatting>
  <conditionalFormatting sqref="H2">
    <cfRule type="top10" dxfId="3890" priority="63" rank="1"/>
  </conditionalFormatting>
  <conditionalFormatting sqref="I2">
    <cfRule type="top10" dxfId="3889" priority="64" rank="1"/>
  </conditionalFormatting>
  <conditionalFormatting sqref="J2">
    <cfRule type="top10" dxfId="3888" priority="65" rank="1"/>
  </conditionalFormatting>
  <conditionalFormatting sqref="E2">
    <cfRule type="top10" dxfId="3887" priority="66" rank="1"/>
  </conditionalFormatting>
  <conditionalFormatting sqref="F3">
    <cfRule type="top10" dxfId="3886" priority="41" rank="1"/>
  </conditionalFormatting>
  <conditionalFormatting sqref="G3">
    <cfRule type="top10" dxfId="3885" priority="40" rank="1"/>
  </conditionalFormatting>
  <conditionalFormatting sqref="H3">
    <cfRule type="top10" dxfId="3884" priority="39" rank="1"/>
  </conditionalFormatting>
  <conditionalFormatting sqref="I3">
    <cfRule type="top10" dxfId="3883" priority="37" rank="1"/>
  </conditionalFormatting>
  <conditionalFormatting sqref="J3">
    <cfRule type="top10" dxfId="3882" priority="38" rank="1"/>
  </conditionalFormatting>
  <conditionalFormatting sqref="E3">
    <cfRule type="top10" dxfId="3881" priority="42" rank="1"/>
  </conditionalFormatting>
  <conditionalFormatting sqref="F4">
    <cfRule type="top10" dxfId="3880" priority="35" rank="1"/>
  </conditionalFormatting>
  <conditionalFormatting sqref="G4">
    <cfRule type="top10" dxfId="3879" priority="34" rank="1"/>
  </conditionalFormatting>
  <conditionalFormatting sqref="H4">
    <cfRule type="top10" dxfId="3878" priority="33" rank="1"/>
  </conditionalFormatting>
  <conditionalFormatting sqref="I4">
    <cfRule type="top10" dxfId="3877" priority="31" rank="1"/>
  </conditionalFormatting>
  <conditionalFormatting sqref="J4">
    <cfRule type="top10" dxfId="3876" priority="32" rank="1"/>
  </conditionalFormatting>
  <conditionalFormatting sqref="E4">
    <cfRule type="top10" dxfId="3875" priority="36" rank="1"/>
  </conditionalFormatting>
  <conditionalFormatting sqref="F5">
    <cfRule type="top10" dxfId="3874" priority="23" rank="1"/>
  </conditionalFormatting>
  <conditionalFormatting sqref="G5">
    <cfRule type="top10" dxfId="3873" priority="22" rank="1"/>
  </conditionalFormatting>
  <conditionalFormatting sqref="H5">
    <cfRule type="top10" dxfId="3872" priority="21" rank="1"/>
  </conditionalFormatting>
  <conditionalFormatting sqref="I5">
    <cfRule type="top10" dxfId="3871" priority="19" rank="1"/>
  </conditionalFormatting>
  <conditionalFormatting sqref="J5">
    <cfRule type="top10" dxfId="3870" priority="20" rank="1"/>
  </conditionalFormatting>
  <conditionalFormatting sqref="E5">
    <cfRule type="top10" dxfId="3869" priority="24" rank="1"/>
  </conditionalFormatting>
  <conditionalFormatting sqref="F6">
    <cfRule type="top10" dxfId="3868" priority="17" rank="1"/>
  </conditionalFormatting>
  <conditionalFormatting sqref="G6">
    <cfRule type="top10" dxfId="3867" priority="16" rank="1"/>
  </conditionalFormatting>
  <conditionalFormatting sqref="H6">
    <cfRule type="top10" dxfId="3866" priority="15" rank="1"/>
  </conditionalFormatting>
  <conditionalFormatting sqref="I6">
    <cfRule type="top10" dxfId="3865" priority="13" rank="1"/>
  </conditionalFormatting>
  <conditionalFormatting sqref="J6">
    <cfRule type="top10" dxfId="3864" priority="14" rank="1"/>
  </conditionalFormatting>
  <conditionalFormatting sqref="E6">
    <cfRule type="top10" dxfId="3863" priority="18" rank="1"/>
  </conditionalFormatting>
  <hyperlinks>
    <hyperlink ref="Q1" location="'National Adult Rankings'!A1" display="Return to Rankings" xr:uid="{5B3FBE49-6A42-43D2-888C-EB2F50AF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91A2-A254-4617-AF36-A9B40E957284}">
  <sheetPr codeName="Sheet144"/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158</v>
      </c>
      <c r="C2" s="22">
        <v>43978</v>
      </c>
      <c r="D2" s="23" t="s">
        <v>159</v>
      </c>
      <c r="E2" s="24">
        <v>195</v>
      </c>
      <c r="F2" s="24">
        <v>195</v>
      </c>
      <c r="G2" s="24">
        <v>194</v>
      </c>
      <c r="H2" s="24">
        <v>194</v>
      </c>
      <c r="I2" s="24"/>
      <c r="J2" s="24"/>
      <c r="K2" s="29">
        <v>4</v>
      </c>
      <c r="L2" s="29">
        <v>778</v>
      </c>
      <c r="M2" s="30">
        <v>194.5</v>
      </c>
      <c r="N2" s="31">
        <v>2</v>
      </c>
      <c r="O2" s="32">
        <v>196.5</v>
      </c>
    </row>
    <row r="3" spans="1:17" x14ac:dyDescent="0.25">
      <c r="A3" s="20" t="s">
        <v>127</v>
      </c>
      <c r="B3" s="21" t="s">
        <v>158</v>
      </c>
      <c r="C3" s="22">
        <v>44002</v>
      </c>
      <c r="D3" s="23" t="s">
        <v>204</v>
      </c>
      <c r="E3" s="24">
        <v>195</v>
      </c>
      <c r="F3" s="24">
        <v>198</v>
      </c>
      <c r="G3" s="24">
        <v>192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3</v>
      </c>
      <c r="O3" s="32">
        <v>198</v>
      </c>
    </row>
    <row r="4" spans="1:17" x14ac:dyDescent="0.25">
      <c r="A4" s="20" t="s">
        <v>127</v>
      </c>
      <c r="B4" s="21" t="s">
        <v>158</v>
      </c>
      <c r="C4" s="22">
        <v>44006</v>
      </c>
      <c r="D4" s="23" t="s">
        <v>159</v>
      </c>
      <c r="E4" s="24">
        <v>195</v>
      </c>
      <c r="F4" s="24">
        <v>196</v>
      </c>
      <c r="G4" s="24">
        <v>193</v>
      </c>
      <c r="H4" s="24">
        <v>192</v>
      </c>
      <c r="I4" s="24"/>
      <c r="J4" s="24"/>
      <c r="K4" s="29">
        <v>4</v>
      </c>
      <c r="L4" s="29">
        <v>776</v>
      </c>
      <c r="M4" s="30">
        <v>194</v>
      </c>
      <c r="N4" s="31">
        <v>2</v>
      </c>
      <c r="O4" s="32">
        <v>196</v>
      </c>
    </row>
    <row r="5" spans="1:17" x14ac:dyDescent="0.25">
      <c r="A5" s="20" t="s">
        <v>127</v>
      </c>
      <c r="B5" s="21" t="s">
        <v>158</v>
      </c>
      <c r="C5" s="22">
        <v>44024</v>
      </c>
      <c r="D5" s="23" t="s">
        <v>159</v>
      </c>
      <c r="E5" s="24">
        <v>194</v>
      </c>
      <c r="F5" s="24">
        <v>194</v>
      </c>
      <c r="G5" s="24">
        <v>195</v>
      </c>
      <c r="H5" s="24">
        <v>190</v>
      </c>
      <c r="I5" s="24">
        <v>192</v>
      </c>
      <c r="J5" s="24">
        <v>192</v>
      </c>
      <c r="K5" s="29">
        <v>6</v>
      </c>
      <c r="L5" s="29">
        <v>1157</v>
      </c>
      <c r="M5" s="30">
        <v>192.83333333333334</v>
      </c>
      <c r="N5" s="31">
        <v>4</v>
      </c>
      <c r="O5" s="32">
        <v>196.83333333333334</v>
      </c>
    </row>
    <row r="6" spans="1:17" x14ac:dyDescent="0.25">
      <c r="A6" s="20" t="s">
        <v>127</v>
      </c>
      <c r="B6" s="21" t="s">
        <v>158</v>
      </c>
      <c r="C6" s="22">
        <v>44034</v>
      </c>
      <c r="D6" s="23" t="s">
        <v>159</v>
      </c>
      <c r="E6" s="24">
        <v>195</v>
      </c>
      <c r="F6" s="24">
        <v>194</v>
      </c>
      <c r="G6" s="24">
        <v>192</v>
      </c>
      <c r="H6" s="24">
        <v>198</v>
      </c>
      <c r="I6" s="24"/>
      <c r="J6" s="24"/>
      <c r="K6" s="29">
        <v>4</v>
      </c>
      <c r="L6" s="29">
        <v>779</v>
      </c>
      <c r="M6" s="30">
        <v>194.75</v>
      </c>
      <c r="N6" s="31">
        <v>2</v>
      </c>
      <c r="O6" s="32">
        <v>196.75</v>
      </c>
    </row>
    <row r="7" spans="1:17" x14ac:dyDescent="0.25">
      <c r="A7" s="20" t="s">
        <v>127</v>
      </c>
      <c r="B7" s="21" t="s">
        <v>158</v>
      </c>
      <c r="C7" s="22">
        <v>44052</v>
      </c>
      <c r="D7" s="23" t="s">
        <v>159</v>
      </c>
      <c r="E7" s="24">
        <v>194</v>
      </c>
      <c r="F7" s="24">
        <v>197</v>
      </c>
      <c r="G7" s="24">
        <v>198</v>
      </c>
      <c r="H7" s="24">
        <v>198</v>
      </c>
      <c r="I7" s="24"/>
      <c r="J7" s="24"/>
      <c r="K7" s="29">
        <v>4</v>
      </c>
      <c r="L7" s="29">
        <v>787</v>
      </c>
      <c r="M7" s="30">
        <v>196.75</v>
      </c>
      <c r="N7" s="31">
        <v>6</v>
      </c>
      <c r="O7" s="32">
        <v>202.75</v>
      </c>
    </row>
    <row r="8" spans="1:17" x14ac:dyDescent="0.25">
      <c r="A8" s="20" t="s">
        <v>127</v>
      </c>
      <c r="B8" s="21" t="s">
        <v>158</v>
      </c>
      <c r="C8" s="22">
        <v>44069</v>
      </c>
      <c r="D8" s="23" t="s">
        <v>159</v>
      </c>
      <c r="E8" s="24">
        <v>193</v>
      </c>
      <c r="F8" s="24">
        <v>193</v>
      </c>
      <c r="G8" s="24">
        <v>193</v>
      </c>
      <c r="H8" s="24">
        <v>195</v>
      </c>
      <c r="I8" s="24"/>
      <c r="J8" s="24"/>
      <c r="K8" s="29">
        <v>4</v>
      </c>
      <c r="L8" s="29">
        <v>774</v>
      </c>
      <c r="M8" s="30">
        <v>193.5</v>
      </c>
      <c r="N8" s="31">
        <v>3</v>
      </c>
      <c r="O8" s="32">
        <v>196.5</v>
      </c>
    </row>
    <row r="9" spans="1:17" x14ac:dyDescent="0.25">
      <c r="A9" s="20" t="s">
        <v>127</v>
      </c>
      <c r="B9" s="21" t="s">
        <v>158</v>
      </c>
      <c r="C9" s="22">
        <v>44087</v>
      </c>
      <c r="D9" s="23" t="s">
        <v>159</v>
      </c>
      <c r="E9" s="24">
        <v>196</v>
      </c>
      <c r="F9" s="24">
        <v>191</v>
      </c>
      <c r="G9" s="24">
        <v>195</v>
      </c>
      <c r="H9" s="24">
        <v>195</v>
      </c>
      <c r="I9" s="24"/>
      <c r="J9" s="24"/>
      <c r="K9" s="29">
        <v>4</v>
      </c>
      <c r="L9" s="29">
        <v>777</v>
      </c>
      <c r="M9" s="30">
        <v>194.25</v>
      </c>
      <c r="N9" s="31">
        <v>2</v>
      </c>
      <c r="O9" s="32">
        <v>196.25</v>
      </c>
    </row>
    <row r="10" spans="1:17" x14ac:dyDescent="0.25">
      <c r="A10" s="20" t="s">
        <v>127</v>
      </c>
      <c r="B10" s="21" t="s">
        <v>158</v>
      </c>
      <c r="C10" s="22">
        <v>44104</v>
      </c>
      <c r="D10" s="23" t="s">
        <v>159</v>
      </c>
      <c r="E10" s="24">
        <v>189</v>
      </c>
      <c r="F10" s="24">
        <v>189</v>
      </c>
      <c r="G10" s="24">
        <v>195</v>
      </c>
      <c r="H10" s="24">
        <v>193</v>
      </c>
      <c r="I10" s="24"/>
      <c r="J10" s="24"/>
      <c r="K10" s="29">
        <v>4</v>
      </c>
      <c r="L10" s="29">
        <v>766</v>
      </c>
      <c r="M10" s="30">
        <v>191.5</v>
      </c>
      <c r="N10" s="31">
        <v>3</v>
      </c>
      <c r="O10" s="32">
        <v>194.5</v>
      </c>
    </row>
    <row r="11" spans="1:17" x14ac:dyDescent="0.25">
      <c r="A11" s="20" t="s">
        <v>127</v>
      </c>
      <c r="B11" s="21" t="s">
        <v>158</v>
      </c>
      <c r="C11" s="22">
        <v>44122</v>
      </c>
      <c r="D11" s="23" t="s">
        <v>159</v>
      </c>
      <c r="E11" s="24">
        <v>194</v>
      </c>
      <c r="F11" s="24">
        <v>188</v>
      </c>
      <c r="G11" s="24">
        <v>194</v>
      </c>
      <c r="H11" s="24">
        <v>192</v>
      </c>
      <c r="I11" s="24">
        <v>190</v>
      </c>
      <c r="J11" s="24">
        <v>195</v>
      </c>
      <c r="K11" s="29">
        <v>6</v>
      </c>
      <c r="L11" s="29">
        <v>1153</v>
      </c>
      <c r="M11" s="30">
        <v>192.16666666666666</v>
      </c>
      <c r="N11" s="31">
        <v>4</v>
      </c>
      <c r="O11" s="32">
        <v>196.16666666666666</v>
      </c>
    </row>
    <row r="12" spans="1:17" x14ac:dyDescent="0.25">
      <c r="A12" s="20" t="s">
        <v>127</v>
      </c>
      <c r="B12" s="21" t="s">
        <v>158</v>
      </c>
      <c r="C12" s="22">
        <v>44125</v>
      </c>
      <c r="D12" s="23" t="s">
        <v>159</v>
      </c>
      <c r="E12" s="24">
        <v>187</v>
      </c>
      <c r="F12" s="24">
        <v>194</v>
      </c>
      <c r="G12" s="24">
        <v>194</v>
      </c>
      <c r="H12" s="24">
        <v>196</v>
      </c>
      <c r="I12" s="24"/>
      <c r="J12" s="24"/>
      <c r="K12" s="29">
        <v>4</v>
      </c>
      <c r="L12" s="29">
        <v>771</v>
      </c>
      <c r="M12" s="30">
        <v>192.75</v>
      </c>
      <c r="N12" s="31">
        <v>2</v>
      </c>
      <c r="O12" s="32">
        <v>194.75</v>
      </c>
    </row>
    <row r="15" spans="1:17" x14ac:dyDescent="0.25">
      <c r="K15" s="17">
        <f>SUM(K2:K14)</f>
        <v>48</v>
      </c>
      <c r="L15" s="17">
        <f>SUM(L2:L14)</f>
        <v>9298</v>
      </c>
      <c r="M15" s="19">
        <f>SUM(L15/K15)</f>
        <v>193.70833333333334</v>
      </c>
      <c r="N15" s="17">
        <f>SUM(N2:N14)</f>
        <v>33</v>
      </c>
      <c r="O15" s="19">
        <f>SUM(M15+N15)</f>
        <v>226.70833333333334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30_1"/>
    <protectedRange algorithmName="SHA-512" hashValue="ON39YdpmFHfN9f47KpiRvqrKx0V9+erV1CNkpWzYhW/Qyc6aT8rEyCrvauWSYGZK2ia3o7vd3akF07acHAFpOA==" saltValue="yVW9XmDwTqEnmpSGai0KYg==" spinCount="100000" sqref="D6" name="Range1_1_23_1"/>
    <protectedRange algorithmName="SHA-512" hashValue="ON39YdpmFHfN9f47KpiRvqrKx0V9+erV1CNkpWzYhW/Qyc6aT8rEyCrvauWSYGZK2ia3o7vd3akF07acHAFpOA==" saltValue="yVW9XmDwTqEnmpSGai0KYg==" spinCount="100000" sqref="E6:H6" name="Range1_3_5_1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1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0"/>
    <protectedRange algorithmName="SHA-512" hashValue="ON39YdpmFHfN9f47KpiRvqrKx0V9+erV1CNkpWzYhW/Qyc6aT8rEyCrvauWSYGZK2ia3o7vd3akF07acHAFpOA==" saltValue="yVW9XmDwTqEnmpSGai0KYg==" spinCount="100000" sqref="I10:J10 B10:C10" name="Range1_56"/>
    <protectedRange algorithmName="SHA-512" hashValue="ON39YdpmFHfN9f47KpiRvqrKx0V9+erV1CNkpWzYhW/Qyc6aT8rEyCrvauWSYGZK2ia3o7vd3akF07acHAFpOA==" saltValue="yVW9XmDwTqEnmpSGai0KYg==" spinCount="100000" sqref="D10" name="Range1_1_43"/>
    <protectedRange algorithmName="SHA-512" hashValue="ON39YdpmFHfN9f47KpiRvqrKx0V9+erV1CNkpWzYhW/Qyc6aT8rEyCrvauWSYGZK2ia3o7vd3akF07acHAFpOA==" saltValue="yVW9XmDwTqEnmpSGai0KYg==" spinCount="100000" sqref="E10:H10" name="Range1_3_13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  <protectedRange algorithmName="SHA-512" hashValue="ON39YdpmFHfN9f47KpiRvqrKx0V9+erV1CNkpWzYhW/Qyc6aT8rEyCrvauWSYGZK2ia3o7vd3akF07acHAFpOA==" saltValue="yVW9XmDwTqEnmpSGai0KYg==" spinCount="100000" sqref="I12:J12 B12:C12" name="Range1_62"/>
    <protectedRange algorithmName="SHA-512" hashValue="ON39YdpmFHfN9f47KpiRvqrKx0V9+erV1CNkpWzYhW/Qyc6aT8rEyCrvauWSYGZK2ia3o7vd3akF07acHAFpOA==" saltValue="yVW9XmDwTqEnmpSGai0KYg==" spinCount="100000" sqref="D12" name="Range1_1_47"/>
    <protectedRange algorithmName="SHA-512" hashValue="ON39YdpmFHfN9f47KpiRvqrKx0V9+erV1CNkpWzYhW/Qyc6aT8rEyCrvauWSYGZK2ia3o7vd3akF07acHAFpOA==" saltValue="yVW9XmDwTqEnmpSGai0KYg==" spinCount="100000" sqref="E12:H12" name="Range1_3_15"/>
  </protectedRanges>
  <conditionalFormatting sqref="E2">
    <cfRule type="top10" dxfId="3862" priority="72" rank="1"/>
  </conditionalFormatting>
  <conditionalFormatting sqref="F2">
    <cfRule type="top10" dxfId="3861" priority="71" rank="1"/>
  </conditionalFormatting>
  <conditionalFormatting sqref="G2">
    <cfRule type="top10" dxfId="3860" priority="70" rank="1"/>
  </conditionalFormatting>
  <conditionalFormatting sqref="H2">
    <cfRule type="top10" dxfId="3859" priority="69" rank="1"/>
  </conditionalFormatting>
  <conditionalFormatting sqref="I2">
    <cfRule type="top10" dxfId="3858" priority="67" rank="1"/>
  </conditionalFormatting>
  <conditionalFormatting sqref="J2">
    <cfRule type="top10" dxfId="3857" priority="68" rank="1"/>
  </conditionalFormatting>
  <conditionalFormatting sqref="F3">
    <cfRule type="top10" dxfId="3856" priority="65" rank="1"/>
  </conditionalFormatting>
  <conditionalFormatting sqref="G3">
    <cfRule type="top10" dxfId="3855" priority="64" rank="1"/>
  </conditionalFormatting>
  <conditionalFormatting sqref="H3">
    <cfRule type="top10" dxfId="3854" priority="63" rank="1"/>
  </conditionalFormatting>
  <conditionalFormatting sqref="I3">
    <cfRule type="top10" dxfId="3853" priority="61" rank="1"/>
  </conditionalFormatting>
  <conditionalFormatting sqref="J3">
    <cfRule type="top10" dxfId="3852" priority="62" rank="1"/>
  </conditionalFormatting>
  <conditionalFormatting sqref="E3">
    <cfRule type="top10" dxfId="3851" priority="66" rank="1"/>
  </conditionalFormatting>
  <conditionalFormatting sqref="F4">
    <cfRule type="top10" dxfId="3850" priority="59" rank="1"/>
  </conditionalFormatting>
  <conditionalFormatting sqref="G4">
    <cfRule type="top10" dxfId="3849" priority="58" rank="1"/>
  </conditionalFormatting>
  <conditionalFormatting sqref="H4">
    <cfRule type="top10" dxfId="3848" priority="57" rank="1"/>
  </conditionalFormatting>
  <conditionalFormatting sqref="I4">
    <cfRule type="top10" dxfId="3847" priority="55" rank="1"/>
  </conditionalFormatting>
  <conditionalFormatting sqref="J4">
    <cfRule type="top10" dxfId="3846" priority="56" rank="1"/>
  </conditionalFormatting>
  <conditionalFormatting sqref="E4">
    <cfRule type="top10" dxfId="3845" priority="60" rank="1"/>
  </conditionalFormatting>
  <conditionalFormatting sqref="F5">
    <cfRule type="top10" dxfId="3844" priority="53" rank="1"/>
  </conditionalFormatting>
  <conditionalFormatting sqref="G5">
    <cfRule type="top10" dxfId="3843" priority="52" rank="1"/>
  </conditionalFormatting>
  <conditionalFormatting sqref="H5">
    <cfRule type="top10" dxfId="3842" priority="51" rank="1"/>
  </conditionalFormatting>
  <conditionalFormatting sqref="I5">
    <cfRule type="top10" dxfId="3841" priority="49" rank="1"/>
  </conditionalFormatting>
  <conditionalFormatting sqref="J5">
    <cfRule type="top10" dxfId="3840" priority="50" rank="1"/>
  </conditionalFormatting>
  <conditionalFormatting sqref="E5">
    <cfRule type="top10" dxfId="3839" priority="54" rank="1"/>
  </conditionalFormatting>
  <conditionalFormatting sqref="F6">
    <cfRule type="top10" dxfId="3838" priority="47" rank="1"/>
  </conditionalFormatting>
  <conditionalFormatting sqref="G6">
    <cfRule type="top10" dxfId="3837" priority="46" rank="1"/>
  </conditionalFormatting>
  <conditionalFormatting sqref="H6">
    <cfRule type="top10" dxfId="3836" priority="45" rank="1"/>
  </conditionalFormatting>
  <conditionalFormatting sqref="I6">
    <cfRule type="top10" dxfId="3835" priority="43" rank="1"/>
  </conditionalFormatting>
  <conditionalFormatting sqref="J6">
    <cfRule type="top10" dxfId="3834" priority="44" rank="1"/>
  </conditionalFormatting>
  <conditionalFormatting sqref="E6">
    <cfRule type="top10" dxfId="3833" priority="48" rank="1"/>
  </conditionalFormatting>
  <conditionalFormatting sqref="F7">
    <cfRule type="top10" dxfId="3832" priority="40" rank="1"/>
  </conditionalFormatting>
  <conditionalFormatting sqref="I7">
    <cfRule type="top10" dxfId="3831" priority="37" rank="1"/>
    <cfRule type="top10" dxfId="3830" priority="42" rank="1"/>
  </conditionalFormatting>
  <conditionalFormatting sqref="E7">
    <cfRule type="top10" dxfId="3829" priority="41" rank="1"/>
  </conditionalFormatting>
  <conditionalFormatting sqref="G7">
    <cfRule type="top10" dxfId="3828" priority="39" rank="1"/>
  </conditionalFormatting>
  <conditionalFormatting sqref="H7">
    <cfRule type="top10" dxfId="3827" priority="38" rank="1"/>
  </conditionalFormatting>
  <conditionalFormatting sqref="J7">
    <cfRule type="top10" dxfId="3826" priority="36" rank="1"/>
  </conditionalFormatting>
  <conditionalFormatting sqref="F8">
    <cfRule type="top10" dxfId="3825" priority="33" rank="1"/>
  </conditionalFormatting>
  <conditionalFormatting sqref="I8">
    <cfRule type="top10" dxfId="3824" priority="30" rank="1"/>
    <cfRule type="top10" dxfId="3823" priority="35" rank="1"/>
  </conditionalFormatting>
  <conditionalFormatting sqref="E8">
    <cfRule type="top10" dxfId="3822" priority="34" rank="1"/>
  </conditionalFormatting>
  <conditionalFormatting sqref="G8">
    <cfRule type="top10" dxfId="3821" priority="32" rank="1"/>
  </conditionalFormatting>
  <conditionalFormatting sqref="H8">
    <cfRule type="top10" dxfId="3820" priority="31" rank="1"/>
  </conditionalFormatting>
  <conditionalFormatting sqref="J8">
    <cfRule type="top10" dxfId="3819" priority="29" rank="1"/>
  </conditionalFormatting>
  <conditionalFormatting sqref="F9">
    <cfRule type="top10" dxfId="3818" priority="26" rank="1"/>
  </conditionalFormatting>
  <conditionalFormatting sqref="I9">
    <cfRule type="top10" dxfId="3817" priority="23" rank="1"/>
    <cfRule type="top10" dxfId="3816" priority="28" rank="1"/>
  </conditionalFormatting>
  <conditionalFormatting sqref="E9">
    <cfRule type="top10" dxfId="3815" priority="27" rank="1"/>
  </conditionalFormatting>
  <conditionalFormatting sqref="G9">
    <cfRule type="top10" dxfId="3814" priority="25" rank="1"/>
  </conditionalFormatting>
  <conditionalFormatting sqref="H9">
    <cfRule type="top10" dxfId="3813" priority="24" rank="1"/>
  </conditionalFormatting>
  <conditionalFormatting sqref="J9">
    <cfRule type="top10" dxfId="3812" priority="22" rank="1"/>
  </conditionalFormatting>
  <conditionalFormatting sqref="F10">
    <cfRule type="top10" dxfId="3811" priority="19" rank="1"/>
  </conditionalFormatting>
  <conditionalFormatting sqref="I10">
    <cfRule type="top10" dxfId="3810" priority="16" rank="1"/>
    <cfRule type="top10" dxfId="3809" priority="21" rank="1"/>
  </conditionalFormatting>
  <conditionalFormatting sqref="E10">
    <cfRule type="top10" dxfId="3808" priority="20" rank="1"/>
  </conditionalFormatting>
  <conditionalFormatting sqref="G10">
    <cfRule type="top10" dxfId="3807" priority="18" rank="1"/>
  </conditionalFormatting>
  <conditionalFormatting sqref="H10">
    <cfRule type="top10" dxfId="3806" priority="17" rank="1"/>
  </conditionalFormatting>
  <conditionalFormatting sqref="J10">
    <cfRule type="top10" dxfId="3805" priority="15" rank="1"/>
  </conditionalFormatting>
  <conditionalFormatting sqref="F11">
    <cfRule type="top10" dxfId="3804" priority="12" rank="1"/>
  </conditionalFormatting>
  <conditionalFormatting sqref="I11">
    <cfRule type="top10" dxfId="3803" priority="9" rank="1"/>
    <cfRule type="top10" dxfId="3802" priority="14" rank="1"/>
  </conditionalFormatting>
  <conditionalFormatting sqref="E11">
    <cfRule type="top10" dxfId="3801" priority="13" rank="1"/>
  </conditionalFormatting>
  <conditionalFormatting sqref="G11">
    <cfRule type="top10" dxfId="3800" priority="11" rank="1"/>
  </conditionalFormatting>
  <conditionalFormatting sqref="H11">
    <cfRule type="top10" dxfId="3799" priority="10" rank="1"/>
  </conditionalFormatting>
  <conditionalFormatting sqref="J11">
    <cfRule type="top10" dxfId="3798" priority="8" rank="1"/>
  </conditionalFormatting>
  <conditionalFormatting sqref="F12">
    <cfRule type="top10" dxfId="3797" priority="5" rank="1"/>
  </conditionalFormatting>
  <conditionalFormatting sqref="I12">
    <cfRule type="top10" dxfId="3796" priority="2" rank="1"/>
    <cfRule type="top10" dxfId="3795" priority="7" rank="1"/>
  </conditionalFormatting>
  <conditionalFormatting sqref="E12">
    <cfRule type="top10" dxfId="3794" priority="6" rank="1"/>
  </conditionalFormatting>
  <conditionalFormatting sqref="G12">
    <cfRule type="top10" dxfId="3793" priority="4" rank="1"/>
  </conditionalFormatting>
  <conditionalFormatting sqref="H12">
    <cfRule type="top10" dxfId="3792" priority="3" rank="1"/>
  </conditionalFormatting>
  <conditionalFormatting sqref="J12">
    <cfRule type="top10" dxfId="3791" priority="1" rank="1"/>
  </conditionalFormatting>
  <hyperlinks>
    <hyperlink ref="Q1" location="'National Adult Rankings'!A1" display="Return to Rankings" xr:uid="{05A63C67-4E32-4EB7-B46B-8447B7B776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64E6ED-9BA7-4FCE-87E8-912F5ED6DE8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E6DE469-3B2E-44AB-83DF-A00EFA535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O9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123</v>
      </c>
      <c r="C2" s="52">
        <v>43996</v>
      </c>
      <c r="D2" s="53" t="s">
        <v>196</v>
      </c>
      <c r="E2" s="54">
        <v>178</v>
      </c>
      <c r="F2" s="54">
        <v>184</v>
      </c>
      <c r="G2" s="54">
        <v>183</v>
      </c>
      <c r="H2" s="54">
        <v>179</v>
      </c>
      <c r="I2" s="54"/>
      <c r="J2" s="54"/>
      <c r="K2" s="55">
        <f>COUNT(E2:J2)</f>
        <v>4</v>
      </c>
      <c r="L2" s="55">
        <f>SUM(E2:J2)</f>
        <v>724</v>
      </c>
      <c r="M2" s="56">
        <f>SUM(L2/K2)</f>
        <v>181</v>
      </c>
      <c r="N2" s="51">
        <v>13</v>
      </c>
      <c r="O2" s="57">
        <f>SUM(M2+N2)</f>
        <v>194</v>
      </c>
    </row>
    <row r="3" spans="1:15" x14ac:dyDescent="0.25">
      <c r="A3" s="20" t="s">
        <v>78</v>
      </c>
      <c r="B3" s="21" t="s">
        <v>123</v>
      </c>
      <c r="C3" s="22">
        <v>44052</v>
      </c>
      <c r="D3" s="23" t="s">
        <v>274</v>
      </c>
      <c r="E3" s="24">
        <v>184</v>
      </c>
      <c r="F3" s="24">
        <v>181</v>
      </c>
      <c r="G3" s="24">
        <v>186</v>
      </c>
      <c r="H3" s="24">
        <v>185</v>
      </c>
      <c r="I3" s="24">
        <v>190</v>
      </c>
      <c r="J3" s="24">
        <v>181</v>
      </c>
      <c r="K3" s="29">
        <v>6</v>
      </c>
      <c r="L3" s="29">
        <v>1107</v>
      </c>
      <c r="M3" s="30">
        <v>184.5</v>
      </c>
      <c r="N3" s="31">
        <v>16</v>
      </c>
      <c r="O3" s="32">
        <v>200.5</v>
      </c>
    </row>
    <row r="4" spans="1:15" ht="15.75" x14ac:dyDescent="0.3">
      <c r="A4" s="50" t="s">
        <v>72</v>
      </c>
      <c r="B4" s="51" t="s">
        <v>123</v>
      </c>
      <c r="C4" s="52">
        <v>44087</v>
      </c>
      <c r="D4" s="53" t="s">
        <v>122</v>
      </c>
      <c r="E4" s="54">
        <v>179</v>
      </c>
      <c r="F4" s="54">
        <v>185</v>
      </c>
      <c r="G4" s="54">
        <v>189</v>
      </c>
      <c r="H4" s="54">
        <v>191</v>
      </c>
      <c r="I4" s="54">
        <v>186</v>
      </c>
      <c r="J4" s="54">
        <v>188</v>
      </c>
      <c r="K4" s="55">
        <f>COUNT(E4:J4)</f>
        <v>6</v>
      </c>
      <c r="L4" s="55">
        <f>SUM(E4:J4)</f>
        <v>1118</v>
      </c>
      <c r="M4" s="56">
        <f>SUM(L4/K4)</f>
        <v>186.33333333333334</v>
      </c>
      <c r="N4" s="51">
        <v>30</v>
      </c>
      <c r="O4" s="57">
        <f>SUM(M4+N4)</f>
        <v>216.33333333333334</v>
      </c>
    </row>
    <row r="5" spans="1:15" x14ac:dyDescent="0.25">
      <c r="A5" s="20" t="s">
        <v>129</v>
      </c>
      <c r="B5" s="21" t="s">
        <v>123</v>
      </c>
      <c r="C5" s="22">
        <v>44115</v>
      </c>
      <c r="D5" s="23" t="s">
        <v>274</v>
      </c>
      <c r="E5" s="24">
        <v>176</v>
      </c>
      <c r="F5" s="24">
        <v>184</v>
      </c>
      <c r="G5" s="24">
        <v>179</v>
      </c>
      <c r="H5" s="24">
        <v>185</v>
      </c>
      <c r="I5" s="24"/>
      <c r="J5" s="24"/>
      <c r="K5" s="29">
        <v>4</v>
      </c>
      <c r="L5" s="29">
        <v>724</v>
      </c>
      <c r="M5" s="30">
        <v>181</v>
      </c>
      <c r="N5" s="31">
        <v>8</v>
      </c>
      <c r="O5" s="32">
        <v>189</v>
      </c>
    </row>
    <row r="6" spans="1:15" ht="15.75" x14ac:dyDescent="0.3">
      <c r="A6" s="50" t="s">
        <v>23</v>
      </c>
      <c r="B6" s="51" t="s">
        <v>123</v>
      </c>
      <c r="C6" s="52">
        <v>44143</v>
      </c>
      <c r="D6" s="53" t="s">
        <v>122</v>
      </c>
      <c r="E6" s="54">
        <v>184</v>
      </c>
      <c r="F6" s="54">
        <v>189</v>
      </c>
      <c r="G6" s="54">
        <v>190</v>
      </c>
      <c r="H6" s="54">
        <v>186</v>
      </c>
      <c r="I6" s="54"/>
      <c r="J6" s="54"/>
      <c r="K6" s="55">
        <f>COUNT(E6:J6)</f>
        <v>4</v>
      </c>
      <c r="L6" s="55">
        <f>SUM(E6:J6)</f>
        <v>749</v>
      </c>
      <c r="M6" s="56">
        <f>SUM(L6/K6)</f>
        <v>187.25</v>
      </c>
      <c r="N6" s="51">
        <v>9</v>
      </c>
      <c r="O6" s="57">
        <f>SUM(M6+N6)</f>
        <v>196.25</v>
      </c>
    </row>
    <row r="9" spans="1:15" x14ac:dyDescent="0.25">
      <c r="K9" s="17">
        <f>SUM(K2:K8)</f>
        <v>24</v>
      </c>
      <c r="L9" s="17">
        <f>SUM(L2:L8)</f>
        <v>4422</v>
      </c>
      <c r="M9" s="19">
        <f>SUM(L9/K9)</f>
        <v>184.25</v>
      </c>
      <c r="N9" s="17">
        <f>SUM(N2:N8)</f>
        <v>76</v>
      </c>
      <c r="O9" s="19">
        <f>SUM(M9+N9)</f>
        <v>260.25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3"/>
  </protectedRanges>
  <conditionalFormatting sqref="E2">
    <cfRule type="top10" dxfId="3790" priority="60" rank="1"/>
  </conditionalFormatting>
  <conditionalFormatting sqref="F2">
    <cfRule type="top10" dxfId="3789" priority="61" rank="1"/>
  </conditionalFormatting>
  <conditionalFormatting sqref="G2">
    <cfRule type="top10" dxfId="3788" priority="62" rank="1"/>
  </conditionalFormatting>
  <conditionalFormatting sqref="H2">
    <cfRule type="top10" dxfId="3787" priority="63" rank="1"/>
  </conditionalFormatting>
  <conditionalFormatting sqref="I2">
    <cfRule type="top10" dxfId="3786" priority="64" rank="1"/>
  </conditionalFormatting>
  <conditionalFormatting sqref="J2">
    <cfRule type="top10" dxfId="3785" priority="65" rank="1"/>
  </conditionalFormatting>
  <conditionalFormatting sqref="J3">
    <cfRule type="top10" dxfId="3784" priority="42" rank="1"/>
  </conditionalFormatting>
  <conditionalFormatting sqref="I3">
    <cfRule type="top10" dxfId="3783" priority="43" rank="1"/>
  </conditionalFormatting>
  <conditionalFormatting sqref="H3">
    <cfRule type="top10" dxfId="3782" priority="44" rank="1"/>
  </conditionalFormatting>
  <conditionalFormatting sqref="G3">
    <cfRule type="top10" dxfId="3781" priority="45" rank="1"/>
  </conditionalFormatting>
  <conditionalFormatting sqref="F3">
    <cfRule type="top10" dxfId="3780" priority="46" rank="1"/>
  </conditionalFormatting>
  <conditionalFormatting sqref="E3">
    <cfRule type="top10" dxfId="3779" priority="47" rank="1"/>
  </conditionalFormatting>
  <conditionalFormatting sqref="E4">
    <cfRule type="top10" dxfId="3778" priority="31" rank="1"/>
  </conditionalFormatting>
  <conditionalFormatting sqref="F4">
    <cfRule type="top10" dxfId="3777" priority="32" rank="1"/>
  </conditionalFormatting>
  <conditionalFormatting sqref="G4">
    <cfRule type="top10" dxfId="3776" priority="33" rank="1"/>
  </conditionalFormatting>
  <conditionalFormatting sqref="H4">
    <cfRule type="top10" dxfId="3775" priority="34" rank="1"/>
  </conditionalFormatting>
  <conditionalFormatting sqref="I4">
    <cfRule type="top10" dxfId="3774" priority="35" rank="1"/>
  </conditionalFormatting>
  <conditionalFormatting sqref="J4">
    <cfRule type="top10" dxfId="3773" priority="36" rank="1"/>
  </conditionalFormatting>
  <conditionalFormatting sqref="E5">
    <cfRule type="top10" dxfId="3772" priority="24" rank="1"/>
  </conditionalFormatting>
  <conditionalFormatting sqref="F5">
    <cfRule type="top10" dxfId="3771" priority="23" rank="1"/>
  </conditionalFormatting>
  <conditionalFormatting sqref="G5">
    <cfRule type="top10" dxfId="3770" priority="22" rank="1"/>
  </conditionalFormatting>
  <conditionalFormatting sqref="H5">
    <cfRule type="top10" dxfId="3769" priority="21" rank="1"/>
  </conditionalFormatting>
  <conditionalFormatting sqref="I5">
    <cfRule type="top10" dxfId="3768" priority="20" rank="1"/>
  </conditionalFormatting>
  <conditionalFormatting sqref="J5">
    <cfRule type="top10" dxfId="3767" priority="19" rank="1"/>
  </conditionalFormatting>
  <conditionalFormatting sqref="E6">
    <cfRule type="top10" dxfId="3766" priority="7" rank="1"/>
  </conditionalFormatting>
  <conditionalFormatting sqref="F6">
    <cfRule type="top10" dxfId="3765" priority="8" rank="1"/>
  </conditionalFormatting>
  <conditionalFormatting sqref="G6">
    <cfRule type="top10" dxfId="3764" priority="9" rank="1"/>
  </conditionalFormatting>
  <conditionalFormatting sqref="H6">
    <cfRule type="top10" dxfId="3763" priority="10" rank="1"/>
  </conditionalFormatting>
  <conditionalFormatting sqref="I6">
    <cfRule type="top10" dxfId="3762" priority="11" rank="1"/>
  </conditionalFormatting>
  <conditionalFormatting sqref="J6">
    <cfRule type="top10" dxfId="376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O6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86</v>
      </c>
      <c r="C2" s="22">
        <v>44033</v>
      </c>
      <c r="D2" s="23" t="s">
        <v>82</v>
      </c>
      <c r="E2" s="24">
        <v>191</v>
      </c>
      <c r="F2" s="24">
        <v>185</v>
      </c>
      <c r="G2" s="24">
        <v>196</v>
      </c>
      <c r="H2" s="24">
        <v>189</v>
      </c>
      <c r="I2" s="24"/>
      <c r="J2" s="24"/>
      <c r="K2" s="29">
        <v>4</v>
      </c>
      <c r="L2" s="29">
        <v>761</v>
      </c>
      <c r="M2" s="30">
        <v>190.25</v>
      </c>
      <c r="N2" s="31">
        <v>3</v>
      </c>
      <c r="O2" s="32">
        <v>193.25</v>
      </c>
    </row>
    <row r="3" spans="1:15" x14ac:dyDescent="0.25">
      <c r="A3" s="20" t="s">
        <v>61</v>
      </c>
      <c r="B3" s="21" t="s">
        <v>86</v>
      </c>
      <c r="C3" s="22">
        <v>44037</v>
      </c>
      <c r="D3" s="23" t="s">
        <v>82</v>
      </c>
      <c r="E3" s="24">
        <v>194</v>
      </c>
      <c r="F3" s="24">
        <v>193</v>
      </c>
      <c r="G3" s="24">
        <v>192</v>
      </c>
      <c r="H3" s="24">
        <v>196</v>
      </c>
      <c r="I3" s="24"/>
      <c r="J3" s="24"/>
      <c r="K3" s="29">
        <v>4</v>
      </c>
      <c r="L3" s="29">
        <v>775</v>
      </c>
      <c r="M3" s="30">
        <v>193.75</v>
      </c>
      <c r="N3" s="31">
        <v>3</v>
      </c>
      <c r="O3" s="32">
        <f>SUM(M3:N3)</f>
        <v>196.75</v>
      </c>
    </row>
    <row r="6" spans="1:15" x14ac:dyDescent="0.25">
      <c r="K6" s="17">
        <f>SUM(K2:K5)</f>
        <v>8</v>
      </c>
      <c r="L6" s="17">
        <f>SUM(L2:L5)</f>
        <v>1536</v>
      </c>
      <c r="M6" s="19">
        <f>SUM(L6/K6)</f>
        <v>192</v>
      </c>
      <c r="N6" s="17">
        <f>SUM(N2:N5)</f>
        <v>6</v>
      </c>
      <c r="O6" s="19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3760" priority="17" rank="1"/>
  </conditionalFormatting>
  <conditionalFormatting sqref="G2">
    <cfRule type="top10" dxfId="3759" priority="16" rank="1"/>
  </conditionalFormatting>
  <conditionalFormatting sqref="H2">
    <cfRule type="top10" dxfId="3758" priority="15" rank="1"/>
  </conditionalFormatting>
  <conditionalFormatting sqref="I2">
    <cfRule type="top10" dxfId="3757" priority="13" rank="1"/>
  </conditionalFormatting>
  <conditionalFormatting sqref="J2">
    <cfRule type="top10" dxfId="3756" priority="14" rank="1"/>
  </conditionalFormatting>
  <conditionalFormatting sqref="E2">
    <cfRule type="top10" dxfId="3755" priority="18" rank="1"/>
  </conditionalFormatting>
  <conditionalFormatting sqref="F3">
    <cfRule type="top10" dxfId="3754" priority="11" rank="1"/>
  </conditionalFormatting>
  <conditionalFormatting sqref="G3">
    <cfRule type="top10" dxfId="3753" priority="10" rank="1"/>
  </conditionalFormatting>
  <conditionalFormatting sqref="H3">
    <cfRule type="top10" dxfId="3752" priority="9" rank="1"/>
  </conditionalFormatting>
  <conditionalFormatting sqref="I3">
    <cfRule type="top10" dxfId="3751" priority="7" rank="1"/>
  </conditionalFormatting>
  <conditionalFormatting sqref="J3">
    <cfRule type="top10" dxfId="3750" priority="8" rank="1"/>
  </conditionalFormatting>
  <conditionalFormatting sqref="E3">
    <cfRule type="top10" dxfId="3749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8DA4-D415-461E-A0DF-CD2B94E5A725}">
  <sheetPr codeName="Sheet71"/>
  <dimension ref="A1:Q12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95</v>
      </c>
      <c r="C2" s="22">
        <v>43939</v>
      </c>
      <c r="D2" s="23" t="s">
        <v>88</v>
      </c>
      <c r="E2" s="24">
        <v>189</v>
      </c>
      <c r="F2" s="24">
        <v>189</v>
      </c>
      <c r="G2" s="24">
        <v>194</v>
      </c>
      <c r="H2" s="24">
        <v>192</v>
      </c>
      <c r="I2" s="24"/>
      <c r="J2" s="24"/>
      <c r="K2" s="29">
        <f>COUNT(E2:J2)</f>
        <v>4</v>
      </c>
      <c r="L2" s="29">
        <f>SUM(E2:J2)</f>
        <v>764</v>
      </c>
      <c r="M2" s="30">
        <f>IFERROR(L2/K2,0)</f>
        <v>191</v>
      </c>
      <c r="N2" s="31">
        <v>2</v>
      </c>
      <c r="O2" s="32">
        <f>SUM(M2+N2)</f>
        <v>193</v>
      </c>
    </row>
    <row r="3" spans="1:17" x14ac:dyDescent="0.25">
      <c r="A3" s="20" t="s">
        <v>127</v>
      </c>
      <c r="B3" s="21" t="s">
        <v>95</v>
      </c>
      <c r="C3" s="22">
        <v>43960</v>
      </c>
      <c r="D3" s="23" t="s">
        <v>88</v>
      </c>
      <c r="E3" s="24">
        <v>190</v>
      </c>
      <c r="F3" s="24">
        <v>192</v>
      </c>
      <c r="G3" s="24">
        <v>194</v>
      </c>
      <c r="H3" s="24">
        <v>193</v>
      </c>
      <c r="I3" s="24"/>
      <c r="J3" s="24"/>
      <c r="K3" s="29">
        <v>4</v>
      </c>
      <c r="L3" s="29">
        <v>769</v>
      </c>
      <c r="M3" s="30">
        <v>192.25</v>
      </c>
      <c r="N3" s="31">
        <v>4</v>
      </c>
      <c r="O3" s="32">
        <v>196.25</v>
      </c>
    </row>
    <row r="4" spans="1:17" x14ac:dyDescent="0.25">
      <c r="A4" s="20" t="s">
        <v>127</v>
      </c>
      <c r="B4" s="21" t="s">
        <v>95</v>
      </c>
      <c r="C4" s="65">
        <v>44002</v>
      </c>
      <c r="D4" s="66" t="s">
        <v>88</v>
      </c>
      <c r="E4" s="44">
        <v>199</v>
      </c>
      <c r="F4" s="44">
        <v>197</v>
      </c>
      <c r="G4" s="44">
        <v>199.00700000000001</v>
      </c>
      <c r="H4" s="44">
        <v>195</v>
      </c>
      <c r="I4" s="24"/>
      <c r="J4" s="24"/>
      <c r="K4" s="29">
        <v>4</v>
      </c>
      <c r="L4" s="29">
        <v>790.00700000000006</v>
      </c>
      <c r="M4" s="30">
        <v>197.50175000000002</v>
      </c>
      <c r="N4" s="31">
        <v>9</v>
      </c>
      <c r="O4" s="32">
        <v>206.50175000000002</v>
      </c>
    </row>
    <row r="5" spans="1:17" x14ac:dyDescent="0.25">
      <c r="A5" s="20" t="s">
        <v>127</v>
      </c>
      <c r="B5" s="21" t="s">
        <v>95</v>
      </c>
      <c r="C5" s="22">
        <v>44032</v>
      </c>
      <c r="D5" s="23" t="s">
        <v>88</v>
      </c>
      <c r="E5" s="24">
        <v>196</v>
      </c>
      <c r="F5" s="24">
        <v>195</v>
      </c>
      <c r="G5" s="24">
        <v>196.001</v>
      </c>
      <c r="H5" s="24">
        <v>198</v>
      </c>
      <c r="I5" s="24"/>
      <c r="J5" s="24"/>
      <c r="K5" s="29">
        <v>4</v>
      </c>
      <c r="L5" s="29">
        <v>785.00099999999998</v>
      </c>
      <c r="M5" s="30">
        <v>196.25024999999999</v>
      </c>
      <c r="N5" s="31">
        <v>9</v>
      </c>
      <c r="O5" s="32">
        <v>205.25024999999999</v>
      </c>
    </row>
    <row r="6" spans="1:17" x14ac:dyDescent="0.25">
      <c r="A6" s="20" t="s">
        <v>127</v>
      </c>
      <c r="B6" s="21" t="s">
        <v>95</v>
      </c>
      <c r="C6" s="22">
        <v>44051</v>
      </c>
      <c r="D6" s="23" t="s">
        <v>88</v>
      </c>
      <c r="E6" s="24">
        <v>190</v>
      </c>
      <c r="F6" s="24">
        <v>196</v>
      </c>
      <c r="G6" s="24">
        <v>196</v>
      </c>
      <c r="H6" s="24">
        <v>198.001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4</v>
      </c>
      <c r="O6" s="32">
        <v>199.00024999999999</v>
      </c>
    </row>
    <row r="7" spans="1:17" x14ac:dyDescent="0.25">
      <c r="A7" s="40" t="s">
        <v>127</v>
      </c>
      <c r="B7" s="41" t="s">
        <v>95</v>
      </c>
      <c r="C7" s="42">
        <v>44093</v>
      </c>
      <c r="D7" s="23" t="s">
        <v>88</v>
      </c>
      <c r="E7" s="44">
        <v>197</v>
      </c>
      <c r="F7" s="44">
        <v>197</v>
      </c>
      <c r="G7" s="44">
        <v>198</v>
      </c>
      <c r="H7" s="44">
        <v>197</v>
      </c>
      <c r="I7" s="44"/>
      <c r="J7" s="44"/>
      <c r="K7" s="45">
        <v>4</v>
      </c>
      <c r="L7" s="45">
        <v>789</v>
      </c>
      <c r="M7" s="46">
        <v>197.25</v>
      </c>
      <c r="N7" s="47">
        <v>6</v>
      </c>
      <c r="O7" s="48">
        <v>203.25</v>
      </c>
    </row>
    <row r="8" spans="1:17" x14ac:dyDescent="0.25">
      <c r="A8" s="20" t="s">
        <v>127</v>
      </c>
      <c r="B8" s="21" t="s">
        <v>95</v>
      </c>
      <c r="C8" s="22">
        <v>44114</v>
      </c>
      <c r="D8" s="23" t="s">
        <v>88</v>
      </c>
      <c r="E8" s="24">
        <v>194</v>
      </c>
      <c r="F8" s="24">
        <v>199</v>
      </c>
      <c r="G8" s="24">
        <v>193</v>
      </c>
      <c r="H8" s="24">
        <v>195</v>
      </c>
      <c r="I8" s="24">
        <v>192</v>
      </c>
      <c r="J8" s="24">
        <v>195</v>
      </c>
      <c r="K8" s="29">
        <v>6</v>
      </c>
      <c r="L8" s="29">
        <v>1168</v>
      </c>
      <c r="M8" s="30">
        <v>194.66666666666666</v>
      </c>
      <c r="N8" s="31">
        <v>16</v>
      </c>
      <c r="O8" s="32">
        <v>210.66666666666666</v>
      </c>
    </row>
    <row r="9" spans="1:17" x14ac:dyDescent="0.25">
      <c r="A9" s="20" t="s">
        <v>61</v>
      </c>
      <c r="B9" s="21" t="s">
        <v>95</v>
      </c>
      <c r="C9" s="22">
        <v>44142</v>
      </c>
      <c r="D9" s="23" t="s">
        <v>88</v>
      </c>
      <c r="E9" s="24">
        <v>200</v>
      </c>
      <c r="F9" s="24">
        <v>194</v>
      </c>
      <c r="G9" s="24">
        <v>200</v>
      </c>
      <c r="H9" s="24">
        <v>196</v>
      </c>
      <c r="I9" s="24">
        <v>198</v>
      </c>
      <c r="J9" s="24">
        <v>197</v>
      </c>
      <c r="K9" s="29">
        <v>6</v>
      </c>
      <c r="L9" s="29">
        <v>1185</v>
      </c>
      <c r="M9" s="30">
        <v>197.5</v>
      </c>
      <c r="N9" s="31">
        <v>22</v>
      </c>
      <c r="O9" s="32">
        <v>219.5</v>
      </c>
    </row>
    <row r="12" spans="1:17" x14ac:dyDescent="0.25">
      <c r="K12" s="17">
        <f>SUM(K2:K11)</f>
        <v>36</v>
      </c>
      <c r="L12" s="17">
        <f>SUM(L2:L11)</f>
        <v>7030.009</v>
      </c>
      <c r="M12" s="16">
        <f>SUM(L12/K12)</f>
        <v>195.27802777777777</v>
      </c>
      <c r="N12" s="17">
        <f>SUM(N2:N11)</f>
        <v>72</v>
      </c>
      <c r="O12" s="19">
        <f>SUM(M12+N12)</f>
        <v>267.27802777777777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3748" priority="50" rank="1"/>
  </conditionalFormatting>
  <conditionalFormatting sqref="G2">
    <cfRule type="top10" dxfId="3747" priority="49" rank="1"/>
  </conditionalFormatting>
  <conditionalFormatting sqref="H2">
    <cfRule type="top10" dxfId="3746" priority="48" rank="1"/>
  </conditionalFormatting>
  <conditionalFormatting sqref="I2">
    <cfRule type="top10" dxfId="3745" priority="46" rank="1"/>
  </conditionalFormatting>
  <conditionalFormatting sqref="J2">
    <cfRule type="top10" dxfId="3744" priority="47" rank="1"/>
  </conditionalFormatting>
  <conditionalFormatting sqref="E2">
    <cfRule type="top10" dxfId="3743" priority="51" rank="1"/>
  </conditionalFormatting>
  <conditionalFormatting sqref="I3">
    <cfRule type="top10" dxfId="3742" priority="40" rank="1"/>
  </conditionalFormatting>
  <conditionalFormatting sqref="E3">
    <cfRule type="top10" dxfId="3741" priority="41" rank="1"/>
  </conditionalFormatting>
  <conditionalFormatting sqref="F3">
    <cfRule type="top10" dxfId="3740" priority="42" rank="1"/>
  </conditionalFormatting>
  <conditionalFormatting sqref="G3">
    <cfRule type="top10" dxfId="3739" priority="43" rank="1"/>
  </conditionalFormatting>
  <conditionalFormatting sqref="H3">
    <cfRule type="top10" dxfId="3738" priority="44" rank="1"/>
  </conditionalFormatting>
  <conditionalFormatting sqref="J3">
    <cfRule type="top10" dxfId="3737" priority="45" rank="1"/>
  </conditionalFormatting>
  <conditionalFormatting sqref="J4">
    <cfRule type="top10" dxfId="3736" priority="39" rank="1"/>
  </conditionalFormatting>
  <conditionalFormatting sqref="I4">
    <cfRule type="top10" dxfId="3735" priority="35" rank="1"/>
  </conditionalFormatting>
  <conditionalFormatting sqref="E4">
    <cfRule type="top10" dxfId="3734" priority="34" rank="1"/>
  </conditionalFormatting>
  <conditionalFormatting sqref="F4">
    <cfRule type="top10" dxfId="3733" priority="33" rank="1"/>
  </conditionalFormatting>
  <conditionalFormatting sqref="G4">
    <cfRule type="top10" dxfId="3732" priority="32" rank="1"/>
  </conditionalFormatting>
  <conditionalFormatting sqref="H4">
    <cfRule type="top10" dxfId="3731" priority="31" rank="1"/>
  </conditionalFormatting>
  <conditionalFormatting sqref="I5">
    <cfRule type="top10" dxfId="3730" priority="30" rank="1"/>
  </conditionalFormatting>
  <conditionalFormatting sqref="E5">
    <cfRule type="top10" dxfId="3729" priority="29" rank="1"/>
  </conditionalFormatting>
  <conditionalFormatting sqref="F5">
    <cfRule type="top10" dxfId="3728" priority="28" rank="1"/>
  </conditionalFormatting>
  <conditionalFormatting sqref="G5">
    <cfRule type="top10" dxfId="3727" priority="27" rank="1"/>
  </conditionalFormatting>
  <conditionalFormatting sqref="H5">
    <cfRule type="top10" dxfId="3726" priority="26" rank="1"/>
  </conditionalFormatting>
  <conditionalFormatting sqref="J5">
    <cfRule type="top10" dxfId="3725" priority="25" rank="1"/>
  </conditionalFormatting>
  <conditionalFormatting sqref="I6">
    <cfRule type="top10" dxfId="3724" priority="24" rank="1"/>
  </conditionalFormatting>
  <conditionalFormatting sqref="E6">
    <cfRule type="top10" dxfId="3723" priority="23" rank="1"/>
  </conditionalFormatting>
  <conditionalFormatting sqref="F6">
    <cfRule type="top10" dxfId="3722" priority="22" rank="1"/>
  </conditionalFormatting>
  <conditionalFormatting sqref="G6">
    <cfRule type="top10" dxfId="3721" priority="21" rank="1"/>
  </conditionalFormatting>
  <conditionalFormatting sqref="H6">
    <cfRule type="top10" dxfId="3720" priority="20" rank="1"/>
  </conditionalFormatting>
  <conditionalFormatting sqref="J6">
    <cfRule type="top10" dxfId="3719" priority="19" rank="1"/>
  </conditionalFormatting>
  <conditionalFormatting sqref="I7">
    <cfRule type="top10" dxfId="3718" priority="18" rank="1"/>
  </conditionalFormatting>
  <conditionalFormatting sqref="E7">
    <cfRule type="top10" dxfId="3717" priority="17" rank="1"/>
  </conditionalFormatting>
  <conditionalFormatting sqref="F7">
    <cfRule type="top10" dxfId="3716" priority="16" rank="1"/>
  </conditionalFormatting>
  <conditionalFormatting sqref="G7">
    <cfRule type="top10" dxfId="3715" priority="15" rank="1"/>
  </conditionalFormatting>
  <conditionalFormatting sqref="H7">
    <cfRule type="top10" dxfId="3714" priority="14" rank="1"/>
  </conditionalFormatting>
  <conditionalFormatting sqref="J7">
    <cfRule type="top10" dxfId="3713" priority="13" rank="1"/>
  </conditionalFormatting>
  <conditionalFormatting sqref="I8">
    <cfRule type="top10" dxfId="3712" priority="12" rank="1"/>
  </conditionalFormatting>
  <conditionalFormatting sqref="E8">
    <cfRule type="top10" dxfId="3711" priority="11" rank="1"/>
  </conditionalFormatting>
  <conditionalFormatting sqref="F8">
    <cfRule type="top10" dxfId="3710" priority="10" rank="1"/>
  </conditionalFormatting>
  <conditionalFormatting sqref="G8">
    <cfRule type="top10" dxfId="3709" priority="9" rank="1"/>
  </conditionalFormatting>
  <conditionalFormatting sqref="H8">
    <cfRule type="top10" dxfId="3708" priority="8" rank="1"/>
  </conditionalFormatting>
  <conditionalFormatting sqref="J8">
    <cfRule type="top10" dxfId="3707" priority="7" rank="1"/>
  </conditionalFormatting>
  <conditionalFormatting sqref="F9">
    <cfRule type="top10" dxfId="3706" priority="5" rank="1"/>
  </conditionalFormatting>
  <conditionalFormatting sqref="G9">
    <cfRule type="top10" dxfId="3705" priority="4" rank="1"/>
  </conditionalFormatting>
  <conditionalFormatting sqref="H9">
    <cfRule type="top10" dxfId="3704" priority="3" rank="1"/>
  </conditionalFormatting>
  <conditionalFormatting sqref="I9">
    <cfRule type="top10" dxfId="3703" priority="1" rank="1"/>
  </conditionalFormatting>
  <conditionalFormatting sqref="J9">
    <cfRule type="top10" dxfId="3702" priority="2" rank="1"/>
  </conditionalFormatting>
  <conditionalFormatting sqref="E9">
    <cfRule type="top10" dxfId="3701" priority="6" rank="1"/>
  </conditionalFormatting>
  <hyperlinks>
    <hyperlink ref="Q1" location="'National Adult Rankings'!A1" display="Return to Rankings" xr:uid="{6CB86254-2CE0-4457-8BE9-0E0D556D077B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452-04BA-4812-934B-FDFC4CAC1F0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339</v>
      </c>
      <c r="C2" s="22">
        <v>44093</v>
      </c>
      <c r="D2" s="23" t="s">
        <v>256</v>
      </c>
      <c r="E2" s="24">
        <v>184</v>
      </c>
      <c r="F2" s="24">
        <v>178</v>
      </c>
      <c r="G2" s="24">
        <v>186</v>
      </c>
      <c r="H2" s="24"/>
      <c r="I2" s="24"/>
      <c r="J2" s="24"/>
      <c r="K2" s="29">
        <v>3</v>
      </c>
      <c r="L2" s="29">
        <v>548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61</v>
      </c>
      <c r="B3" s="21" t="s">
        <v>339</v>
      </c>
      <c r="C3" s="22">
        <v>44093</v>
      </c>
      <c r="D3" s="23" t="s">
        <v>335</v>
      </c>
      <c r="E3" s="24">
        <v>190</v>
      </c>
      <c r="F3" s="24">
        <v>186</v>
      </c>
      <c r="G3" s="24">
        <v>191</v>
      </c>
      <c r="H3" s="24"/>
      <c r="I3" s="24"/>
      <c r="J3" s="24"/>
      <c r="K3" s="29">
        <v>3</v>
      </c>
      <c r="L3" s="29">
        <v>567</v>
      </c>
      <c r="M3" s="30">
        <v>189</v>
      </c>
      <c r="N3" s="31">
        <v>4</v>
      </c>
      <c r="O3" s="32">
        <v>193</v>
      </c>
    </row>
    <row r="6" spans="1:17" x14ac:dyDescent="0.25">
      <c r="K6" s="17">
        <f>SUM(K2:K5)</f>
        <v>6</v>
      </c>
      <c r="L6" s="17">
        <f>SUM(L2:L5)</f>
        <v>1115</v>
      </c>
      <c r="M6" s="19">
        <f>SUM(L6/K6)</f>
        <v>185.83333333333334</v>
      </c>
      <c r="N6" s="17">
        <f>SUM(N2:N5)</f>
        <v>8</v>
      </c>
      <c r="O6" s="19">
        <f>SUM(M6+N6)</f>
        <v>193.83333333333334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3700" priority="2" rank="1"/>
  </conditionalFormatting>
  <conditionalFormatting sqref="I2">
    <cfRule type="top10" dxfId="3699" priority="12" rank="1"/>
  </conditionalFormatting>
  <conditionalFormatting sqref="E2">
    <cfRule type="top10" dxfId="3698" priority="11" rank="1"/>
  </conditionalFormatting>
  <conditionalFormatting sqref="F2">
    <cfRule type="top10" dxfId="3697" priority="10" rank="1"/>
  </conditionalFormatting>
  <conditionalFormatting sqref="G2">
    <cfRule type="top10" dxfId="3696" priority="9" rank="1"/>
  </conditionalFormatting>
  <conditionalFormatting sqref="H2">
    <cfRule type="top10" dxfId="3695" priority="8" rank="1"/>
  </conditionalFormatting>
  <conditionalFormatting sqref="J2">
    <cfRule type="top10" dxfId="3694" priority="7" rank="1"/>
  </conditionalFormatting>
  <conditionalFormatting sqref="F3">
    <cfRule type="top10" dxfId="3693" priority="5" rank="1"/>
  </conditionalFormatting>
  <conditionalFormatting sqref="G3">
    <cfRule type="top10" dxfId="3692" priority="4" rank="1"/>
  </conditionalFormatting>
  <conditionalFormatting sqref="H3">
    <cfRule type="top10" dxfId="3691" priority="3" rank="1"/>
  </conditionalFormatting>
  <conditionalFormatting sqref="I3">
    <cfRule type="top10" dxfId="3690" priority="1" rank="1"/>
  </conditionalFormatting>
  <conditionalFormatting sqref="E3">
    <cfRule type="top10" dxfId="3689" priority="6" rank="1"/>
  </conditionalFormatting>
  <hyperlinks>
    <hyperlink ref="Q1" location="'National Adult Rankings'!A1" display="Return to Rankings" xr:uid="{D60AD58B-194C-47EE-9BEA-4731D0030C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30758-5C4F-45E4-8981-7FA6EFB86D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FFD3-E02B-459D-9F93-639406F8046E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289</v>
      </c>
      <c r="C2" s="22">
        <v>44072</v>
      </c>
      <c r="D2" s="23" t="s">
        <v>49</v>
      </c>
      <c r="E2" s="24">
        <v>169</v>
      </c>
      <c r="F2" s="24">
        <v>168</v>
      </c>
      <c r="G2" s="24">
        <v>164</v>
      </c>
      <c r="H2" s="24">
        <v>173</v>
      </c>
      <c r="I2" s="24">
        <v>170</v>
      </c>
      <c r="J2" s="24">
        <v>170</v>
      </c>
      <c r="K2" s="29">
        <v>6</v>
      </c>
      <c r="L2" s="29">
        <v>1014</v>
      </c>
      <c r="M2" s="30">
        <v>169</v>
      </c>
      <c r="N2" s="31">
        <v>4</v>
      </c>
      <c r="O2" s="32">
        <v>173</v>
      </c>
    </row>
    <row r="3" spans="1:17" x14ac:dyDescent="0.25">
      <c r="A3" s="20" t="s">
        <v>78</v>
      </c>
      <c r="B3" s="21" t="s">
        <v>289</v>
      </c>
      <c r="C3" s="22">
        <v>44086</v>
      </c>
      <c r="D3" s="23" t="s">
        <v>49</v>
      </c>
      <c r="E3" s="24">
        <v>177</v>
      </c>
      <c r="F3" s="24">
        <v>163</v>
      </c>
      <c r="G3" s="24">
        <v>160</v>
      </c>
      <c r="H3" s="24">
        <v>185</v>
      </c>
      <c r="I3" s="24"/>
      <c r="J3" s="24"/>
      <c r="K3" s="29">
        <v>4</v>
      </c>
      <c r="L3" s="29">
        <v>685</v>
      </c>
      <c r="M3" s="30">
        <v>171.25</v>
      </c>
      <c r="N3" s="31">
        <v>2</v>
      </c>
      <c r="O3" s="32">
        <v>173.25</v>
      </c>
    </row>
    <row r="4" spans="1:17" x14ac:dyDescent="0.25">
      <c r="A4" s="20" t="s">
        <v>78</v>
      </c>
      <c r="B4" s="21" t="s">
        <v>289</v>
      </c>
      <c r="C4" s="22">
        <v>44114</v>
      </c>
      <c r="D4" s="23" t="s">
        <v>49</v>
      </c>
      <c r="E4" s="24">
        <v>180</v>
      </c>
      <c r="F4" s="24">
        <v>179</v>
      </c>
      <c r="G4" s="24">
        <v>167</v>
      </c>
      <c r="H4" s="24">
        <v>169</v>
      </c>
      <c r="I4" s="24"/>
      <c r="J4" s="24"/>
      <c r="K4" s="29">
        <v>4</v>
      </c>
      <c r="L4" s="29">
        <v>695</v>
      </c>
      <c r="M4" s="30">
        <v>173.75</v>
      </c>
      <c r="N4" s="31">
        <v>3</v>
      </c>
      <c r="O4" s="32">
        <v>176.75</v>
      </c>
    </row>
    <row r="5" spans="1:17" x14ac:dyDescent="0.25">
      <c r="A5" s="40" t="s">
        <v>78</v>
      </c>
      <c r="B5" s="41" t="s">
        <v>289</v>
      </c>
      <c r="C5" s="42">
        <v>44149</v>
      </c>
      <c r="D5" s="43" t="s">
        <v>49</v>
      </c>
      <c r="E5" s="44">
        <v>166</v>
      </c>
      <c r="F5" s="44">
        <v>173</v>
      </c>
      <c r="G5" s="44">
        <v>170.001</v>
      </c>
      <c r="H5" s="44">
        <v>178</v>
      </c>
      <c r="I5" s="44">
        <v>174</v>
      </c>
      <c r="J5" s="44">
        <v>175</v>
      </c>
      <c r="K5" s="45">
        <v>6</v>
      </c>
      <c r="L5" s="45">
        <v>1036.001</v>
      </c>
      <c r="M5" s="46">
        <v>172.66683333333333</v>
      </c>
      <c r="N5" s="47">
        <v>6</v>
      </c>
      <c r="O5" s="48">
        <v>178.66683333333333</v>
      </c>
    </row>
    <row r="8" spans="1:17" x14ac:dyDescent="0.25">
      <c r="K8" s="17">
        <f>SUM(K2:K7)</f>
        <v>20</v>
      </c>
      <c r="L8" s="17">
        <f>SUM(L2:L7)</f>
        <v>3430.0010000000002</v>
      </c>
      <c r="M8" s="19">
        <f>SUM(L8/K8)</f>
        <v>171.50005000000002</v>
      </c>
      <c r="N8" s="17">
        <f>SUM(N2:N7)</f>
        <v>15</v>
      </c>
      <c r="O8" s="19">
        <f>SUM(M8+N8)</f>
        <v>186.50005000000002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_1"/>
    <protectedRange algorithmName="SHA-512" hashValue="ON39YdpmFHfN9f47KpiRvqrKx0V9+erV1CNkpWzYhW/Qyc6aT8rEyCrvauWSYGZK2ia3o7vd3akF07acHAFpOA==" saltValue="yVW9XmDwTqEnmpSGai0KYg==" spinCount="100000" sqref="D2" name="Range1_1_1_7_1"/>
    <protectedRange sqref="E3:J3 B3:C3" name="Range1_2_1_1"/>
    <protectedRange sqref="D3" name="Range1_1_1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</protectedRanges>
  <conditionalFormatting sqref="F2">
    <cfRule type="top10" dxfId="3688" priority="23" rank="1"/>
  </conditionalFormatting>
  <conditionalFormatting sqref="G2">
    <cfRule type="top10" dxfId="3687" priority="22" rank="1"/>
  </conditionalFormatting>
  <conditionalFormatting sqref="H2">
    <cfRule type="top10" dxfId="3686" priority="21" rank="1"/>
  </conditionalFormatting>
  <conditionalFormatting sqref="E2">
    <cfRule type="top10" dxfId="3685" priority="24" rank="1"/>
  </conditionalFormatting>
  <conditionalFormatting sqref="J2">
    <cfRule type="top10" dxfId="3684" priority="19" rank="1"/>
  </conditionalFormatting>
  <conditionalFormatting sqref="I2">
    <cfRule type="top10" dxfId="3683" priority="20" rank="1"/>
  </conditionalFormatting>
  <conditionalFormatting sqref="J3">
    <cfRule type="top10" dxfId="3682" priority="13" rank="1"/>
  </conditionalFormatting>
  <conditionalFormatting sqref="I3">
    <cfRule type="top10" dxfId="3681" priority="14" rank="1"/>
  </conditionalFormatting>
  <conditionalFormatting sqref="H3">
    <cfRule type="top10" dxfId="3680" priority="15" rank="1"/>
  </conditionalFormatting>
  <conditionalFormatting sqref="G3">
    <cfRule type="top10" dxfId="3679" priority="16" rank="1"/>
  </conditionalFormatting>
  <conditionalFormatting sqref="F3">
    <cfRule type="top10" dxfId="3678" priority="17" rank="1"/>
  </conditionalFormatting>
  <conditionalFormatting sqref="E3">
    <cfRule type="top10" dxfId="3677" priority="18" rank="1"/>
  </conditionalFormatting>
  <conditionalFormatting sqref="J4">
    <cfRule type="top10" dxfId="3676" priority="7" rank="1"/>
  </conditionalFormatting>
  <conditionalFormatting sqref="I4">
    <cfRule type="top10" dxfId="3675" priority="8" rank="1"/>
  </conditionalFormatting>
  <conditionalFormatting sqref="H4">
    <cfRule type="top10" dxfId="3674" priority="9" rank="1"/>
  </conditionalFormatting>
  <conditionalFormatting sqref="G4">
    <cfRule type="top10" dxfId="3673" priority="10" rank="1"/>
  </conditionalFormatting>
  <conditionalFormatting sqref="F4">
    <cfRule type="top10" dxfId="3672" priority="11" rank="1"/>
  </conditionalFormatting>
  <conditionalFormatting sqref="E4">
    <cfRule type="top10" dxfId="3671" priority="12" rank="1"/>
  </conditionalFormatting>
  <conditionalFormatting sqref="J5">
    <cfRule type="top10" dxfId="3670" priority="1" rank="1"/>
  </conditionalFormatting>
  <conditionalFormatting sqref="I5">
    <cfRule type="top10" dxfId="3669" priority="2" rank="1"/>
  </conditionalFormatting>
  <conditionalFormatting sqref="H5">
    <cfRule type="top10" dxfId="3668" priority="3" rank="1"/>
  </conditionalFormatting>
  <conditionalFormatting sqref="G5">
    <cfRule type="top10" dxfId="3667" priority="4" rank="1"/>
  </conditionalFormatting>
  <conditionalFormatting sqref="F5">
    <cfRule type="top10" dxfId="3666" priority="5" rank="1"/>
  </conditionalFormatting>
  <conditionalFormatting sqref="E5">
    <cfRule type="top10" dxfId="3665" priority="6" rank="1"/>
  </conditionalFormatting>
  <hyperlinks>
    <hyperlink ref="Q1" location="'National Adult Rankings'!A1" display="Return to Rankings" xr:uid="{D6FEB0C7-1B24-403E-8915-261F04ABCC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D6E472-C914-4D28-97D9-B974147CE7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605E-00DB-40F2-8048-63797A392605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255</v>
      </c>
      <c r="C2" s="22">
        <v>44032</v>
      </c>
      <c r="D2" s="23" t="s">
        <v>88</v>
      </c>
      <c r="E2" s="24">
        <v>178</v>
      </c>
      <c r="F2" s="24">
        <v>183</v>
      </c>
      <c r="G2" s="24">
        <v>181</v>
      </c>
      <c r="H2" s="24">
        <v>181</v>
      </c>
      <c r="I2" s="24"/>
      <c r="J2" s="24"/>
      <c r="K2" s="29">
        <v>4</v>
      </c>
      <c r="L2" s="29">
        <v>723</v>
      </c>
      <c r="M2" s="30">
        <v>180.75</v>
      </c>
      <c r="N2" s="31">
        <v>2</v>
      </c>
      <c r="O2" s="32">
        <v>182.75</v>
      </c>
    </row>
    <row r="3" spans="1:17" x14ac:dyDescent="0.25">
      <c r="A3" s="40" t="s">
        <v>127</v>
      </c>
      <c r="B3" s="41" t="s">
        <v>333</v>
      </c>
      <c r="C3" s="42">
        <v>44093</v>
      </c>
      <c r="D3" s="23" t="s">
        <v>88</v>
      </c>
      <c r="E3" s="44">
        <v>183</v>
      </c>
      <c r="F3" s="44">
        <v>190</v>
      </c>
      <c r="G3" s="44">
        <v>193</v>
      </c>
      <c r="H3" s="44">
        <v>192</v>
      </c>
      <c r="I3" s="44"/>
      <c r="J3" s="44"/>
      <c r="K3" s="45">
        <v>4</v>
      </c>
      <c r="L3" s="45">
        <v>758</v>
      </c>
      <c r="M3" s="46">
        <v>189.5</v>
      </c>
      <c r="N3" s="47">
        <v>2</v>
      </c>
      <c r="O3" s="48">
        <v>191.5</v>
      </c>
    </row>
    <row r="4" spans="1:17" x14ac:dyDescent="0.25">
      <c r="A4" s="20" t="s">
        <v>61</v>
      </c>
      <c r="B4" s="21" t="s">
        <v>333</v>
      </c>
      <c r="C4" s="22">
        <v>44142</v>
      </c>
      <c r="D4" s="23" t="s">
        <v>88</v>
      </c>
      <c r="E4" s="24">
        <v>188</v>
      </c>
      <c r="F4" s="24">
        <v>176</v>
      </c>
      <c r="G4" s="24">
        <v>190</v>
      </c>
      <c r="H4" s="24">
        <v>191</v>
      </c>
      <c r="I4" s="24">
        <v>181</v>
      </c>
      <c r="J4" s="24">
        <v>189</v>
      </c>
      <c r="K4" s="29">
        <v>6</v>
      </c>
      <c r="L4" s="29">
        <v>1115</v>
      </c>
      <c r="M4" s="30">
        <v>185.83333333333334</v>
      </c>
      <c r="N4" s="31">
        <v>4</v>
      </c>
      <c r="O4" s="32">
        <v>189.83333333333334</v>
      </c>
    </row>
    <row r="7" spans="1:17" x14ac:dyDescent="0.25">
      <c r="K7" s="17">
        <f>SUM(K2:K6)</f>
        <v>14</v>
      </c>
      <c r="L7" s="17">
        <f>SUM(L2:L6)</f>
        <v>2596</v>
      </c>
      <c r="M7" s="19">
        <f>SUM(L7/K7)</f>
        <v>185.42857142857142</v>
      </c>
      <c r="N7" s="17">
        <f>SUM(N2:N6)</f>
        <v>8</v>
      </c>
      <c r="O7" s="19">
        <f>SUM(M7+N7)</f>
        <v>193.42857142857142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I2">
    <cfRule type="top10" dxfId="5684" priority="18" rank="1"/>
  </conditionalFormatting>
  <conditionalFormatting sqref="E2">
    <cfRule type="top10" dxfId="5683" priority="17" rank="1"/>
  </conditionalFormatting>
  <conditionalFormatting sqref="F2">
    <cfRule type="top10" dxfId="5682" priority="16" rank="1"/>
  </conditionalFormatting>
  <conditionalFormatting sqref="G2">
    <cfRule type="top10" dxfId="5681" priority="15" rank="1"/>
  </conditionalFormatting>
  <conditionalFormatting sqref="H2">
    <cfRule type="top10" dxfId="5680" priority="14" rank="1"/>
  </conditionalFormatting>
  <conditionalFormatting sqref="J2">
    <cfRule type="top10" dxfId="5679" priority="13" rank="1"/>
  </conditionalFormatting>
  <conditionalFormatting sqref="I3">
    <cfRule type="top10" dxfId="5678" priority="12" rank="1"/>
  </conditionalFormatting>
  <conditionalFormatting sqref="E3">
    <cfRule type="top10" dxfId="5677" priority="11" rank="1"/>
  </conditionalFormatting>
  <conditionalFormatting sqref="F3">
    <cfRule type="top10" dxfId="5676" priority="10" rank="1"/>
  </conditionalFormatting>
  <conditionalFormatting sqref="G3">
    <cfRule type="top10" dxfId="5675" priority="9" rank="1"/>
  </conditionalFormatting>
  <conditionalFormatting sqref="H3">
    <cfRule type="top10" dxfId="5674" priority="8" rank="1"/>
  </conditionalFormatting>
  <conditionalFormatting sqref="J3">
    <cfRule type="top10" dxfId="5673" priority="7" rank="1"/>
  </conditionalFormatting>
  <conditionalFormatting sqref="F4">
    <cfRule type="top10" dxfId="5672" priority="5" rank="1"/>
  </conditionalFormatting>
  <conditionalFormatting sqref="G4">
    <cfRule type="top10" dxfId="5671" priority="4" rank="1"/>
  </conditionalFormatting>
  <conditionalFormatting sqref="H4">
    <cfRule type="top10" dxfId="5670" priority="3" rank="1"/>
  </conditionalFormatting>
  <conditionalFormatting sqref="I4">
    <cfRule type="top10" dxfId="5669" priority="1" rank="1"/>
  </conditionalFormatting>
  <conditionalFormatting sqref="J4">
    <cfRule type="top10" dxfId="5668" priority="2" rank="1"/>
  </conditionalFormatting>
  <conditionalFormatting sqref="E4">
    <cfRule type="top10" dxfId="5667" priority="6" rank="1"/>
  </conditionalFormatting>
  <hyperlinks>
    <hyperlink ref="Q1" location="'National Adult Rankings'!A1" display="Return to Rankings" xr:uid="{F7EEABE6-7805-490B-BC24-1AA3B2D1F5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F3306-5523-4632-AFA8-E7BD100502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54D-F109-47B4-A601-D39B00E5E521}">
  <sheetPr codeName="Sheet14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40</v>
      </c>
      <c r="C2" s="22">
        <v>43855</v>
      </c>
      <c r="D2" s="23" t="s">
        <v>45</v>
      </c>
      <c r="E2" s="24">
        <v>180</v>
      </c>
      <c r="F2" s="24">
        <v>176</v>
      </c>
      <c r="G2" s="24">
        <v>187</v>
      </c>
      <c r="H2" s="24">
        <v>184</v>
      </c>
      <c r="I2" s="24"/>
      <c r="J2" s="24"/>
      <c r="K2" s="25">
        <v>4</v>
      </c>
      <c r="L2" s="25">
        <v>727</v>
      </c>
      <c r="M2" s="26">
        <v>181.75</v>
      </c>
      <c r="N2" s="27">
        <v>2</v>
      </c>
      <c r="O2" s="28">
        <v>183.75</v>
      </c>
    </row>
    <row r="3" spans="1:17" x14ac:dyDescent="0.25">
      <c r="A3" s="20" t="s">
        <v>61</v>
      </c>
      <c r="B3" s="21" t="s">
        <v>40</v>
      </c>
      <c r="C3" s="22">
        <v>43988</v>
      </c>
      <c r="D3" s="23" t="s">
        <v>45</v>
      </c>
      <c r="E3" s="24">
        <v>175</v>
      </c>
      <c r="F3" s="24">
        <v>189</v>
      </c>
      <c r="G3" s="24">
        <v>185</v>
      </c>
      <c r="H3" s="24">
        <v>182</v>
      </c>
      <c r="I3" s="24"/>
      <c r="J3" s="24"/>
      <c r="K3" s="29">
        <v>4</v>
      </c>
      <c r="L3" s="29">
        <v>731</v>
      </c>
      <c r="M3" s="30">
        <v>182.75</v>
      </c>
      <c r="N3" s="31">
        <v>4</v>
      </c>
      <c r="O3" s="32">
        <v>186.75</v>
      </c>
    </row>
    <row r="4" spans="1:17" x14ac:dyDescent="0.25">
      <c r="A4" s="20" t="s">
        <v>61</v>
      </c>
      <c r="B4" s="21" t="s">
        <v>40</v>
      </c>
      <c r="C4" s="22">
        <v>44030</v>
      </c>
      <c r="D4" s="23" t="s">
        <v>45</v>
      </c>
      <c r="E4" s="24">
        <v>181</v>
      </c>
      <c r="F4" s="24">
        <v>187</v>
      </c>
      <c r="G4" s="24">
        <v>174</v>
      </c>
      <c r="H4" s="24">
        <v>173</v>
      </c>
      <c r="I4" s="24"/>
      <c r="J4" s="24"/>
      <c r="K4" s="29">
        <v>4</v>
      </c>
      <c r="L4" s="29">
        <v>715</v>
      </c>
      <c r="M4" s="30">
        <v>178.75</v>
      </c>
      <c r="N4" s="31">
        <v>2</v>
      </c>
      <c r="O4" s="32">
        <v>180.75</v>
      </c>
    </row>
    <row r="7" spans="1:17" x14ac:dyDescent="0.25">
      <c r="K7" s="17">
        <f>SUM(K2:K6)</f>
        <v>12</v>
      </c>
      <c r="L7" s="17">
        <f>SUM(L2:L6)</f>
        <v>2173</v>
      </c>
      <c r="M7" s="19">
        <f>SUM(L7/K7)</f>
        <v>181.08333333333334</v>
      </c>
      <c r="N7" s="17">
        <f>SUM(N2:N6)</f>
        <v>8</v>
      </c>
      <c r="O7" s="19">
        <f>SUM(M7+N7)</f>
        <v>189.08333333333334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3664" priority="17" rank="1"/>
  </conditionalFormatting>
  <conditionalFormatting sqref="G2">
    <cfRule type="top10" dxfId="3663" priority="16" rank="1"/>
  </conditionalFormatting>
  <conditionalFormatting sqref="H2">
    <cfRule type="top10" dxfId="3662" priority="15" rank="1"/>
  </conditionalFormatting>
  <conditionalFormatting sqref="I2">
    <cfRule type="top10" dxfId="3661" priority="13" rank="1"/>
  </conditionalFormatting>
  <conditionalFormatting sqref="J2">
    <cfRule type="top10" dxfId="3660" priority="14" rank="1"/>
  </conditionalFormatting>
  <conditionalFormatting sqref="E2">
    <cfRule type="top10" dxfId="3659" priority="18" rank="1"/>
  </conditionalFormatting>
  <conditionalFormatting sqref="F3">
    <cfRule type="top10" dxfId="3658" priority="11" rank="1"/>
  </conditionalFormatting>
  <conditionalFormatting sqref="G3">
    <cfRule type="top10" dxfId="3657" priority="10" rank="1"/>
  </conditionalFormatting>
  <conditionalFormatting sqref="H3">
    <cfRule type="top10" dxfId="3656" priority="9" rank="1"/>
  </conditionalFormatting>
  <conditionalFormatting sqref="I3">
    <cfRule type="top10" dxfId="3655" priority="7" rank="1"/>
  </conditionalFormatting>
  <conditionalFormatting sqref="J3">
    <cfRule type="top10" dxfId="3654" priority="8" rank="1"/>
  </conditionalFormatting>
  <conditionalFormatting sqref="E3">
    <cfRule type="top10" dxfId="3653" priority="12" rank="1"/>
  </conditionalFormatting>
  <conditionalFormatting sqref="F4">
    <cfRule type="top10" dxfId="3652" priority="5" rank="1"/>
  </conditionalFormatting>
  <conditionalFormatting sqref="G4">
    <cfRule type="top10" dxfId="3651" priority="4" rank="1"/>
  </conditionalFormatting>
  <conditionalFormatting sqref="H4">
    <cfRule type="top10" dxfId="3650" priority="3" rank="1"/>
  </conditionalFormatting>
  <conditionalFormatting sqref="I4">
    <cfRule type="top10" dxfId="3649" priority="1" rank="1"/>
  </conditionalFormatting>
  <conditionalFormatting sqref="J4">
    <cfRule type="top10" dxfId="3648" priority="2" rank="1"/>
  </conditionalFormatting>
  <conditionalFormatting sqref="E4">
    <cfRule type="top10" dxfId="3647" priority="6" rank="1"/>
  </conditionalFormatting>
  <hyperlinks>
    <hyperlink ref="Q1" location="'National Adult Rankings'!A1" display="Return to Rankings" xr:uid="{5CB1B07E-3F24-4DE1-89D9-C35AB239E1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CB2C8-115A-4EC8-9340-EDBA911A23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BEF6A-8C43-4F90-9FB9-CE982DFED3E0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C8B8-CC0C-4659-8EAD-77D9A16310E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350</v>
      </c>
      <c r="C2" s="22">
        <v>44115</v>
      </c>
      <c r="D2" s="23" t="s">
        <v>274</v>
      </c>
      <c r="E2" s="24">
        <v>176</v>
      </c>
      <c r="F2" s="24">
        <v>179</v>
      </c>
      <c r="G2" s="24">
        <v>176</v>
      </c>
      <c r="H2" s="24">
        <v>173</v>
      </c>
      <c r="I2" s="24"/>
      <c r="J2" s="24"/>
      <c r="K2" s="29">
        <v>4</v>
      </c>
      <c r="L2" s="29">
        <v>704</v>
      </c>
      <c r="M2" s="30">
        <v>176</v>
      </c>
      <c r="N2" s="31">
        <v>2</v>
      </c>
      <c r="O2" s="32">
        <v>178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2</v>
      </c>
      <c r="O5" s="19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3646" priority="6" rank="1"/>
  </conditionalFormatting>
  <conditionalFormatting sqref="F2">
    <cfRule type="top10" dxfId="3645" priority="5" rank="1"/>
  </conditionalFormatting>
  <conditionalFormatting sqref="G2">
    <cfRule type="top10" dxfId="3644" priority="4" rank="1"/>
  </conditionalFormatting>
  <conditionalFormatting sqref="H2">
    <cfRule type="top10" dxfId="3643" priority="3" rank="1"/>
  </conditionalFormatting>
  <conditionalFormatting sqref="I2">
    <cfRule type="top10" dxfId="3642" priority="2" rank="1"/>
  </conditionalFormatting>
  <conditionalFormatting sqref="J2">
    <cfRule type="top10" dxfId="3641" priority="1" rank="1"/>
  </conditionalFormatting>
  <dataValidations count="1">
    <dataValidation type="list" allowBlank="1" showInputMessage="1" showErrorMessage="1" sqref="B2" xr:uid="{CA05B79F-8ECD-459E-A7EF-5E3657120C3A}">
      <formula1>$H$2:$H$115</formula1>
    </dataValidation>
  </dataValidations>
  <hyperlinks>
    <hyperlink ref="Q1" location="'National Adult Rankings'!A1" display="Return to Rankings" xr:uid="{666A095A-07B4-4162-A7BC-F85620B5C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AEBF3-322C-4F7A-BB2C-202ECE3E0A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3123-CCA6-4531-8981-EBB6EEC1210C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280</v>
      </c>
      <c r="C3" s="22">
        <v>44058</v>
      </c>
      <c r="D3" s="23" t="s">
        <v>113</v>
      </c>
      <c r="E3" s="24">
        <v>197</v>
      </c>
      <c r="F3" s="24">
        <v>199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5</v>
      </c>
      <c r="O3" s="32">
        <f>SUM(M3+N3)</f>
        <v>203.66666666666666</v>
      </c>
    </row>
    <row r="6" spans="1:15" x14ac:dyDescent="0.25">
      <c r="K6" s="17">
        <f>SUM(K3:K5)</f>
        <v>3</v>
      </c>
      <c r="L6" s="17">
        <f>SUM(L3:L5)</f>
        <v>596</v>
      </c>
      <c r="M6" s="19">
        <f>SUM(L6/K6)</f>
        <v>198.66666666666666</v>
      </c>
      <c r="N6" s="17">
        <f>SUM(N3:N5)</f>
        <v>5</v>
      </c>
      <c r="O6" s="19">
        <f>SUM(M6+N6)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3">
    <cfRule type="top10" dxfId="3640" priority="5" rank="1"/>
  </conditionalFormatting>
  <conditionalFormatting sqref="G3">
    <cfRule type="top10" dxfId="3639" priority="4" rank="1"/>
  </conditionalFormatting>
  <conditionalFormatting sqref="H3">
    <cfRule type="top10" dxfId="3638" priority="3" rank="1"/>
  </conditionalFormatting>
  <conditionalFormatting sqref="I3">
    <cfRule type="top10" dxfId="3637" priority="1" rank="1"/>
  </conditionalFormatting>
  <conditionalFormatting sqref="J3">
    <cfRule type="top10" dxfId="3636" priority="2" rank="1"/>
  </conditionalFormatting>
  <conditionalFormatting sqref="E3">
    <cfRule type="top10" dxfId="363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57B77-8EB9-4280-9687-93A0DAD8B48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8E1B-A4B8-4389-8863-22FDE017EC19}">
  <sheetPr codeName="Sheet4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74</v>
      </c>
      <c r="C2" s="22">
        <v>43905</v>
      </c>
      <c r="D2" s="39" t="s">
        <v>73</v>
      </c>
      <c r="E2" s="24">
        <v>195</v>
      </c>
      <c r="F2" s="24">
        <v>191</v>
      </c>
      <c r="G2" s="24">
        <v>192</v>
      </c>
      <c r="H2" s="24">
        <v>194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128</v>
      </c>
      <c r="B3" s="21" t="s">
        <v>74</v>
      </c>
      <c r="C3" s="22">
        <v>43977</v>
      </c>
      <c r="D3" s="23" t="s">
        <v>32</v>
      </c>
      <c r="E3" s="24">
        <v>194</v>
      </c>
      <c r="F3" s="24">
        <v>192</v>
      </c>
      <c r="G3" s="24">
        <v>192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3</v>
      </c>
      <c r="O3" s="32">
        <v>195.66666666666666</v>
      </c>
    </row>
    <row r="4" spans="1:17" x14ac:dyDescent="0.25">
      <c r="A4" s="20" t="s">
        <v>128</v>
      </c>
      <c r="B4" s="21" t="s">
        <v>74</v>
      </c>
      <c r="C4" s="22">
        <v>44003</v>
      </c>
      <c r="D4" s="23" t="s">
        <v>32</v>
      </c>
      <c r="E4" s="24">
        <v>189</v>
      </c>
      <c r="F4" s="24">
        <v>187</v>
      </c>
      <c r="G4" s="24">
        <v>188</v>
      </c>
      <c r="H4" s="24">
        <v>181</v>
      </c>
      <c r="I4" s="24"/>
      <c r="J4" s="24"/>
      <c r="K4" s="29">
        <v>4</v>
      </c>
      <c r="L4" s="29">
        <v>745</v>
      </c>
      <c r="M4" s="30">
        <v>186.25</v>
      </c>
      <c r="N4" s="31">
        <v>2</v>
      </c>
      <c r="O4" s="32">
        <v>188.25</v>
      </c>
    </row>
    <row r="5" spans="1:17" x14ac:dyDescent="0.25">
      <c r="A5" s="20" t="s">
        <v>128</v>
      </c>
      <c r="B5" s="21" t="s">
        <v>74</v>
      </c>
      <c r="C5" s="22">
        <v>44012</v>
      </c>
      <c r="D5" s="23" t="s">
        <v>32</v>
      </c>
      <c r="E5" s="24">
        <v>189</v>
      </c>
      <c r="F5" s="24">
        <v>190</v>
      </c>
      <c r="G5" s="24">
        <v>187</v>
      </c>
      <c r="H5" s="24"/>
      <c r="I5" s="24"/>
      <c r="J5" s="24"/>
      <c r="K5" s="29">
        <v>3</v>
      </c>
      <c r="L5" s="29">
        <v>566</v>
      </c>
      <c r="M5" s="30">
        <v>188.66666666666666</v>
      </c>
      <c r="N5" s="31">
        <v>3</v>
      </c>
      <c r="O5" s="32">
        <v>191.66666666666666</v>
      </c>
    </row>
    <row r="6" spans="1:17" x14ac:dyDescent="0.25">
      <c r="A6" s="20" t="s">
        <v>128</v>
      </c>
      <c r="B6" s="21" t="s">
        <v>74</v>
      </c>
      <c r="C6" s="22">
        <v>44031</v>
      </c>
      <c r="D6" s="23" t="s">
        <v>32</v>
      </c>
      <c r="E6" s="24">
        <v>187</v>
      </c>
      <c r="F6" s="24">
        <v>184</v>
      </c>
      <c r="G6" s="24">
        <v>187</v>
      </c>
      <c r="H6" s="24">
        <v>188</v>
      </c>
      <c r="I6" s="24"/>
      <c r="J6" s="24"/>
      <c r="K6" s="29">
        <v>4</v>
      </c>
      <c r="L6" s="29">
        <v>746</v>
      </c>
      <c r="M6" s="30">
        <v>186.5</v>
      </c>
      <c r="N6" s="31">
        <v>2</v>
      </c>
      <c r="O6" s="32">
        <v>188.5</v>
      </c>
    </row>
    <row r="7" spans="1:17" x14ac:dyDescent="0.25">
      <c r="A7" s="20" t="s">
        <v>128</v>
      </c>
      <c r="B7" s="21" t="s">
        <v>74</v>
      </c>
      <c r="C7" s="22">
        <v>44040</v>
      </c>
      <c r="D7" s="23" t="s">
        <v>32</v>
      </c>
      <c r="E7" s="24">
        <v>194.0001</v>
      </c>
      <c r="F7" s="24">
        <v>195</v>
      </c>
      <c r="G7" s="24">
        <v>192</v>
      </c>
      <c r="H7" s="24"/>
      <c r="I7" s="24"/>
      <c r="J7" s="24"/>
      <c r="K7" s="29">
        <v>3</v>
      </c>
      <c r="L7" s="29">
        <v>581.00009999999997</v>
      </c>
      <c r="M7" s="30">
        <v>193.66669999999999</v>
      </c>
      <c r="N7" s="31">
        <v>2</v>
      </c>
      <c r="O7" s="32">
        <v>195.66669999999999</v>
      </c>
    </row>
    <row r="8" spans="1:17" x14ac:dyDescent="0.25">
      <c r="A8" s="20" t="s">
        <v>128</v>
      </c>
      <c r="B8" s="21" t="s">
        <v>74</v>
      </c>
      <c r="C8" s="22">
        <v>44059</v>
      </c>
      <c r="D8" s="23" t="s">
        <v>32</v>
      </c>
      <c r="E8" s="24">
        <v>195</v>
      </c>
      <c r="F8" s="24">
        <v>195</v>
      </c>
      <c r="G8" s="24">
        <v>197</v>
      </c>
      <c r="H8" s="24">
        <v>195</v>
      </c>
      <c r="I8" s="24"/>
      <c r="J8" s="24"/>
      <c r="K8" s="29">
        <v>4</v>
      </c>
      <c r="L8" s="29">
        <v>782</v>
      </c>
      <c r="M8" s="30">
        <v>195.5</v>
      </c>
      <c r="N8" s="31">
        <v>2</v>
      </c>
      <c r="O8" s="32">
        <v>197.5</v>
      </c>
    </row>
    <row r="9" spans="1:17" x14ac:dyDescent="0.25">
      <c r="A9" s="20" t="s">
        <v>128</v>
      </c>
      <c r="B9" s="21" t="s">
        <v>74</v>
      </c>
      <c r="C9" s="22">
        <v>44068</v>
      </c>
      <c r="D9" s="23" t="s">
        <v>32</v>
      </c>
      <c r="E9" s="24">
        <v>196</v>
      </c>
      <c r="F9" s="24">
        <v>197</v>
      </c>
      <c r="G9" s="24">
        <v>190</v>
      </c>
      <c r="H9" s="24"/>
      <c r="I9" s="24"/>
      <c r="J9" s="24"/>
      <c r="K9" s="29">
        <v>3</v>
      </c>
      <c r="L9" s="29">
        <v>583</v>
      </c>
      <c r="M9" s="30">
        <v>194.33333333333334</v>
      </c>
      <c r="N9" s="31">
        <v>5</v>
      </c>
      <c r="O9" s="32">
        <v>199.33333333333334</v>
      </c>
    </row>
    <row r="10" spans="1:17" x14ac:dyDescent="0.25">
      <c r="A10" s="20" t="s">
        <v>128</v>
      </c>
      <c r="B10" s="21" t="s">
        <v>74</v>
      </c>
      <c r="C10" s="22">
        <v>44094</v>
      </c>
      <c r="D10" s="23" t="s">
        <v>32</v>
      </c>
      <c r="E10" s="24">
        <v>192</v>
      </c>
      <c r="F10" s="24">
        <v>196</v>
      </c>
      <c r="G10" s="24">
        <v>194</v>
      </c>
      <c r="H10" s="24">
        <v>189</v>
      </c>
      <c r="I10" s="24">
        <v>195</v>
      </c>
      <c r="J10" s="24">
        <v>197.001</v>
      </c>
      <c r="K10" s="29">
        <v>6</v>
      </c>
      <c r="L10" s="29">
        <v>1163.001</v>
      </c>
      <c r="M10" s="30">
        <v>193.83349999999999</v>
      </c>
      <c r="N10" s="31">
        <v>12</v>
      </c>
      <c r="O10" s="32">
        <v>205.83349999999999</v>
      </c>
    </row>
    <row r="11" spans="1:17" x14ac:dyDescent="0.25">
      <c r="A11" s="20" t="s">
        <v>128</v>
      </c>
      <c r="B11" s="21" t="s">
        <v>74</v>
      </c>
      <c r="C11" s="22">
        <v>44103</v>
      </c>
      <c r="D11" s="23" t="s">
        <v>32</v>
      </c>
      <c r="E11" s="24">
        <v>194</v>
      </c>
      <c r="F11" s="24">
        <v>195</v>
      </c>
      <c r="G11" s="24">
        <v>193</v>
      </c>
      <c r="H11" s="24"/>
      <c r="I11" s="24"/>
      <c r="J11" s="24"/>
      <c r="K11" s="29">
        <v>3</v>
      </c>
      <c r="L11" s="29">
        <v>582</v>
      </c>
      <c r="M11" s="30">
        <v>194</v>
      </c>
      <c r="N11" s="31">
        <v>3</v>
      </c>
      <c r="O11" s="32">
        <v>197</v>
      </c>
    </row>
    <row r="12" spans="1:17" x14ac:dyDescent="0.25">
      <c r="A12" s="20" t="s">
        <v>128</v>
      </c>
      <c r="B12" s="21" t="s">
        <v>74</v>
      </c>
      <c r="C12" s="22">
        <v>44122</v>
      </c>
      <c r="D12" s="23" t="s">
        <v>32</v>
      </c>
      <c r="E12" s="24">
        <v>191</v>
      </c>
      <c r="F12" s="24">
        <v>191</v>
      </c>
      <c r="G12" s="24">
        <v>188</v>
      </c>
      <c r="H12" s="24">
        <v>188</v>
      </c>
      <c r="I12" s="24"/>
      <c r="J12" s="24"/>
      <c r="K12" s="29">
        <v>4</v>
      </c>
      <c r="L12" s="29">
        <v>758</v>
      </c>
      <c r="M12" s="30">
        <v>189.5</v>
      </c>
      <c r="N12" s="31">
        <v>2</v>
      </c>
      <c r="O12" s="32">
        <v>191.5</v>
      </c>
    </row>
    <row r="13" spans="1:17" x14ac:dyDescent="0.25">
      <c r="A13" s="20" t="s">
        <v>128</v>
      </c>
      <c r="B13" s="21" t="s">
        <v>74</v>
      </c>
      <c r="C13" s="22">
        <v>44150</v>
      </c>
      <c r="D13" s="23" t="s">
        <v>32</v>
      </c>
      <c r="E13" s="24">
        <v>196</v>
      </c>
      <c r="F13" s="24">
        <v>197</v>
      </c>
      <c r="G13" s="24">
        <v>192</v>
      </c>
      <c r="H13" s="24">
        <v>191</v>
      </c>
      <c r="I13" s="24"/>
      <c r="J13" s="24"/>
      <c r="K13" s="29">
        <v>4</v>
      </c>
      <c r="L13" s="29">
        <v>776</v>
      </c>
      <c r="M13" s="30">
        <v>194</v>
      </c>
      <c r="N13" s="31">
        <v>2</v>
      </c>
      <c r="O13" s="32">
        <v>196</v>
      </c>
    </row>
    <row r="16" spans="1:17" x14ac:dyDescent="0.25">
      <c r="K16" s="17">
        <f>SUM(K2:K15)</f>
        <v>45</v>
      </c>
      <c r="L16" s="17">
        <f>SUM(L2:L15)</f>
        <v>8632.0011000000013</v>
      </c>
      <c r="M16" s="19">
        <f>SUM(L16/K16)</f>
        <v>191.8222466666667</v>
      </c>
      <c r="N16" s="17">
        <f>SUM(N2:N15)</f>
        <v>40</v>
      </c>
      <c r="O16" s="19">
        <f>SUM(M16+N16)</f>
        <v>231.8222466666667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634" priority="71" rank="1"/>
  </conditionalFormatting>
  <conditionalFormatting sqref="G2">
    <cfRule type="top10" dxfId="3633" priority="70" rank="1"/>
  </conditionalFormatting>
  <conditionalFormatting sqref="H2">
    <cfRule type="top10" dxfId="3632" priority="69" rank="1"/>
  </conditionalFormatting>
  <conditionalFormatting sqref="I2">
    <cfRule type="top10" dxfId="3631" priority="67" rank="1"/>
  </conditionalFormatting>
  <conditionalFormatting sqref="J2">
    <cfRule type="top10" dxfId="3630" priority="68" rank="1"/>
  </conditionalFormatting>
  <conditionalFormatting sqref="E2">
    <cfRule type="top10" dxfId="3629" priority="72" rank="1"/>
  </conditionalFormatting>
  <conditionalFormatting sqref="E3">
    <cfRule type="top10" dxfId="3628" priority="66" rank="1"/>
  </conditionalFormatting>
  <conditionalFormatting sqref="F3">
    <cfRule type="top10" dxfId="3627" priority="65" rank="1"/>
  </conditionalFormatting>
  <conditionalFormatting sqref="G3">
    <cfRule type="top10" dxfId="3626" priority="64" rank="1"/>
  </conditionalFormatting>
  <conditionalFormatting sqref="H3">
    <cfRule type="top10" dxfId="3625" priority="63" rank="1"/>
  </conditionalFormatting>
  <conditionalFormatting sqref="I3">
    <cfRule type="top10" dxfId="3624" priority="62" rank="1"/>
  </conditionalFormatting>
  <conditionalFormatting sqref="J3">
    <cfRule type="top10" dxfId="3623" priority="61" rank="1"/>
  </conditionalFormatting>
  <conditionalFormatting sqref="E4">
    <cfRule type="top10" dxfId="3622" priority="60" rank="1"/>
  </conditionalFormatting>
  <conditionalFormatting sqref="F4">
    <cfRule type="top10" dxfId="3621" priority="59" rank="1"/>
  </conditionalFormatting>
  <conditionalFormatting sqref="G4">
    <cfRule type="top10" dxfId="3620" priority="58" rank="1"/>
  </conditionalFormatting>
  <conditionalFormatting sqref="H4">
    <cfRule type="top10" dxfId="3619" priority="57" rank="1"/>
  </conditionalFormatting>
  <conditionalFormatting sqref="I4">
    <cfRule type="top10" dxfId="3618" priority="56" rank="1"/>
  </conditionalFormatting>
  <conditionalFormatting sqref="J4">
    <cfRule type="top10" dxfId="3617" priority="55" rank="1"/>
  </conditionalFormatting>
  <conditionalFormatting sqref="E5">
    <cfRule type="top10" dxfId="3616" priority="54" rank="1"/>
  </conditionalFormatting>
  <conditionalFormatting sqref="F5">
    <cfRule type="top10" dxfId="3615" priority="53" rank="1"/>
  </conditionalFormatting>
  <conditionalFormatting sqref="G5">
    <cfRule type="top10" dxfId="3614" priority="52" rank="1"/>
  </conditionalFormatting>
  <conditionalFormatting sqref="H5">
    <cfRule type="top10" dxfId="3613" priority="51" rank="1"/>
  </conditionalFormatting>
  <conditionalFormatting sqref="I5">
    <cfRule type="top10" dxfId="3612" priority="50" rank="1"/>
  </conditionalFormatting>
  <conditionalFormatting sqref="J5">
    <cfRule type="top10" dxfId="3611" priority="49" rank="1"/>
  </conditionalFormatting>
  <conditionalFormatting sqref="E6">
    <cfRule type="top10" dxfId="3610" priority="48" rank="1"/>
  </conditionalFormatting>
  <conditionalFormatting sqref="F6">
    <cfRule type="top10" dxfId="3609" priority="47" rank="1"/>
  </conditionalFormatting>
  <conditionalFormatting sqref="G6">
    <cfRule type="top10" dxfId="3608" priority="46" rank="1"/>
  </conditionalFormatting>
  <conditionalFormatting sqref="H6">
    <cfRule type="top10" dxfId="3607" priority="45" rank="1"/>
  </conditionalFormatting>
  <conditionalFormatting sqref="I6">
    <cfRule type="top10" dxfId="3606" priority="44" rank="1"/>
  </conditionalFormatting>
  <conditionalFormatting sqref="J6">
    <cfRule type="top10" dxfId="3605" priority="43" rank="1"/>
  </conditionalFormatting>
  <conditionalFormatting sqref="E7">
    <cfRule type="top10" dxfId="3604" priority="42" rank="1"/>
  </conditionalFormatting>
  <conditionalFormatting sqref="F7">
    <cfRule type="top10" dxfId="3603" priority="41" rank="1"/>
  </conditionalFormatting>
  <conditionalFormatting sqref="G7">
    <cfRule type="top10" dxfId="3602" priority="40" rank="1"/>
  </conditionalFormatting>
  <conditionalFormatting sqref="H7">
    <cfRule type="top10" dxfId="3601" priority="39" rank="1"/>
  </conditionalFormatting>
  <conditionalFormatting sqref="I7">
    <cfRule type="top10" dxfId="3600" priority="38" rank="1"/>
  </conditionalFormatting>
  <conditionalFormatting sqref="J7">
    <cfRule type="top10" dxfId="3599" priority="37" rank="1"/>
  </conditionalFormatting>
  <conditionalFormatting sqref="E8">
    <cfRule type="top10" dxfId="3598" priority="36" rank="1"/>
  </conditionalFormatting>
  <conditionalFormatting sqref="F8">
    <cfRule type="top10" dxfId="3597" priority="35" rank="1"/>
  </conditionalFormatting>
  <conditionalFormatting sqref="G8">
    <cfRule type="top10" dxfId="3596" priority="34" rank="1"/>
  </conditionalFormatting>
  <conditionalFormatting sqref="H8">
    <cfRule type="top10" dxfId="3595" priority="33" rank="1"/>
  </conditionalFormatting>
  <conditionalFormatting sqref="I8">
    <cfRule type="top10" dxfId="3594" priority="32" rank="1"/>
  </conditionalFormatting>
  <conditionalFormatting sqref="J8">
    <cfRule type="top10" dxfId="3593" priority="31" rank="1"/>
  </conditionalFormatting>
  <conditionalFormatting sqref="E9">
    <cfRule type="top10" dxfId="3592" priority="30" rank="1"/>
  </conditionalFormatting>
  <conditionalFormatting sqref="F9">
    <cfRule type="top10" dxfId="3591" priority="29" rank="1"/>
  </conditionalFormatting>
  <conditionalFormatting sqref="G9">
    <cfRule type="top10" dxfId="3590" priority="28" rank="1"/>
  </conditionalFormatting>
  <conditionalFormatting sqref="H9">
    <cfRule type="top10" dxfId="3589" priority="27" rank="1"/>
  </conditionalFormatting>
  <conditionalFormatting sqref="I9">
    <cfRule type="top10" dxfId="3588" priority="26" rank="1"/>
  </conditionalFormatting>
  <conditionalFormatting sqref="J9">
    <cfRule type="top10" dxfId="3587" priority="25" rank="1"/>
  </conditionalFormatting>
  <conditionalFormatting sqref="E10">
    <cfRule type="top10" dxfId="3586" priority="24" rank="1"/>
  </conditionalFormatting>
  <conditionalFormatting sqref="F10">
    <cfRule type="top10" dxfId="3585" priority="23" rank="1"/>
  </conditionalFormatting>
  <conditionalFormatting sqref="G10">
    <cfRule type="top10" dxfId="3584" priority="22" rank="1"/>
  </conditionalFormatting>
  <conditionalFormatting sqref="H10">
    <cfRule type="top10" dxfId="3583" priority="21" rank="1"/>
  </conditionalFormatting>
  <conditionalFormatting sqref="I10">
    <cfRule type="top10" dxfId="3582" priority="20" rank="1"/>
  </conditionalFormatting>
  <conditionalFormatting sqref="J10">
    <cfRule type="top10" dxfId="3581" priority="19" rank="1"/>
  </conditionalFormatting>
  <conditionalFormatting sqref="E11">
    <cfRule type="top10" dxfId="3580" priority="18" rank="1"/>
  </conditionalFormatting>
  <conditionalFormatting sqref="F11">
    <cfRule type="top10" dxfId="3579" priority="17" rank="1"/>
  </conditionalFormatting>
  <conditionalFormatting sqref="G11">
    <cfRule type="top10" dxfId="3578" priority="16" rank="1"/>
  </conditionalFormatting>
  <conditionalFormatting sqref="H11">
    <cfRule type="top10" dxfId="3577" priority="15" rank="1"/>
  </conditionalFormatting>
  <conditionalFormatting sqref="I11">
    <cfRule type="top10" dxfId="3576" priority="14" rank="1"/>
  </conditionalFormatting>
  <conditionalFormatting sqref="J11">
    <cfRule type="top10" dxfId="3575" priority="13" rank="1"/>
  </conditionalFormatting>
  <conditionalFormatting sqref="E12">
    <cfRule type="top10" dxfId="3574" priority="12" rank="1"/>
  </conditionalFormatting>
  <conditionalFormatting sqref="F12">
    <cfRule type="top10" dxfId="3573" priority="11" rank="1"/>
  </conditionalFormatting>
  <conditionalFormatting sqref="G12">
    <cfRule type="top10" dxfId="3572" priority="10" rank="1"/>
  </conditionalFormatting>
  <conditionalFormatting sqref="H12">
    <cfRule type="top10" dxfId="3571" priority="9" rank="1"/>
  </conditionalFormatting>
  <conditionalFormatting sqref="I12">
    <cfRule type="top10" dxfId="3570" priority="8" rank="1"/>
  </conditionalFormatting>
  <conditionalFormatting sqref="J12">
    <cfRule type="top10" dxfId="3569" priority="7" rank="1"/>
  </conditionalFormatting>
  <conditionalFormatting sqref="E13">
    <cfRule type="top10" dxfId="3568" priority="6" rank="1"/>
  </conditionalFormatting>
  <conditionalFormatting sqref="F13">
    <cfRule type="top10" dxfId="3567" priority="5" rank="1"/>
  </conditionalFormatting>
  <conditionalFormatting sqref="G13">
    <cfRule type="top10" dxfId="3566" priority="4" rank="1"/>
  </conditionalFormatting>
  <conditionalFormatting sqref="H13">
    <cfRule type="top10" dxfId="3565" priority="3" rank="1"/>
  </conditionalFormatting>
  <conditionalFormatting sqref="I13">
    <cfRule type="top10" dxfId="3564" priority="2" rank="1"/>
  </conditionalFormatting>
  <conditionalFormatting sqref="J13">
    <cfRule type="top10" dxfId="3563" priority="1" rank="1"/>
  </conditionalFormatting>
  <hyperlinks>
    <hyperlink ref="Q1" location="'National Adult Rankings'!A1" display="Return to Rankings" xr:uid="{AF1F6C2E-F4F5-499D-A9E5-5BEB0F50F0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242B3-5805-4D50-8E82-A91F97094D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BDB42DE-5B28-47CA-86F6-72CBB347761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001-FFAB-45B6-8088-AC04E63663D9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226</v>
      </c>
      <c r="C2" s="22">
        <v>44030</v>
      </c>
      <c r="D2" s="23" t="s">
        <v>45</v>
      </c>
      <c r="E2" s="24">
        <v>172</v>
      </c>
      <c r="F2" s="24">
        <v>184</v>
      </c>
      <c r="G2" s="24">
        <v>177</v>
      </c>
      <c r="H2" s="24">
        <v>171</v>
      </c>
      <c r="I2" s="24"/>
      <c r="J2" s="24"/>
      <c r="K2" s="29">
        <v>4</v>
      </c>
      <c r="L2" s="29">
        <v>704</v>
      </c>
      <c r="M2" s="30">
        <v>176</v>
      </c>
      <c r="N2" s="31">
        <v>5</v>
      </c>
      <c r="O2" s="32">
        <v>181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5</v>
      </c>
      <c r="O5" s="19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3562" priority="6" rank="1"/>
  </conditionalFormatting>
  <conditionalFormatting sqref="F2">
    <cfRule type="top10" dxfId="3561" priority="5" rank="1"/>
  </conditionalFormatting>
  <conditionalFormatting sqref="G2">
    <cfRule type="top10" dxfId="3560" priority="4" rank="1"/>
  </conditionalFormatting>
  <conditionalFormatting sqref="H2">
    <cfRule type="top10" dxfId="3559" priority="3" rank="1"/>
  </conditionalFormatting>
  <conditionalFormatting sqref="J2">
    <cfRule type="top10" dxfId="3558" priority="1" rank="1"/>
  </conditionalFormatting>
  <conditionalFormatting sqref="I2">
    <cfRule type="top10" dxfId="3557" priority="2" rank="1"/>
  </conditionalFormatting>
  <hyperlinks>
    <hyperlink ref="Q1" location="'National Adult Rankings'!A1" display="Return to Rankings" xr:uid="{A7D53E7C-C7D7-4633-AFD0-4EDDDEA16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2BA71-51AC-4FD6-A955-4A64132149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25EF-BF3C-4B63-9085-4FB7C30B18D5}">
  <dimension ref="A1:Q24"/>
  <sheetViews>
    <sheetView workbookViewId="0">
      <selection activeCell="C12" sqref="C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229</v>
      </c>
      <c r="C2" s="22">
        <v>44033</v>
      </c>
      <c r="D2" s="23" t="s">
        <v>82</v>
      </c>
      <c r="E2" s="24">
        <v>180</v>
      </c>
      <c r="F2" s="24">
        <v>176</v>
      </c>
      <c r="G2" s="24">
        <v>194</v>
      </c>
      <c r="H2" s="24">
        <v>190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3" spans="1:17" x14ac:dyDescent="0.25">
      <c r="A3" s="20" t="s">
        <v>61</v>
      </c>
      <c r="B3" s="21" t="s">
        <v>229</v>
      </c>
      <c r="C3" s="22">
        <v>44093</v>
      </c>
      <c r="D3" s="23" t="s">
        <v>82</v>
      </c>
      <c r="E3" s="24">
        <v>189</v>
      </c>
      <c r="F3" s="24">
        <v>184</v>
      </c>
      <c r="G3" s="24">
        <v>190</v>
      </c>
      <c r="H3" s="24">
        <v>180</v>
      </c>
      <c r="I3" s="24"/>
      <c r="J3" s="24"/>
      <c r="K3" s="29">
        <v>4</v>
      </c>
      <c r="L3" s="29">
        <v>743</v>
      </c>
      <c r="M3" s="30">
        <v>185.75</v>
      </c>
      <c r="N3" s="31">
        <v>2</v>
      </c>
      <c r="O3" s="32">
        <v>187.75</v>
      </c>
    </row>
    <row r="4" spans="1:17" x14ac:dyDescent="0.25">
      <c r="A4" s="20" t="s">
        <v>128</v>
      </c>
      <c r="B4" s="21" t="s">
        <v>229</v>
      </c>
      <c r="C4" s="22">
        <v>44122</v>
      </c>
      <c r="D4" s="23" t="s">
        <v>82</v>
      </c>
      <c r="E4" s="24">
        <v>181</v>
      </c>
      <c r="F4" s="24">
        <v>191</v>
      </c>
      <c r="G4" s="24">
        <v>185</v>
      </c>
      <c r="H4" s="24">
        <v>189</v>
      </c>
      <c r="I4" s="24">
        <v>191</v>
      </c>
      <c r="J4" s="24">
        <v>185</v>
      </c>
      <c r="K4" s="29">
        <v>6</v>
      </c>
      <c r="L4" s="29">
        <v>1122</v>
      </c>
      <c r="M4" s="30">
        <v>187</v>
      </c>
      <c r="N4" s="31">
        <v>4</v>
      </c>
      <c r="O4" s="32">
        <v>191</v>
      </c>
    </row>
    <row r="5" spans="1:17" x14ac:dyDescent="0.25">
      <c r="A5" s="40" t="s">
        <v>61</v>
      </c>
      <c r="B5" s="41" t="s">
        <v>324</v>
      </c>
      <c r="C5" s="42">
        <v>44149</v>
      </c>
      <c r="D5" s="43" t="s">
        <v>49</v>
      </c>
      <c r="E5" s="44">
        <v>175</v>
      </c>
      <c r="F5" s="44">
        <v>184</v>
      </c>
      <c r="G5" s="44">
        <v>184</v>
      </c>
      <c r="H5" s="44">
        <v>184</v>
      </c>
      <c r="I5" s="44">
        <v>180</v>
      </c>
      <c r="J5" s="44">
        <v>181</v>
      </c>
      <c r="K5" s="45">
        <v>6</v>
      </c>
      <c r="L5" s="45">
        <v>1088</v>
      </c>
      <c r="M5" s="46">
        <v>181.33333333333334</v>
      </c>
      <c r="N5" s="47">
        <v>4</v>
      </c>
      <c r="O5" s="48">
        <v>185.33333333333334</v>
      </c>
    </row>
    <row r="8" spans="1:17" x14ac:dyDescent="0.25">
      <c r="K8" s="17">
        <f>SUM(K2:K7)</f>
        <v>20</v>
      </c>
      <c r="L8" s="17">
        <f>SUM(L2:L7)</f>
        <v>3693</v>
      </c>
      <c r="M8" s="19">
        <f>SUM(L8/K8)</f>
        <v>184.65</v>
      </c>
      <c r="N8" s="17">
        <f>SUM(N2:N7)</f>
        <v>12</v>
      </c>
      <c r="O8" s="19">
        <f>SUM(M8+N8)</f>
        <v>196.65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324</v>
      </c>
      <c r="C18" s="22">
        <v>44086</v>
      </c>
      <c r="D18" s="23" t="s">
        <v>49</v>
      </c>
      <c r="E18" s="24">
        <v>176</v>
      </c>
      <c r="F18" s="24">
        <v>187</v>
      </c>
      <c r="G18" s="24">
        <v>177</v>
      </c>
      <c r="H18" s="24">
        <v>182</v>
      </c>
      <c r="I18" s="24"/>
      <c r="J18" s="24"/>
      <c r="K18" s="29">
        <v>4</v>
      </c>
      <c r="L18" s="29">
        <v>722</v>
      </c>
      <c r="M18" s="30">
        <v>180.5</v>
      </c>
      <c r="N18" s="31">
        <v>3</v>
      </c>
      <c r="O18" s="32">
        <v>183.5</v>
      </c>
    </row>
    <row r="19" spans="1:15" x14ac:dyDescent="0.25">
      <c r="A19" s="20" t="s">
        <v>78</v>
      </c>
      <c r="B19" s="21" t="s">
        <v>229</v>
      </c>
      <c r="C19" s="22">
        <v>44089</v>
      </c>
      <c r="D19" s="23" t="s">
        <v>82</v>
      </c>
      <c r="E19" s="24">
        <v>156</v>
      </c>
      <c r="F19" s="24">
        <v>167</v>
      </c>
      <c r="G19" s="24">
        <v>171</v>
      </c>
      <c r="H19" s="24">
        <v>170</v>
      </c>
      <c r="I19" s="24"/>
      <c r="J19" s="24"/>
      <c r="K19" s="29">
        <v>4</v>
      </c>
      <c r="L19" s="29">
        <v>664</v>
      </c>
      <c r="M19" s="30">
        <v>166</v>
      </c>
      <c r="N19" s="31">
        <v>4</v>
      </c>
      <c r="O19" s="32">
        <v>170</v>
      </c>
    </row>
    <row r="20" spans="1:15" x14ac:dyDescent="0.25">
      <c r="A20" s="20" t="s">
        <v>129</v>
      </c>
      <c r="B20" s="21" t="s">
        <v>229</v>
      </c>
      <c r="C20" s="22">
        <v>44121</v>
      </c>
      <c r="D20" s="23" t="s">
        <v>82</v>
      </c>
      <c r="E20" s="24">
        <v>188</v>
      </c>
      <c r="F20" s="24">
        <v>187</v>
      </c>
      <c r="G20" s="24">
        <v>184</v>
      </c>
      <c r="H20" s="24">
        <v>189</v>
      </c>
      <c r="I20" s="24">
        <v>189</v>
      </c>
      <c r="J20" s="24">
        <v>186</v>
      </c>
      <c r="K20" s="29">
        <v>6</v>
      </c>
      <c r="L20" s="29">
        <v>1123</v>
      </c>
      <c r="M20" s="30">
        <v>187.16666666666666</v>
      </c>
      <c r="N20" s="31">
        <v>8</v>
      </c>
      <c r="O20" s="32">
        <v>195.16666666666666</v>
      </c>
    </row>
    <row r="21" spans="1:15" x14ac:dyDescent="0.25">
      <c r="A21" s="20" t="s">
        <v>129</v>
      </c>
      <c r="B21" s="21" t="s">
        <v>229</v>
      </c>
      <c r="C21" s="22">
        <v>44124</v>
      </c>
      <c r="D21" s="23" t="s">
        <v>82</v>
      </c>
      <c r="E21" s="24">
        <v>187</v>
      </c>
      <c r="F21" s="24">
        <v>186</v>
      </c>
      <c r="G21" s="24">
        <v>174</v>
      </c>
      <c r="H21" s="24">
        <v>184</v>
      </c>
      <c r="I21" s="24"/>
      <c r="J21" s="24"/>
      <c r="K21" s="29">
        <v>4</v>
      </c>
      <c r="L21" s="29">
        <v>731</v>
      </c>
      <c r="M21" s="30">
        <v>182.75</v>
      </c>
      <c r="N21" s="31">
        <v>10</v>
      </c>
      <c r="O21" s="32">
        <v>192.75</v>
      </c>
    </row>
    <row r="24" spans="1:15" x14ac:dyDescent="0.25">
      <c r="K24" s="17">
        <f>SUM(K18:K23)</f>
        <v>18</v>
      </c>
      <c r="L24" s="17">
        <f>SUM(L18:L23)</f>
        <v>3240</v>
      </c>
      <c r="M24" s="19">
        <f>SUM(L24/K24)</f>
        <v>180</v>
      </c>
      <c r="N24" s="17">
        <f>SUM(N18:N23)</f>
        <v>25</v>
      </c>
      <c r="O24" s="19">
        <f>SUM(M24+N24)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6_4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3_1"/>
    <protectedRange sqref="E18:J18 B18:C18" name="Range1_2_1_1"/>
    <protectedRange sqref="D18" name="Range1_1_1"/>
    <protectedRange algorithmName="SHA-512" hashValue="ON39YdpmFHfN9f47KpiRvqrKx0V9+erV1CNkpWzYhW/Qyc6aT8rEyCrvauWSYGZK2ia3o7vd3akF07acHAFpOA==" saltValue="yVW9XmDwTqEnmpSGai0KYg==" spinCount="100000" sqref="E19:J19 B19:C19" name="Range1_2_5"/>
    <protectedRange algorithmName="SHA-512" hashValue="ON39YdpmFHfN9f47KpiRvqrKx0V9+erV1CNkpWzYhW/Qyc6aT8rEyCrvauWSYGZK2ia3o7vd3akF07acHAFpOA==" saltValue="yVW9XmDwTqEnmpSGai0KYg==" spinCount="100000" sqref="D19" name="Range1_1_1_6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" name="Range1_20"/>
    <protectedRange algorithmName="SHA-512" hashValue="ON39YdpmFHfN9f47KpiRvqrKx0V9+erV1CNkpWzYhW/Qyc6aT8rEyCrvauWSYGZK2ia3o7vd3akF07acHAFpOA==" saltValue="yVW9XmDwTqEnmpSGai0KYg==" spinCount="100000" sqref="E20:J20 C20" name="Range1_2_1_1_1"/>
    <protectedRange algorithmName="SHA-512" hashValue="ON39YdpmFHfN9f47KpiRvqrKx0V9+erV1CNkpWzYhW/Qyc6aT8rEyCrvauWSYGZK2ia3o7vd3akF07acHAFpOA==" saltValue="yVW9XmDwTqEnmpSGai0KYg==" spinCount="100000" sqref="D20" name="Range1_1_3_1_1"/>
    <protectedRange algorithmName="SHA-512" hashValue="ON39YdpmFHfN9f47KpiRvqrKx0V9+erV1CNkpWzYhW/Qyc6aT8rEyCrvauWSYGZK2ia3o7vd3akF07acHAFpOA==" saltValue="yVW9XmDwTqEnmpSGai0KYg==" spinCount="100000" sqref="B20" name="Range1_2_13"/>
    <protectedRange algorithmName="SHA-512" hashValue="ON39YdpmFHfN9f47KpiRvqrKx0V9+erV1CNkpWzYhW/Qyc6aT8rEyCrvauWSYGZK2ia3o7vd3akF07acHAFpOA==" saltValue="yVW9XmDwTqEnmpSGai0KYg==" spinCount="100000" sqref="E21:J21 C21" name="Range1_2_1_1_2"/>
    <protectedRange algorithmName="SHA-512" hashValue="ON39YdpmFHfN9f47KpiRvqrKx0V9+erV1CNkpWzYhW/Qyc6aT8rEyCrvauWSYGZK2ia3o7vd3akF07acHAFpOA==" saltValue="yVW9XmDwTqEnmpSGai0KYg==" spinCount="100000" sqref="D21" name="Range1_1_3_1_1_2"/>
    <protectedRange algorithmName="SHA-512" hashValue="ON39YdpmFHfN9f47KpiRvqrKx0V9+erV1CNkpWzYhW/Qyc6aT8rEyCrvauWSYGZK2ia3o7vd3akF07acHAFpOA==" saltValue="yVW9XmDwTqEnmpSGai0KYg==" spinCount="100000" sqref="B21" name="Range1_2_15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E2">
    <cfRule type="top10" dxfId="3556" priority="54" rank="1"/>
  </conditionalFormatting>
  <conditionalFormatting sqref="F2">
    <cfRule type="top10" dxfId="3555" priority="53" rank="1"/>
  </conditionalFormatting>
  <conditionalFormatting sqref="G2">
    <cfRule type="top10" dxfId="3554" priority="52" rank="1"/>
  </conditionalFormatting>
  <conditionalFormatting sqref="H2">
    <cfRule type="top10" dxfId="3553" priority="51" rank="1"/>
  </conditionalFormatting>
  <conditionalFormatting sqref="I2">
    <cfRule type="top10" dxfId="3552" priority="49" rank="1"/>
  </conditionalFormatting>
  <conditionalFormatting sqref="J2">
    <cfRule type="top10" dxfId="3551" priority="50" rank="1"/>
  </conditionalFormatting>
  <conditionalFormatting sqref="E18">
    <cfRule type="top10" dxfId="3550" priority="42" rank="1"/>
  </conditionalFormatting>
  <conditionalFormatting sqref="F18">
    <cfRule type="top10" dxfId="3549" priority="41" rank="1"/>
  </conditionalFormatting>
  <conditionalFormatting sqref="G18">
    <cfRule type="top10" dxfId="3548" priority="40" rank="1"/>
  </conditionalFormatting>
  <conditionalFormatting sqref="H18">
    <cfRule type="top10" dxfId="3547" priority="39" rank="1"/>
  </conditionalFormatting>
  <conditionalFormatting sqref="J18">
    <cfRule type="top10" dxfId="3546" priority="37" rank="1"/>
  </conditionalFormatting>
  <conditionalFormatting sqref="I18">
    <cfRule type="top10" dxfId="3545" priority="38" rank="1"/>
  </conditionalFormatting>
  <conditionalFormatting sqref="J19">
    <cfRule type="top10" dxfId="3544" priority="31" rank="1"/>
  </conditionalFormatting>
  <conditionalFormatting sqref="I19">
    <cfRule type="top10" dxfId="3543" priority="32" rank="1"/>
  </conditionalFormatting>
  <conditionalFormatting sqref="H19">
    <cfRule type="top10" dxfId="3542" priority="33" rank="1"/>
  </conditionalFormatting>
  <conditionalFormatting sqref="G19">
    <cfRule type="top10" dxfId="3541" priority="34" rank="1"/>
  </conditionalFormatting>
  <conditionalFormatting sqref="F19">
    <cfRule type="top10" dxfId="3540" priority="35" rank="1"/>
  </conditionalFormatting>
  <conditionalFormatting sqref="E19">
    <cfRule type="top10" dxfId="3539" priority="36" rank="1"/>
  </conditionalFormatting>
  <conditionalFormatting sqref="F3">
    <cfRule type="top10" dxfId="3538" priority="29" rank="1"/>
  </conditionalFormatting>
  <conditionalFormatting sqref="G3">
    <cfRule type="top10" dxfId="3537" priority="28" rank="1"/>
  </conditionalFormatting>
  <conditionalFormatting sqref="H3">
    <cfRule type="top10" dxfId="3536" priority="27" rank="1"/>
  </conditionalFormatting>
  <conditionalFormatting sqref="I3">
    <cfRule type="top10" dxfId="3535" priority="25" rank="1"/>
  </conditionalFormatting>
  <conditionalFormatting sqref="J3">
    <cfRule type="top10" dxfId="3534" priority="26" rank="1"/>
  </conditionalFormatting>
  <conditionalFormatting sqref="E3">
    <cfRule type="top10" dxfId="3533" priority="30" rank="1"/>
  </conditionalFormatting>
  <conditionalFormatting sqref="E4">
    <cfRule type="top10" dxfId="3532" priority="24" rank="1"/>
  </conditionalFormatting>
  <conditionalFormatting sqref="F4">
    <cfRule type="top10" dxfId="3531" priority="23" rank="1"/>
  </conditionalFormatting>
  <conditionalFormatting sqref="G4">
    <cfRule type="top10" dxfId="3530" priority="22" rank="1"/>
  </conditionalFormatting>
  <conditionalFormatting sqref="H4">
    <cfRule type="top10" dxfId="3529" priority="21" rank="1"/>
  </conditionalFormatting>
  <conditionalFormatting sqref="I4">
    <cfRule type="top10" dxfId="3528" priority="20" rank="1"/>
  </conditionalFormatting>
  <conditionalFormatting sqref="J4">
    <cfRule type="top10" dxfId="3527" priority="19" rank="1"/>
  </conditionalFormatting>
  <conditionalFormatting sqref="E20">
    <cfRule type="top10" dxfId="3526" priority="18" rank="1"/>
  </conditionalFormatting>
  <conditionalFormatting sqref="F20">
    <cfRule type="top10" dxfId="3525" priority="17" rank="1"/>
  </conditionalFormatting>
  <conditionalFormatting sqref="G20">
    <cfRule type="top10" dxfId="3524" priority="16" rank="1"/>
  </conditionalFormatting>
  <conditionalFormatting sqref="H20">
    <cfRule type="top10" dxfId="3523" priority="15" rank="1"/>
  </conditionalFormatting>
  <conditionalFormatting sqref="I20">
    <cfRule type="top10" dxfId="3522" priority="14" rank="1"/>
  </conditionalFormatting>
  <conditionalFormatting sqref="J20">
    <cfRule type="top10" dxfId="3521" priority="13" rank="1"/>
  </conditionalFormatting>
  <conditionalFormatting sqref="E21">
    <cfRule type="top10" dxfId="3520" priority="12" rank="1"/>
  </conditionalFormatting>
  <conditionalFormatting sqref="F21">
    <cfRule type="top10" dxfId="3519" priority="11" rank="1"/>
  </conditionalFormatting>
  <conditionalFormatting sqref="G21">
    <cfRule type="top10" dxfId="3518" priority="10" rank="1"/>
  </conditionalFormatting>
  <conditionalFormatting sqref="H21">
    <cfRule type="top10" dxfId="3517" priority="9" rank="1"/>
  </conditionalFormatting>
  <conditionalFormatting sqref="I21">
    <cfRule type="top10" dxfId="3516" priority="8" rank="1"/>
  </conditionalFormatting>
  <conditionalFormatting sqref="J21">
    <cfRule type="top10" dxfId="3515" priority="7" rank="1"/>
  </conditionalFormatting>
  <conditionalFormatting sqref="F5">
    <cfRule type="top10" dxfId="3514" priority="5" rank="1"/>
  </conditionalFormatting>
  <conditionalFormatting sqref="G5">
    <cfRule type="top10" dxfId="3513" priority="4" rank="1"/>
  </conditionalFormatting>
  <conditionalFormatting sqref="H5">
    <cfRule type="top10" dxfId="3512" priority="3" rank="1"/>
  </conditionalFormatting>
  <conditionalFormatting sqref="I5">
    <cfRule type="top10" dxfId="3511" priority="1" rank="1"/>
  </conditionalFormatting>
  <conditionalFormatting sqref="J5">
    <cfRule type="top10" dxfId="3510" priority="2" rank="1"/>
  </conditionalFormatting>
  <conditionalFormatting sqref="E5">
    <cfRule type="top10" dxfId="3509" priority="6" rank="1"/>
  </conditionalFormatting>
  <hyperlinks>
    <hyperlink ref="Q1" location="'National Adult Rankings'!A1" display="Return to Rankings" xr:uid="{FEC40C1D-042F-4619-940E-F8D238DE20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FAA9F-3F18-4DB2-A641-84872411F854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3292-E3BA-4AC4-A8DA-ACF0D1E8BE6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61</v>
      </c>
      <c r="B2" s="51" t="s">
        <v>220</v>
      </c>
      <c r="C2" s="52">
        <v>44024</v>
      </c>
      <c r="D2" s="53" t="s">
        <v>219</v>
      </c>
      <c r="E2" s="54">
        <v>191</v>
      </c>
      <c r="F2" s="54">
        <v>185</v>
      </c>
      <c r="G2" s="54">
        <v>184</v>
      </c>
      <c r="H2" s="54">
        <v>177</v>
      </c>
      <c r="I2" s="54"/>
      <c r="J2" s="54"/>
      <c r="K2" s="55">
        <f>COUNT(E2:J2)</f>
        <v>4</v>
      </c>
      <c r="L2" s="55">
        <f>SUM(E2:J2)</f>
        <v>737</v>
      </c>
      <c r="M2" s="56">
        <f>SUM(L2/K2)</f>
        <v>184.25</v>
      </c>
      <c r="N2" s="51">
        <v>4</v>
      </c>
      <c r="O2" s="57">
        <f>SUM(M2+N2)</f>
        <v>188.25</v>
      </c>
    </row>
    <row r="3" spans="1:17" x14ac:dyDescent="0.25">
      <c r="A3" s="20" t="s">
        <v>61</v>
      </c>
      <c r="B3" s="21" t="s">
        <v>221</v>
      </c>
      <c r="C3" s="22">
        <v>44052</v>
      </c>
      <c r="D3" s="23" t="s">
        <v>274</v>
      </c>
      <c r="E3" s="24">
        <v>183</v>
      </c>
      <c r="F3" s="24">
        <v>191</v>
      </c>
      <c r="G3" s="24">
        <v>189</v>
      </c>
      <c r="H3" s="24">
        <v>187</v>
      </c>
      <c r="I3" s="24">
        <v>186</v>
      </c>
      <c r="J3" s="24">
        <v>186</v>
      </c>
      <c r="K3" s="29">
        <v>6</v>
      </c>
      <c r="L3" s="29">
        <v>1122</v>
      </c>
      <c r="M3" s="30">
        <v>187</v>
      </c>
      <c r="N3" s="31">
        <v>8</v>
      </c>
      <c r="O3" s="32">
        <v>195</v>
      </c>
    </row>
    <row r="4" spans="1:17" ht="15.75" x14ac:dyDescent="0.3">
      <c r="A4" s="50" t="s">
        <v>31</v>
      </c>
      <c r="B4" s="51" t="s">
        <v>220</v>
      </c>
      <c r="C4" s="52">
        <v>44087</v>
      </c>
      <c r="D4" s="53" t="s">
        <v>122</v>
      </c>
      <c r="E4" s="54">
        <v>187</v>
      </c>
      <c r="F4" s="54">
        <v>190</v>
      </c>
      <c r="G4" s="54">
        <v>184</v>
      </c>
      <c r="H4" s="54">
        <v>188</v>
      </c>
      <c r="I4" s="54">
        <v>188</v>
      </c>
      <c r="J4" s="54">
        <v>194</v>
      </c>
      <c r="K4" s="55">
        <f>COUNT(E4:J4)</f>
        <v>6</v>
      </c>
      <c r="L4" s="55">
        <f>SUM(E4:J4)</f>
        <v>1131</v>
      </c>
      <c r="M4" s="56">
        <f>SUM(L4/K4)</f>
        <v>188.5</v>
      </c>
      <c r="N4" s="51">
        <v>12</v>
      </c>
      <c r="O4" s="57">
        <f>SUM(M4+N4)</f>
        <v>200.5</v>
      </c>
    </row>
    <row r="5" spans="1:17" x14ac:dyDescent="0.25">
      <c r="A5" s="20" t="s">
        <v>128</v>
      </c>
      <c r="B5" s="21" t="s">
        <v>221</v>
      </c>
      <c r="C5" s="22">
        <v>44115</v>
      </c>
      <c r="D5" s="23" t="s">
        <v>274</v>
      </c>
      <c r="E5" s="24">
        <v>184</v>
      </c>
      <c r="F5" s="24">
        <v>185</v>
      </c>
      <c r="G5" s="24">
        <v>194</v>
      </c>
      <c r="H5" s="24">
        <v>190</v>
      </c>
      <c r="I5" s="24"/>
      <c r="J5" s="24"/>
      <c r="K5" s="29">
        <v>4</v>
      </c>
      <c r="L5" s="29">
        <v>753</v>
      </c>
      <c r="M5" s="30">
        <v>188.25</v>
      </c>
      <c r="N5" s="31">
        <v>11</v>
      </c>
      <c r="O5" s="32">
        <v>199.25</v>
      </c>
    </row>
    <row r="6" spans="1:17" ht="15.75" x14ac:dyDescent="0.3">
      <c r="A6" s="50" t="s">
        <v>16</v>
      </c>
      <c r="B6" s="51" t="s">
        <v>220</v>
      </c>
      <c r="C6" s="52">
        <v>44143</v>
      </c>
      <c r="D6" s="53" t="s">
        <v>122</v>
      </c>
      <c r="E6" s="54">
        <v>188</v>
      </c>
      <c r="F6" s="54">
        <v>189</v>
      </c>
      <c r="G6" s="54">
        <v>187</v>
      </c>
      <c r="H6" s="54">
        <v>194</v>
      </c>
      <c r="I6" s="54"/>
      <c r="J6" s="54"/>
      <c r="K6" s="55">
        <f>COUNT(E6:J6)</f>
        <v>4</v>
      </c>
      <c r="L6" s="55">
        <f>SUM(E6:J6)</f>
        <v>758</v>
      </c>
      <c r="M6" s="56">
        <f>SUM(L6/K6)</f>
        <v>189.5</v>
      </c>
      <c r="N6" s="51">
        <v>3</v>
      </c>
      <c r="O6" s="57">
        <f>SUM(M6+N6)</f>
        <v>192.5</v>
      </c>
    </row>
    <row r="9" spans="1:17" x14ac:dyDescent="0.25">
      <c r="K9" s="17">
        <f>SUM(K2:K8)</f>
        <v>24</v>
      </c>
      <c r="L9" s="17">
        <f>SUM(L2:L8)</f>
        <v>4501</v>
      </c>
      <c r="M9" s="19">
        <f>SUM(L9/K9)</f>
        <v>187.54166666666666</v>
      </c>
      <c r="N9" s="17">
        <f>SUM(N2:N8)</f>
        <v>38</v>
      </c>
      <c r="O9" s="19">
        <f>SUM(M9+N9)</f>
        <v>225.54166666666666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B5" name="Range1_1_6"/>
  </protectedRanges>
  <conditionalFormatting sqref="E2">
    <cfRule type="top10" dxfId="3508" priority="25" rank="1"/>
  </conditionalFormatting>
  <conditionalFormatting sqref="F2">
    <cfRule type="top10" dxfId="3507" priority="26" rank="1"/>
  </conditionalFormatting>
  <conditionalFormatting sqref="G2">
    <cfRule type="top10" dxfId="3506" priority="27" rank="1"/>
  </conditionalFormatting>
  <conditionalFormatting sqref="H2">
    <cfRule type="top10" dxfId="3505" priority="28" rank="1"/>
  </conditionalFormatting>
  <conditionalFormatting sqref="J2">
    <cfRule type="top10" dxfId="3504" priority="29" rank="1"/>
  </conditionalFormatting>
  <conditionalFormatting sqref="I2">
    <cfRule type="top10" dxfId="3503" priority="30" rank="1"/>
  </conditionalFormatting>
  <conditionalFormatting sqref="F3">
    <cfRule type="top10" dxfId="3502" priority="23" rank="1"/>
  </conditionalFormatting>
  <conditionalFormatting sqref="G3">
    <cfRule type="top10" dxfId="3501" priority="22" rank="1"/>
  </conditionalFormatting>
  <conditionalFormatting sqref="H3">
    <cfRule type="top10" dxfId="3500" priority="21" rank="1"/>
  </conditionalFormatting>
  <conditionalFormatting sqref="I3">
    <cfRule type="top10" dxfId="3499" priority="19" rank="1"/>
  </conditionalFormatting>
  <conditionalFormatting sqref="J3">
    <cfRule type="top10" dxfId="3498" priority="20" rank="1"/>
  </conditionalFormatting>
  <conditionalFormatting sqref="E3">
    <cfRule type="top10" dxfId="3497" priority="24" rank="1"/>
  </conditionalFormatting>
  <conditionalFormatting sqref="E4">
    <cfRule type="top10" dxfId="3496" priority="13" rank="1"/>
  </conditionalFormatting>
  <conditionalFormatting sqref="F4">
    <cfRule type="top10" dxfId="3495" priority="14" rank="1"/>
  </conditionalFormatting>
  <conditionalFormatting sqref="G4">
    <cfRule type="top10" dxfId="3494" priority="15" rank="1"/>
  </conditionalFormatting>
  <conditionalFormatting sqref="H4">
    <cfRule type="top10" dxfId="3493" priority="16" rank="1"/>
  </conditionalFormatting>
  <conditionalFormatting sqref="J4">
    <cfRule type="top10" dxfId="3492" priority="17" rank="1"/>
  </conditionalFormatting>
  <conditionalFormatting sqref="I4">
    <cfRule type="top10" dxfId="3491" priority="18" rank="1"/>
  </conditionalFormatting>
  <conditionalFormatting sqref="E5">
    <cfRule type="top10" dxfId="3490" priority="12" rank="1"/>
  </conditionalFormatting>
  <conditionalFormatting sqref="F5">
    <cfRule type="top10" dxfId="3489" priority="11" rank="1"/>
  </conditionalFormatting>
  <conditionalFormatting sqref="G5">
    <cfRule type="top10" dxfId="3488" priority="10" rank="1"/>
  </conditionalFormatting>
  <conditionalFormatting sqref="H5">
    <cfRule type="top10" dxfId="3487" priority="9" rank="1"/>
  </conditionalFormatting>
  <conditionalFormatting sqref="I5">
    <cfRule type="top10" dxfId="3486" priority="8" rank="1"/>
  </conditionalFormatting>
  <conditionalFormatting sqref="J5">
    <cfRule type="top10" dxfId="3485" priority="7" rank="1"/>
  </conditionalFormatting>
  <conditionalFormatting sqref="E6">
    <cfRule type="top10" dxfId="3484" priority="1" rank="1"/>
  </conditionalFormatting>
  <conditionalFormatting sqref="F6">
    <cfRule type="top10" dxfId="3483" priority="2" rank="1"/>
  </conditionalFormatting>
  <conditionalFormatting sqref="G6">
    <cfRule type="top10" dxfId="3482" priority="3" rank="1"/>
  </conditionalFormatting>
  <conditionalFormatting sqref="H6">
    <cfRule type="top10" dxfId="3481" priority="4" rank="1"/>
  </conditionalFormatting>
  <conditionalFormatting sqref="J6">
    <cfRule type="top10" dxfId="3480" priority="5" rank="1"/>
  </conditionalFormatting>
  <conditionalFormatting sqref="I6">
    <cfRule type="top10" dxfId="3479" priority="6" rank="1"/>
  </conditionalFormatting>
  <hyperlinks>
    <hyperlink ref="Q1" location="'National Adult Rankings'!A1" display="Return to Rankings" xr:uid="{773478A3-1AF2-4A30-821D-7D99F0DA1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AE2A6D-D281-4B0E-9B2F-2B03309A1D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88F1-BD7C-41C4-BAA7-2E37E499C24A}">
  <sheetPr codeName="Sheet56"/>
  <dimension ref="A1:Q18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83</v>
      </c>
      <c r="C2" s="22">
        <v>43907</v>
      </c>
      <c r="D2" s="23" t="s">
        <v>82</v>
      </c>
      <c r="E2" s="24">
        <v>186</v>
      </c>
      <c r="F2" s="24">
        <v>186</v>
      </c>
      <c r="G2" s="24">
        <v>188</v>
      </c>
      <c r="H2" s="24">
        <v>194</v>
      </c>
      <c r="I2" s="24"/>
      <c r="J2" s="24"/>
      <c r="K2" s="29">
        <v>4</v>
      </c>
      <c r="L2" s="29">
        <v>754</v>
      </c>
      <c r="M2" s="30">
        <v>188.5</v>
      </c>
      <c r="N2" s="31">
        <v>13</v>
      </c>
      <c r="O2" s="32">
        <v>201.5</v>
      </c>
    </row>
    <row r="5" spans="1:17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13</v>
      </c>
      <c r="O5" s="19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83</v>
      </c>
      <c r="C13" s="22">
        <v>43942</v>
      </c>
      <c r="D13" s="23" t="s">
        <v>106</v>
      </c>
      <c r="E13" s="24">
        <v>192</v>
      </c>
      <c r="F13" s="24">
        <v>195</v>
      </c>
      <c r="G13" s="24">
        <v>194</v>
      </c>
      <c r="H13" s="24">
        <v>193</v>
      </c>
      <c r="I13" s="24"/>
      <c r="J13" s="24"/>
      <c r="K13" s="29">
        <f t="shared" ref="K13" si="0">COUNT(E13:J13)</f>
        <v>4</v>
      </c>
      <c r="L13" s="29">
        <f t="shared" ref="L13" si="1">SUM(E13:J13)</f>
        <v>774</v>
      </c>
      <c r="M13" s="30">
        <f t="shared" ref="M13" si="2">IFERROR(L13/K13,0)</f>
        <v>193.5</v>
      </c>
      <c r="N13" s="31">
        <v>2</v>
      </c>
      <c r="O13" s="32">
        <f t="shared" ref="O13" si="3">SUM(M13+N13)</f>
        <v>195.5</v>
      </c>
    </row>
    <row r="14" spans="1:17" x14ac:dyDescent="0.25">
      <c r="A14" s="20" t="s">
        <v>61</v>
      </c>
      <c r="B14" s="21" t="s">
        <v>83</v>
      </c>
      <c r="C14" s="22">
        <v>43970</v>
      </c>
      <c r="D14" s="23" t="s">
        <v>82</v>
      </c>
      <c r="E14" s="24">
        <v>198</v>
      </c>
      <c r="F14" s="24">
        <v>192</v>
      </c>
      <c r="G14" s="24">
        <v>196</v>
      </c>
      <c r="H14" s="24">
        <v>195</v>
      </c>
      <c r="I14" s="24"/>
      <c r="J14" s="24"/>
      <c r="K14" s="29">
        <v>4</v>
      </c>
      <c r="L14" s="29">
        <v>781</v>
      </c>
      <c r="M14" s="30">
        <v>195.25</v>
      </c>
      <c r="N14" s="31">
        <v>5</v>
      </c>
      <c r="O14" s="32">
        <f t="shared" ref="O14" si="4">SUM(M14+N14)</f>
        <v>200.25</v>
      </c>
    </row>
    <row r="15" spans="1:17" x14ac:dyDescent="0.25">
      <c r="A15" s="20" t="s">
        <v>61</v>
      </c>
      <c r="B15" s="21" t="s">
        <v>83</v>
      </c>
      <c r="C15" s="22">
        <v>44033</v>
      </c>
      <c r="D15" s="23" t="s">
        <v>82</v>
      </c>
      <c r="E15" s="24">
        <v>193</v>
      </c>
      <c r="F15" s="24">
        <v>191</v>
      </c>
      <c r="G15" s="24">
        <v>197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6</v>
      </c>
      <c r="O15" s="32">
        <v>199.75</v>
      </c>
    </row>
    <row r="18" spans="11:15" x14ac:dyDescent="0.25">
      <c r="K18" s="17">
        <f>SUM(K13:K17)</f>
        <v>12</v>
      </c>
      <c r="L18" s="17">
        <f>SUM(L13:L17)</f>
        <v>2330</v>
      </c>
      <c r="M18" s="19">
        <f>SUM(L18/K18)</f>
        <v>194.16666666666666</v>
      </c>
      <c r="N18" s="17">
        <f>SUM(N13:N17)</f>
        <v>13</v>
      </c>
      <c r="O18" s="19">
        <f>SUM(M18+N18)</f>
        <v>207.16666666666666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13:C13 I13:J13" name="Range1_6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I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I15:J15 B15:C15" name="Range1_6_4"/>
    <protectedRange algorithmName="SHA-512" hashValue="ON39YdpmFHfN9f47KpiRvqrKx0V9+erV1CNkpWzYhW/Qyc6aT8rEyCrvauWSYGZK2ia3o7vd3akF07acHAFpOA==" saltValue="yVW9XmDwTqEnmpSGai0KYg==" spinCount="100000" sqref="D15" name="Range1_1_4_2_1"/>
    <protectedRange algorithmName="SHA-512" hashValue="ON39YdpmFHfN9f47KpiRvqrKx0V9+erV1CNkpWzYhW/Qyc6aT8rEyCrvauWSYGZK2ia3o7vd3akF07acHAFpOA==" saltValue="yVW9XmDwTqEnmpSGai0KYg==" spinCount="100000" sqref="E15:H15" name="Range1_3_1_3"/>
  </protectedRanges>
  <conditionalFormatting sqref="F2">
    <cfRule type="top10" dxfId="3478" priority="29" rank="1"/>
  </conditionalFormatting>
  <conditionalFormatting sqref="G2">
    <cfRule type="top10" dxfId="3477" priority="28" rank="1"/>
  </conditionalFormatting>
  <conditionalFormatting sqref="H2">
    <cfRule type="top10" dxfId="3476" priority="27" rank="1"/>
  </conditionalFormatting>
  <conditionalFormatting sqref="E2">
    <cfRule type="top10" dxfId="3475" priority="30" rank="1"/>
  </conditionalFormatting>
  <conditionalFormatting sqref="J2">
    <cfRule type="top10" dxfId="3474" priority="25" rank="1"/>
  </conditionalFormatting>
  <conditionalFormatting sqref="I2">
    <cfRule type="top10" dxfId="3473" priority="26" rank="1"/>
  </conditionalFormatting>
  <conditionalFormatting sqref="H13">
    <cfRule type="top10" dxfId="3472" priority="15" rank="1"/>
  </conditionalFormatting>
  <conditionalFormatting sqref="E13">
    <cfRule type="top10" dxfId="3471" priority="18" rank="1"/>
  </conditionalFormatting>
  <conditionalFormatting sqref="F13">
    <cfRule type="top10" dxfId="3470" priority="13" rank="1"/>
  </conditionalFormatting>
  <conditionalFormatting sqref="G13">
    <cfRule type="top10" dxfId="3469" priority="14" rank="1"/>
  </conditionalFormatting>
  <conditionalFormatting sqref="I13">
    <cfRule type="top10" dxfId="3468" priority="16" rank="1"/>
  </conditionalFormatting>
  <conditionalFormatting sqref="J13">
    <cfRule type="top10" dxfId="3467" priority="17" rank="1"/>
  </conditionalFormatting>
  <conditionalFormatting sqref="F14">
    <cfRule type="top10" dxfId="3466" priority="11" rank="1"/>
  </conditionalFormatting>
  <conditionalFormatting sqref="G14">
    <cfRule type="top10" dxfId="3465" priority="10" rank="1"/>
  </conditionalFormatting>
  <conditionalFormatting sqref="H14">
    <cfRule type="top10" dxfId="3464" priority="9" rank="1"/>
  </conditionalFormatting>
  <conditionalFormatting sqref="I14">
    <cfRule type="top10" dxfId="3463" priority="7" rank="1"/>
  </conditionalFormatting>
  <conditionalFormatting sqref="J14">
    <cfRule type="top10" dxfId="3462" priority="8" rank="1"/>
  </conditionalFormatting>
  <conditionalFormatting sqref="E14">
    <cfRule type="top10" dxfId="3461" priority="12" rank="1"/>
  </conditionalFormatting>
  <conditionalFormatting sqref="F15">
    <cfRule type="top10" dxfId="3460" priority="5" rank="1"/>
  </conditionalFormatting>
  <conditionalFormatting sqref="G15">
    <cfRule type="top10" dxfId="3459" priority="4" rank="1"/>
  </conditionalFormatting>
  <conditionalFormatting sqref="H15">
    <cfRule type="top10" dxfId="3458" priority="3" rank="1"/>
  </conditionalFormatting>
  <conditionalFormatting sqref="I15">
    <cfRule type="top10" dxfId="3457" priority="1" rank="1"/>
  </conditionalFormatting>
  <conditionalFormatting sqref="J15">
    <cfRule type="top10" dxfId="3456" priority="2" rank="1"/>
  </conditionalFormatting>
  <conditionalFormatting sqref="E15">
    <cfRule type="top10" dxfId="3455" priority="6" rank="1"/>
  </conditionalFormatting>
  <hyperlinks>
    <hyperlink ref="Q1" location="'National Adult Rankings'!A1" display="Return to Rankings" xr:uid="{A3C49B4F-A4CB-4BF9-9239-71AFAA7F25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2509A6-6198-48A6-8527-DC9FAFE23218}">
          <x14:formula1>
            <xm:f>'D:\[031720.xlsm]DATA'!#REF!</xm:f>
          </x14:formula1>
          <xm:sqref>B2</xm:sqref>
        </x14:dataValidation>
        <x14:dataValidation type="list" allowBlank="1" showInputMessage="1" showErrorMessage="1" xr:uid="{D98CEA3A-5383-48D4-AB5F-71D1BD0D90CA}">
          <x14:formula1>
            <xm:f>'D:\[031720.xlsm]DATA'!#REF!</xm:f>
          </x14:formula1>
          <xm:sqref>D2</xm:sqref>
        </x14:dataValidation>
        <x14:dataValidation type="list" allowBlank="1" showInputMessage="1" showErrorMessage="1" xr:uid="{C25C5FFF-8083-440C-8F42-7E82FF3A10A1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00C0-4BA0-44F1-AF65-07B262E7EE42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163</v>
      </c>
      <c r="C2" s="22">
        <v>43981</v>
      </c>
      <c r="D2" s="23" t="s">
        <v>162</v>
      </c>
      <c r="E2" s="24">
        <v>196</v>
      </c>
      <c r="F2" s="24">
        <v>196</v>
      </c>
      <c r="G2" s="24">
        <v>196</v>
      </c>
      <c r="H2" s="24">
        <v>197</v>
      </c>
      <c r="I2" s="24"/>
      <c r="J2" s="24"/>
      <c r="K2" s="29">
        <v>4</v>
      </c>
      <c r="L2" s="29">
        <v>785</v>
      </c>
      <c r="M2" s="30">
        <v>196.25</v>
      </c>
      <c r="N2" s="31">
        <v>3</v>
      </c>
      <c r="O2" s="32">
        <v>199.25</v>
      </c>
    </row>
    <row r="3" spans="1:17" x14ac:dyDescent="0.25">
      <c r="A3" s="20" t="s">
        <v>127</v>
      </c>
      <c r="B3" s="21" t="s">
        <v>163</v>
      </c>
      <c r="C3" s="22">
        <v>43995</v>
      </c>
      <c r="D3" s="23" t="s">
        <v>162</v>
      </c>
      <c r="E3" s="24">
        <v>191.001</v>
      </c>
      <c r="F3" s="24">
        <v>191</v>
      </c>
      <c r="G3" s="24">
        <v>191</v>
      </c>
      <c r="H3" s="24">
        <v>194</v>
      </c>
      <c r="I3" s="24"/>
      <c r="J3" s="24"/>
      <c r="K3" s="29">
        <v>4</v>
      </c>
      <c r="L3" s="29">
        <v>767.00099999999998</v>
      </c>
      <c r="M3" s="30">
        <v>191.75024999999999</v>
      </c>
      <c r="N3" s="31">
        <v>5</v>
      </c>
      <c r="O3" s="32">
        <v>196.75024999999999</v>
      </c>
    </row>
    <row r="4" spans="1:17" x14ac:dyDescent="0.25">
      <c r="A4" s="20" t="s">
        <v>127</v>
      </c>
      <c r="B4" s="21" t="s">
        <v>163</v>
      </c>
      <c r="C4" s="22">
        <v>44029</v>
      </c>
      <c r="D4" s="23" t="s">
        <v>162</v>
      </c>
      <c r="E4" s="24">
        <v>199</v>
      </c>
      <c r="F4" s="24">
        <v>187</v>
      </c>
      <c r="G4" s="24"/>
      <c r="H4" s="24"/>
      <c r="I4" s="24"/>
      <c r="J4" s="24"/>
      <c r="K4" s="29">
        <v>2</v>
      </c>
      <c r="L4" s="29">
        <v>386</v>
      </c>
      <c r="M4" s="30">
        <v>193</v>
      </c>
      <c r="N4" s="31">
        <v>5</v>
      </c>
      <c r="O4" s="32">
        <v>198</v>
      </c>
    </row>
    <row r="5" spans="1:17" x14ac:dyDescent="0.25">
      <c r="A5" s="20" t="s">
        <v>127</v>
      </c>
      <c r="B5" s="21" t="s">
        <v>163</v>
      </c>
      <c r="C5" s="22">
        <v>44023</v>
      </c>
      <c r="D5" s="23" t="s">
        <v>162</v>
      </c>
      <c r="E5" s="24">
        <v>196</v>
      </c>
      <c r="F5" s="24">
        <v>187</v>
      </c>
      <c r="G5" s="24">
        <v>192</v>
      </c>
      <c r="H5" s="24">
        <v>192</v>
      </c>
      <c r="I5" s="24"/>
      <c r="J5" s="24"/>
      <c r="K5" s="29">
        <v>4</v>
      </c>
      <c r="L5" s="29">
        <v>767</v>
      </c>
      <c r="M5" s="30">
        <v>191.75</v>
      </c>
      <c r="N5" s="31">
        <v>11</v>
      </c>
      <c r="O5" s="32">
        <v>202.75</v>
      </c>
    </row>
    <row r="6" spans="1:17" x14ac:dyDescent="0.25">
      <c r="A6" s="20" t="s">
        <v>127</v>
      </c>
      <c r="B6" s="21" t="s">
        <v>163</v>
      </c>
      <c r="C6" s="22">
        <v>44037</v>
      </c>
      <c r="D6" s="23" t="s">
        <v>162</v>
      </c>
      <c r="E6" s="24">
        <v>193</v>
      </c>
      <c r="F6" s="24">
        <v>187</v>
      </c>
      <c r="G6" s="24">
        <v>194.001</v>
      </c>
      <c r="H6" s="24">
        <v>195</v>
      </c>
      <c r="I6" s="24"/>
      <c r="J6" s="24"/>
      <c r="K6" s="29">
        <v>4</v>
      </c>
      <c r="L6" s="29">
        <v>769.00099999999998</v>
      </c>
      <c r="M6" s="30">
        <v>192.25024999999999</v>
      </c>
      <c r="N6" s="31">
        <v>6</v>
      </c>
      <c r="O6" s="32">
        <v>198.25024999999999</v>
      </c>
    </row>
    <row r="7" spans="1:17" x14ac:dyDescent="0.25">
      <c r="A7" s="20" t="s">
        <v>127</v>
      </c>
      <c r="B7" s="21" t="s">
        <v>163</v>
      </c>
      <c r="C7" s="22">
        <v>44051</v>
      </c>
      <c r="D7" s="23" t="s">
        <v>162</v>
      </c>
      <c r="E7" s="24">
        <v>195</v>
      </c>
      <c r="F7" s="24">
        <v>193</v>
      </c>
      <c r="G7" s="24">
        <v>193</v>
      </c>
      <c r="H7" s="24">
        <v>195</v>
      </c>
      <c r="I7" s="24"/>
      <c r="J7" s="24"/>
      <c r="K7" s="29">
        <v>4</v>
      </c>
      <c r="L7" s="29">
        <v>776</v>
      </c>
      <c r="M7" s="30">
        <v>194</v>
      </c>
      <c r="N7" s="31">
        <v>9</v>
      </c>
      <c r="O7" s="32">
        <v>203</v>
      </c>
    </row>
    <row r="8" spans="1:17" x14ac:dyDescent="0.25">
      <c r="A8" s="20" t="s">
        <v>127</v>
      </c>
      <c r="B8" s="21" t="s">
        <v>163</v>
      </c>
      <c r="C8" s="22">
        <v>44065</v>
      </c>
      <c r="D8" s="23" t="s">
        <v>162</v>
      </c>
      <c r="E8" s="24">
        <v>196</v>
      </c>
      <c r="F8" s="24">
        <v>199</v>
      </c>
      <c r="G8" s="24">
        <v>197</v>
      </c>
      <c r="H8" s="24"/>
      <c r="I8" s="24"/>
      <c r="J8" s="24"/>
      <c r="K8" s="29">
        <v>3</v>
      </c>
      <c r="L8" s="29">
        <v>592</v>
      </c>
      <c r="M8" s="30">
        <v>197.33333333333334</v>
      </c>
      <c r="N8" s="31">
        <v>7</v>
      </c>
      <c r="O8" s="32">
        <v>204.33333333333334</v>
      </c>
    </row>
    <row r="9" spans="1:17" x14ac:dyDescent="0.25">
      <c r="A9" s="40" t="s">
        <v>127</v>
      </c>
      <c r="B9" s="41" t="s">
        <v>163</v>
      </c>
      <c r="C9" s="42">
        <v>44070</v>
      </c>
      <c r="D9" s="43" t="s">
        <v>162</v>
      </c>
      <c r="E9" s="44">
        <v>197</v>
      </c>
      <c r="F9" s="44">
        <v>194</v>
      </c>
      <c r="G9" s="44">
        <v>195</v>
      </c>
      <c r="H9" s="44"/>
      <c r="I9" s="44"/>
      <c r="J9" s="44"/>
      <c r="K9" s="45">
        <v>3</v>
      </c>
      <c r="L9" s="45">
        <v>586</v>
      </c>
      <c r="M9" s="46">
        <v>195.33333333333334</v>
      </c>
      <c r="N9" s="47">
        <v>4</v>
      </c>
      <c r="O9" s="48">
        <v>199.33333333333334</v>
      </c>
    </row>
    <row r="10" spans="1:17" x14ac:dyDescent="0.25">
      <c r="A10" s="20" t="s">
        <v>127</v>
      </c>
      <c r="B10" s="21" t="s">
        <v>163</v>
      </c>
      <c r="C10" s="22">
        <v>44100</v>
      </c>
      <c r="D10" s="23" t="s">
        <v>162</v>
      </c>
      <c r="E10" s="24">
        <v>195</v>
      </c>
      <c r="F10" s="24">
        <v>196</v>
      </c>
      <c r="G10" s="24">
        <v>198</v>
      </c>
      <c r="H10" s="24">
        <v>196</v>
      </c>
      <c r="I10" s="24">
        <v>198.001</v>
      </c>
      <c r="J10" s="24">
        <v>194.001</v>
      </c>
      <c r="K10" s="29">
        <v>6</v>
      </c>
      <c r="L10" s="29">
        <v>1177.002</v>
      </c>
      <c r="M10" s="30">
        <v>196.167</v>
      </c>
      <c r="N10" s="31">
        <v>8</v>
      </c>
      <c r="O10" s="32">
        <v>204.167</v>
      </c>
    </row>
    <row r="11" spans="1:17" x14ac:dyDescent="0.25">
      <c r="A11" s="20" t="s">
        <v>127</v>
      </c>
      <c r="B11" s="21" t="s">
        <v>163</v>
      </c>
      <c r="C11" s="22">
        <v>44111</v>
      </c>
      <c r="D11" s="23" t="s">
        <v>162</v>
      </c>
      <c r="E11" s="24">
        <v>198</v>
      </c>
      <c r="F11" s="24">
        <v>194</v>
      </c>
      <c r="G11" s="24">
        <v>196</v>
      </c>
      <c r="H11" s="24">
        <v>195</v>
      </c>
      <c r="I11" s="24"/>
      <c r="J11" s="24"/>
      <c r="K11" s="29">
        <v>4</v>
      </c>
      <c r="L11" s="29">
        <v>783</v>
      </c>
      <c r="M11" s="30">
        <v>195.75</v>
      </c>
      <c r="N11" s="31">
        <v>8</v>
      </c>
      <c r="O11" s="32">
        <v>203.75</v>
      </c>
    </row>
    <row r="12" spans="1:17" x14ac:dyDescent="0.25">
      <c r="A12" s="20" t="s">
        <v>127</v>
      </c>
      <c r="B12" s="21" t="s">
        <v>163</v>
      </c>
      <c r="C12" s="22">
        <v>44128</v>
      </c>
      <c r="D12" s="23" t="s">
        <v>162</v>
      </c>
      <c r="E12" s="24">
        <v>194</v>
      </c>
      <c r="F12" s="24">
        <v>196</v>
      </c>
      <c r="G12" s="24">
        <v>195</v>
      </c>
      <c r="H12" s="24">
        <v>198.001</v>
      </c>
      <c r="I12" s="24"/>
      <c r="J12" s="24"/>
      <c r="K12" s="29">
        <v>4</v>
      </c>
      <c r="L12" s="29">
        <v>783.00099999999998</v>
      </c>
      <c r="M12" s="30">
        <v>195.75024999999999</v>
      </c>
      <c r="N12" s="31">
        <v>5</v>
      </c>
      <c r="O12" s="32">
        <v>200.75024999999999</v>
      </c>
    </row>
    <row r="15" spans="1:17" x14ac:dyDescent="0.25">
      <c r="K15" s="17">
        <f>SUM(K2:K14)</f>
        <v>42</v>
      </c>
      <c r="L15" s="17">
        <f>SUM(L2:L14)</f>
        <v>8171.005000000001</v>
      </c>
      <c r="M15" s="19">
        <f>SUM(L15/K15)</f>
        <v>194.54773809523812</v>
      </c>
      <c r="N15" s="17">
        <f>SUM(N2:N14)</f>
        <v>71</v>
      </c>
      <c r="O15" s="19">
        <f>SUM(M15+N15)</f>
        <v>265.54773809523812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5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37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6_1"/>
    <protectedRange algorithmName="SHA-512" hashValue="ON39YdpmFHfN9f47KpiRvqrKx0V9+erV1CNkpWzYhW/Qyc6aT8rEyCrvauWSYGZK2ia3o7vd3akF07acHAFpOA==" saltValue="yVW9XmDwTqEnmpSGai0KYg==" spinCount="100000" sqref="D10" name="Range1_1_19_1"/>
    <protectedRange algorithmName="SHA-512" hashValue="ON39YdpmFHfN9f47KpiRvqrKx0V9+erV1CNkpWzYhW/Qyc6aT8rEyCrvauWSYGZK2ia3o7vd3akF07acHAFpOA==" saltValue="yVW9XmDwTqEnmpSGai0KYg==" spinCount="100000" sqref="E10:H10" name="Range1_3_7_1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29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I12:J12 B12:C12" name="Range1_54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2"/>
  </protectedRanges>
  <conditionalFormatting sqref="J2">
    <cfRule type="top10" dxfId="3454" priority="52" rank="1"/>
  </conditionalFormatting>
  <conditionalFormatting sqref="I2">
    <cfRule type="top10" dxfId="3453" priority="57" rank="1"/>
  </conditionalFormatting>
  <conditionalFormatting sqref="E2">
    <cfRule type="top10" dxfId="3452" priority="56" rank="1"/>
  </conditionalFormatting>
  <conditionalFormatting sqref="F2">
    <cfRule type="top10" dxfId="3451" priority="55" rank="1"/>
  </conditionalFormatting>
  <conditionalFormatting sqref="G2">
    <cfRule type="top10" dxfId="3450" priority="54" rank="1"/>
  </conditionalFormatting>
  <conditionalFormatting sqref="H2">
    <cfRule type="top10" dxfId="3449" priority="53" rank="1"/>
  </conditionalFormatting>
  <conditionalFormatting sqref="I3">
    <cfRule type="top10" dxfId="3448" priority="51" rank="1"/>
  </conditionalFormatting>
  <conditionalFormatting sqref="E3:H3">
    <cfRule type="top10" dxfId="3447" priority="50" rank="1"/>
  </conditionalFormatting>
  <conditionalFormatting sqref="J3">
    <cfRule type="top10" dxfId="3446" priority="49" rank="1"/>
  </conditionalFormatting>
  <conditionalFormatting sqref="I4">
    <cfRule type="top10" dxfId="3445" priority="44" rank="1"/>
  </conditionalFormatting>
  <conditionalFormatting sqref="E4">
    <cfRule type="top10" dxfId="3444" priority="48" rank="1"/>
  </conditionalFormatting>
  <conditionalFormatting sqref="G4">
    <cfRule type="top10" dxfId="3443" priority="46" rank="1"/>
  </conditionalFormatting>
  <conditionalFormatting sqref="H4">
    <cfRule type="top10" dxfId="3442" priority="45" rank="1"/>
  </conditionalFormatting>
  <conditionalFormatting sqref="J4">
    <cfRule type="top10" dxfId="3441" priority="43" rank="1"/>
  </conditionalFormatting>
  <conditionalFormatting sqref="F4">
    <cfRule type="top10" dxfId="3440" priority="47" rank="1"/>
  </conditionalFormatting>
  <conditionalFormatting sqref="I6">
    <cfRule type="top10" dxfId="3439" priority="38" rank="1"/>
  </conditionalFormatting>
  <conditionalFormatting sqref="E6">
    <cfRule type="top10" dxfId="3438" priority="42" rank="1"/>
  </conditionalFormatting>
  <conditionalFormatting sqref="G6">
    <cfRule type="top10" dxfId="3437" priority="40" rank="1"/>
  </conditionalFormatting>
  <conditionalFormatting sqref="H6">
    <cfRule type="top10" dxfId="3436" priority="39" rank="1"/>
  </conditionalFormatting>
  <conditionalFormatting sqref="J6">
    <cfRule type="top10" dxfId="3435" priority="37" rank="1"/>
  </conditionalFormatting>
  <conditionalFormatting sqref="F6">
    <cfRule type="top10" dxfId="3434" priority="41" rank="1"/>
  </conditionalFormatting>
  <conditionalFormatting sqref="I7">
    <cfRule type="top10" dxfId="3433" priority="32" rank="1"/>
  </conditionalFormatting>
  <conditionalFormatting sqref="E7">
    <cfRule type="top10" dxfId="3432" priority="36" rank="1"/>
  </conditionalFormatting>
  <conditionalFormatting sqref="G7">
    <cfRule type="top10" dxfId="3431" priority="34" rank="1"/>
  </conditionalFormatting>
  <conditionalFormatting sqref="H7">
    <cfRule type="top10" dxfId="3430" priority="33" rank="1"/>
  </conditionalFormatting>
  <conditionalFormatting sqref="J7">
    <cfRule type="top10" dxfId="3429" priority="31" rank="1"/>
  </conditionalFormatting>
  <conditionalFormatting sqref="F7">
    <cfRule type="top10" dxfId="3428" priority="35" rank="1"/>
  </conditionalFormatting>
  <conditionalFormatting sqref="I8">
    <cfRule type="top10" dxfId="3427" priority="26" rank="1"/>
  </conditionalFormatting>
  <conditionalFormatting sqref="E8">
    <cfRule type="top10" dxfId="3426" priority="30" rank="1"/>
  </conditionalFormatting>
  <conditionalFormatting sqref="G8">
    <cfRule type="top10" dxfId="3425" priority="28" rank="1"/>
  </conditionalFormatting>
  <conditionalFormatting sqref="H8">
    <cfRule type="top10" dxfId="3424" priority="27" rank="1"/>
  </conditionalFormatting>
  <conditionalFormatting sqref="J8">
    <cfRule type="top10" dxfId="3423" priority="25" rank="1"/>
  </conditionalFormatting>
  <conditionalFormatting sqref="F8">
    <cfRule type="top10" dxfId="3422" priority="29" rank="1"/>
  </conditionalFormatting>
  <conditionalFormatting sqref="I9">
    <cfRule type="top10" dxfId="3421" priority="20" rank="1"/>
  </conditionalFormatting>
  <conditionalFormatting sqref="E9">
    <cfRule type="top10" dxfId="3420" priority="24" rank="1"/>
  </conditionalFormatting>
  <conditionalFormatting sqref="G9">
    <cfRule type="top10" dxfId="3419" priority="22" rank="1"/>
  </conditionalFormatting>
  <conditionalFormatting sqref="H9">
    <cfRule type="top10" dxfId="3418" priority="21" rank="1"/>
  </conditionalFormatting>
  <conditionalFormatting sqref="J9">
    <cfRule type="top10" dxfId="3417" priority="19" rank="1"/>
  </conditionalFormatting>
  <conditionalFormatting sqref="F9">
    <cfRule type="top10" dxfId="3416" priority="23" rank="1"/>
  </conditionalFormatting>
  <conditionalFormatting sqref="I10">
    <cfRule type="top10" dxfId="3415" priority="14" rank="1"/>
  </conditionalFormatting>
  <conditionalFormatting sqref="E10">
    <cfRule type="top10" dxfId="3414" priority="18" rank="1"/>
  </conditionalFormatting>
  <conditionalFormatting sqref="G10">
    <cfRule type="top10" dxfId="3413" priority="16" rank="1"/>
  </conditionalFormatting>
  <conditionalFormatting sqref="H10">
    <cfRule type="top10" dxfId="3412" priority="15" rank="1"/>
  </conditionalFormatting>
  <conditionalFormatting sqref="J10">
    <cfRule type="top10" dxfId="3411" priority="13" rank="1"/>
  </conditionalFormatting>
  <conditionalFormatting sqref="F10">
    <cfRule type="top10" dxfId="3410" priority="17" rank="1"/>
  </conditionalFormatting>
  <conditionalFormatting sqref="I11">
    <cfRule type="top10" dxfId="3409" priority="8" rank="1"/>
  </conditionalFormatting>
  <conditionalFormatting sqref="E11">
    <cfRule type="top10" dxfId="3408" priority="12" rank="1"/>
  </conditionalFormatting>
  <conditionalFormatting sqref="G11">
    <cfRule type="top10" dxfId="3407" priority="10" rank="1"/>
  </conditionalFormatting>
  <conditionalFormatting sqref="H11">
    <cfRule type="top10" dxfId="3406" priority="9" rank="1"/>
  </conditionalFormatting>
  <conditionalFormatting sqref="J11">
    <cfRule type="top10" dxfId="3405" priority="7" rank="1"/>
  </conditionalFormatting>
  <conditionalFormatting sqref="F11">
    <cfRule type="top10" dxfId="3404" priority="11" rank="1"/>
  </conditionalFormatting>
  <conditionalFormatting sqref="I12">
    <cfRule type="top10" dxfId="3403" priority="6" rank="1"/>
  </conditionalFormatting>
  <conditionalFormatting sqref="E12">
    <cfRule type="top10" dxfId="3402" priority="5" rank="1"/>
  </conditionalFormatting>
  <conditionalFormatting sqref="F12">
    <cfRule type="top10" dxfId="3401" priority="4" rank="1"/>
  </conditionalFormatting>
  <conditionalFormatting sqref="G12">
    <cfRule type="top10" dxfId="3400" priority="3" rank="1"/>
  </conditionalFormatting>
  <conditionalFormatting sqref="H12">
    <cfRule type="top10" dxfId="3399" priority="2" rank="1"/>
  </conditionalFormatting>
  <conditionalFormatting sqref="J12">
    <cfRule type="top10" dxfId="3398" priority="1" rank="1"/>
  </conditionalFormatting>
  <hyperlinks>
    <hyperlink ref="Q1" location="'National Adult Rankings'!A1" display="Return to Rankings" xr:uid="{5416E6E3-64D4-4A7B-A58E-E78B716FF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2F9CBC-A514-4EAD-ADDD-E74BD665CD5A}">
          <x14:formula1>
            <xm:f>'C:\Users\abra2\AppData\Local\Packages\Microsoft.MicrosoftEdge_8wekyb3d8bbwe\TempState\Downloads\[__ABRA Scoring Program  2-24-2020 MASTER (2).xlsm]DATA'!#REF!</xm:f>
          </x14:formula1>
          <xm:sqref>D2:D12 B2:B12</xm:sqref>
        </x14:dataValidation>
        <x14:dataValidation type="list" allowBlank="1" showInputMessage="1" showErrorMessage="1" xr:uid="{408CA7F5-7286-48D4-AC28-F04E6448C8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8B60-19E5-4766-9E1B-0E1F33091B9F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200</v>
      </c>
      <c r="C2" s="22">
        <v>44000</v>
      </c>
      <c r="D2" s="23" t="s">
        <v>121</v>
      </c>
      <c r="E2" s="24">
        <v>171</v>
      </c>
      <c r="F2" s="24">
        <v>164</v>
      </c>
      <c r="G2" s="24">
        <v>160</v>
      </c>
      <c r="H2" s="24"/>
      <c r="I2" s="24"/>
      <c r="J2" s="24"/>
      <c r="K2" s="29">
        <v>3</v>
      </c>
      <c r="L2" s="29">
        <v>495</v>
      </c>
      <c r="M2" s="30">
        <v>165</v>
      </c>
      <c r="N2" s="31">
        <v>4</v>
      </c>
      <c r="O2" s="32">
        <v>169</v>
      </c>
    </row>
    <row r="3" spans="1:17" x14ac:dyDescent="0.25">
      <c r="A3" s="20" t="s">
        <v>127</v>
      </c>
      <c r="B3" s="21" t="s">
        <v>200</v>
      </c>
      <c r="C3" s="22">
        <v>44051</v>
      </c>
      <c r="D3" s="23" t="s">
        <v>121</v>
      </c>
      <c r="E3" s="24">
        <v>178</v>
      </c>
      <c r="F3" s="24">
        <v>178</v>
      </c>
      <c r="G3" s="24">
        <v>181</v>
      </c>
      <c r="H3" s="24"/>
      <c r="I3" s="24"/>
      <c r="J3" s="24"/>
      <c r="K3" s="29">
        <v>3</v>
      </c>
      <c r="L3" s="29">
        <v>537</v>
      </c>
      <c r="M3" s="30">
        <v>179</v>
      </c>
      <c r="N3" s="31">
        <v>2</v>
      </c>
      <c r="O3" s="32">
        <v>181</v>
      </c>
    </row>
    <row r="4" spans="1:17" x14ac:dyDescent="0.25">
      <c r="A4" s="20" t="s">
        <v>16</v>
      </c>
      <c r="B4" s="21" t="s">
        <v>200</v>
      </c>
      <c r="C4" s="22">
        <v>44070</v>
      </c>
      <c r="D4" s="23" t="s">
        <v>121</v>
      </c>
      <c r="E4" s="24">
        <v>153</v>
      </c>
      <c r="F4" s="24">
        <v>176</v>
      </c>
      <c r="G4" s="24">
        <v>173</v>
      </c>
      <c r="H4" s="24"/>
      <c r="I4" s="24"/>
      <c r="J4" s="24"/>
      <c r="K4" s="29">
        <v>3</v>
      </c>
      <c r="L4" s="29">
        <v>502</v>
      </c>
      <c r="M4" s="30">
        <v>167.33333333333334</v>
      </c>
      <c r="N4" s="31">
        <v>3</v>
      </c>
      <c r="O4" s="32">
        <v>170.33333333333334</v>
      </c>
    </row>
    <row r="5" spans="1:17" x14ac:dyDescent="0.25">
      <c r="A5" s="20" t="s">
        <v>61</v>
      </c>
      <c r="B5" s="21" t="s">
        <v>200</v>
      </c>
      <c r="C5" s="22">
        <v>44084</v>
      </c>
      <c r="D5" s="23" t="s">
        <v>121</v>
      </c>
      <c r="E5" s="24">
        <v>178</v>
      </c>
      <c r="F5" s="24">
        <v>179</v>
      </c>
      <c r="G5" s="24">
        <v>176</v>
      </c>
      <c r="H5" s="24"/>
      <c r="I5" s="24"/>
      <c r="J5" s="24"/>
      <c r="K5" s="29">
        <v>3</v>
      </c>
      <c r="L5" s="29">
        <v>533</v>
      </c>
      <c r="M5" s="30">
        <v>177.66666666666666</v>
      </c>
      <c r="N5" s="31">
        <v>4</v>
      </c>
      <c r="O5" s="32">
        <v>181.66666666666666</v>
      </c>
    </row>
    <row r="6" spans="1:17" x14ac:dyDescent="0.25">
      <c r="A6" s="20" t="s">
        <v>61</v>
      </c>
      <c r="B6" s="21" t="s">
        <v>200</v>
      </c>
      <c r="C6" s="22">
        <v>44093</v>
      </c>
      <c r="D6" s="23" t="s">
        <v>121</v>
      </c>
      <c r="E6" s="24">
        <v>181</v>
      </c>
      <c r="F6" s="24">
        <v>192</v>
      </c>
      <c r="G6" s="24">
        <v>187</v>
      </c>
      <c r="H6" s="24"/>
      <c r="I6" s="24"/>
      <c r="J6" s="24"/>
      <c r="K6" s="29">
        <v>3</v>
      </c>
      <c r="L6" s="29">
        <v>560</v>
      </c>
      <c r="M6" s="30">
        <v>186.66666666666666</v>
      </c>
      <c r="N6" s="31">
        <v>3</v>
      </c>
      <c r="O6" s="32">
        <v>189.66666666666666</v>
      </c>
    </row>
    <row r="7" spans="1:17" x14ac:dyDescent="0.25">
      <c r="A7" s="20" t="s">
        <v>61</v>
      </c>
      <c r="B7" s="21" t="s">
        <v>200</v>
      </c>
      <c r="C7" s="22">
        <v>44112</v>
      </c>
      <c r="D7" s="23" t="s">
        <v>121</v>
      </c>
      <c r="E7" s="24">
        <v>181</v>
      </c>
      <c r="F7" s="24">
        <v>183</v>
      </c>
      <c r="G7" s="24">
        <v>188</v>
      </c>
      <c r="H7" s="24"/>
      <c r="I7" s="24"/>
      <c r="J7" s="24"/>
      <c r="K7" s="29">
        <v>3</v>
      </c>
      <c r="L7" s="29">
        <v>552</v>
      </c>
      <c r="M7" s="30">
        <v>184</v>
      </c>
      <c r="N7" s="31">
        <v>3</v>
      </c>
      <c r="O7" s="32">
        <v>187</v>
      </c>
    </row>
    <row r="8" spans="1:17" x14ac:dyDescent="0.25">
      <c r="A8" s="20" t="s">
        <v>127</v>
      </c>
      <c r="B8" s="21" t="s">
        <v>200</v>
      </c>
      <c r="C8" s="22">
        <v>44135</v>
      </c>
      <c r="D8" s="23" t="s">
        <v>121</v>
      </c>
      <c r="E8" s="24">
        <v>174</v>
      </c>
      <c r="F8" s="24">
        <v>185</v>
      </c>
      <c r="G8" s="24">
        <v>175</v>
      </c>
      <c r="H8" s="24">
        <v>180</v>
      </c>
      <c r="I8" s="24">
        <v>177</v>
      </c>
      <c r="J8" s="24">
        <v>175</v>
      </c>
      <c r="K8" s="29">
        <v>6</v>
      </c>
      <c r="L8" s="29">
        <v>1066</v>
      </c>
      <c r="M8" s="30">
        <v>177.66666666666666</v>
      </c>
      <c r="N8" s="31">
        <v>4</v>
      </c>
      <c r="O8" s="32">
        <v>181.66666666666666</v>
      </c>
    </row>
    <row r="11" spans="1:17" x14ac:dyDescent="0.25">
      <c r="K11" s="17">
        <f>SUM(K2:K10)</f>
        <v>24</v>
      </c>
      <c r="L11" s="17">
        <f>SUM(L2:L10)</f>
        <v>4245</v>
      </c>
      <c r="M11" s="19">
        <f>SUM(L11/K11)</f>
        <v>176.875</v>
      </c>
      <c r="N11" s="17">
        <f>SUM(N2:N10)</f>
        <v>23</v>
      </c>
      <c r="O11" s="19">
        <f>SUM(M11+N11)</f>
        <v>199.875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41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I5:J5 B5:C5" name="Range1_55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10_1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6_5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8:J8 B8:C8" name="Range1_65"/>
    <protectedRange algorithmName="SHA-512" hashValue="ON39YdpmFHfN9f47KpiRvqrKx0V9+erV1CNkpWzYhW/Qyc6aT8rEyCrvauWSYGZK2ia3o7vd3akF07acHAFpOA==" saltValue="yVW9XmDwTqEnmpSGai0KYg==" spinCount="100000" sqref="D8" name="Range1_1_49"/>
    <protectedRange algorithmName="SHA-512" hashValue="ON39YdpmFHfN9f47KpiRvqrKx0V9+erV1CNkpWzYhW/Qyc6aT8rEyCrvauWSYGZK2ia3o7vd3akF07acHAFpOA==" saltValue="yVW9XmDwTqEnmpSGai0KYg==" spinCount="100000" sqref="E8:H8" name="Range1_3_16"/>
  </protectedRanges>
  <conditionalFormatting sqref="E2">
    <cfRule type="top10" dxfId="3397" priority="44" rank="1"/>
  </conditionalFormatting>
  <conditionalFormatting sqref="F2">
    <cfRule type="top10" dxfId="3396" priority="43" rank="1"/>
  </conditionalFormatting>
  <conditionalFormatting sqref="G2">
    <cfRule type="top10" dxfId="3395" priority="42" rank="1"/>
  </conditionalFormatting>
  <conditionalFormatting sqref="H2">
    <cfRule type="top10" dxfId="3394" priority="41" rank="1"/>
  </conditionalFormatting>
  <conditionalFormatting sqref="I2">
    <cfRule type="top10" dxfId="3393" priority="39" rank="1"/>
  </conditionalFormatting>
  <conditionalFormatting sqref="J2">
    <cfRule type="top10" dxfId="3392" priority="40" rank="1"/>
  </conditionalFormatting>
  <conditionalFormatting sqref="F3">
    <cfRule type="top10" dxfId="3391" priority="36" rank="1"/>
  </conditionalFormatting>
  <conditionalFormatting sqref="I3">
    <cfRule type="top10" dxfId="3390" priority="33" rank="1"/>
    <cfRule type="top10" dxfId="3389" priority="38" rank="1"/>
  </conditionalFormatting>
  <conditionalFormatting sqref="E3">
    <cfRule type="top10" dxfId="3388" priority="37" rank="1"/>
  </conditionalFormatting>
  <conditionalFormatting sqref="G3">
    <cfRule type="top10" dxfId="3387" priority="35" rank="1"/>
  </conditionalFormatting>
  <conditionalFormatting sqref="H3">
    <cfRule type="top10" dxfId="3386" priority="34" rank="1"/>
  </conditionalFormatting>
  <conditionalFormatting sqref="J3">
    <cfRule type="top10" dxfId="3385" priority="32" rank="1"/>
  </conditionalFormatting>
  <conditionalFormatting sqref="F4">
    <cfRule type="top10" dxfId="3384" priority="30" rank="1"/>
  </conditionalFormatting>
  <conditionalFormatting sqref="G4">
    <cfRule type="top10" dxfId="3383" priority="29" rank="1"/>
  </conditionalFormatting>
  <conditionalFormatting sqref="H4">
    <cfRule type="top10" dxfId="3382" priority="28" rank="1"/>
  </conditionalFormatting>
  <conditionalFormatting sqref="I4">
    <cfRule type="top10" dxfId="3381" priority="26" rank="1"/>
  </conditionalFormatting>
  <conditionalFormatting sqref="J4">
    <cfRule type="top10" dxfId="3380" priority="27" rank="1"/>
  </conditionalFormatting>
  <conditionalFormatting sqref="E4">
    <cfRule type="top10" dxfId="3379" priority="31" rank="1"/>
  </conditionalFormatting>
  <conditionalFormatting sqref="F5">
    <cfRule type="top10" dxfId="3378" priority="24" rank="1"/>
  </conditionalFormatting>
  <conditionalFormatting sqref="G5">
    <cfRule type="top10" dxfId="3377" priority="23" rank="1"/>
  </conditionalFormatting>
  <conditionalFormatting sqref="H5">
    <cfRule type="top10" dxfId="3376" priority="22" rank="1"/>
  </conditionalFormatting>
  <conditionalFormatting sqref="I5">
    <cfRule type="top10" dxfId="3375" priority="20" rank="1"/>
  </conditionalFormatting>
  <conditionalFormatting sqref="J5">
    <cfRule type="top10" dxfId="3374" priority="21" rank="1"/>
  </conditionalFormatting>
  <conditionalFormatting sqref="E5">
    <cfRule type="top10" dxfId="3373" priority="25" rank="1"/>
  </conditionalFormatting>
  <conditionalFormatting sqref="F6">
    <cfRule type="top10" dxfId="3372" priority="18" rank="1"/>
  </conditionalFormatting>
  <conditionalFormatting sqref="G6">
    <cfRule type="top10" dxfId="3371" priority="17" rank="1"/>
  </conditionalFormatting>
  <conditionalFormatting sqref="H6">
    <cfRule type="top10" dxfId="3370" priority="16" rank="1"/>
  </conditionalFormatting>
  <conditionalFormatting sqref="I6">
    <cfRule type="top10" dxfId="3369" priority="14" rank="1"/>
  </conditionalFormatting>
  <conditionalFormatting sqref="J6">
    <cfRule type="top10" dxfId="3368" priority="15" rank="1"/>
  </conditionalFormatting>
  <conditionalFormatting sqref="E6">
    <cfRule type="top10" dxfId="3367" priority="19" rank="1"/>
  </conditionalFormatting>
  <conditionalFormatting sqref="F7">
    <cfRule type="top10" dxfId="3366" priority="12" rank="1"/>
  </conditionalFormatting>
  <conditionalFormatting sqref="G7">
    <cfRule type="top10" dxfId="3365" priority="11" rank="1"/>
  </conditionalFormatting>
  <conditionalFormatting sqref="H7">
    <cfRule type="top10" dxfId="3364" priority="10" rank="1"/>
  </conditionalFormatting>
  <conditionalFormatting sqref="I7">
    <cfRule type="top10" dxfId="3363" priority="8" rank="1"/>
  </conditionalFormatting>
  <conditionalFormatting sqref="J7">
    <cfRule type="top10" dxfId="3362" priority="9" rank="1"/>
  </conditionalFormatting>
  <conditionalFormatting sqref="E7">
    <cfRule type="top10" dxfId="3361" priority="13" rank="1"/>
  </conditionalFormatting>
  <conditionalFormatting sqref="F8">
    <cfRule type="top10" dxfId="3360" priority="5" rank="1"/>
  </conditionalFormatting>
  <conditionalFormatting sqref="I8">
    <cfRule type="top10" dxfId="3359" priority="2" rank="1"/>
    <cfRule type="top10" dxfId="3358" priority="7" rank="1"/>
  </conditionalFormatting>
  <conditionalFormatting sqref="E8">
    <cfRule type="top10" dxfId="3357" priority="6" rank="1"/>
  </conditionalFormatting>
  <conditionalFormatting sqref="G8">
    <cfRule type="top10" dxfId="3356" priority="4" rank="1"/>
  </conditionalFormatting>
  <conditionalFormatting sqref="H8">
    <cfRule type="top10" dxfId="3355" priority="3" rank="1"/>
  </conditionalFormatting>
  <conditionalFormatting sqref="J8">
    <cfRule type="top10" dxfId="3354" priority="1" rank="1"/>
  </conditionalFormatting>
  <hyperlinks>
    <hyperlink ref="Q1" location="'National Adult Rankings'!A1" display="Return to Rankings" xr:uid="{1A9B53E9-B722-44B8-9A9F-4A21CFB21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3FD4B-44DC-43E8-A745-EBA2E76145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C370-A664-4068-BEAD-40BE0100A7E2}">
  <sheetPr codeName="Sheet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41</v>
      </c>
      <c r="C2" s="22">
        <v>43855</v>
      </c>
      <c r="D2" s="23" t="s">
        <v>45</v>
      </c>
      <c r="E2" s="24">
        <v>180</v>
      </c>
      <c r="F2" s="24">
        <v>178</v>
      </c>
      <c r="G2" s="24">
        <v>181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9</v>
      </c>
      <c r="O2" s="28">
        <v>189</v>
      </c>
    </row>
    <row r="3" spans="1:17" x14ac:dyDescent="0.25">
      <c r="A3" s="20" t="s">
        <v>129</v>
      </c>
      <c r="B3" s="21" t="s">
        <v>41</v>
      </c>
      <c r="C3" s="22">
        <v>44121</v>
      </c>
      <c r="D3" s="23" t="s">
        <v>82</v>
      </c>
      <c r="E3" s="24">
        <v>184</v>
      </c>
      <c r="F3" s="24">
        <v>184</v>
      </c>
      <c r="G3" s="24">
        <v>176</v>
      </c>
      <c r="H3" s="24">
        <v>188</v>
      </c>
      <c r="I3" s="24">
        <v>189</v>
      </c>
      <c r="J3" s="24">
        <v>184</v>
      </c>
      <c r="K3" s="29">
        <v>6</v>
      </c>
      <c r="L3" s="29">
        <v>1105</v>
      </c>
      <c r="M3" s="30">
        <v>184.16666666666666</v>
      </c>
      <c r="N3" s="31">
        <v>6</v>
      </c>
      <c r="O3" s="32">
        <v>190.16666666666666</v>
      </c>
    </row>
    <row r="4" spans="1:17" x14ac:dyDescent="0.25">
      <c r="A4" s="20" t="s">
        <v>129</v>
      </c>
      <c r="B4" s="21" t="s">
        <v>41</v>
      </c>
      <c r="C4" s="22">
        <v>44122</v>
      </c>
      <c r="D4" s="23" t="s">
        <v>82</v>
      </c>
      <c r="E4" s="24">
        <v>187</v>
      </c>
      <c r="F4" s="24">
        <v>183</v>
      </c>
      <c r="G4" s="24">
        <v>189</v>
      </c>
      <c r="H4" s="24">
        <v>193</v>
      </c>
      <c r="I4" s="24">
        <v>188</v>
      </c>
      <c r="J4" s="24">
        <v>191</v>
      </c>
      <c r="K4" s="29">
        <v>6</v>
      </c>
      <c r="L4" s="29">
        <v>1131</v>
      </c>
      <c r="M4" s="30">
        <v>188.5</v>
      </c>
      <c r="N4" s="31">
        <v>8</v>
      </c>
      <c r="O4" s="32">
        <v>196.5</v>
      </c>
    </row>
    <row r="5" spans="1:17" x14ac:dyDescent="0.25">
      <c r="A5" s="20" t="s">
        <v>78</v>
      </c>
      <c r="B5" s="21" t="s">
        <v>41</v>
      </c>
      <c r="C5" s="22">
        <v>44136</v>
      </c>
      <c r="D5" s="23" t="s">
        <v>45</v>
      </c>
      <c r="E5" s="24">
        <v>190</v>
      </c>
      <c r="F5" s="24">
        <v>180</v>
      </c>
      <c r="G5" s="24">
        <v>186</v>
      </c>
      <c r="H5" s="24">
        <v>188</v>
      </c>
      <c r="I5" s="24"/>
      <c r="J5" s="24"/>
      <c r="K5" s="29">
        <v>4</v>
      </c>
      <c r="L5" s="29">
        <v>744</v>
      </c>
      <c r="M5" s="30">
        <v>186</v>
      </c>
      <c r="N5" s="31">
        <v>5</v>
      </c>
      <c r="O5" s="32">
        <v>191</v>
      </c>
    </row>
    <row r="8" spans="1:17" x14ac:dyDescent="0.25">
      <c r="K8" s="17">
        <f>SUM(K2:K7)</f>
        <v>20</v>
      </c>
      <c r="L8" s="17">
        <f>SUM(L2:L7)</f>
        <v>3700</v>
      </c>
      <c r="M8" s="19">
        <f>SUM(L8/K8)</f>
        <v>185</v>
      </c>
      <c r="N8" s="17">
        <f>SUM(N2:N7)</f>
        <v>28</v>
      </c>
      <c r="O8" s="19">
        <f>SUM(M8+N8)</f>
        <v>213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3" name="Range1_2_13_1"/>
    <protectedRange algorithmName="SHA-512" hashValue="ON39YdpmFHfN9f47KpiRvqrKx0V9+erV1CNkpWzYhW/Qyc6aT8rEyCrvauWSYGZK2ia3o7vd3akF07acHAFpOA==" saltValue="yVW9XmDwTqEnmpSGai0KYg==" spinCount="100000" sqref="E4:J4 C4" name="Range1_2_1_1_1_2"/>
    <protectedRange algorithmName="SHA-512" hashValue="ON39YdpmFHfN9f47KpiRvqrKx0V9+erV1CNkpWzYhW/Qyc6aT8rEyCrvauWSYGZK2ia3o7vd3akF07acHAFpOA==" saltValue="yVW9XmDwTqEnmpSGai0KYg==" spinCount="100000" sqref="D4" name="Range1_1_3_1_1_1_2"/>
    <protectedRange algorithmName="SHA-512" hashValue="ON39YdpmFHfN9f47KpiRvqrKx0V9+erV1CNkpWzYhW/Qyc6aT8rEyCrvauWSYGZK2ia3o7vd3akF07acHAFpOA==" saltValue="yVW9XmDwTqEnmpSGai0KYg==" spinCount="100000" sqref="B4" name="Range1_2_14_1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4"/>
  </protectedRanges>
  <conditionalFormatting sqref="J2">
    <cfRule type="top10" dxfId="5666" priority="19" rank="1"/>
  </conditionalFormatting>
  <conditionalFormatting sqref="I2">
    <cfRule type="top10" dxfId="5665" priority="20" rank="1"/>
  </conditionalFormatting>
  <conditionalFormatting sqref="H2">
    <cfRule type="top10" dxfId="5664" priority="21" rank="1"/>
  </conditionalFormatting>
  <conditionalFormatting sqref="G2">
    <cfRule type="top10" dxfId="5663" priority="22" rank="1"/>
  </conditionalFormatting>
  <conditionalFormatting sqref="F2">
    <cfRule type="top10" dxfId="5662" priority="23" rank="1"/>
  </conditionalFormatting>
  <conditionalFormatting sqref="E2">
    <cfRule type="top10" dxfId="5661" priority="24" rank="1"/>
  </conditionalFormatting>
  <conditionalFormatting sqref="E3">
    <cfRule type="top10" dxfId="5660" priority="18" rank="1"/>
  </conditionalFormatting>
  <conditionalFormatting sqref="F3">
    <cfRule type="top10" dxfId="5659" priority="17" rank="1"/>
  </conditionalFormatting>
  <conditionalFormatting sqref="G3">
    <cfRule type="top10" dxfId="5658" priority="16" rank="1"/>
  </conditionalFormatting>
  <conditionalFormatting sqref="H3">
    <cfRule type="top10" dxfId="5657" priority="15" rank="1"/>
  </conditionalFormatting>
  <conditionalFormatting sqref="I3">
    <cfRule type="top10" dxfId="5656" priority="14" rank="1"/>
  </conditionalFormatting>
  <conditionalFormatting sqref="J3">
    <cfRule type="top10" dxfId="5655" priority="13" rank="1"/>
  </conditionalFormatting>
  <conditionalFormatting sqref="E4">
    <cfRule type="top10" dxfId="5654" priority="12" rank="1"/>
  </conditionalFormatting>
  <conditionalFormatting sqref="F4">
    <cfRule type="top10" dxfId="5653" priority="11" rank="1"/>
  </conditionalFormatting>
  <conditionalFormatting sqref="G4">
    <cfRule type="top10" dxfId="5652" priority="10" rank="1"/>
  </conditionalFormatting>
  <conditionalFormatting sqref="H4">
    <cfRule type="top10" dxfId="5651" priority="9" rank="1"/>
  </conditionalFormatting>
  <conditionalFormatting sqref="I4">
    <cfRule type="top10" dxfId="5650" priority="8" rank="1"/>
  </conditionalFormatting>
  <conditionalFormatting sqref="J4">
    <cfRule type="top10" dxfId="5649" priority="7" rank="1"/>
  </conditionalFormatting>
  <conditionalFormatting sqref="J5">
    <cfRule type="top10" dxfId="5648" priority="1" rank="1"/>
  </conditionalFormatting>
  <conditionalFormatting sqref="I5">
    <cfRule type="top10" dxfId="5647" priority="2" rank="1"/>
  </conditionalFormatting>
  <conditionalFormatting sqref="H5">
    <cfRule type="top10" dxfId="5646" priority="3" rank="1"/>
  </conditionalFormatting>
  <conditionalFormatting sqref="G5">
    <cfRule type="top10" dxfId="5645" priority="4" rank="1"/>
  </conditionalFormatting>
  <conditionalFormatting sqref="F5">
    <cfRule type="top10" dxfId="5644" priority="5" rank="1"/>
  </conditionalFormatting>
  <conditionalFormatting sqref="E5">
    <cfRule type="top10" dxfId="5643" priority="6" rank="1"/>
  </conditionalFormatting>
  <hyperlinks>
    <hyperlink ref="Q1" location="'National Adult Rankings'!A1" display="Return to Rankings" xr:uid="{4F42A8B1-4093-4E97-8F47-8F9B0E76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C02ADF-2308-4FD2-AC53-73FA401B6CBD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9BEFFE3D-927C-4D69-8AAF-129F002F314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AD1F915E-0F90-40B5-8DC1-A40DE86224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CCEA-2010-4DEF-BE6B-090ABEE340D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344</v>
      </c>
      <c r="C2" s="22">
        <v>44100</v>
      </c>
      <c r="D2" s="23" t="s">
        <v>49</v>
      </c>
      <c r="E2" s="24">
        <v>173.001</v>
      </c>
      <c r="F2" s="24">
        <v>175</v>
      </c>
      <c r="G2" s="24">
        <v>178</v>
      </c>
      <c r="H2" s="24">
        <v>172</v>
      </c>
      <c r="I2" s="24"/>
      <c r="J2" s="24"/>
      <c r="K2" s="29">
        <v>4</v>
      </c>
      <c r="L2" s="29">
        <v>698.00099999999998</v>
      </c>
      <c r="M2" s="30">
        <v>174.50024999999999</v>
      </c>
      <c r="N2" s="31">
        <v>2</v>
      </c>
      <c r="O2" s="32">
        <v>176.50024999999999</v>
      </c>
    </row>
    <row r="3" spans="1:17" x14ac:dyDescent="0.25">
      <c r="A3" s="40" t="s">
        <v>61</v>
      </c>
      <c r="B3" s="41" t="s">
        <v>344</v>
      </c>
      <c r="C3" s="42">
        <v>44149</v>
      </c>
      <c r="D3" s="43" t="s">
        <v>49</v>
      </c>
      <c r="E3" s="44">
        <v>173</v>
      </c>
      <c r="F3" s="44">
        <v>171</v>
      </c>
      <c r="G3" s="44">
        <v>175</v>
      </c>
      <c r="H3" s="44">
        <v>175</v>
      </c>
      <c r="I3" s="44">
        <v>173</v>
      </c>
      <c r="J3" s="44">
        <v>177</v>
      </c>
      <c r="K3" s="45">
        <v>6</v>
      </c>
      <c r="L3" s="45">
        <v>1044</v>
      </c>
      <c r="M3" s="46">
        <v>174</v>
      </c>
      <c r="N3" s="47">
        <v>4</v>
      </c>
      <c r="O3" s="48">
        <v>178</v>
      </c>
    </row>
    <row r="5" spans="1:17" x14ac:dyDescent="0.25">
      <c r="K5" s="17">
        <f>SUM(K2:K4)</f>
        <v>10</v>
      </c>
      <c r="L5" s="17">
        <f>SUM(L2:L4)</f>
        <v>1742.001</v>
      </c>
      <c r="M5" s="19">
        <f>SUM(L5/K5)</f>
        <v>174.20009999999999</v>
      </c>
      <c r="N5" s="17">
        <f>SUM(N2:N4)</f>
        <v>6</v>
      </c>
      <c r="O5" s="19">
        <f>SUM(M5+N5)</f>
        <v>180.20009999999999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12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3353" priority="11" rank="1"/>
  </conditionalFormatting>
  <conditionalFormatting sqref="G2">
    <cfRule type="top10" dxfId="3352" priority="10" rank="1"/>
  </conditionalFormatting>
  <conditionalFormatting sqref="H2">
    <cfRule type="top10" dxfId="3351" priority="9" rank="1"/>
  </conditionalFormatting>
  <conditionalFormatting sqref="I2">
    <cfRule type="top10" dxfId="3350" priority="7" rank="1"/>
  </conditionalFormatting>
  <conditionalFormatting sqref="J2">
    <cfRule type="top10" dxfId="3349" priority="8" rank="1"/>
  </conditionalFormatting>
  <conditionalFormatting sqref="E2">
    <cfRule type="top10" dxfId="3348" priority="12" rank="1"/>
  </conditionalFormatting>
  <conditionalFormatting sqref="F3">
    <cfRule type="top10" dxfId="3347" priority="5" rank="1"/>
  </conditionalFormatting>
  <conditionalFormatting sqref="G3">
    <cfRule type="top10" dxfId="3346" priority="4" rank="1"/>
  </conditionalFormatting>
  <conditionalFormatting sqref="H3">
    <cfRule type="top10" dxfId="3345" priority="3" rank="1"/>
  </conditionalFormatting>
  <conditionalFormatting sqref="I3">
    <cfRule type="top10" dxfId="3344" priority="1" rank="1"/>
  </conditionalFormatting>
  <conditionalFormatting sqref="J3">
    <cfRule type="top10" dxfId="3343" priority="2" rank="1"/>
  </conditionalFormatting>
  <conditionalFormatting sqref="E3">
    <cfRule type="top10" dxfId="3342" priority="6" rank="1"/>
  </conditionalFormatting>
  <hyperlinks>
    <hyperlink ref="Q1" location="'National Adult Rankings'!A1" display="Return to Rankings" xr:uid="{A491F984-8464-4E22-BBFB-2BB94D83A5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4C137C-BE27-4785-94D9-A4170EAF9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4B17-1B05-412F-98FD-3392591DC8AC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3" spans="1:17" x14ac:dyDescent="0.25">
      <c r="A3" s="20" t="s">
        <v>127</v>
      </c>
      <c r="B3" s="21" t="s">
        <v>205</v>
      </c>
      <c r="C3" s="22">
        <v>44006</v>
      </c>
      <c r="D3" s="23" t="s">
        <v>159</v>
      </c>
      <c r="E3" s="24">
        <v>193</v>
      </c>
      <c r="F3" s="24">
        <v>193</v>
      </c>
      <c r="G3" s="24">
        <v>196</v>
      </c>
      <c r="H3" s="24">
        <v>196</v>
      </c>
      <c r="I3" s="24"/>
      <c r="J3" s="24"/>
      <c r="K3" s="29">
        <v>4</v>
      </c>
      <c r="L3" s="29">
        <v>778</v>
      </c>
      <c r="M3" s="30">
        <v>194.5</v>
      </c>
      <c r="N3" s="31">
        <v>2</v>
      </c>
      <c r="O3" s="32">
        <v>196.5</v>
      </c>
    </row>
    <row r="4" spans="1:17" x14ac:dyDescent="0.25">
      <c r="A4" s="20" t="s">
        <v>127</v>
      </c>
      <c r="B4" s="21" t="s">
        <v>205</v>
      </c>
      <c r="C4" s="22">
        <v>44030</v>
      </c>
      <c r="D4" s="23" t="s">
        <v>204</v>
      </c>
      <c r="E4" s="24">
        <v>196.001</v>
      </c>
      <c r="F4" s="24">
        <v>194</v>
      </c>
      <c r="G4" s="24">
        <v>193</v>
      </c>
      <c r="H4" s="24">
        <v>192</v>
      </c>
      <c r="I4" s="24"/>
      <c r="J4" s="24"/>
      <c r="K4" s="29">
        <v>4</v>
      </c>
      <c r="L4" s="29">
        <v>775.00099999999998</v>
      </c>
      <c r="M4" s="30">
        <v>193.75024999999999</v>
      </c>
      <c r="N4" s="31">
        <v>2</v>
      </c>
      <c r="O4" s="32">
        <v>195.75024999999999</v>
      </c>
    </row>
    <row r="7" spans="1:17" x14ac:dyDescent="0.25">
      <c r="K7" s="17">
        <f>SUM(K2:K6)</f>
        <v>12</v>
      </c>
      <c r="L7" s="17">
        <f>SUM(L2:L6)</f>
        <v>2320.0010000000002</v>
      </c>
      <c r="M7" s="19">
        <f>SUM(L7/K7)</f>
        <v>193.33341666666669</v>
      </c>
      <c r="N7" s="17">
        <f>SUM(N2:N6)</f>
        <v>6</v>
      </c>
      <c r="O7" s="19">
        <f>SUM(M7+N7)</f>
        <v>199.33341666666669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30"/>
    <protectedRange algorithmName="SHA-512" hashValue="ON39YdpmFHfN9f47KpiRvqrKx0V9+erV1CNkpWzYhW/Qyc6aT8rEyCrvauWSYGZK2ia3o7vd3akF07acHAFpOA==" saltValue="yVW9XmDwTqEnmpSGai0KYg==" spinCount="100000" sqref="D4" name="Range1_1_23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3341" priority="18" rank="1"/>
  </conditionalFormatting>
  <conditionalFormatting sqref="G2">
    <cfRule type="top10" dxfId="3340" priority="17" rank="1"/>
  </conditionalFormatting>
  <conditionalFormatting sqref="H2">
    <cfRule type="top10" dxfId="3339" priority="16" rank="1"/>
  </conditionalFormatting>
  <conditionalFormatting sqref="I2">
    <cfRule type="top10" dxfId="3338" priority="14" rank="1"/>
  </conditionalFormatting>
  <conditionalFormatting sqref="J2">
    <cfRule type="top10" dxfId="3337" priority="15" rank="1"/>
  </conditionalFormatting>
  <conditionalFormatting sqref="E2">
    <cfRule type="top10" dxfId="3336" priority="19" rank="1"/>
  </conditionalFormatting>
  <conditionalFormatting sqref="F3">
    <cfRule type="top10" dxfId="3335" priority="12" rank="1"/>
  </conditionalFormatting>
  <conditionalFormatting sqref="G3">
    <cfRule type="top10" dxfId="3334" priority="11" rank="1"/>
  </conditionalFormatting>
  <conditionalFormatting sqref="H3">
    <cfRule type="top10" dxfId="3333" priority="10" rank="1"/>
  </conditionalFormatting>
  <conditionalFormatting sqref="I3">
    <cfRule type="top10" dxfId="3332" priority="8" rank="1"/>
  </conditionalFormatting>
  <conditionalFormatting sqref="J3">
    <cfRule type="top10" dxfId="3331" priority="9" rank="1"/>
  </conditionalFormatting>
  <conditionalFormatting sqref="E3">
    <cfRule type="top10" dxfId="3330" priority="13" rank="1"/>
  </conditionalFormatting>
  <conditionalFormatting sqref="F4">
    <cfRule type="top10" dxfId="3329" priority="5" rank="1"/>
  </conditionalFormatting>
  <conditionalFormatting sqref="I4">
    <cfRule type="top10" dxfId="3328" priority="2" rank="1"/>
    <cfRule type="top10" dxfId="3327" priority="7" rank="1"/>
  </conditionalFormatting>
  <conditionalFormatting sqref="E4">
    <cfRule type="top10" dxfId="3326" priority="6" rank="1"/>
  </conditionalFormatting>
  <conditionalFormatting sqref="G4">
    <cfRule type="top10" dxfId="3325" priority="4" rank="1"/>
  </conditionalFormatting>
  <conditionalFormatting sqref="H4">
    <cfRule type="top10" dxfId="3324" priority="3" rank="1"/>
  </conditionalFormatting>
  <conditionalFormatting sqref="J4">
    <cfRule type="top10" dxfId="3323" priority="1" rank="1"/>
  </conditionalFormatting>
  <hyperlinks>
    <hyperlink ref="Q1" location="'National Adult Rankings'!A1" display="Return to Rankings" xr:uid="{9EAAF0A5-43F3-43DB-9937-105AF7339B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EE432-045E-4FC2-8A7E-0086230A7E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223</v>
      </c>
      <c r="C2" s="22">
        <v>44093</v>
      </c>
      <c r="D2" s="23" t="s">
        <v>69</v>
      </c>
      <c r="E2" s="24">
        <v>181</v>
      </c>
      <c r="F2" s="24">
        <v>185</v>
      </c>
      <c r="G2" s="24">
        <v>175</v>
      </c>
      <c r="H2" s="24">
        <v>174</v>
      </c>
      <c r="I2" s="24"/>
      <c r="J2" s="24"/>
      <c r="K2" s="29">
        <v>4</v>
      </c>
      <c r="L2" s="29">
        <v>715</v>
      </c>
      <c r="M2" s="30">
        <v>178.75</v>
      </c>
      <c r="N2" s="31">
        <v>3</v>
      </c>
      <c r="O2" s="32">
        <v>181.75</v>
      </c>
    </row>
    <row r="5" spans="1:15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3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J2">
    <cfRule type="top10" dxfId="3322" priority="1" rank="1"/>
  </conditionalFormatting>
  <conditionalFormatting sqref="I2">
    <cfRule type="top10" dxfId="3321" priority="6" rank="1"/>
  </conditionalFormatting>
  <conditionalFormatting sqref="E2">
    <cfRule type="top10" dxfId="3320" priority="5" rank="1"/>
  </conditionalFormatting>
  <conditionalFormatting sqref="F2">
    <cfRule type="top10" dxfId="3319" priority="4" rank="1"/>
  </conditionalFormatting>
  <conditionalFormatting sqref="G2">
    <cfRule type="top10" dxfId="3318" priority="3" rank="1"/>
  </conditionalFormatting>
  <conditionalFormatting sqref="H2">
    <cfRule type="top10" dxfId="3317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36A9-FA4D-459C-ACAF-17A3BEE1545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258</v>
      </c>
      <c r="C2" s="22">
        <v>44037</v>
      </c>
      <c r="D2" s="23" t="s">
        <v>49</v>
      </c>
      <c r="E2" s="24">
        <v>183</v>
      </c>
      <c r="F2" s="24">
        <v>172</v>
      </c>
      <c r="G2" s="24">
        <v>178</v>
      </c>
      <c r="H2" s="24">
        <v>172</v>
      </c>
      <c r="I2" s="24"/>
      <c r="J2" s="24"/>
      <c r="K2" s="29">
        <v>4</v>
      </c>
      <c r="L2" s="29">
        <v>705</v>
      </c>
      <c r="M2" s="30">
        <v>176.25</v>
      </c>
      <c r="N2" s="31">
        <v>3</v>
      </c>
      <c r="O2" s="32">
        <v>179.25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3</v>
      </c>
      <c r="O5" s="1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3_1"/>
  </protectedRanges>
  <conditionalFormatting sqref="E2">
    <cfRule type="top10" dxfId="3316" priority="6" rank="1"/>
  </conditionalFormatting>
  <conditionalFormatting sqref="F2">
    <cfRule type="top10" dxfId="3315" priority="5" rank="1"/>
  </conditionalFormatting>
  <conditionalFormatting sqref="G2">
    <cfRule type="top10" dxfId="3314" priority="4" rank="1"/>
  </conditionalFormatting>
  <conditionalFormatting sqref="H2">
    <cfRule type="top10" dxfId="3313" priority="3" rank="1"/>
  </conditionalFormatting>
  <conditionalFormatting sqref="J2">
    <cfRule type="top10" dxfId="3312" priority="1" rank="1"/>
  </conditionalFormatting>
  <conditionalFormatting sqref="I2">
    <cfRule type="top10" dxfId="3311" priority="2" rank="1"/>
  </conditionalFormatting>
  <hyperlinks>
    <hyperlink ref="Q1" location="'National Adult Rankings'!A1" display="Return to Rankings" xr:uid="{59D978D1-6A81-4C93-AF91-9F88E2D00F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638987-8279-4EA5-8FB4-888336097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E497-2EC8-4A4B-A13D-FA863EA057B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266</v>
      </c>
      <c r="C2" s="22">
        <v>44040</v>
      </c>
      <c r="D2" s="23" t="s">
        <v>32</v>
      </c>
      <c r="E2" s="24">
        <v>170</v>
      </c>
      <c r="F2" s="24">
        <v>170</v>
      </c>
      <c r="G2" s="24">
        <v>171</v>
      </c>
      <c r="H2" s="24"/>
      <c r="I2" s="24"/>
      <c r="J2" s="24"/>
      <c r="K2" s="29">
        <v>3</v>
      </c>
      <c r="L2" s="29">
        <v>511</v>
      </c>
      <c r="M2" s="30">
        <v>170.33333333333334</v>
      </c>
      <c r="N2" s="31">
        <v>4</v>
      </c>
      <c r="O2" s="32">
        <v>174.33333333333334</v>
      </c>
    </row>
    <row r="3" spans="1:17" x14ac:dyDescent="0.25">
      <c r="A3" s="20" t="s">
        <v>129</v>
      </c>
      <c r="B3" s="21" t="s">
        <v>266</v>
      </c>
      <c r="C3" s="22">
        <v>44059</v>
      </c>
      <c r="D3" s="23" t="s">
        <v>32</v>
      </c>
      <c r="E3" s="24">
        <v>175</v>
      </c>
      <c r="F3" s="24">
        <v>180</v>
      </c>
      <c r="G3" s="24">
        <v>182</v>
      </c>
      <c r="H3" s="24">
        <v>180</v>
      </c>
      <c r="I3" s="24"/>
      <c r="J3" s="24"/>
      <c r="K3" s="29">
        <v>4</v>
      </c>
      <c r="L3" s="29">
        <v>717</v>
      </c>
      <c r="M3" s="30">
        <v>179.25</v>
      </c>
      <c r="N3" s="31">
        <v>2</v>
      </c>
      <c r="O3" s="32">
        <v>181.25</v>
      </c>
    </row>
    <row r="4" spans="1:17" x14ac:dyDescent="0.25">
      <c r="A4" s="20" t="s">
        <v>129</v>
      </c>
      <c r="B4" s="21" t="s">
        <v>266</v>
      </c>
      <c r="C4" s="22">
        <v>44068</v>
      </c>
      <c r="D4" s="23" t="s">
        <v>32</v>
      </c>
      <c r="E4" s="24">
        <v>176</v>
      </c>
      <c r="F4" s="24">
        <v>188</v>
      </c>
      <c r="G4" s="24">
        <v>182</v>
      </c>
      <c r="H4" s="24"/>
      <c r="I4" s="24"/>
      <c r="J4" s="24"/>
      <c r="K4" s="29">
        <v>3</v>
      </c>
      <c r="L4" s="29">
        <v>546</v>
      </c>
      <c r="M4" s="30">
        <v>182</v>
      </c>
      <c r="N4" s="31">
        <v>4</v>
      </c>
      <c r="O4" s="32">
        <v>186</v>
      </c>
    </row>
    <row r="5" spans="1:17" x14ac:dyDescent="0.25">
      <c r="A5" s="20" t="s">
        <v>129</v>
      </c>
      <c r="B5" s="21" t="s">
        <v>266</v>
      </c>
      <c r="C5" s="22">
        <v>44094</v>
      </c>
      <c r="D5" s="23" t="s">
        <v>32</v>
      </c>
      <c r="E5" s="24">
        <v>172</v>
      </c>
      <c r="F5" s="24">
        <v>174</v>
      </c>
      <c r="G5" s="24">
        <v>177</v>
      </c>
      <c r="H5" s="24">
        <v>187</v>
      </c>
      <c r="I5" s="24">
        <v>178</v>
      </c>
      <c r="J5" s="24">
        <v>174</v>
      </c>
      <c r="K5" s="29">
        <v>6</v>
      </c>
      <c r="L5" s="29">
        <v>1062</v>
      </c>
      <c r="M5" s="30">
        <v>177</v>
      </c>
      <c r="N5" s="31">
        <v>4</v>
      </c>
      <c r="O5" s="32">
        <v>181</v>
      </c>
    </row>
    <row r="8" spans="1:17" x14ac:dyDescent="0.25">
      <c r="K8" s="17">
        <f>SUM(K2:K7)</f>
        <v>16</v>
      </c>
      <c r="L8" s="17">
        <f>SUM(L2:L7)</f>
        <v>2836</v>
      </c>
      <c r="M8" s="19">
        <f>SUM(L8/K8)</f>
        <v>177.25</v>
      </c>
      <c r="N8" s="17">
        <f>SUM(N2:N7)</f>
        <v>14</v>
      </c>
      <c r="O8" s="19">
        <f>SUM(M8+N8)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3310" priority="24" rank="1"/>
  </conditionalFormatting>
  <conditionalFormatting sqref="F2">
    <cfRule type="top10" dxfId="3309" priority="23" rank="1"/>
  </conditionalFormatting>
  <conditionalFormatting sqref="G2">
    <cfRule type="top10" dxfId="3308" priority="22" rank="1"/>
  </conditionalFormatting>
  <conditionalFormatting sqref="H2">
    <cfRule type="top10" dxfId="3307" priority="21" rank="1"/>
  </conditionalFormatting>
  <conditionalFormatting sqref="I2">
    <cfRule type="top10" dxfId="3306" priority="20" rank="1"/>
  </conditionalFormatting>
  <conditionalFormatting sqref="J2">
    <cfRule type="top10" dxfId="3305" priority="19" rank="1"/>
  </conditionalFormatting>
  <conditionalFormatting sqref="E3">
    <cfRule type="top10" dxfId="3304" priority="18" rank="1"/>
  </conditionalFormatting>
  <conditionalFormatting sqref="F3">
    <cfRule type="top10" dxfId="3303" priority="17" rank="1"/>
  </conditionalFormatting>
  <conditionalFormatting sqref="G3">
    <cfRule type="top10" dxfId="3302" priority="16" rank="1"/>
  </conditionalFormatting>
  <conditionalFormatting sqref="H3">
    <cfRule type="top10" dxfId="3301" priority="15" rank="1"/>
  </conditionalFormatting>
  <conditionalFormatting sqref="I3">
    <cfRule type="top10" dxfId="3300" priority="14" rank="1"/>
  </conditionalFormatting>
  <conditionalFormatting sqref="J3">
    <cfRule type="top10" dxfId="3299" priority="13" rank="1"/>
  </conditionalFormatting>
  <conditionalFormatting sqref="E4">
    <cfRule type="top10" dxfId="3298" priority="12" rank="1"/>
  </conditionalFormatting>
  <conditionalFormatting sqref="F4">
    <cfRule type="top10" dxfId="3297" priority="11" rank="1"/>
  </conditionalFormatting>
  <conditionalFormatting sqref="G4">
    <cfRule type="top10" dxfId="3296" priority="10" rank="1"/>
  </conditionalFormatting>
  <conditionalFormatting sqref="H4">
    <cfRule type="top10" dxfId="3295" priority="9" rank="1"/>
  </conditionalFormatting>
  <conditionalFormatting sqref="I4">
    <cfRule type="top10" dxfId="3294" priority="8" rank="1"/>
  </conditionalFormatting>
  <conditionalFormatting sqref="J4">
    <cfRule type="top10" dxfId="3293" priority="7" rank="1"/>
  </conditionalFormatting>
  <conditionalFormatting sqref="E5">
    <cfRule type="top10" dxfId="3292" priority="6" rank="1"/>
  </conditionalFormatting>
  <conditionalFormatting sqref="F5">
    <cfRule type="top10" dxfId="3291" priority="5" rank="1"/>
  </conditionalFormatting>
  <conditionalFormatting sqref="G5">
    <cfRule type="top10" dxfId="3290" priority="4" rank="1"/>
  </conditionalFormatting>
  <conditionalFormatting sqref="H5">
    <cfRule type="top10" dxfId="3289" priority="3" rank="1"/>
  </conditionalFormatting>
  <conditionalFormatting sqref="I5">
    <cfRule type="top10" dxfId="3288" priority="2" rank="1"/>
  </conditionalFormatting>
  <conditionalFormatting sqref="J5">
    <cfRule type="top10" dxfId="3287" priority="1" rank="1"/>
  </conditionalFormatting>
  <hyperlinks>
    <hyperlink ref="Q1" location="'National Adult Rankings'!A1" display="Return to Rankings" xr:uid="{01B89B8F-EEC9-4684-9182-1F103A25D4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A336E-B8FD-4AC7-B9C8-F0189C87E3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111</v>
      </c>
      <c r="C2" s="22">
        <v>43953</v>
      </c>
      <c r="D2" s="23" t="s">
        <v>113</v>
      </c>
      <c r="E2" s="24">
        <v>194</v>
      </c>
      <c r="F2" s="24">
        <v>196</v>
      </c>
      <c r="G2" s="24">
        <v>195</v>
      </c>
      <c r="H2" s="24">
        <v>194</v>
      </c>
      <c r="I2" s="24">
        <v>194</v>
      </c>
      <c r="J2" s="24">
        <v>188</v>
      </c>
      <c r="K2" s="29">
        <f>COUNT(E2:J2)</f>
        <v>6</v>
      </c>
      <c r="L2" s="29">
        <f>SUM(E2:J2)</f>
        <v>1161</v>
      </c>
      <c r="M2" s="30">
        <f>IFERROR(L2/K2,0)</f>
        <v>193.5</v>
      </c>
      <c r="N2" s="31">
        <v>12</v>
      </c>
      <c r="O2" s="32">
        <f>SUM(M2+N2)</f>
        <v>205.5</v>
      </c>
    </row>
    <row r="3" spans="1:17" x14ac:dyDescent="0.25">
      <c r="A3" s="20" t="s">
        <v>61</v>
      </c>
      <c r="B3" s="21" t="s">
        <v>111</v>
      </c>
      <c r="C3" s="22">
        <v>43967</v>
      </c>
      <c r="D3" s="23" t="s">
        <v>142</v>
      </c>
      <c r="E3" s="24">
        <v>198</v>
      </c>
      <c r="F3" s="24">
        <v>195</v>
      </c>
      <c r="G3" s="24">
        <v>197</v>
      </c>
      <c r="H3" s="24">
        <v>196</v>
      </c>
      <c r="I3" s="24">
        <v>194</v>
      </c>
      <c r="J3" s="24">
        <v>195</v>
      </c>
      <c r="K3" s="29">
        <v>6</v>
      </c>
      <c r="L3" s="29">
        <v>1175</v>
      </c>
      <c r="M3" s="30">
        <v>195.83333333333334</v>
      </c>
      <c r="N3" s="31">
        <v>6</v>
      </c>
      <c r="O3" s="32">
        <v>201.83333333333334</v>
      </c>
    </row>
    <row r="4" spans="1:17" x14ac:dyDescent="0.25">
      <c r="A4" s="20" t="s">
        <v>61</v>
      </c>
      <c r="B4" s="21" t="s">
        <v>111</v>
      </c>
      <c r="C4" s="22">
        <v>43988</v>
      </c>
      <c r="D4" s="23" t="s">
        <v>142</v>
      </c>
      <c r="E4" s="24">
        <v>193</v>
      </c>
      <c r="F4" s="24">
        <v>198.001</v>
      </c>
      <c r="G4" s="24">
        <v>196</v>
      </c>
      <c r="H4" s="24">
        <v>197</v>
      </c>
      <c r="I4" s="24"/>
      <c r="J4" s="24"/>
      <c r="K4" s="29">
        <v>4</v>
      </c>
      <c r="L4" s="29">
        <v>784.00099999999998</v>
      </c>
      <c r="M4" s="30">
        <v>196.00024999999999</v>
      </c>
      <c r="N4" s="31">
        <v>4</v>
      </c>
      <c r="O4" s="32">
        <v>200.00024999999999</v>
      </c>
    </row>
    <row r="5" spans="1:17" x14ac:dyDescent="0.25">
      <c r="A5" s="20" t="s">
        <v>61</v>
      </c>
      <c r="B5" s="21" t="s">
        <v>111</v>
      </c>
      <c r="C5" s="22">
        <v>43996</v>
      </c>
      <c r="D5" s="23" t="s">
        <v>142</v>
      </c>
      <c r="E5" s="24">
        <v>196</v>
      </c>
      <c r="F5" s="24">
        <v>196</v>
      </c>
      <c r="G5" s="24">
        <v>193</v>
      </c>
      <c r="H5" s="24">
        <v>192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v>196.25</v>
      </c>
    </row>
    <row r="6" spans="1:17" x14ac:dyDescent="0.25">
      <c r="A6" s="20" t="s">
        <v>61</v>
      </c>
      <c r="B6" s="21" t="s">
        <v>111</v>
      </c>
      <c r="C6" s="22">
        <v>44031</v>
      </c>
      <c r="D6" s="23" t="s">
        <v>142</v>
      </c>
      <c r="E6" s="24">
        <v>198</v>
      </c>
      <c r="F6" s="24">
        <v>194</v>
      </c>
      <c r="G6" s="24">
        <v>194</v>
      </c>
      <c r="H6" s="24">
        <v>197</v>
      </c>
      <c r="I6" s="24"/>
      <c r="J6" s="24"/>
      <c r="K6" s="29">
        <v>4</v>
      </c>
      <c r="L6" s="29">
        <v>783</v>
      </c>
      <c r="M6" s="30">
        <v>195.75</v>
      </c>
      <c r="N6" s="31">
        <v>6</v>
      </c>
      <c r="O6" s="32">
        <v>201.75</v>
      </c>
    </row>
    <row r="7" spans="1:17" x14ac:dyDescent="0.25">
      <c r="A7" s="20" t="s">
        <v>61</v>
      </c>
      <c r="B7" s="21" t="s">
        <v>111</v>
      </c>
      <c r="C7" s="22">
        <v>44044</v>
      </c>
      <c r="D7" s="23" t="s">
        <v>142</v>
      </c>
      <c r="E7" s="24">
        <v>196</v>
      </c>
      <c r="F7" s="24">
        <v>197</v>
      </c>
      <c r="G7" s="24">
        <v>199</v>
      </c>
      <c r="H7" s="24">
        <v>193</v>
      </c>
      <c r="I7" s="24"/>
      <c r="J7" s="24"/>
      <c r="K7" s="29">
        <v>4</v>
      </c>
      <c r="L7" s="29">
        <v>785</v>
      </c>
      <c r="M7" s="30">
        <v>196.25</v>
      </c>
      <c r="N7" s="31">
        <v>3</v>
      </c>
      <c r="O7" s="32">
        <v>199.25</v>
      </c>
    </row>
    <row r="8" spans="1:17" x14ac:dyDescent="0.25">
      <c r="A8" s="20" t="s">
        <v>61</v>
      </c>
      <c r="B8" s="21" t="s">
        <v>111</v>
      </c>
      <c r="C8" s="22">
        <v>44051</v>
      </c>
      <c r="D8" s="23" t="s">
        <v>113</v>
      </c>
      <c r="E8" s="24">
        <v>199</v>
      </c>
      <c r="F8" s="24">
        <v>199</v>
      </c>
      <c r="G8" s="24">
        <v>198</v>
      </c>
      <c r="H8" s="24"/>
      <c r="I8" s="24"/>
      <c r="J8" s="24"/>
      <c r="K8" s="29">
        <f>COUNT(E8:J8)</f>
        <v>3</v>
      </c>
      <c r="L8" s="29">
        <f>SUM(E8:J8)</f>
        <v>596</v>
      </c>
      <c r="M8" s="30">
        <f>IFERROR(L8/K8,0)</f>
        <v>198.66666666666666</v>
      </c>
      <c r="N8" s="31">
        <v>2</v>
      </c>
      <c r="O8" s="32">
        <f>SUM(M8+N8)</f>
        <v>200.66666666666666</v>
      </c>
    </row>
    <row r="9" spans="1:17" x14ac:dyDescent="0.25">
      <c r="A9" s="20" t="s">
        <v>61</v>
      </c>
      <c r="B9" s="21" t="s">
        <v>111</v>
      </c>
      <c r="C9" s="22">
        <v>44058</v>
      </c>
      <c r="D9" s="23" t="s">
        <v>113</v>
      </c>
      <c r="E9" s="24">
        <v>197.001</v>
      </c>
      <c r="F9" s="24">
        <v>200</v>
      </c>
      <c r="G9" s="24">
        <v>197</v>
      </c>
      <c r="H9" s="24"/>
      <c r="I9" s="24"/>
      <c r="J9" s="24"/>
      <c r="K9" s="29">
        <f>COUNT(E9:J9)</f>
        <v>3</v>
      </c>
      <c r="L9" s="29">
        <f>SUM(E9:J9)</f>
        <v>594.00099999999998</v>
      </c>
      <c r="M9" s="30">
        <f>IFERROR(L9/K9,0)</f>
        <v>198.00033333333332</v>
      </c>
      <c r="N9" s="31">
        <v>8</v>
      </c>
      <c r="O9" s="32">
        <f>SUM(M9+N9)</f>
        <v>206.00033333333332</v>
      </c>
    </row>
    <row r="10" spans="1:17" x14ac:dyDescent="0.25">
      <c r="A10" s="20" t="s">
        <v>61</v>
      </c>
      <c r="B10" s="21" t="s">
        <v>111</v>
      </c>
      <c r="C10" s="22">
        <v>44059</v>
      </c>
      <c r="D10" s="23" t="s">
        <v>142</v>
      </c>
      <c r="E10" s="24">
        <v>197</v>
      </c>
      <c r="F10" s="24">
        <v>192</v>
      </c>
      <c r="G10" s="24">
        <v>196</v>
      </c>
      <c r="H10" s="24">
        <v>198</v>
      </c>
      <c r="I10" s="24"/>
      <c r="J10" s="24"/>
      <c r="K10" s="29">
        <v>4</v>
      </c>
      <c r="L10" s="29">
        <f t="shared" ref="L10" si="0">SUM(E10:H10)</f>
        <v>783</v>
      </c>
      <c r="M10" s="30">
        <v>195.75</v>
      </c>
      <c r="N10" s="31">
        <v>3</v>
      </c>
      <c r="O10" s="32">
        <f t="shared" ref="O10" si="1">SUM(M10+N10)</f>
        <v>198.75</v>
      </c>
    </row>
    <row r="11" spans="1:17" x14ac:dyDescent="0.25">
      <c r="A11" s="20" t="s">
        <v>127</v>
      </c>
      <c r="B11" s="21" t="s">
        <v>293</v>
      </c>
      <c r="C11" s="22">
        <v>44079</v>
      </c>
      <c r="D11" s="23" t="s">
        <v>295</v>
      </c>
      <c r="E11" s="24">
        <v>199</v>
      </c>
      <c r="F11" s="24">
        <v>197</v>
      </c>
      <c r="G11" s="24">
        <v>195</v>
      </c>
      <c r="H11" s="24">
        <v>198</v>
      </c>
      <c r="I11" s="24">
        <v>200.001</v>
      </c>
      <c r="J11" s="24">
        <v>199</v>
      </c>
      <c r="K11" s="29">
        <v>6</v>
      </c>
      <c r="L11" s="29">
        <v>1188.001</v>
      </c>
      <c r="M11" s="30">
        <v>198.00016666666667</v>
      </c>
      <c r="N11" s="31">
        <v>12</v>
      </c>
      <c r="O11" s="32">
        <v>210.00016666666667</v>
      </c>
    </row>
    <row r="12" spans="1:17" x14ac:dyDescent="0.25">
      <c r="A12" s="40" t="s">
        <v>61</v>
      </c>
      <c r="B12" s="41" t="s">
        <v>111</v>
      </c>
      <c r="C12" s="42">
        <v>44094</v>
      </c>
      <c r="D12" s="43" t="s">
        <v>142</v>
      </c>
      <c r="E12" s="44">
        <v>190</v>
      </c>
      <c r="F12" s="44">
        <v>193</v>
      </c>
      <c r="G12" s="44">
        <v>188</v>
      </c>
      <c r="H12" s="44">
        <v>188</v>
      </c>
      <c r="I12" s="44"/>
      <c r="J12" s="44"/>
      <c r="K12" s="45">
        <v>4</v>
      </c>
      <c r="L12" s="45">
        <v>759</v>
      </c>
      <c r="M12" s="46">
        <v>189.75</v>
      </c>
      <c r="N12" s="47">
        <v>6</v>
      </c>
      <c r="O12" s="48">
        <v>195.75</v>
      </c>
    </row>
    <row r="13" spans="1:17" x14ac:dyDescent="0.25">
      <c r="A13" s="20" t="s">
        <v>61</v>
      </c>
      <c r="B13" s="21" t="s">
        <v>111</v>
      </c>
      <c r="C13" s="22">
        <v>44107</v>
      </c>
      <c r="D13" s="23" t="s">
        <v>142</v>
      </c>
      <c r="E13" s="24">
        <v>174</v>
      </c>
      <c r="F13" s="24">
        <v>197</v>
      </c>
      <c r="G13" s="24">
        <v>199</v>
      </c>
      <c r="H13" s="24">
        <v>196</v>
      </c>
      <c r="I13" s="24">
        <v>196</v>
      </c>
      <c r="J13" s="24">
        <v>190</v>
      </c>
      <c r="K13" s="29">
        <v>6</v>
      </c>
      <c r="L13" s="29">
        <v>1152</v>
      </c>
      <c r="M13" s="30">
        <v>192</v>
      </c>
      <c r="N13" s="31">
        <v>26</v>
      </c>
      <c r="O13" s="32">
        <v>218</v>
      </c>
    </row>
    <row r="16" spans="1:17" x14ac:dyDescent="0.25">
      <c r="K16" s="17">
        <f>SUM(K2:K15)</f>
        <v>54</v>
      </c>
      <c r="L16" s="17">
        <f>SUM(L2:L15)</f>
        <v>10537.003000000001</v>
      </c>
      <c r="M16" s="19">
        <f>SUM(L16/K16)</f>
        <v>195.1296851851852</v>
      </c>
      <c r="N16" s="17">
        <f>SUM(N2:N15)</f>
        <v>90</v>
      </c>
      <c r="O16" s="19">
        <f>SUM(M16+N16)</f>
        <v>285.12968518518517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_1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1_1"/>
    <protectedRange algorithmName="SHA-512" hashValue="ON39YdpmFHfN9f47KpiRvqrKx0V9+erV1CNkpWzYhW/Qyc6aT8rEyCrvauWSYGZK2ia3o7vd3akF07acHAFpOA==" saltValue="yVW9XmDwTqEnmpSGai0KYg==" spinCount="100000" sqref="D10" name="Range1_1_11_1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1:J11 B11:C11" name="Range1_5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E11:H11" name="Range1_3_6"/>
    <protectedRange algorithmName="SHA-512" hashValue="ON39YdpmFHfN9f47KpiRvqrKx0V9+erV1CNkpWzYhW/Qyc6aT8rEyCrvauWSYGZK2ia3o7vd3akF07acHAFpOA==" saltValue="yVW9XmDwTqEnmpSGai0KYg==" spinCount="100000" sqref="I12:J12 B12:C12" name="Range1_11"/>
    <protectedRange algorithmName="SHA-512" hashValue="ON39YdpmFHfN9f47KpiRvqrKx0V9+erV1CNkpWzYhW/Qyc6aT8rEyCrvauWSYGZK2ia3o7vd3akF07acHAFpOA==" saltValue="yVW9XmDwTqEnmpSGai0KYg==" spinCount="100000" sqref="D12" name="Range1_1_15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I13:J13 B13:C13" name="Range1_36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9"/>
  </protectedRanges>
  <conditionalFormatting sqref="I2">
    <cfRule type="top10" dxfId="3286" priority="85" rank="1"/>
  </conditionalFormatting>
  <conditionalFormatting sqref="J2">
    <cfRule type="top10" dxfId="3285" priority="86" rank="1"/>
  </conditionalFormatting>
  <conditionalFormatting sqref="F2">
    <cfRule type="top10" dxfId="3284" priority="87" rank="1"/>
  </conditionalFormatting>
  <conditionalFormatting sqref="G2">
    <cfRule type="top10" dxfId="3283" priority="88" rank="1"/>
  </conditionalFormatting>
  <conditionalFormatting sqref="H2">
    <cfRule type="top10" dxfId="3282" priority="89" rank="1"/>
  </conditionalFormatting>
  <conditionalFormatting sqref="E2">
    <cfRule type="top10" dxfId="3281" priority="90" rank="1"/>
  </conditionalFormatting>
  <conditionalFormatting sqref="F3">
    <cfRule type="top10" dxfId="3280" priority="79" rank="1"/>
  </conditionalFormatting>
  <conditionalFormatting sqref="G3">
    <cfRule type="top10" dxfId="3279" priority="80" rank="1"/>
  </conditionalFormatting>
  <conditionalFormatting sqref="H3">
    <cfRule type="top10" dxfId="3278" priority="81" rank="1"/>
  </conditionalFormatting>
  <conditionalFormatting sqref="I3">
    <cfRule type="top10" dxfId="3277" priority="82" rank="1"/>
  </conditionalFormatting>
  <conditionalFormatting sqref="J3">
    <cfRule type="top10" dxfId="3276" priority="83" rank="1"/>
  </conditionalFormatting>
  <conditionalFormatting sqref="E3">
    <cfRule type="top10" dxfId="3275" priority="84" rank="1"/>
  </conditionalFormatting>
  <conditionalFormatting sqref="F4">
    <cfRule type="top10" dxfId="3274" priority="77" rank="1"/>
  </conditionalFormatting>
  <conditionalFormatting sqref="G4">
    <cfRule type="top10" dxfId="3273" priority="76" rank="1"/>
  </conditionalFormatting>
  <conditionalFormatting sqref="H4">
    <cfRule type="top10" dxfId="3272" priority="75" rank="1"/>
  </conditionalFormatting>
  <conditionalFormatting sqref="I4">
    <cfRule type="top10" dxfId="3271" priority="73" rank="1"/>
  </conditionalFormatting>
  <conditionalFormatting sqref="J4">
    <cfRule type="top10" dxfId="3270" priority="74" rank="1"/>
  </conditionalFormatting>
  <conditionalFormatting sqref="E4">
    <cfRule type="top10" dxfId="3269" priority="78" rank="1"/>
  </conditionalFormatting>
  <conditionalFormatting sqref="F5">
    <cfRule type="top10" dxfId="3268" priority="71" rank="1"/>
  </conditionalFormatting>
  <conditionalFormatting sqref="G5">
    <cfRule type="top10" dxfId="3267" priority="70" rank="1"/>
  </conditionalFormatting>
  <conditionalFormatting sqref="H5">
    <cfRule type="top10" dxfId="3266" priority="69" rank="1"/>
  </conditionalFormatting>
  <conditionalFormatting sqref="I5">
    <cfRule type="top10" dxfId="3265" priority="67" rank="1"/>
  </conditionalFormatting>
  <conditionalFormatting sqref="J5">
    <cfRule type="top10" dxfId="3264" priority="68" rank="1"/>
  </conditionalFormatting>
  <conditionalFormatting sqref="E5">
    <cfRule type="top10" dxfId="3263" priority="72" rank="1"/>
  </conditionalFormatting>
  <conditionalFormatting sqref="F6">
    <cfRule type="top10" dxfId="3262" priority="65" rank="1"/>
  </conditionalFormatting>
  <conditionalFormatting sqref="G6">
    <cfRule type="top10" dxfId="3261" priority="64" rank="1"/>
  </conditionalFormatting>
  <conditionalFormatting sqref="H6">
    <cfRule type="top10" dxfId="3260" priority="63" rank="1"/>
  </conditionalFormatting>
  <conditionalFormatting sqref="I6">
    <cfRule type="top10" dxfId="3259" priority="61" rank="1"/>
  </conditionalFormatting>
  <conditionalFormatting sqref="J6">
    <cfRule type="top10" dxfId="3258" priority="62" rank="1"/>
  </conditionalFormatting>
  <conditionalFormatting sqref="E6">
    <cfRule type="top10" dxfId="3257" priority="66" rank="1"/>
  </conditionalFormatting>
  <conditionalFormatting sqref="F7">
    <cfRule type="top10" dxfId="3256" priority="59" rank="1"/>
  </conditionalFormatting>
  <conditionalFormatting sqref="G7">
    <cfRule type="top10" dxfId="3255" priority="58" rank="1"/>
  </conditionalFormatting>
  <conditionalFormatting sqref="H7">
    <cfRule type="top10" dxfId="3254" priority="57" rank="1"/>
  </conditionalFormatting>
  <conditionalFormatting sqref="I7">
    <cfRule type="top10" dxfId="3253" priority="55" rank="1"/>
  </conditionalFormatting>
  <conditionalFormatting sqref="J7">
    <cfRule type="top10" dxfId="3252" priority="56" rank="1"/>
  </conditionalFormatting>
  <conditionalFormatting sqref="E7">
    <cfRule type="top10" dxfId="3251" priority="60" rank="1"/>
  </conditionalFormatting>
  <conditionalFormatting sqref="F8">
    <cfRule type="top10" dxfId="3250" priority="53" rank="1"/>
  </conditionalFormatting>
  <conditionalFormatting sqref="G8">
    <cfRule type="top10" dxfId="3249" priority="52" rank="1"/>
  </conditionalFormatting>
  <conditionalFormatting sqref="H8">
    <cfRule type="top10" dxfId="3248" priority="51" rank="1"/>
  </conditionalFormatting>
  <conditionalFormatting sqref="I8">
    <cfRule type="top10" dxfId="3247" priority="49" rank="1"/>
  </conditionalFormatting>
  <conditionalFormatting sqref="J8">
    <cfRule type="top10" dxfId="3246" priority="50" rank="1"/>
  </conditionalFormatting>
  <conditionalFormatting sqref="E8">
    <cfRule type="top10" dxfId="3245" priority="54" rank="1"/>
  </conditionalFormatting>
  <conditionalFormatting sqref="F9">
    <cfRule type="top10" dxfId="3244" priority="47" rank="1"/>
  </conditionalFormatting>
  <conditionalFormatting sqref="G9">
    <cfRule type="top10" dxfId="3243" priority="46" rank="1"/>
  </conditionalFormatting>
  <conditionalFormatting sqref="H9">
    <cfRule type="top10" dxfId="3242" priority="45" rank="1"/>
  </conditionalFormatting>
  <conditionalFormatting sqref="I9">
    <cfRule type="top10" dxfId="3241" priority="43" rank="1"/>
  </conditionalFormatting>
  <conditionalFormatting sqref="J9">
    <cfRule type="top10" dxfId="3240" priority="44" rank="1"/>
  </conditionalFormatting>
  <conditionalFormatting sqref="E9">
    <cfRule type="top10" dxfId="3239" priority="48" rank="1"/>
  </conditionalFormatting>
  <conditionalFormatting sqref="F10">
    <cfRule type="top10" dxfId="3238" priority="31" rank="1"/>
  </conditionalFormatting>
  <conditionalFormatting sqref="G10">
    <cfRule type="top10" dxfId="3237" priority="32" rank="1"/>
  </conditionalFormatting>
  <conditionalFormatting sqref="H10">
    <cfRule type="top10" dxfId="3236" priority="33" rank="1"/>
  </conditionalFormatting>
  <conditionalFormatting sqref="I10">
    <cfRule type="top10" dxfId="3235" priority="34" rank="1"/>
  </conditionalFormatting>
  <conditionalFormatting sqref="J10">
    <cfRule type="top10" dxfId="3234" priority="35" rank="1"/>
  </conditionalFormatting>
  <conditionalFormatting sqref="E10">
    <cfRule type="top10" dxfId="3233" priority="36" rank="1"/>
  </conditionalFormatting>
  <conditionalFormatting sqref="I11">
    <cfRule type="top10" dxfId="3232" priority="24" rank="1"/>
  </conditionalFormatting>
  <conditionalFormatting sqref="E11">
    <cfRule type="top10" dxfId="3231" priority="23" rank="1"/>
  </conditionalFormatting>
  <conditionalFormatting sqref="F11">
    <cfRule type="top10" dxfId="3230" priority="22" rank="1"/>
  </conditionalFormatting>
  <conditionalFormatting sqref="G11">
    <cfRule type="top10" dxfId="3229" priority="21" rank="1"/>
  </conditionalFormatting>
  <conditionalFormatting sqref="H11">
    <cfRule type="top10" dxfId="3228" priority="20" rank="1"/>
  </conditionalFormatting>
  <conditionalFormatting sqref="J11">
    <cfRule type="top10" dxfId="3227" priority="19" rank="1"/>
  </conditionalFormatting>
  <conditionalFormatting sqref="F12">
    <cfRule type="top10" dxfId="3226" priority="17" rank="1"/>
  </conditionalFormatting>
  <conditionalFormatting sqref="G12">
    <cfRule type="top10" dxfId="3225" priority="16" rank="1"/>
  </conditionalFormatting>
  <conditionalFormatting sqref="H12">
    <cfRule type="top10" dxfId="3224" priority="15" rank="1"/>
  </conditionalFormatting>
  <conditionalFormatting sqref="I12">
    <cfRule type="top10" dxfId="3223" priority="13" rank="1"/>
  </conditionalFormatting>
  <conditionalFormatting sqref="J12">
    <cfRule type="top10" dxfId="3222" priority="14" rank="1"/>
  </conditionalFormatting>
  <conditionalFormatting sqref="E12">
    <cfRule type="top10" dxfId="3221" priority="18" rank="1"/>
  </conditionalFormatting>
  <conditionalFormatting sqref="F13">
    <cfRule type="top10" dxfId="3220" priority="5" rank="1"/>
  </conditionalFormatting>
  <conditionalFormatting sqref="G13">
    <cfRule type="top10" dxfId="3219" priority="4" rank="1"/>
  </conditionalFormatting>
  <conditionalFormatting sqref="H13">
    <cfRule type="top10" dxfId="3218" priority="3" rank="1"/>
  </conditionalFormatting>
  <conditionalFormatting sqref="I13">
    <cfRule type="top10" dxfId="3217" priority="1" rank="1"/>
  </conditionalFormatting>
  <conditionalFormatting sqref="J13">
    <cfRule type="top10" dxfId="3216" priority="2" rank="1"/>
  </conditionalFormatting>
  <conditionalFormatting sqref="E13">
    <cfRule type="top10" dxfId="3215" priority="6" rank="1"/>
  </conditionalFormatting>
  <hyperlinks>
    <hyperlink ref="Q1" location="'National Adult Rankings'!A1" display="Return to Rankings" xr:uid="{111FAC70-6381-4E59-B3A0-BAC160040E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BBA3-C62C-48F8-AEE2-D4D9041A2248}"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175</v>
      </c>
      <c r="C2" s="22">
        <v>43989</v>
      </c>
      <c r="D2" s="23" t="s">
        <v>159</v>
      </c>
      <c r="E2" s="24">
        <v>191</v>
      </c>
      <c r="F2" s="24">
        <v>193</v>
      </c>
      <c r="G2" s="24">
        <v>195</v>
      </c>
      <c r="H2" s="24">
        <v>191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3" spans="1:17" x14ac:dyDescent="0.25">
      <c r="A3" s="20" t="s">
        <v>127</v>
      </c>
      <c r="B3" s="21" t="s">
        <v>175</v>
      </c>
      <c r="C3" s="22">
        <v>44002</v>
      </c>
      <c r="D3" s="23" t="s">
        <v>204</v>
      </c>
      <c r="E3" s="24">
        <v>195</v>
      </c>
      <c r="F3" s="24">
        <v>199</v>
      </c>
      <c r="G3" s="24">
        <v>199</v>
      </c>
      <c r="H3" s="24">
        <v>192</v>
      </c>
      <c r="I3" s="24"/>
      <c r="J3" s="24"/>
      <c r="K3" s="29">
        <v>4</v>
      </c>
      <c r="L3" s="29">
        <v>785</v>
      </c>
      <c r="M3" s="30">
        <v>196.25</v>
      </c>
      <c r="N3" s="31">
        <v>9</v>
      </c>
      <c r="O3" s="32">
        <v>205.25</v>
      </c>
    </row>
    <row r="4" spans="1:17" x14ac:dyDescent="0.25">
      <c r="A4" s="20" t="s">
        <v>127</v>
      </c>
      <c r="B4" s="21" t="s">
        <v>175</v>
      </c>
      <c r="C4" s="22">
        <v>44006</v>
      </c>
      <c r="D4" s="23" t="s">
        <v>159</v>
      </c>
      <c r="E4" s="24">
        <v>197</v>
      </c>
      <c r="F4" s="24">
        <v>199</v>
      </c>
      <c r="G4" s="24">
        <v>198</v>
      </c>
      <c r="H4" s="24">
        <v>198.001</v>
      </c>
      <c r="I4" s="24"/>
      <c r="J4" s="24"/>
      <c r="K4" s="29">
        <v>4</v>
      </c>
      <c r="L4" s="29">
        <v>792.00099999999998</v>
      </c>
      <c r="M4" s="30">
        <v>198.00024999999999</v>
      </c>
      <c r="N4" s="31">
        <v>8</v>
      </c>
      <c r="O4" s="32">
        <v>206.00024999999999</v>
      </c>
    </row>
    <row r="5" spans="1:17" x14ac:dyDescent="0.25">
      <c r="A5" s="20" t="s">
        <v>127</v>
      </c>
      <c r="B5" s="21" t="s">
        <v>175</v>
      </c>
      <c r="C5" s="22">
        <v>44024</v>
      </c>
      <c r="D5" s="23" t="s">
        <v>159</v>
      </c>
      <c r="E5" s="24">
        <v>195</v>
      </c>
      <c r="F5" s="24">
        <v>196</v>
      </c>
      <c r="G5" s="24">
        <v>196</v>
      </c>
      <c r="H5" s="24">
        <v>200</v>
      </c>
      <c r="I5" s="24">
        <v>198</v>
      </c>
      <c r="J5" s="24">
        <v>197.001</v>
      </c>
      <c r="K5" s="29">
        <v>6</v>
      </c>
      <c r="L5" s="29">
        <v>1182.001</v>
      </c>
      <c r="M5" s="30">
        <v>197.00016666666667</v>
      </c>
      <c r="N5" s="31">
        <v>22</v>
      </c>
      <c r="O5" s="32">
        <v>219.00016666666667</v>
      </c>
    </row>
    <row r="6" spans="1:17" x14ac:dyDescent="0.25">
      <c r="A6" s="20" t="s">
        <v>127</v>
      </c>
      <c r="B6" s="21" t="s">
        <v>175</v>
      </c>
      <c r="C6" s="22">
        <v>44030</v>
      </c>
      <c r="D6" s="23" t="s">
        <v>204</v>
      </c>
      <c r="E6" s="24">
        <v>199</v>
      </c>
      <c r="F6" s="24">
        <v>198</v>
      </c>
      <c r="G6" s="24">
        <v>196</v>
      </c>
      <c r="H6" s="24">
        <v>199</v>
      </c>
      <c r="I6" s="24"/>
      <c r="J6" s="24"/>
      <c r="K6" s="29">
        <v>4</v>
      </c>
      <c r="L6" s="29">
        <v>792</v>
      </c>
      <c r="M6" s="30">
        <v>198</v>
      </c>
      <c r="N6" s="31">
        <v>3</v>
      </c>
      <c r="O6" s="32">
        <v>201</v>
      </c>
    </row>
    <row r="7" spans="1:17" x14ac:dyDescent="0.25">
      <c r="A7" s="20" t="s">
        <v>127</v>
      </c>
      <c r="B7" s="21" t="s">
        <v>175</v>
      </c>
      <c r="C7" s="22">
        <v>44034</v>
      </c>
      <c r="D7" s="23" t="s">
        <v>159</v>
      </c>
      <c r="E7" s="24">
        <v>194</v>
      </c>
      <c r="F7" s="24">
        <v>199</v>
      </c>
      <c r="G7" s="24">
        <v>200.00200000000001</v>
      </c>
      <c r="H7" s="24">
        <v>198</v>
      </c>
      <c r="I7" s="24"/>
      <c r="J7" s="24"/>
      <c r="K7" s="29">
        <v>4</v>
      </c>
      <c r="L7" s="29">
        <v>791.00199999999995</v>
      </c>
      <c r="M7" s="30">
        <v>197.75049999999999</v>
      </c>
      <c r="N7" s="31">
        <v>9</v>
      </c>
      <c r="O7" s="32">
        <v>206.75049999999999</v>
      </c>
    </row>
    <row r="8" spans="1:17" x14ac:dyDescent="0.25">
      <c r="A8" s="20" t="s">
        <v>127</v>
      </c>
      <c r="B8" s="21" t="s">
        <v>175</v>
      </c>
      <c r="C8" s="22">
        <v>44052</v>
      </c>
      <c r="D8" s="23" t="s">
        <v>159</v>
      </c>
      <c r="E8" s="24">
        <v>194</v>
      </c>
      <c r="F8" s="24">
        <v>194</v>
      </c>
      <c r="G8" s="24">
        <v>196</v>
      </c>
      <c r="H8" s="24">
        <v>198.001</v>
      </c>
      <c r="I8" s="24"/>
      <c r="J8" s="24"/>
      <c r="K8" s="29">
        <v>4</v>
      </c>
      <c r="L8" s="29">
        <v>782.00099999999998</v>
      </c>
      <c r="M8" s="30">
        <v>195.50024999999999</v>
      </c>
      <c r="N8" s="31">
        <v>2</v>
      </c>
      <c r="O8" s="32">
        <v>197.50024999999999</v>
      </c>
    </row>
    <row r="9" spans="1:17" x14ac:dyDescent="0.25">
      <c r="A9" s="20" t="s">
        <v>127</v>
      </c>
      <c r="B9" s="21" t="s">
        <v>294</v>
      </c>
      <c r="C9" s="22">
        <v>44079</v>
      </c>
      <c r="D9" s="23" t="s">
        <v>295</v>
      </c>
      <c r="E9" s="24">
        <v>198</v>
      </c>
      <c r="F9" s="24">
        <v>195</v>
      </c>
      <c r="G9" s="24">
        <v>199</v>
      </c>
      <c r="H9" s="24">
        <v>199</v>
      </c>
      <c r="I9" s="24">
        <v>199</v>
      </c>
      <c r="J9" s="24">
        <v>198</v>
      </c>
      <c r="K9" s="29">
        <v>6</v>
      </c>
      <c r="L9" s="29">
        <v>1188</v>
      </c>
      <c r="M9" s="30">
        <v>198</v>
      </c>
      <c r="N9" s="31">
        <v>6</v>
      </c>
      <c r="O9" s="32">
        <v>204</v>
      </c>
    </row>
    <row r="10" spans="1:17" x14ac:dyDescent="0.25">
      <c r="A10" s="20" t="s">
        <v>127</v>
      </c>
      <c r="B10" s="21" t="s">
        <v>175</v>
      </c>
      <c r="C10" s="22">
        <v>44087</v>
      </c>
      <c r="D10" s="23" t="s">
        <v>159</v>
      </c>
      <c r="E10" s="24">
        <v>195</v>
      </c>
      <c r="F10" s="24">
        <v>197</v>
      </c>
      <c r="G10" s="24">
        <v>199</v>
      </c>
      <c r="H10" s="24">
        <v>200</v>
      </c>
      <c r="I10" s="24"/>
      <c r="J10" s="24"/>
      <c r="K10" s="29">
        <v>4</v>
      </c>
      <c r="L10" s="29">
        <v>791</v>
      </c>
      <c r="M10" s="30">
        <v>197.75</v>
      </c>
      <c r="N10" s="31">
        <v>8</v>
      </c>
      <c r="O10" s="32">
        <v>205.75</v>
      </c>
    </row>
    <row r="12" spans="1:17" x14ac:dyDescent="0.25">
      <c r="K12" s="17">
        <f>SUM(K2:K11)</f>
        <v>40</v>
      </c>
      <c r="L12" s="17">
        <f>SUM(L2:L11)</f>
        <v>7873.005000000001</v>
      </c>
      <c r="M12" s="19">
        <f>SUM(L12/K12)</f>
        <v>196.82512500000001</v>
      </c>
      <c r="N12" s="17">
        <f>SUM(N2:N11)</f>
        <v>69</v>
      </c>
      <c r="O12" s="19">
        <f>SUM(M12+N12)</f>
        <v>265.82512500000001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30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0_1"/>
    <protectedRange algorithmName="SHA-512" hashValue="ON39YdpmFHfN9f47KpiRvqrKx0V9+erV1CNkpWzYhW/Qyc6aT8rEyCrvauWSYGZK2ia3o7vd3akF07acHAFpOA==" saltValue="yVW9XmDwTqEnmpSGai0KYg==" spinCount="100000" sqref="D7" name="Range1_1_23_1"/>
    <protectedRange algorithmName="SHA-512" hashValue="ON39YdpmFHfN9f47KpiRvqrKx0V9+erV1CNkpWzYhW/Qyc6aT8rEyCrvauWSYGZK2ia3o7vd3akF07acHAFpOA==" saltValue="yVW9XmDwTqEnmpSGai0KYg==" spinCount="100000" sqref="E7:H7" name="Range1_3_5_1"/>
    <protectedRange algorithmName="SHA-512" hashValue="ON39YdpmFHfN9f47KpiRvqrKx0V9+erV1CNkpWzYhW/Qyc6aT8rEyCrvauWSYGZK2ia3o7vd3akF07acHAFpOA==" saltValue="yVW9XmDwTqEnmpSGai0KYg==" spinCount="100000" sqref="I8:J8 B8:C8" name="Range1_33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2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51"/>
    <protectedRange algorithmName="SHA-512" hashValue="ON39YdpmFHfN9f47KpiRvqrKx0V9+erV1CNkpWzYhW/Qyc6aT8rEyCrvauWSYGZK2ia3o7vd3akF07acHAFpOA==" saltValue="yVW9XmDwTqEnmpSGai0KYg==" spinCount="100000" sqref="D10" name="Range1_1_3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E2">
    <cfRule type="top10" dxfId="3214" priority="63" rank="1"/>
  </conditionalFormatting>
  <conditionalFormatting sqref="F2">
    <cfRule type="top10" dxfId="3213" priority="62" rank="1"/>
  </conditionalFormatting>
  <conditionalFormatting sqref="G2">
    <cfRule type="top10" dxfId="3212" priority="61" rank="1"/>
  </conditionalFormatting>
  <conditionalFormatting sqref="H2">
    <cfRule type="top10" dxfId="3211" priority="60" rank="1"/>
  </conditionalFormatting>
  <conditionalFormatting sqref="I2">
    <cfRule type="top10" dxfId="3210" priority="58" rank="1"/>
  </conditionalFormatting>
  <conditionalFormatting sqref="J2">
    <cfRule type="top10" dxfId="3209" priority="59" rank="1"/>
  </conditionalFormatting>
  <conditionalFormatting sqref="F3">
    <cfRule type="top10" dxfId="3208" priority="56" rank="1"/>
  </conditionalFormatting>
  <conditionalFormatting sqref="G3">
    <cfRule type="top10" dxfId="3207" priority="55" rank="1"/>
  </conditionalFormatting>
  <conditionalFormatting sqref="H3">
    <cfRule type="top10" dxfId="3206" priority="54" rank="1"/>
  </conditionalFormatting>
  <conditionalFormatting sqref="I3">
    <cfRule type="top10" dxfId="3205" priority="52" rank="1"/>
  </conditionalFormatting>
  <conditionalFormatting sqref="J3">
    <cfRule type="top10" dxfId="3204" priority="53" rank="1"/>
  </conditionalFormatting>
  <conditionalFormatting sqref="E3">
    <cfRule type="top10" dxfId="3203" priority="57" rank="1"/>
  </conditionalFormatting>
  <conditionalFormatting sqref="F4">
    <cfRule type="top10" dxfId="3202" priority="50" rank="1"/>
  </conditionalFormatting>
  <conditionalFormatting sqref="G4">
    <cfRule type="top10" dxfId="3201" priority="49" rank="1"/>
  </conditionalFormatting>
  <conditionalFormatting sqref="H4">
    <cfRule type="top10" dxfId="3200" priority="48" rank="1"/>
  </conditionalFormatting>
  <conditionalFormatting sqref="I4">
    <cfRule type="top10" dxfId="3199" priority="46" rank="1"/>
  </conditionalFormatting>
  <conditionalFormatting sqref="J4">
    <cfRule type="top10" dxfId="3198" priority="47" rank="1"/>
  </conditionalFormatting>
  <conditionalFormatting sqref="E4">
    <cfRule type="top10" dxfId="3197" priority="51" rank="1"/>
  </conditionalFormatting>
  <conditionalFormatting sqref="F5">
    <cfRule type="top10" dxfId="3196" priority="44" rank="1"/>
  </conditionalFormatting>
  <conditionalFormatting sqref="G5">
    <cfRule type="top10" dxfId="3195" priority="43" rank="1"/>
  </conditionalFormatting>
  <conditionalFormatting sqref="H5">
    <cfRule type="top10" dxfId="3194" priority="42" rank="1"/>
  </conditionalFormatting>
  <conditionalFormatting sqref="I5">
    <cfRule type="top10" dxfId="3193" priority="40" rank="1"/>
  </conditionalFormatting>
  <conditionalFormatting sqref="J5">
    <cfRule type="top10" dxfId="3192" priority="41" rank="1"/>
  </conditionalFormatting>
  <conditionalFormatting sqref="E5">
    <cfRule type="top10" dxfId="3191" priority="45" rank="1"/>
  </conditionalFormatting>
  <conditionalFormatting sqref="F6">
    <cfRule type="top10" dxfId="3190" priority="37" rank="1"/>
  </conditionalFormatting>
  <conditionalFormatting sqref="I6">
    <cfRule type="top10" dxfId="3189" priority="34" rank="1"/>
    <cfRule type="top10" dxfId="3188" priority="39" rank="1"/>
  </conditionalFormatting>
  <conditionalFormatting sqref="E6">
    <cfRule type="top10" dxfId="3187" priority="38" rank="1"/>
  </conditionalFormatting>
  <conditionalFormatting sqref="G6">
    <cfRule type="top10" dxfId="3186" priority="36" rank="1"/>
  </conditionalFormatting>
  <conditionalFormatting sqref="H6">
    <cfRule type="top10" dxfId="3185" priority="35" rank="1"/>
  </conditionalFormatting>
  <conditionalFormatting sqref="J6">
    <cfRule type="top10" dxfId="3184" priority="33" rank="1"/>
  </conditionalFormatting>
  <conditionalFormatting sqref="F7">
    <cfRule type="top10" dxfId="3183" priority="31" rank="1"/>
  </conditionalFormatting>
  <conditionalFormatting sqref="G7">
    <cfRule type="top10" dxfId="3182" priority="30" rank="1"/>
  </conditionalFormatting>
  <conditionalFormatting sqref="H7">
    <cfRule type="top10" dxfId="3181" priority="29" rank="1"/>
  </conditionalFormatting>
  <conditionalFormatting sqref="I7">
    <cfRule type="top10" dxfId="3180" priority="27" rank="1"/>
  </conditionalFormatting>
  <conditionalFormatting sqref="J7">
    <cfRule type="top10" dxfId="3179" priority="28" rank="1"/>
  </conditionalFormatting>
  <conditionalFormatting sqref="E7">
    <cfRule type="top10" dxfId="3178" priority="32" rank="1"/>
  </conditionalFormatting>
  <conditionalFormatting sqref="F8">
    <cfRule type="top10" dxfId="3177" priority="24" rank="1"/>
  </conditionalFormatting>
  <conditionalFormatting sqref="I8">
    <cfRule type="top10" dxfId="3176" priority="21" rank="1"/>
    <cfRule type="top10" dxfId="3175" priority="26" rank="1"/>
  </conditionalFormatting>
  <conditionalFormatting sqref="E8">
    <cfRule type="top10" dxfId="3174" priority="25" rank="1"/>
  </conditionalFormatting>
  <conditionalFormatting sqref="G8">
    <cfRule type="top10" dxfId="3173" priority="23" rank="1"/>
  </conditionalFormatting>
  <conditionalFormatting sqref="H8">
    <cfRule type="top10" dxfId="3172" priority="22" rank="1"/>
  </conditionalFormatting>
  <conditionalFormatting sqref="J8">
    <cfRule type="top10" dxfId="3171" priority="20" rank="1"/>
  </conditionalFormatting>
  <conditionalFormatting sqref="I9">
    <cfRule type="top10" dxfId="3170" priority="13" rank="1"/>
  </conditionalFormatting>
  <conditionalFormatting sqref="E9">
    <cfRule type="top10" dxfId="3169" priority="12" rank="1"/>
  </conditionalFormatting>
  <conditionalFormatting sqref="F9">
    <cfRule type="top10" dxfId="3168" priority="11" rank="1"/>
  </conditionalFormatting>
  <conditionalFormatting sqref="G9">
    <cfRule type="top10" dxfId="3167" priority="10" rank="1"/>
  </conditionalFormatting>
  <conditionalFormatting sqref="H9">
    <cfRule type="top10" dxfId="3166" priority="9" rank="1"/>
  </conditionalFormatting>
  <conditionalFormatting sqref="J9">
    <cfRule type="top10" dxfId="3165" priority="8" rank="1"/>
  </conditionalFormatting>
  <conditionalFormatting sqref="F10">
    <cfRule type="top10" dxfId="3164" priority="5" rank="1"/>
  </conditionalFormatting>
  <conditionalFormatting sqref="I10">
    <cfRule type="top10" dxfId="3163" priority="2" rank="1"/>
    <cfRule type="top10" dxfId="3162" priority="7" rank="1"/>
  </conditionalFormatting>
  <conditionalFormatting sqref="E10">
    <cfRule type="top10" dxfId="3161" priority="6" rank="1"/>
  </conditionalFormatting>
  <conditionalFormatting sqref="G10">
    <cfRule type="top10" dxfId="3160" priority="4" rank="1"/>
  </conditionalFormatting>
  <conditionalFormatting sqref="H10">
    <cfRule type="top10" dxfId="3159" priority="3" rank="1"/>
  </conditionalFormatting>
  <conditionalFormatting sqref="J10">
    <cfRule type="top10" dxfId="3158" priority="1" rank="1"/>
  </conditionalFormatting>
  <hyperlinks>
    <hyperlink ref="Q1" location="'National Adult Rankings'!A1" display="Return to Rankings" xr:uid="{7F0A4812-8F7B-4404-B1AF-FE89F14F6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435BC-263C-44DF-B1C6-EB7C9F52F91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9637E181-2888-4FE8-B6F5-5C506B0330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226D-1B1D-4205-A382-515640F12945}">
  <sheetPr codeName="Sheet73"/>
  <dimension ref="A1:Q11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105</v>
      </c>
      <c r="C2" s="22">
        <v>43942</v>
      </c>
      <c r="D2" s="23" t="s">
        <v>106</v>
      </c>
      <c r="E2" s="24">
        <v>194</v>
      </c>
      <c r="F2" s="24">
        <v>198</v>
      </c>
      <c r="G2" s="24">
        <v>199.01</v>
      </c>
      <c r="H2" s="24">
        <v>198</v>
      </c>
      <c r="I2" s="24"/>
      <c r="J2" s="24"/>
      <c r="K2" s="29">
        <f t="shared" ref="K2" si="0">COUNT(E2:J2)</f>
        <v>4</v>
      </c>
      <c r="L2" s="29">
        <f t="shared" ref="L2" si="1">SUM(E2:J2)</f>
        <v>789.01</v>
      </c>
      <c r="M2" s="30">
        <f t="shared" ref="M2" si="2">IFERROR(L2/K2,0)</f>
        <v>197.2525</v>
      </c>
      <c r="N2" s="31">
        <v>11</v>
      </c>
      <c r="O2" s="32">
        <f t="shared" ref="O2" si="3">SUM(M2+N2)</f>
        <v>208.2525</v>
      </c>
    </row>
    <row r="3" spans="1:17" x14ac:dyDescent="0.25">
      <c r="A3" s="20" t="s">
        <v>61</v>
      </c>
      <c r="B3" s="21" t="s">
        <v>105</v>
      </c>
      <c r="C3" s="22">
        <v>43947</v>
      </c>
      <c r="D3" s="23" t="s">
        <v>108</v>
      </c>
      <c r="E3" s="24">
        <v>195</v>
      </c>
      <c r="F3" s="24">
        <v>197</v>
      </c>
      <c r="G3" s="24">
        <v>194.001</v>
      </c>
      <c r="H3" s="24">
        <v>200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13</v>
      </c>
      <c r="O3" s="32">
        <v>209.50024999999999</v>
      </c>
    </row>
    <row r="4" spans="1:17" x14ac:dyDescent="0.25">
      <c r="A4" s="20" t="s">
        <v>61</v>
      </c>
      <c r="B4" s="21" t="s">
        <v>105</v>
      </c>
      <c r="C4" s="22">
        <v>43970</v>
      </c>
      <c r="D4" s="23" t="s">
        <v>82</v>
      </c>
      <c r="E4" s="24">
        <v>196</v>
      </c>
      <c r="F4" s="24">
        <v>199</v>
      </c>
      <c r="G4" s="24">
        <v>198</v>
      </c>
      <c r="H4" s="24">
        <v>195</v>
      </c>
      <c r="I4" s="24"/>
      <c r="J4" s="24"/>
      <c r="K4" s="29">
        <v>4</v>
      </c>
      <c r="L4" s="29">
        <v>788</v>
      </c>
      <c r="M4" s="30">
        <v>197</v>
      </c>
      <c r="N4" s="31">
        <v>6</v>
      </c>
      <c r="O4" s="32">
        <f t="shared" ref="O4" si="4">SUM(M4+N4)</f>
        <v>203</v>
      </c>
    </row>
    <row r="5" spans="1:17" x14ac:dyDescent="0.25">
      <c r="A5" s="20" t="s">
        <v>61</v>
      </c>
      <c r="B5" s="21" t="s">
        <v>105</v>
      </c>
      <c r="C5" s="22">
        <v>44072</v>
      </c>
      <c r="D5" s="23" t="s">
        <v>49</v>
      </c>
      <c r="E5" s="24">
        <v>192</v>
      </c>
      <c r="F5" s="24">
        <v>192</v>
      </c>
      <c r="G5" s="24">
        <v>195.001</v>
      </c>
      <c r="H5" s="24">
        <v>194</v>
      </c>
      <c r="I5" s="24">
        <v>194</v>
      </c>
      <c r="J5" s="24">
        <v>194</v>
      </c>
      <c r="K5" s="29">
        <v>6</v>
      </c>
      <c r="L5" s="29">
        <v>1161.001</v>
      </c>
      <c r="M5" s="30">
        <v>193.50016666666667</v>
      </c>
      <c r="N5" s="31">
        <v>12</v>
      </c>
      <c r="O5" s="32">
        <v>205.50016666666667</v>
      </c>
    </row>
    <row r="6" spans="1:17" x14ac:dyDescent="0.25">
      <c r="A6" s="20" t="s">
        <v>127</v>
      </c>
      <c r="B6" s="21" t="s">
        <v>296</v>
      </c>
      <c r="C6" s="22">
        <v>44079</v>
      </c>
      <c r="D6" s="23" t="s">
        <v>295</v>
      </c>
      <c r="E6" s="24">
        <v>193</v>
      </c>
      <c r="F6" s="24">
        <v>199</v>
      </c>
      <c r="G6" s="24">
        <v>198</v>
      </c>
      <c r="H6" s="24">
        <v>197</v>
      </c>
      <c r="I6" s="24">
        <v>200</v>
      </c>
      <c r="J6" s="24">
        <v>196</v>
      </c>
      <c r="K6" s="29">
        <v>6</v>
      </c>
      <c r="L6" s="29">
        <v>1183</v>
      </c>
      <c r="M6" s="30">
        <v>197.16666666666666</v>
      </c>
      <c r="N6" s="31">
        <v>4</v>
      </c>
      <c r="O6" s="32">
        <v>201.16666666666666</v>
      </c>
    </row>
    <row r="7" spans="1:17" x14ac:dyDescent="0.25">
      <c r="A7" s="20" t="s">
        <v>128</v>
      </c>
      <c r="B7" s="21" t="s">
        <v>105</v>
      </c>
      <c r="C7" s="22">
        <v>44124</v>
      </c>
      <c r="D7" s="23" t="s">
        <v>82</v>
      </c>
      <c r="E7" s="24">
        <v>196</v>
      </c>
      <c r="F7" s="24">
        <v>196</v>
      </c>
      <c r="G7" s="24">
        <v>196.001</v>
      </c>
      <c r="H7" s="24">
        <v>197</v>
      </c>
      <c r="I7" s="24"/>
      <c r="J7" s="24"/>
      <c r="K7" s="29">
        <v>4</v>
      </c>
      <c r="L7" s="29">
        <v>785.00099999999998</v>
      </c>
      <c r="M7" s="30">
        <v>196.25024999999999</v>
      </c>
      <c r="N7" s="31">
        <v>11</v>
      </c>
      <c r="O7" s="32">
        <v>207.25024999999999</v>
      </c>
    </row>
    <row r="8" spans="1:17" x14ac:dyDescent="0.25">
      <c r="A8" s="40" t="s">
        <v>61</v>
      </c>
      <c r="B8" s="41" t="s">
        <v>105</v>
      </c>
      <c r="C8" s="42">
        <v>44149</v>
      </c>
      <c r="D8" s="43" t="s">
        <v>49</v>
      </c>
      <c r="E8" s="44">
        <v>188</v>
      </c>
      <c r="F8" s="44">
        <v>191</v>
      </c>
      <c r="G8" s="44">
        <v>193</v>
      </c>
      <c r="H8" s="44">
        <v>197</v>
      </c>
      <c r="I8" s="44">
        <v>188</v>
      </c>
      <c r="J8" s="44">
        <v>196</v>
      </c>
      <c r="K8" s="45">
        <v>6</v>
      </c>
      <c r="L8" s="45">
        <v>1153</v>
      </c>
      <c r="M8" s="46">
        <v>192.16666666666666</v>
      </c>
      <c r="N8" s="47">
        <v>26</v>
      </c>
      <c r="O8" s="48">
        <v>218.16666666666666</v>
      </c>
    </row>
    <row r="11" spans="1:17" x14ac:dyDescent="0.25">
      <c r="K11" s="17">
        <f>SUM(K2:K10)</f>
        <v>34</v>
      </c>
      <c r="L11" s="17">
        <f>SUM(L2:L10)</f>
        <v>6645.0129999999999</v>
      </c>
      <c r="M11" s="19">
        <f>SUM(L11/K11)</f>
        <v>195.44155882352942</v>
      </c>
      <c r="N11" s="17">
        <f>SUM(N2:N10)</f>
        <v>83</v>
      </c>
      <c r="O11" s="19">
        <f>SUM(M11+N11)</f>
        <v>278.44155882352942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7" name="Range1_1_22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8:H8" name="Range1_3_2_1"/>
  </protectedRanges>
  <conditionalFormatting sqref="F2">
    <cfRule type="top10" dxfId="3157" priority="37" rank="1"/>
  </conditionalFormatting>
  <conditionalFormatting sqref="G2">
    <cfRule type="top10" dxfId="3156" priority="38" rank="1"/>
  </conditionalFormatting>
  <conditionalFormatting sqref="H2">
    <cfRule type="top10" dxfId="3155" priority="39" rank="1"/>
  </conditionalFormatting>
  <conditionalFormatting sqref="I2">
    <cfRule type="top10" dxfId="3154" priority="40" rank="1"/>
  </conditionalFormatting>
  <conditionalFormatting sqref="J2">
    <cfRule type="top10" dxfId="3153" priority="41" rank="1"/>
  </conditionalFormatting>
  <conditionalFormatting sqref="E2">
    <cfRule type="top10" dxfId="3152" priority="42" rank="1"/>
  </conditionalFormatting>
  <conditionalFormatting sqref="F3">
    <cfRule type="top10" dxfId="3151" priority="31" rank="1"/>
  </conditionalFormatting>
  <conditionalFormatting sqref="G3">
    <cfRule type="top10" dxfId="3150" priority="32" rank="1"/>
  </conditionalFormatting>
  <conditionalFormatting sqref="H3">
    <cfRule type="top10" dxfId="3149" priority="33" rank="1"/>
  </conditionalFormatting>
  <conditionalFormatting sqref="I3">
    <cfRule type="top10" dxfId="3148" priority="34" rank="1"/>
  </conditionalFormatting>
  <conditionalFormatting sqref="J3">
    <cfRule type="top10" dxfId="3147" priority="35" rank="1"/>
  </conditionalFormatting>
  <conditionalFormatting sqref="E3">
    <cfRule type="top10" dxfId="3146" priority="36" rank="1"/>
  </conditionalFormatting>
  <conditionalFormatting sqref="F4">
    <cfRule type="top10" dxfId="3145" priority="29" rank="1"/>
  </conditionalFormatting>
  <conditionalFormatting sqref="G4">
    <cfRule type="top10" dxfId="3144" priority="28" rank="1"/>
  </conditionalFormatting>
  <conditionalFormatting sqref="H4">
    <cfRule type="top10" dxfId="3143" priority="27" rank="1"/>
  </conditionalFormatting>
  <conditionalFormatting sqref="I4">
    <cfRule type="top10" dxfId="3142" priority="25" rank="1"/>
  </conditionalFormatting>
  <conditionalFormatting sqref="J4">
    <cfRule type="top10" dxfId="3141" priority="26" rank="1"/>
  </conditionalFormatting>
  <conditionalFormatting sqref="E4">
    <cfRule type="top10" dxfId="3140" priority="30" rank="1"/>
  </conditionalFormatting>
  <conditionalFormatting sqref="F5">
    <cfRule type="top10" dxfId="3139" priority="23" rank="1"/>
  </conditionalFormatting>
  <conditionalFormatting sqref="G5">
    <cfRule type="top10" dxfId="3138" priority="22" rank="1"/>
  </conditionalFormatting>
  <conditionalFormatting sqref="H5">
    <cfRule type="top10" dxfId="3137" priority="21" rank="1"/>
  </conditionalFormatting>
  <conditionalFormatting sqref="I5">
    <cfRule type="top10" dxfId="3136" priority="19" rank="1"/>
  </conditionalFormatting>
  <conditionalFormatting sqref="J5">
    <cfRule type="top10" dxfId="3135" priority="20" rank="1"/>
  </conditionalFormatting>
  <conditionalFormatting sqref="E5">
    <cfRule type="top10" dxfId="3134" priority="24" rank="1"/>
  </conditionalFormatting>
  <conditionalFormatting sqref="I6">
    <cfRule type="top10" dxfId="3133" priority="18" rank="1"/>
  </conditionalFormatting>
  <conditionalFormatting sqref="E6">
    <cfRule type="top10" dxfId="3132" priority="17" rank="1"/>
  </conditionalFormatting>
  <conditionalFormatting sqref="F6">
    <cfRule type="top10" dxfId="3131" priority="16" rank="1"/>
  </conditionalFormatting>
  <conditionalFormatting sqref="G6">
    <cfRule type="top10" dxfId="3130" priority="15" rank="1"/>
  </conditionalFormatting>
  <conditionalFormatting sqref="H6">
    <cfRule type="top10" dxfId="3129" priority="14" rank="1"/>
  </conditionalFormatting>
  <conditionalFormatting sqref="J6">
    <cfRule type="top10" dxfId="3128" priority="13" rank="1"/>
  </conditionalFormatting>
  <conditionalFormatting sqref="E7">
    <cfRule type="top10" dxfId="3127" priority="12" rank="1"/>
  </conditionalFormatting>
  <conditionalFormatting sqref="F7">
    <cfRule type="top10" dxfId="3126" priority="11" rank="1"/>
  </conditionalFormatting>
  <conditionalFormatting sqref="G7">
    <cfRule type="top10" dxfId="3125" priority="10" rank="1"/>
  </conditionalFormatting>
  <conditionalFormatting sqref="H7">
    <cfRule type="top10" dxfId="3124" priority="9" rank="1"/>
  </conditionalFormatting>
  <conditionalFormatting sqref="I7">
    <cfRule type="top10" dxfId="3123" priority="8" rank="1"/>
  </conditionalFormatting>
  <conditionalFormatting sqref="J7">
    <cfRule type="top10" dxfId="3122" priority="7" rank="1"/>
  </conditionalFormatting>
  <conditionalFormatting sqref="F8">
    <cfRule type="top10" dxfId="3121" priority="5" rank="1"/>
  </conditionalFormatting>
  <conditionalFormatting sqref="G8">
    <cfRule type="top10" dxfId="3120" priority="4" rank="1"/>
  </conditionalFormatting>
  <conditionalFormatting sqref="H8">
    <cfRule type="top10" dxfId="3119" priority="3" rank="1"/>
  </conditionalFormatting>
  <conditionalFormatting sqref="I8">
    <cfRule type="top10" dxfId="3118" priority="1" rank="1"/>
  </conditionalFormatting>
  <conditionalFormatting sqref="J8">
    <cfRule type="top10" dxfId="3117" priority="2" rank="1"/>
  </conditionalFormatting>
  <conditionalFormatting sqref="E8">
    <cfRule type="top10" dxfId="3116" priority="6" rank="1"/>
  </conditionalFormatting>
  <hyperlinks>
    <hyperlink ref="Q1" location="'National Adult Rankings'!A1" display="Return to Rankings" xr:uid="{96D4772A-587B-4B3D-AD9D-DC5B2F90B3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C17C1D-946F-46C4-9449-4F2A941D24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sheetPr codeName="Sheet20"/>
  <dimension ref="A1:Q23"/>
  <sheetViews>
    <sheetView workbookViewId="0">
      <selection activeCell="Q1" sqref="Q1"/>
    </sheetView>
  </sheetViews>
  <sheetFormatPr defaultRowHeight="15" x14ac:dyDescent="0.25"/>
  <cols>
    <col min="1" max="1" width="21.140625" customWidth="1"/>
    <col min="2" max="2" width="17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22</v>
      </c>
      <c r="C2" s="9">
        <v>43849</v>
      </c>
      <c r="D2" s="10" t="s">
        <v>32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15">
        <f>SUM(M2+N2)</f>
        <v>175.25</v>
      </c>
    </row>
    <row r="3" spans="1:17" x14ac:dyDescent="0.25">
      <c r="A3" s="20" t="s">
        <v>129</v>
      </c>
      <c r="B3" s="21" t="s">
        <v>22</v>
      </c>
      <c r="C3" s="22">
        <v>44031</v>
      </c>
      <c r="D3" s="23" t="s">
        <v>32</v>
      </c>
      <c r="E3" s="24">
        <v>174</v>
      </c>
      <c r="F3" s="24">
        <v>183</v>
      </c>
      <c r="G3" s="24">
        <v>173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4</v>
      </c>
      <c r="O3" s="32">
        <v>180.75</v>
      </c>
    </row>
    <row r="4" spans="1:17" x14ac:dyDescent="0.25">
      <c r="A4" s="20" t="s">
        <v>129</v>
      </c>
      <c r="B4" s="21" t="s">
        <v>22</v>
      </c>
      <c r="C4" s="22">
        <v>44094</v>
      </c>
      <c r="D4" s="23" t="s">
        <v>32</v>
      </c>
      <c r="E4" s="24">
        <v>181</v>
      </c>
      <c r="F4" s="24">
        <v>187</v>
      </c>
      <c r="G4" s="24">
        <v>184</v>
      </c>
      <c r="H4" s="24">
        <v>180</v>
      </c>
      <c r="I4" s="24">
        <v>184</v>
      </c>
      <c r="J4" s="24">
        <v>173</v>
      </c>
      <c r="K4" s="29">
        <v>6</v>
      </c>
      <c r="L4" s="29">
        <v>1089</v>
      </c>
      <c r="M4" s="30">
        <v>181.5</v>
      </c>
      <c r="N4" s="31">
        <v>4</v>
      </c>
      <c r="O4" s="32">
        <v>185.5</v>
      </c>
    </row>
    <row r="5" spans="1:17" x14ac:dyDescent="0.25">
      <c r="A5" s="20" t="s">
        <v>129</v>
      </c>
      <c r="B5" s="21" t="s">
        <v>22</v>
      </c>
      <c r="C5" s="22">
        <v>44122</v>
      </c>
      <c r="D5" s="23" t="s">
        <v>32</v>
      </c>
      <c r="E5" s="24">
        <v>178</v>
      </c>
      <c r="F5" s="24">
        <v>183</v>
      </c>
      <c r="G5" s="24">
        <v>177</v>
      </c>
      <c r="H5" s="24">
        <v>177</v>
      </c>
      <c r="I5" s="24"/>
      <c r="J5" s="24"/>
      <c r="K5" s="29">
        <v>4</v>
      </c>
      <c r="L5" s="29">
        <v>715</v>
      </c>
      <c r="M5" s="30">
        <v>178.75</v>
      </c>
      <c r="N5" s="31">
        <v>3</v>
      </c>
      <c r="O5" s="32">
        <v>181.75</v>
      </c>
    </row>
    <row r="6" spans="1:17" x14ac:dyDescent="0.25">
      <c r="A6" s="20" t="s">
        <v>129</v>
      </c>
      <c r="B6" s="21" t="s">
        <v>22</v>
      </c>
      <c r="C6" s="22">
        <v>44150</v>
      </c>
      <c r="D6" s="23" t="s">
        <v>32</v>
      </c>
      <c r="E6" s="24">
        <v>174</v>
      </c>
      <c r="F6" s="24">
        <v>174</v>
      </c>
      <c r="G6" s="24">
        <v>176</v>
      </c>
      <c r="H6" s="24">
        <v>166</v>
      </c>
      <c r="I6" s="24"/>
      <c r="J6" s="24"/>
      <c r="K6" s="29">
        <v>4</v>
      </c>
      <c r="L6" s="29">
        <v>690</v>
      </c>
      <c r="M6" s="30">
        <v>172.5</v>
      </c>
      <c r="N6" s="31">
        <v>2</v>
      </c>
      <c r="O6" s="32">
        <v>174.5</v>
      </c>
    </row>
    <row r="7" spans="1:17" x14ac:dyDescent="0.25">
      <c r="A7" s="20"/>
      <c r="B7" s="21"/>
      <c r="C7" s="22"/>
      <c r="D7" s="23"/>
      <c r="E7" s="24"/>
      <c r="F7" s="24"/>
      <c r="G7" s="24"/>
      <c r="H7" s="24"/>
      <c r="I7" s="24"/>
      <c r="J7" s="24"/>
      <c r="K7" s="29"/>
      <c r="L7" s="29"/>
      <c r="M7" s="30"/>
      <c r="N7" s="31"/>
      <c r="O7" s="32"/>
    </row>
    <row r="10" spans="1:17" x14ac:dyDescent="0.25">
      <c r="K10" s="17">
        <f>SUM(K2:K9)</f>
        <v>22</v>
      </c>
      <c r="L10" s="17">
        <f>SUM(L2:L9)</f>
        <v>3886</v>
      </c>
      <c r="M10" s="19">
        <f>SUM(L10/K10)</f>
        <v>176.63636363636363</v>
      </c>
      <c r="N10" s="17">
        <f>SUM(N2:N9)</f>
        <v>17</v>
      </c>
      <c r="O10" s="17">
        <f>SUM(M10+N10)</f>
        <v>193.63636363636363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128</v>
      </c>
      <c r="B20" s="21" t="s">
        <v>22</v>
      </c>
      <c r="C20" s="22">
        <v>44059</v>
      </c>
      <c r="D20" s="23" t="s">
        <v>32</v>
      </c>
      <c r="E20" s="24">
        <v>185</v>
      </c>
      <c r="F20" s="24">
        <v>183</v>
      </c>
      <c r="G20" s="24">
        <v>188</v>
      </c>
      <c r="H20" s="24">
        <v>188</v>
      </c>
      <c r="I20" s="24"/>
      <c r="J20" s="24"/>
      <c r="K20" s="29">
        <v>4</v>
      </c>
      <c r="L20" s="29">
        <v>744</v>
      </c>
      <c r="M20" s="30">
        <v>186</v>
      </c>
      <c r="N20" s="31">
        <v>2</v>
      </c>
      <c r="O20" s="32">
        <v>188</v>
      </c>
    </row>
    <row r="23" spans="1:15" x14ac:dyDescent="0.25">
      <c r="K23" s="17">
        <f>SUM(K20:K22)</f>
        <v>4</v>
      </c>
      <c r="L23" s="17">
        <f>SUM(L20:L22)</f>
        <v>744</v>
      </c>
      <c r="M23" s="19">
        <f>SUM(L23/K23)</f>
        <v>186</v>
      </c>
      <c r="N23" s="17">
        <f>SUM(N20:N22)</f>
        <v>2</v>
      </c>
      <c r="O23" s="17">
        <f>SUM(M23+N23)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4:C4 E4:J4" name="Range1_2_1_1_5"/>
    <protectedRange algorithmName="SHA-512" hashValue="ON39YdpmFHfN9f47KpiRvqrKx0V9+erV1CNkpWzYhW/Qyc6aT8rEyCrvauWSYGZK2ia3o7vd3akF07acHAFpOA==" saltValue="yVW9XmDwTqEnmpSGai0KYg==" spinCount="100000" sqref="D4" name="Range1_1_3_1_1_5"/>
    <protectedRange algorithmName="SHA-512" hashValue="ON39YdpmFHfN9f47KpiRvqrKx0V9+erV1CNkpWzYhW/Qyc6aT8rEyCrvauWSYGZK2ia3o7vd3akF07acHAFpOA==" saltValue="yVW9XmDwTqEnmpSGai0KYg==" spinCount="100000" sqref="B5:C5 E5:J5" name="Range1_2_1_1_8"/>
    <protectedRange algorithmName="SHA-512" hashValue="ON39YdpmFHfN9f47KpiRvqrKx0V9+erV1CNkpWzYhW/Qyc6aT8rEyCrvauWSYGZK2ia3o7vd3akF07acHAFpOA==" saltValue="yVW9XmDwTqEnmpSGai0KYg==" spinCount="100000" sqref="D5" name="Range1_1_3_1_1_8"/>
    <protectedRange algorithmName="SHA-512" hashValue="ON39YdpmFHfN9f47KpiRvqrKx0V9+erV1CNkpWzYhW/Qyc6aT8rEyCrvauWSYGZK2ia3o7vd3akF07acHAFpOA==" saltValue="yVW9XmDwTqEnmpSGai0KYg==" spinCount="100000" sqref="B6:C6 E6:J6" name="Range1_2_1_1_7"/>
    <protectedRange algorithmName="SHA-512" hashValue="ON39YdpmFHfN9f47KpiRvqrKx0V9+erV1CNkpWzYhW/Qyc6aT8rEyCrvauWSYGZK2ia3o7vd3akF07acHAFpOA==" saltValue="yVW9XmDwTqEnmpSGai0KYg==" spinCount="100000" sqref="D6" name="Range1_1_3_1_1_7"/>
  </protectedRanges>
  <conditionalFormatting sqref="F2">
    <cfRule type="top10" dxfId="3115" priority="59" rank="1"/>
  </conditionalFormatting>
  <conditionalFormatting sqref="G2">
    <cfRule type="top10" dxfId="3114" priority="58" rank="1"/>
  </conditionalFormatting>
  <conditionalFormatting sqref="H2">
    <cfRule type="top10" dxfId="3113" priority="57" rank="1"/>
  </conditionalFormatting>
  <conditionalFormatting sqref="I2">
    <cfRule type="top10" dxfId="3112" priority="55" rank="1"/>
  </conditionalFormatting>
  <conditionalFormatting sqref="J2">
    <cfRule type="top10" dxfId="3111" priority="56" rank="1"/>
  </conditionalFormatting>
  <conditionalFormatting sqref="E2">
    <cfRule type="top10" dxfId="3110" priority="60" rank="1"/>
  </conditionalFormatting>
  <conditionalFormatting sqref="E3">
    <cfRule type="top10" dxfId="3109" priority="54" rank="1"/>
  </conditionalFormatting>
  <conditionalFormatting sqref="F3">
    <cfRule type="top10" dxfId="3108" priority="53" rank="1"/>
  </conditionalFormatting>
  <conditionalFormatting sqref="G3">
    <cfRule type="top10" dxfId="3107" priority="52" rank="1"/>
  </conditionalFormatting>
  <conditionalFormatting sqref="H3">
    <cfRule type="top10" dxfId="3106" priority="51" rank="1"/>
  </conditionalFormatting>
  <conditionalFormatting sqref="I3">
    <cfRule type="top10" dxfId="3105" priority="50" rank="1"/>
  </conditionalFormatting>
  <conditionalFormatting sqref="J3">
    <cfRule type="top10" dxfId="3104" priority="49" rank="1"/>
  </conditionalFormatting>
  <conditionalFormatting sqref="E7">
    <cfRule type="top10" dxfId="3103" priority="48" rank="1"/>
  </conditionalFormatting>
  <conditionalFormatting sqref="F7">
    <cfRule type="top10" dxfId="3102" priority="47" rank="1"/>
  </conditionalFormatting>
  <conditionalFormatting sqref="G7">
    <cfRule type="top10" dxfId="3101" priority="46" rank="1"/>
  </conditionalFormatting>
  <conditionalFormatting sqref="H7">
    <cfRule type="top10" dxfId="3100" priority="45" rank="1"/>
  </conditionalFormatting>
  <conditionalFormatting sqref="I7">
    <cfRule type="top10" dxfId="3099" priority="44" rank="1"/>
  </conditionalFormatting>
  <conditionalFormatting sqref="J7">
    <cfRule type="top10" dxfId="3098" priority="43" rank="1"/>
  </conditionalFormatting>
  <conditionalFormatting sqref="E20">
    <cfRule type="top10" dxfId="3097" priority="24" rank="1"/>
  </conditionalFormatting>
  <conditionalFormatting sqref="F20">
    <cfRule type="top10" dxfId="3096" priority="23" rank="1"/>
  </conditionalFormatting>
  <conditionalFormatting sqref="G20">
    <cfRule type="top10" dxfId="3095" priority="22" rank="1"/>
  </conditionalFormatting>
  <conditionalFormatting sqref="H20">
    <cfRule type="top10" dxfId="3094" priority="21" rank="1"/>
  </conditionalFormatting>
  <conditionalFormatting sqref="I20">
    <cfRule type="top10" dxfId="3093" priority="20" rank="1"/>
  </conditionalFormatting>
  <conditionalFormatting sqref="J20">
    <cfRule type="top10" dxfId="3092" priority="19" rank="1"/>
  </conditionalFormatting>
  <conditionalFormatting sqref="E4">
    <cfRule type="top10" dxfId="3091" priority="18" rank="1"/>
  </conditionalFormatting>
  <conditionalFormatting sqref="F4">
    <cfRule type="top10" dxfId="3090" priority="17" rank="1"/>
  </conditionalFormatting>
  <conditionalFormatting sqref="G4">
    <cfRule type="top10" dxfId="3089" priority="16" rank="1"/>
  </conditionalFormatting>
  <conditionalFormatting sqref="H4">
    <cfRule type="top10" dxfId="3088" priority="15" rank="1"/>
  </conditionalFormatting>
  <conditionalFormatting sqref="I4">
    <cfRule type="top10" dxfId="3087" priority="14" rank="1"/>
  </conditionalFormatting>
  <conditionalFormatting sqref="J4">
    <cfRule type="top10" dxfId="3086" priority="13" rank="1"/>
  </conditionalFormatting>
  <conditionalFormatting sqref="E5">
    <cfRule type="top10" dxfId="3085" priority="12" rank="1"/>
  </conditionalFormatting>
  <conditionalFormatting sqref="F5">
    <cfRule type="top10" dxfId="3084" priority="11" rank="1"/>
  </conditionalFormatting>
  <conditionalFormatting sqref="G5">
    <cfRule type="top10" dxfId="3083" priority="10" rank="1"/>
  </conditionalFormatting>
  <conditionalFormatting sqref="H5">
    <cfRule type="top10" dxfId="3082" priority="9" rank="1"/>
  </conditionalFormatting>
  <conditionalFormatting sqref="I5">
    <cfRule type="top10" dxfId="3081" priority="8" rank="1"/>
  </conditionalFormatting>
  <conditionalFormatting sqref="J5">
    <cfRule type="top10" dxfId="3080" priority="7" rank="1"/>
  </conditionalFormatting>
  <conditionalFormatting sqref="E6">
    <cfRule type="top10" dxfId="3079" priority="6" rank="1"/>
  </conditionalFormatting>
  <conditionalFormatting sqref="F6">
    <cfRule type="top10" dxfId="3078" priority="5" rank="1"/>
  </conditionalFormatting>
  <conditionalFormatting sqref="G6">
    <cfRule type="top10" dxfId="3077" priority="4" rank="1"/>
  </conditionalFormatting>
  <conditionalFormatting sqref="H6">
    <cfRule type="top10" dxfId="3076" priority="3" rank="1"/>
  </conditionalFormatting>
  <conditionalFormatting sqref="I6">
    <cfRule type="top10" dxfId="3075" priority="2" rank="1"/>
  </conditionalFormatting>
  <conditionalFormatting sqref="J6">
    <cfRule type="top10" dxfId="3074" priority="1" rank="1"/>
  </conditionalFormatting>
  <hyperlinks>
    <hyperlink ref="Q1" location="'National Adult Rankings'!A1" display="Return to Rankings" xr:uid="{B1763030-2B91-468B-9211-540F7BA2FF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2F52F241-467C-45D8-9999-25268A96910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0D6-1B29-4C84-B7FA-7FDEF58893F5}">
  <sheetPr codeName="Sheet4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63</v>
      </c>
      <c r="C2" s="22">
        <f t="shared" ref="C2" si="0">$D$2</f>
        <v>191</v>
      </c>
      <c r="D2" s="23">
        <f t="shared" ref="D2" si="1">$E$2</f>
        <v>191</v>
      </c>
      <c r="E2" s="24">
        <v>191</v>
      </c>
      <c r="F2" s="24">
        <v>190</v>
      </c>
      <c r="G2" s="24">
        <v>194.001</v>
      </c>
      <c r="H2" s="24">
        <v>190</v>
      </c>
      <c r="I2" s="24"/>
      <c r="J2" s="24"/>
      <c r="K2" s="29">
        <v>4</v>
      </c>
      <c r="L2" s="29">
        <v>765.00099999999998</v>
      </c>
      <c r="M2" s="30">
        <v>191.25024999999999</v>
      </c>
      <c r="N2" s="31">
        <v>5</v>
      </c>
      <c r="O2" s="32">
        <v>196.25024999999999</v>
      </c>
    </row>
    <row r="5" spans="1:17" x14ac:dyDescent="0.25">
      <c r="K5" s="17">
        <f>SUM(K2:K4)</f>
        <v>4</v>
      </c>
      <c r="L5" s="17">
        <f>SUM(L2:L4)</f>
        <v>765.00099999999998</v>
      </c>
      <c r="M5" s="19">
        <f>SUM(L5/K5)</f>
        <v>191.25024999999999</v>
      </c>
      <c r="N5" s="17">
        <f>SUM(N2:N4)</f>
        <v>5</v>
      </c>
      <c r="O5" s="19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073" priority="1" rank="1"/>
  </conditionalFormatting>
  <conditionalFormatting sqref="G2">
    <cfRule type="top10" dxfId="3072" priority="2" rank="1"/>
  </conditionalFormatting>
  <conditionalFormatting sqref="H2">
    <cfRule type="top10" dxfId="3071" priority="3" rank="1"/>
  </conditionalFormatting>
  <conditionalFormatting sqref="I2">
    <cfRule type="top10" dxfId="3070" priority="4" rank="1"/>
  </conditionalFormatting>
  <conditionalFormatting sqref="J2">
    <cfRule type="top10" dxfId="3069" priority="5" rank="1"/>
  </conditionalFormatting>
  <conditionalFormatting sqref="E2">
    <cfRule type="top10" dxfId="3068" priority="6" rank="1"/>
  </conditionalFormatting>
  <hyperlinks>
    <hyperlink ref="Q1" location="'National Adult Rankings'!A1" display="Return to Rankings" xr:uid="{66BAE369-9DA5-4B7F-ACEC-A87C6DCBD3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FC1E5-364B-4B83-B2F7-148C2EBE6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AD470E1D-405F-491F-8442-36836EF3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235</vt:i4>
      </vt:variant>
    </vt:vector>
  </HeadingPairs>
  <TitlesOfParts>
    <vt:vector size="235" baseType="lpstr">
      <vt:lpstr>1</vt:lpstr>
      <vt:lpstr>National Adult Rankings</vt:lpstr>
      <vt:lpstr>Adam Plummer</vt:lpstr>
      <vt:lpstr>Allen Stigall</vt:lpstr>
      <vt:lpstr>Anthony Wright</vt:lpstr>
      <vt:lpstr>Art Shaffer</vt:lpstr>
      <vt:lpstr>Auther Smith</vt:lpstr>
      <vt:lpstr>A.W. Bailey</vt:lpstr>
      <vt:lpstr>Bert Farias</vt:lpstr>
      <vt:lpstr>Bill Kelly</vt:lpstr>
      <vt:lpstr>Bill Middlebrook</vt:lpstr>
      <vt:lpstr>Bill Wade</vt:lpstr>
      <vt:lpstr>Bob Bass</vt:lpstr>
      <vt:lpstr>Bob Cvammen</vt:lpstr>
      <vt:lpstr>Bobby Starr</vt:lpstr>
      <vt:lpstr>Bonnie Fogg</vt:lpstr>
      <vt:lpstr>Boyd Radel</vt:lpstr>
      <vt:lpstr>Bill Meyer</vt:lpstr>
      <vt:lpstr>Brad Mueller</vt:lpstr>
      <vt:lpstr>Bill Smith</vt:lpstr>
      <vt:lpstr>Billy Hudson</vt:lpstr>
      <vt:lpstr>Bob Leier</vt:lpstr>
      <vt:lpstr>Bobby Williams</vt:lpstr>
      <vt:lpstr>Brad Patton</vt:lpstr>
      <vt:lpstr>Bradley Harp</vt:lpstr>
      <vt:lpstr>Brandon Eversole</vt:lpstr>
      <vt:lpstr>Brian Collins</vt:lpstr>
      <vt:lpstr>Brian Ellenburg</vt:lpstr>
      <vt:lpstr>Bruce Doster</vt:lpstr>
      <vt:lpstr>Carl HIll</vt:lpstr>
      <vt:lpstr>Carlos Rodriguez-Feo</vt:lpstr>
      <vt:lpstr>Cecil Combs</vt:lpstr>
      <vt:lpstr>Charlie Hiller</vt:lpstr>
      <vt:lpstr>Charles Knight</vt:lpstr>
      <vt:lpstr>Chase Robinson</vt:lpstr>
      <vt:lpstr>Chris Bradley</vt:lpstr>
      <vt:lpstr>Chris Helton</vt:lpstr>
      <vt:lpstr>Chris Ruoff</vt:lpstr>
      <vt:lpstr>Chuck Morrell</vt:lpstr>
      <vt:lpstr>Claudia Escoto</vt:lpstr>
      <vt:lpstr>Clint Rudolph</vt:lpstr>
      <vt:lpstr>Cody Dunegan</vt:lpstr>
      <vt:lpstr>Cody King</vt:lpstr>
      <vt:lpstr>Claude Pennington</vt:lpstr>
      <vt:lpstr>Craig Bowlby</vt:lpstr>
      <vt:lpstr>Dale Lofton</vt:lpstr>
      <vt:lpstr>Dan Persful</vt:lpstr>
      <vt:lpstr>Daniel Dumitru</vt:lpstr>
      <vt:lpstr>Daniel Henry</vt:lpstr>
      <vt:lpstr>Daniel Smith</vt:lpstr>
      <vt:lpstr>Danny Payne</vt:lpstr>
      <vt:lpstr>Danny Sissom</vt:lpstr>
      <vt:lpstr>Dave Eisenschmied</vt:lpstr>
      <vt:lpstr>Dave Jennings</vt:lpstr>
      <vt:lpstr>Dave Tomlinson</vt:lpstr>
      <vt:lpstr>David Buckley</vt:lpstr>
      <vt:lpstr>David Huff</vt:lpstr>
      <vt:lpstr>David McGeorge</vt:lpstr>
      <vt:lpstr>David Lewis</vt:lpstr>
      <vt:lpstr>David Strother</vt:lpstr>
      <vt:lpstr>Del Dillon</vt:lpstr>
      <vt:lpstr>Devon Tomlinson</vt:lpstr>
      <vt:lpstr>Dina Tunberg</vt:lpstr>
      <vt:lpstr>Doc Gilliam</vt:lpstr>
      <vt:lpstr>Don Christensen</vt:lpstr>
      <vt:lpstr>Don Wilson</vt:lpstr>
      <vt:lpstr>Doug Gabbard</vt:lpstr>
      <vt:lpstr>Doug Lingle</vt:lpstr>
      <vt:lpstr>Dustin Wilson</vt:lpstr>
      <vt:lpstr>Dwayne Lewis</vt:lpstr>
      <vt:lpstr>Eddie Robertson</vt:lpstr>
      <vt:lpstr>Eric Petzoldt</vt:lpstr>
      <vt:lpstr>Evelio McDonald</vt:lpstr>
      <vt:lpstr>Foster Arvin</vt:lpstr>
      <vt:lpstr>Frank Baird</vt:lpstr>
      <vt:lpstr>Fred Jamison</vt:lpstr>
      <vt:lpstr>Fred Sears</vt:lpstr>
      <vt:lpstr>Freddy Geiselbreth</vt:lpstr>
      <vt:lpstr>Gary Hicks</vt:lpstr>
      <vt:lpstr>Gerry Rodriguez</vt:lpstr>
      <vt:lpstr>Gil Valdez</vt:lpstr>
      <vt:lpstr>Hal Tate</vt:lpstr>
      <vt:lpstr>Harold Reynolds</vt:lpstr>
      <vt:lpstr>Holden Perez</vt:lpstr>
      <vt:lpstr>Hubert Kelsheimer</vt:lpstr>
      <vt:lpstr>Jack Baker</vt:lpstr>
      <vt:lpstr>James Braddy</vt:lpstr>
      <vt:lpstr>James Carroll</vt:lpstr>
      <vt:lpstr>James Helmuth</vt:lpstr>
      <vt:lpstr>James Roach</vt:lpstr>
      <vt:lpstr>Jamie Compton</vt:lpstr>
      <vt:lpstr>Janice Engleman</vt:lpstr>
      <vt:lpstr>Jason Chegwidden</vt:lpstr>
      <vt:lpstr>Jason Gosnell</vt:lpstr>
      <vt:lpstr>Jay Boyd</vt:lpstr>
      <vt:lpstr>Jeff Riester</vt:lpstr>
      <vt:lpstr>Jerry Hensler</vt:lpstr>
      <vt:lpstr>Jerry Thompson</vt:lpstr>
      <vt:lpstr>Jim Davis</vt:lpstr>
      <vt:lpstr>Jim Fortmon</vt:lpstr>
      <vt:lpstr>Jim Haley</vt:lpstr>
      <vt:lpstr>Jim Parnell</vt:lpstr>
      <vt:lpstr>Jim Peek</vt:lpstr>
      <vt:lpstr>Jim Pierce</vt:lpstr>
      <vt:lpstr>Jim Peightal</vt:lpstr>
      <vt:lpstr>Jim Starr</vt:lpstr>
      <vt:lpstr>Jim Stewart</vt:lpstr>
      <vt:lpstr>Jim Sullivan</vt:lpstr>
      <vt:lpstr>Jim Swaringin</vt:lpstr>
      <vt:lpstr>Jimmy Tate</vt:lpstr>
      <vt:lpstr>JJ Griffin</vt:lpstr>
      <vt:lpstr>Jody Campbell</vt:lpstr>
      <vt:lpstr>Joe David</vt:lpstr>
      <vt:lpstr>Joe Chacon</vt:lpstr>
      <vt:lpstr>Joe Jarrell</vt:lpstr>
      <vt:lpstr>Joe Shahan</vt:lpstr>
      <vt:lpstr>Joe Yanez</vt:lpstr>
      <vt:lpstr>John Attaway</vt:lpstr>
      <vt:lpstr>John Gardner</vt:lpstr>
      <vt:lpstr>John Krenik</vt:lpstr>
      <vt:lpstr>John Laseter</vt:lpstr>
      <vt:lpstr>John Pormann</vt:lpstr>
      <vt:lpstr>John Vinblad</vt:lpstr>
      <vt:lpstr>Johnny Mathews</vt:lpstr>
      <vt:lpstr>Jon McGeorge</vt:lpstr>
      <vt:lpstr>Josie Hensler</vt:lpstr>
      <vt:lpstr>Jud Denniston</vt:lpstr>
      <vt:lpstr>Julian Morrison</vt:lpstr>
      <vt:lpstr>Justin Fortson</vt:lpstr>
      <vt:lpstr>Ken Osmond</vt:lpstr>
      <vt:lpstr>Ken Patton</vt:lpstr>
      <vt:lpstr>Ken Mix</vt:lpstr>
      <vt:lpstr>Kenneth Sledge</vt:lpstr>
      <vt:lpstr>Kevin Sullivan</vt:lpstr>
      <vt:lpstr>Kirby Dahl</vt:lpstr>
      <vt:lpstr>K.  J.Bailey</vt:lpstr>
      <vt:lpstr>Kris Cadena</vt:lpstr>
      <vt:lpstr>Larry McGill</vt:lpstr>
      <vt:lpstr>Larry Smith</vt:lpstr>
      <vt:lpstr>Larry Taylor</vt:lpstr>
      <vt:lpstr>Larry Watson</vt:lpstr>
      <vt:lpstr>Leo Beatty</vt:lpstr>
      <vt:lpstr>Les Williams</vt:lpstr>
      <vt:lpstr>Lloyd Breedlove</vt:lpstr>
      <vt:lpstr>Logon Howell</vt:lpstr>
      <vt:lpstr>Lukas Brooks</vt:lpstr>
      <vt:lpstr>Luke Carroll</vt:lpstr>
      <vt:lpstr>Mackenzie Johns</vt:lpstr>
      <vt:lpstr>Manny Cerda</vt:lpstr>
      <vt:lpstr>Marc Young</vt:lpstr>
      <vt:lpstr>Mark Adams</vt:lpstr>
      <vt:lpstr>Mark Burns</vt:lpstr>
      <vt:lpstr>Mark Caldwell</vt:lpstr>
      <vt:lpstr>Mark Self</vt:lpstr>
      <vt:lpstr>Mason Whitaker</vt:lpstr>
      <vt:lpstr>Matt Bennett</vt:lpstr>
      <vt:lpstr>Mathew Strong</vt:lpstr>
      <vt:lpstr>Matthew Tignor</vt:lpstr>
      <vt:lpstr>Max Dixon</vt:lpstr>
      <vt:lpstr>Melvin Ferguson</vt:lpstr>
      <vt:lpstr>Michael Howell</vt:lpstr>
      <vt:lpstr>Michael Jordon</vt:lpstr>
      <vt:lpstr>Michael Wilson</vt:lpstr>
      <vt:lpstr>Mike Engbert</vt:lpstr>
      <vt:lpstr>Mike Gross</vt:lpstr>
      <vt:lpstr>Noah Johns</vt:lpstr>
      <vt:lpstr>Norman Presson</vt:lpstr>
      <vt:lpstr>Op Stogsdale</vt:lpstr>
      <vt:lpstr>Otis Riffey</vt:lpstr>
      <vt:lpstr>Pam Gates</vt:lpstr>
      <vt:lpstr>Pat Gill</vt:lpstr>
      <vt:lpstr>Patrick Kennedy</vt:lpstr>
      <vt:lpstr>Paul Dyer</vt:lpstr>
      <vt:lpstr>Paul East</vt:lpstr>
      <vt:lpstr>Pedon Pelphrey</vt:lpstr>
      <vt:lpstr>Randy Herrmann</vt:lpstr>
      <vt:lpstr>Randy Lantrip</vt:lpstr>
      <vt:lpstr>Rebecca Carroll</vt:lpstr>
      <vt:lpstr>Rene Melendez</vt:lpstr>
      <vt:lpstr>Rex Thompson</vt:lpstr>
      <vt:lpstr>Rick Gray</vt:lpstr>
      <vt:lpstr>Rick Hahn</vt:lpstr>
      <vt:lpstr>Ricky Haley</vt:lpstr>
      <vt:lpstr>Ricky Kyker</vt:lpstr>
      <vt:lpstr>Rick Powers</vt:lpstr>
      <vt:lpstr>Robert Koot</vt:lpstr>
      <vt:lpstr>Robby King</vt:lpstr>
      <vt:lpstr>Rocky Robinson</vt:lpstr>
      <vt:lpstr>Ronald Blasko</vt:lpstr>
      <vt:lpstr>Ron Kunath</vt:lpstr>
      <vt:lpstr>Ronald McCollum</vt:lpstr>
      <vt:lpstr>Ron Herring</vt:lpstr>
      <vt:lpstr>Russ Peters</vt:lpstr>
      <vt:lpstr>Ryan Gray</vt:lpstr>
      <vt:lpstr>Samantha Holland</vt:lpstr>
      <vt:lpstr>Shawn Carroll</vt:lpstr>
      <vt:lpstr>John Petteruti</vt:lpstr>
      <vt:lpstr>Scott McClure</vt:lpstr>
      <vt:lpstr>Scott Worthington</vt:lpstr>
      <vt:lpstr>Steve Fletcher</vt:lpstr>
      <vt:lpstr>Steve Kiemele</vt:lpstr>
      <vt:lpstr>Stephen Rorer</vt:lpstr>
      <vt:lpstr>Stump Eaton</vt:lpstr>
      <vt:lpstr>Tim Brown</vt:lpstr>
      <vt:lpstr>Tony Brazil</vt:lpstr>
      <vt:lpstr>Tommy Moss</vt:lpstr>
      <vt:lpstr>Simon Milov</vt:lpstr>
      <vt:lpstr>Stanley Canter</vt:lpstr>
      <vt:lpstr>Steve DuVall</vt:lpstr>
      <vt:lpstr>Steve Nicholas</vt:lpstr>
      <vt:lpstr>Steve Pennington</vt:lpstr>
      <vt:lpstr>Steven Shimotsu</vt:lpstr>
      <vt:lpstr>Theodore Farkas</vt:lpstr>
      <vt:lpstr>Thomas Murrell</vt:lpstr>
      <vt:lpstr>Terry Clothier</vt:lpstr>
      <vt:lpstr>Tim Grimme</vt:lpstr>
      <vt:lpstr>Tim Riddell</vt:lpstr>
      <vt:lpstr>Tim Thomas</vt:lpstr>
      <vt:lpstr>Timmy Roland</vt:lpstr>
      <vt:lpstr>Tom Cunningham</vt:lpstr>
      <vt:lpstr>Tom Tignor</vt:lpstr>
      <vt:lpstr>Tommy Cole</vt:lpstr>
      <vt:lpstr>Tommy Mills</vt:lpstr>
      <vt:lpstr>Todd Wilson</vt:lpstr>
      <vt:lpstr>Tracy Self</vt:lpstr>
      <vt:lpstr>Van Presson</vt:lpstr>
      <vt:lpstr>Vanessa Brown</vt:lpstr>
      <vt:lpstr>Wade Haley</vt:lpstr>
      <vt:lpstr>Walley Smallwood</vt:lpstr>
      <vt:lpstr>Walter Smith</vt:lpstr>
      <vt:lpstr>Wayne Yates</vt:lpstr>
      <vt:lpstr>Wayne Wills</vt:lpstr>
      <vt:lpstr>Woody Smith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2023-01-28T14:36:16Z</dcterms:modified>
</cp:coreProperties>
</file>