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13_ncr:1_{389A796C-F88A-46A6-8587-82EE6858C907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National Rankings" sheetId="1" r:id="rId1"/>
    <sheet name="Annette McClure" sheetId="289" r:id="rId2"/>
    <sheet name="Bill Glausier" sheetId="252" r:id="rId3"/>
    <sheet name="Billy Miller" sheetId="304" r:id="rId4"/>
    <sheet name="Bob Blaine" sheetId="305" r:id="rId5"/>
    <sheet name="Bud Stell" sheetId="192" r:id="rId6"/>
    <sheet name="Charles Miller" sheetId="283" r:id="rId7"/>
    <sheet name="Chris Helton" sheetId="265" r:id="rId8"/>
    <sheet name="Chuck Brooks" sheetId="307" r:id="rId9"/>
    <sheet name="Dana Waxler" sheetId="290" r:id="rId10"/>
    <sheet name="Darrell Moore" sheetId="308" r:id="rId11"/>
    <sheet name="Darren Krumwiede" sheetId="158" r:id="rId12"/>
    <sheet name="Dave Eisenschmied" sheetId="284" r:id="rId13"/>
    <sheet name="Dustin Fugate" sheetId="309" r:id="rId14"/>
    <sheet name="Eric Smith" sheetId="287" r:id="rId15"/>
    <sheet name="Frank Baird" sheetId="291" r:id="rId16"/>
    <sheet name="Fred Jamison" sheetId="212" r:id="rId17"/>
    <sheet name="Freddy Geiselbreth" sheetId="188" r:id="rId18"/>
    <sheet name="Gary Silvernail" sheetId="296" r:id="rId19"/>
    <sheet name="Greg Keefer" sheetId="297" r:id="rId20"/>
    <sheet name="James Soileau" sheetId="213" r:id="rId21"/>
    <sheet name="Jeff Lloyd" sheetId="310" r:id="rId22"/>
    <sheet name="Jerry Willeford" sheetId="183" r:id="rId23"/>
    <sheet name="Jim Haley" sheetId="285" r:id="rId24"/>
    <sheet name="John Joseph" sheetId="292" r:id="rId25"/>
    <sheet name="John Hovan" sheetId="286" r:id="rId26"/>
    <sheet name="John Petteruti" sheetId="248" r:id="rId27"/>
    <sheet name="Josh Krumski" sheetId="311" r:id="rId28"/>
    <sheet name="Ken Osmond" sheetId="295" r:id="rId29"/>
    <sheet name="Leo Bourne" sheetId="298" r:id="rId30"/>
    <sheet name="Lisa Chacon" sheetId="288" r:id="rId31"/>
    <sheet name="Matt Brown" sheetId="293" r:id="rId32"/>
    <sheet name="Matthew Tignor" sheetId="303" r:id="rId33"/>
    <sheet name="Michael Blackard" sheetId="312" r:id="rId34"/>
    <sheet name="Mike Moore" sheetId="313" r:id="rId35"/>
    <sheet name="Park Cover" sheetId="314" r:id="rId36"/>
    <sheet name="Paul Dyer" sheetId="205" r:id="rId37"/>
    <sheet name="Paul Schray" sheetId="299" r:id="rId38"/>
    <sheet name="Robert Benoit II" sheetId="196" r:id="rId39"/>
    <sheet name="Robert Lee" sheetId="300" r:id="rId40"/>
    <sheet name="Roger Krouskop SR" sheetId="306" r:id="rId41"/>
    <sheet name="Ron Hradesky" sheetId="301" r:id="rId42"/>
    <sheet name="Ronald Blasko" sheetId="315" r:id="rId43"/>
    <sheet name="Ronald Herring" sheetId="159" r:id="rId44"/>
    <sheet name="Steve Muntzinger" sheetId="294" r:id="rId45"/>
    <sheet name="Tao Irtz" sheetId="239" r:id="rId46"/>
    <sheet name="Todd Hammer" sheetId="242" r:id="rId47"/>
    <sheet name="Tom Tignor" sheetId="302" r:id="rId48"/>
    <sheet name="Wade Moore" sheetId="271" r:id="rId49"/>
  </sheets>
  <externalReferences>
    <externalReference r:id="rId50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N4" i="315"/>
  <c r="L4" i="315"/>
  <c r="K4" i="315"/>
  <c r="H51" i="1"/>
  <c r="G51" i="1"/>
  <c r="F51" i="1"/>
  <c r="E51" i="1"/>
  <c r="D51" i="1"/>
  <c r="N4" i="314"/>
  <c r="L4" i="314"/>
  <c r="K4" i="314"/>
  <c r="H49" i="1"/>
  <c r="G49" i="1"/>
  <c r="F49" i="1"/>
  <c r="E49" i="1"/>
  <c r="D49" i="1"/>
  <c r="N4" i="313"/>
  <c r="L4" i="313"/>
  <c r="K4" i="313"/>
  <c r="H26" i="1"/>
  <c r="G26" i="1"/>
  <c r="F26" i="1"/>
  <c r="E26" i="1"/>
  <c r="D26" i="1"/>
  <c r="N4" i="312"/>
  <c r="L4" i="312"/>
  <c r="K4" i="312"/>
  <c r="H44" i="1"/>
  <c r="G44" i="1"/>
  <c r="F44" i="1"/>
  <c r="E44" i="1"/>
  <c r="D44" i="1"/>
  <c r="N4" i="311"/>
  <c r="L4" i="311"/>
  <c r="K4" i="311"/>
  <c r="H36" i="1"/>
  <c r="G36" i="1"/>
  <c r="F36" i="1"/>
  <c r="E36" i="1"/>
  <c r="D36" i="1"/>
  <c r="N4" i="310"/>
  <c r="L4" i="310"/>
  <c r="K4" i="310"/>
  <c r="H34" i="1"/>
  <c r="G34" i="1"/>
  <c r="F34" i="1"/>
  <c r="E34" i="1"/>
  <c r="D34" i="1"/>
  <c r="N4" i="309"/>
  <c r="L4" i="309"/>
  <c r="M4" i="309" s="1"/>
  <c r="O4" i="309" s="1"/>
  <c r="K4" i="309"/>
  <c r="H47" i="1"/>
  <c r="G47" i="1"/>
  <c r="F47" i="1"/>
  <c r="E47" i="1"/>
  <c r="D47" i="1"/>
  <c r="N4" i="308"/>
  <c r="L4" i="308"/>
  <c r="K4" i="308"/>
  <c r="H22" i="1"/>
  <c r="G22" i="1"/>
  <c r="F22" i="1"/>
  <c r="E22" i="1"/>
  <c r="D22" i="1"/>
  <c r="N4" i="307"/>
  <c r="L4" i="307"/>
  <c r="K4" i="307"/>
  <c r="H48" i="1"/>
  <c r="G48" i="1"/>
  <c r="F48" i="1"/>
  <c r="E48" i="1"/>
  <c r="D48" i="1"/>
  <c r="N4" i="306"/>
  <c r="L4" i="306"/>
  <c r="K4" i="306"/>
  <c r="H41" i="1"/>
  <c r="G41" i="1"/>
  <c r="F41" i="1"/>
  <c r="E41" i="1"/>
  <c r="D41" i="1"/>
  <c r="N4" i="305"/>
  <c r="L4" i="305"/>
  <c r="M4" i="305" s="1"/>
  <c r="K4" i="305"/>
  <c r="L3" i="303"/>
  <c r="M3" i="303" s="1"/>
  <c r="O3" i="303" s="1"/>
  <c r="K3" i="303"/>
  <c r="K5" i="303" s="1"/>
  <c r="D27" i="1" s="1"/>
  <c r="L3" i="302"/>
  <c r="M3" i="302" s="1"/>
  <c r="O3" i="302" s="1"/>
  <c r="K3" i="302"/>
  <c r="L4" i="283"/>
  <c r="K4" i="283"/>
  <c r="M4" i="283" s="1"/>
  <c r="O4" i="283" s="1"/>
  <c r="H38" i="1"/>
  <c r="G38" i="1"/>
  <c r="F38" i="1"/>
  <c r="E38" i="1"/>
  <c r="D38" i="1"/>
  <c r="N4" i="304"/>
  <c r="L4" i="304"/>
  <c r="M4" i="304" s="1"/>
  <c r="O4" i="304" s="1"/>
  <c r="K4" i="304"/>
  <c r="N5" i="303"/>
  <c r="G27" i="1" s="1"/>
  <c r="G21" i="1"/>
  <c r="N5" i="302"/>
  <c r="K5" i="302"/>
  <c r="D21" i="1" s="1"/>
  <c r="H45" i="1"/>
  <c r="G45" i="1"/>
  <c r="F45" i="1"/>
  <c r="E45" i="1"/>
  <c r="D45" i="1"/>
  <c r="N4" i="301"/>
  <c r="L4" i="301"/>
  <c r="K4" i="301"/>
  <c r="H35" i="1"/>
  <c r="G35" i="1"/>
  <c r="F35" i="1"/>
  <c r="E35" i="1"/>
  <c r="D35" i="1"/>
  <c r="N4" i="300"/>
  <c r="L4" i="300"/>
  <c r="K4" i="300"/>
  <c r="H50" i="1"/>
  <c r="G50" i="1"/>
  <c r="F50" i="1"/>
  <c r="E50" i="1"/>
  <c r="D50" i="1"/>
  <c r="N4" i="299"/>
  <c r="L4" i="299"/>
  <c r="M4" i="299" s="1"/>
  <c r="O4" i="299" s="1"/>
  <c r="K4" i="299"/>
  <c r="G53" i="1"/>
  <c r="N5" i="298"/>
  <c r="L5" i="298"/>
  <c r="E53" i="1" s="1"/>
  <c r="K5" i="298"/>
  <c r="D53" i="1" s="1"/>
  <c r="H23" i="1"/>
  <c r="G23" i="1"/>
  <c r="F23" i="1"/>
  <c r="E23" i="1"/>
  <c r="D23" i="1"/>
  <c r="N4" i="297"/>
  <c r="L4" i="297"/>
  <c r="M4" i="297" s="1"/>
  <c r="O4" i="297" s="1"/>
  <c r="K4" i="297"/>
  <c r="H43" i="1"/>
  <c r="G43" i="1"/>
  <c r="F43" i="1"/>
  <c r="E43" i="1"/>
  <c r="D43" i="1"/>
  <c r="N4" i="296"/>
  <c r="L4" i="296"/>
  <c r="M4" i="296" s="1"/>
  <c r="O4" i="296" s="1"/>
  <c r="K4" i="296"/>
  <c r="L5" i="248"/>
  <c r="K5" i="248"/>
  <c r="G33" i="1"/>
  <c r="E33" i="1"/>
  <c r="N5" i="295"/>
  <c r="L5" i="295"/>
  <c r="K5" i="295"/>
  <c r="M5" i="295" s="1"/>
  <c r="O5" i="295" s="1"/>
  <c r="H33" i="1" s="1"/>
  <c r="N5" i="294"/>
  <c r="G40" i="1" s="1"/>
  <c r="L5" i="294"/>
  <c r="E40" i="1" s="1"/>
  <c r="K5" i="294"/>
  <c r="D40" i="1" s="1"/>
  <c r="N5" i="293"/>
  <c r="G37" i="1" s="1"/>
  <c r="L5" i="293"/>
  <c r="E37" i="1" s="1"/>
  <c r="K5" i="293"/>
  <c r="D37" i="1" s="1"/>
  <c r="N6" i="292"/>
  <c r="G46" i="1" s="1"/>
  <c r="L6" i="292"/>
  <c r="E46" i="1" s="1"/>
  <c r="K6" i="292"/>
  <c r="D46" i="1" s="1"/>
  <c r="N6" i="291"/>
  <c r="G18" i="1" s="1"/>
  <c r="L6" i="291"/>
  <c r="K6" i="291"/>
  <c r="D18" i="1" s="1"/>
  <c r="N6" i="290"/>
  <c r="G24" i="1" s="1"/>
  <c r="L6" i="290"/>
  <c r="E24" i="1" s="1"/>
  <c r="K6" i="290"/>
  <c r="D24" i="1" s="1"/>
  <c r="N6" i="289"/>
  <c r="G29" i="1" s="1"/>
  <c r="L6" i="289"/>
  <c r="K6" i="289"/>
  <c r="D29" i="1" s="1"/>
  <c r="H52" i="1"/>
  <c r="G52" i="1"/>
  <c r="F52" i="1"/>
  <c r="E52" i="1"/>
  <c r="D52" i="1"/>
  <c r="N4" i="288"/>
  <c r="L4" i="288"/>
  <c r="K4" i="288"/>
  <c r="H54" i="1"/>
  <c r="G54" i="1"/>
  <c r="F54" i="1"/>
  <c r="E54" i="1"/>
  <c r="D54" i="1"/>
  <c r="N4" i="287"/>
  <c r="L4" i="287"/>
  <c r="M4" i="287" s="1"/>
  <c r="O4" i="287" s="1"/>
  <c r="K4" i="287"/>
  <c r="N5" i="286"/>
  <c r="G39" i="1" s="1"/>
  <c r="L5" i="286"/>
  <c r="M5" i="286" s="1"/>
  <c r="K5" i="286"/>
  <c r="D39" i="1" s="1"/>
  <c r="N7" i="285"/>
  <c r="G16" i="1" s="1"/>
  <c r="L7" i="285"/>
  <c r="K7" i="285"/>
  <c r="D16" i="1" s="1"/>
  <c r="G19" i="1"/>
  <c r="N5" i="284"/>
  <c r="L5" i="284"/>
  <c r="E19" i="1" s="1"/>
  <c r="K5" i="284"/>
  <c r="D19" i="1" s="1"/>
  <c r="N6" i="283"/>
  <c r="G14" i="1" s="1"/>
  <c r="L6" i="283"/>
  <c r="K6" i="283"/>
  <c r="D14" i="1" s="1"/>
  <c r="F33" i="1" l="1"/>
  <c r="D33" i="1"/>
  <c r="M4" i="315"/>
  <c r="O4" i="315" s="1"/>
  <c r="M4" i="314"/>
  <c r="O4" i="314" s="1"/>
  <c r="M4" i="313"/>
  <c r="O4" i="313" s="1"/>
  <c r="M4" i="312"/>
  <c r="O4" i="312" s="1"/>
  <c r="M4" i="311"/>
  <c r="O4" i="311" s="1"/>
  <c r="M4" i="310"/>
  <c r="O4" i="310" s="1"/>
  <c r="M4" i="308"/>
  <c r="O4" i="308" s="1"/>
  <c r="M4" i="307"/>
  <c r="O4" i="307" s="1"/>
  <c r="M4" i="306"/>
  <c r="O4" i="306" s="1"/>
  <c r="O4" i="305"/>
  <c r="M5" i="248"/>
  <c r="O5" i="248" s="1"/>
  <c r="M6" i="291"/>
  <c r="O6" i="291" s="1"/>
  <c r="H18" i="1" s="1"/>
  <c r="M6" i="289"/>
  <c r="O6" i="289" s="1"/>
  <c r="H29" i="1" s="1"/>
  <c r="L5" i="303"/>
  <c r="M5" i="303" s="1"/>
  <c r="O5" i="303" s="1"/>
  <c r="H27" i="1" s="1"/>
  <c r="E27" i="1"/>
  <c r="F27" i="1"/>
  <c r="L5" i="302"/>
  <c r="M6" i="283"/>
  <c r="O6" i="283" s="1"/>
  <c r="H14" i="1" s="1"/>
  <c r="E14" i="1"/>
  <c r="M4" i="301"/>
  <c r="O4" i="301" s="1"/>
  <c r="M4" i="300"/>
  <c r="O4" i="300" s="1"/>
  <c r="M5" i="298"/>
  <c r="O5" i="286"/>
  <c r="H39" i="1" s="1"/>
  <c r="E39" i="1"/>
  <c r="F39" i="1"/>
  <c r="E18" i="1"/>
  <c r="F18" i="1"/>
  <c r="M6" i="290"/>
  <c r="F24" i="1" s="1"/>
  <c r="E29" i="1"/>
  <c r="M5" i="294"/>
  <c r="M5" i="293"/>
  <c r="M6" i="292"/>
  <c r="M7" i="285"/>
  <c r="O7" i="285" s="1"/>
  <c r="H16" i="1" s="1"/>
  <c r="M4" i="288"/>
  <c r="O4" i="288" s="1"/>
  <c r="E16" i="1"/>
  <c r="F16" i="1"/>
  <c r="M5" i="284"/>
  <c r="L7" i="271"/>
  <c r="E15" i="1" s="1"/>
  <c r="K7" i="271"/>
  <c r="D15" i="1" s="1"/>
  <c r="N7" i="271"/>
  <c r="G15" i="1" s="1"/>
  <c r="N5" i="265"/>
  <c r="G20" i="1" s="1"/>
  <c r="L5" i="265"/>
  <c r="E20" i="1" s="1"/>
  <c r="K5" i="265"/>
  <c r="D20" i="1" s="1"/>
  <c r="O5" i="298" l="1"/>
  <c r="H53" i="1" s="1"/>
  <c r="F53" i="1"/>
  <c r="O5" i="294"/>
  <c r="H40" i="1" s="1"/>
  <c r="F40" i="1"/>
  <c r="F29" i="1"/>
  <c r="M5" i="302"/>
  <c r="E21" i="1"/>
  <c r="F14" i="1"/>
  <c r="O5" i="284"/>
  <c r="H19" i="1" s="1"/>
  <c r="F19" i="1"/>
  <c r="O5" i="293"/>
  <c r="H37" i="1" s="1"/>
  <c r="F37" i="1"/>
  <c r="O6" i="292"/>
  <c r="H46" i="1" s="1"/>
  <c r="F46" i="1"/>
  <c r="O6" i="290"/>
  <c r="H24" i="1" s="1"/>
  <c r="M5" i="265"/>
  <c r="M7" i="271"/>
  <c r="D42" i="1"/>
  <c r="N4" i="252"/>
  <c r="G42" i="1" s="1"/>
  <c r="L4" i="252"/>
  <c r="E42" i="1" s="1"/>
  <c r="K4" i="252"/>
  <c r="N8" i="248"/>
  <c r="G13" i="1" s="1"/>
  <c r="L8" i="248"/>
  <c r="E13" i="1" s="1"/>
  <c r="K8" i="248"/>
  <c r="D13" i="1" s="1"/>
  <c r="N5" i="242"/>
  <c r="G32" i="1" s="1"/>
  <c r="L5" i="242"/>
  <c r="K5" i="242"/>
  <c r="D32" i="1" s="1"/>
  <c r="N10" i="205"/>
  <c r="G8" i="1" s="1"/>
  <c r="L10" i="205"/>
  <c r="E8" i="1" s="1"/>
  <c r="K10" i="205"/>
  <c r="D8" i="1" s="1"/>
  <c r="N4" i="239"/>
  <c r="G28" i="1" s="1"/>
  <c r="L4" i="239"/>
  <c r="E28" i="1" s="1"/>
  <c r="K4" i="239"/>
  <c r="D28" i="1" s="1"/>
  <c r="N5" i="196"/>
  <c r="G31" i="1" s="1"/>
  <c r="L5" i="196"/>
  <c r="E31" i="1" s="1"/>
  <c r="K5" i="196"/>
  <c r="D31" i="1" s="1"/>
  <c r="D17" i="1"/>
  <c r="N5" i="188"/>
  <c r="G17" i="1" s="1"/>
  <c r="L5" i="188"/>
  <c r="E17" i="1" s="1"/>
  <c r="K5" i="188"/>
  <c r="N7" i="192"/>
  <c r="G12" i="1" s="1"/>
  <c r="L7" i="192"/>
  <c r="K7" i="192"/>
  <c r="D12" i="1" s="1"/>
  <c r="N4" i="213"/>
  <c r="G55" i="1" s="1"/>
  <c r="L4" i="213"/>
  <c r="E55" i="1" s="1"/>
  <c r="K4" i="213"/>
  <c r="D55" i="1" s="1"/>
  <c r="N4" i="212"/>
  <c r="G30" i="1" s="1"/>
  <c r="L4" i="212"/>
  <c r="E30" i="1" s="1"/>
  <c r="K4" i="212"/>
  <c r="D30" i="1" s="1"/>
  <c r="N17" i="183"/>
  <c r="G6" i="1" s="1"/>
  <c r="L17" i="183"/>
  <c r="E6" i="1" s="1"/>
  <c r="K17" i="183"/>
  <c r="D6" i="1" s="1"/>
  <c r="N12" i="159"/>
  <c r="G7" i="1" s="1"/>
  <c r="L12" i="159"/>
  <c r="E7" i="1" s="1"/>
  <c r="K12" i="159"/>
  <c r="D7" i="1" s="1"/>
  <c r="N10" i="158"/>
  <c r="G9" i="1" s="1"/>
  <c r="L10" i="158"/>
  <c r="E9" i="1" s="1"/>
  <c r="K10" i="158"/>
  <c r="D9" i="1" s="1"/>
  <c r="F21" i="1" l="1"/>
  <c r="O5" i="302"/>
  <c r="H21" i="1" s="1"/>
  <c r="O7" i="271"/>
  <c r="H15" i="1" s="1"/>
  <c r="F15" i="1"/>
  <c r="O5" i="265"/>
  <c r="H20" i="1" s="1"/>
  <c r="F20" i="1"/>
  <c r="M5" i="242"/>
  <c r="O5" i="242" s="1"/>
  <c r="H32" i="1" s="1"/>
  <c r="M7" i="192"/>
  <c r="F12" i="1" s="1"/>
  <c r="M4" i="252"/>
  <c r="E32" i="1"/>
  <c r="M8" i="248"/>
  <c r="M5" i="196"/>
  <c r="F31" i="1" s="1"/>
  <c r="M5" i="188"/>
  <c r="E12" i="1"/>
  <c r="M4" i="239"/>
  <c r="M10" i="205"/>
  <c r="M4" i="213"/>
  <c r="M4" i="212"/>
  <c r="M10" i="158"/>
  <c r="M17" i="183"/>
  <c r="M12" i="159"/>
  <c r="O7" i="192" l="1"/>
  <c r="H12" i="1" s="1"/>
  <c r="F32" i="1"/>
  <c r="O4" i="252"/>
  <c r="H42" i="1" s="1"/>
  <c r="F42" i="1"/>
  <c r="O4" i="239"/>
  <c r="H28" i="1" s="1"/>
  <c r="F28" i="1"/>
  <c r="O8" i="248"/>
  <c r="H13" i="1" s="1"/>
  <c r="F13" i="1"/>
  <c r="O4" i="212"/>
  <c r="H30" i="1" s="1"/>
  <c r="F30" i="1"/>
  <c r="O5" i="196"/>
  <c r="H31" i="1" s="1"/>
  <c r="O10" i="205"/>
  <c r="H8" i="1" s="1"/>
  <c r="F8" i="1"/>
  <c r="O4" i="213"/>
  <c r="H55" i="1" s="1"/>
  <c r="F55" i="1"/>
  <c r="O5" i="188"/>
  <c r="H17" i="1" s="1"/>
  <c r="F17" i="1"/>
  <c r="O17" i="183"/>
  <c r="H6" i="1" s="1"/>
  <c r="F6" i="1"/>
  <c r="O10" i="158"/>
  <c r="H9" i="1" s="1"/>
  <c r="F9" i="1"/>
  <c r="O12" i="159"/>
  <c r="H7" i="1" s="1"/>
  <c r="F7" i="1"/>
</calcChain>
</file>

<file path=xl/sharedStrings.xml><?xml version="1.0" encoding="utf-8"?>
<sst xmlns="http://schemas.openxmlformats.org/spreadsheetml/2006/main" count="1231" uniqueCount="99">
  <si>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</si>
  <si>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</si>
  <si>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</si>
  <si>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</si>
  <si>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</si>
  <si>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</si>
  <si>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</si>
  <si>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</si>
  <si>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</si>
  <si>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</si>
  <si>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</si>
  <si>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</si>
  <si>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</si>
  <si>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</si>
  <si>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</si>
  <si>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</si>
  <si>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</si>
  <si>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</si>
  <si>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</si>
  <si>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</si>
  <si>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Unlimited</t>
  </si>
  <si>
    <t>Back to Ranking</t>
  </si>
  <si>
    <t>Elberton, GA #2</t>
  </si>
  <si>
    <t>National Agg + Points</t>
  </si>
  <si>
    <t>San Angelo, TX</t>
  </si>
  <si>
    <t>Darren Krumwiede</t>
  </si>
  <si>
    <t>Ronald Herring</t>
  </si>
  <si>
    <t>Belton, SC</t>
  </si>
  <si>
    <t>John Hovan</t>
  </si>
  <si>
    <t>Boerne, TX</t>
  </si>
  <si>
    <t>Jerry Willeford</t>
  </si>
  <si>
    <t>Laurel, MS</t>
  </si>
  <si>
    <t>Bud Stell</t>
  </si>
  <si>
    <t>Robert Benoit II</t>
  </si>
  <si>
    <t>Iowa, LA</t>
  </si>
  <si>
    <t>Paul Dyer</t>
  </si>
  <si>
    <t>Fred Jamison</t>
  </si>
  <si>
    <t xml:space="preserve">Unlimited </t>
  </si>
  <si>
    <t>James Soileau</t>
  </si>
  <si>
    <t>Freddy Geiselgreth</t>
  </si>
  <si>
    <t>Jackson, KY</t>
  </si>
  <si>
    <t>Wilmore,KY</t>
  </si>
  <si>
    <t>Todd Hammer</t>
  </si>
  <si>
    <t>Tao Irtz</t>
  </si>
  <si>
    <t>John Petteruti</t>
  </si>
  <si>
    <t>Jim Haley</t>
  </si>
  <si>
    <t>Bill Glausier</t>
  </si>
  <si>
    <t>Chris Helton</t>
  </si>
  <si>
    <t>Wade Moore</t>
  </si>
  <si>
    <t>HillTop</t>
  </si>
  <si>
    <t>Biloxi, MS</t>
  </si>
  <si>
    <t>Charles Miller</t>
  </si>
  <si>
    <t>Dave Eisenschmied</t>
  </si>
  <si>
    <t>TAO IRTZ</t>
  </si>
  <si>
    <t>ABRA UNLIMITED 2023</t>
  </si>
  <si>
    <t>Robert Benoit III</t>
  </si>
  <si>
    <t>Elberton, GA</t>
  </si>
  <si>
    <t>Eric Smith</t>
  </si>
  <si>
    <t>Lisa Chacon</t>
  </si>
  <si>
    <t>Annette McClure</t>
  </si>
  <si>
    <t>Delphos, OH</t>
  </si>
  <si>
    <t>Dana Waxler</t>
  </si>
  <si>
    <t>Frank Baird</t>
  </si>
  <si>
    <t>Madisonville, TN</t>
  </si>
  <si>
    <t>John Joseph</t>
  </si>
  <si>
    <t>Matt Brown</t>
  </si>
  <si>
    <t>Steve Muntzinger</t>
  </si>
  <si>
    <t>Celina, OH</t>
  </si>
  <si>
    <t>Ken Osmond</t>
  </si>
  <si>
    <t>Gary Silvernail</t>
  </si>
  <si>
    <t>Ashtabula, OH</t>
  </si>
  <si>
    <t>Greg Keefer</t>
  </si>
  <si>
    <t>Leo Bourne</t>
  </si>
  <si>
    <t>Brushy Mtn,  VA</t>
  </si>
  <si>
    <t>Paul Schray</t>
  </si>
  <si>
    <t>Robert Lee</t>
  </si>
  <si>
    <t>Ron Hradesky</t>
  </si>
  <si>
    <t>Bristol, VA</t>
  </si>
  <si>
    <t>Tom Tignor</t>
  </si>
  <si>
    <t>Matthew Tignor</t>
  </si>
  <si>
    <t>Billy Miller</t>
  </si>
  <si>
    <t>Bristol,VA</t>
  </si>
  <si>
    <t>Bob Blaine</t>
  </si>
  <si>
    <t>Roger Krouskop SR</t>
  </si>
  <si>
    <t>Biloxi MS</t>
  </si>
  <si>
    <t>Freddy Geiselbreth</t>
  </si>
  <si>
    <t>Brushy Mtn, VA</t>
  </si>
  <si>
    <t>Mt. Sterling, KY</t>
  </si>
  <si>
    <t>Chuck Brooks</t>
  </si>
  <si>
    <t>Darrell Moore</t>
  </si>
  <si>
    <t>Dustin Fugate</t>
  </si>
  <si>
    <t>Jeff Lloyd</t>
  </si>
  <si>
    <t>Josh Krumski</t>
  </si>
  <si>
    <t>Michael Blackard</t>
  </si>
  <si>
    <t>Mike Moore</t>
  </si>
  <si>
    <t>Park Cover</t>
  </si>
  <si>
    <t>Ronald Blasko</t>
  </si>
  <si>
    <t>Windber, PA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</si>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</sst>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9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/>
      <protection locked="0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wrapText="1" shrinkToFit="1"/>
    </xf>
    <xf numFmtId="0" fontId="8" fillId="3" borderId="0" xfId="1" applyFont="1" applyFill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4" borderId="2" xfId="0" applyFont="1" applyFill="1" applyBorder="1" applyAlignment="1" applyProtection="1">
      <alignment horizontal="center"/>
      <protection locked="0"/>
    </xf>
    <xf numFmtId="14" fontId="5" fillId="4" borderId="2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 wrapText="1"/>
    </xf>
    <xf numFmtId="1" fontId="5" fillId="4" borderId="2" xfId="0" applyNumberFormat="1" applyFont="1" applyFill="1" applyBorder="1" applyAlignment="1" applyProtection="1">
      <alignment horizontal="center"/>
      <protection locked="0"/>
    </xf>
    <xf numFmtId="1" fontId="5" fillId="4" borderId="2" xfId="0" applyNumberFormat="1" applyFont="1" applyFill="1" applyBorder="1" applyAlignment="1" applyProtection="1">
      <alignment horizontal="center" wrapText="1"/>
      <protection hidden="1"/>
    </xf>
    <xf numFmtId="2" fontId="5" fillId="4" borderId="2" xfId="0" applyNumberFormat="1" applyFont="1" applyFill="1" applyBorder="1" applyAlignment="1" applyProtection="1">
      <alignment horizontal="center"/>
      <protection hidden="1"/>
    </xf>
    <xf numFmtId="1" fontId="5" fillId="4" borderId="2" xfId="0" applyNumberFormat="1" applyFont="1" applyFill="1" applyBorder="1" applyAlignment="1" applyProtection="1">
      <alignment horizontal="center"/>
      <protection hidden="1"/>
    </xf>
    <xf numFmtId="2" fontId="5" fillId="4" borderId="2" xfId="0" applyNumberFormat="1" applyFont="1" applyFill="1" applyBorder="1" applyAlignment="1" applyProtection="1">
      <alignment horizontal="center" wrapText="1"/>
      <protection hidden="1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>
      <alignment horizontal="center" wrapText="1"/>
    </xf>
    <xf numFmtId="1" fontId="5" fillId="4" borderId="1" xfId="0" applyNumberFormat="1" applyFont="1" applyFill="1" applyBorder="1" applyAlignment="1" applyProtection="1">
      <alignment horizontal="center" wrapText="1"/>
      <protection hidden="1"/>
    </xf>
    <xf numFmtId="2" fontId="5" fillId="4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2" fontId="5" fillId="4" borderId="1" xfId="0" applyNumberFormat="1" applyFont="1" applyFill="1" applyBorder="1" applyAlignment="1" applyProtection="1">
      <alignment horizontal="center" wrapText="1"/>
      <protection hidden="1"/>
    </xf>
    <xf numFmtId="49" fontId="10" fillId="4" borderId="1" xfId="0" applyNumberFormat="1" applyFont="1" applyFill="1" applyBorder="1" applyAlignment="1">
      <alignment horizontal="center" wrapText="1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4" borderId="1" xfId="0" applyFill="1" applyBorder="1"/>
    <xf numFmtId="2" fontId="0" fillId="0" borderId="0" xfId="0" applyNumberFormat="1"/>
    <xf numFmtId="0" fontId="0" fillId="4" borderId="0" xfId="0" applyFill="1"/>
    <xf numFmtId="0" fontId="6" fillId="2" borderId="0" xfId="0" applyFont="1" applyFill="1" applyAlignment="1">
      <alignment horizontal="center"/>
    </xf>
    <xf numFmtId="0" fontId="11" fillId="0" borderId="0" xfId="0" applyFont="1"/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Excel Built-in Normal" xfId="2" xr:uid="{E7EB9932-5F2E-4E59-BB66-3EC9803AA3B1}"/>
    <cellStyle name="Hyperlink" xfId="1" builtinId="8"/>
    <cellStyle name="Normal" xfId="0" builtinId="0"/>
  </cellStyles>
  <dxfs count="8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55"/>
  <sheetViews>
    <sheetView tabSelected="1" workbookViewId="0"/>
  </sheetViews>
  <sheetFormatPr defaultRowHeight="15" x14ac:dyDescent="0.25"/>
  <cols>
    <col min="1" max="1" width="9.140625" style="9"/>
    <col min="2" max="2" width="16.5703125" style="9" customWidth="1"/>
    <col min="3" max="3" width="22.7109375" style="9" customWidth="1"/>
    <col min="4" max="4" width="15.7109375" style="9" bestFit="1" customWidth="1"/>
    <col min="5" max="5" width="16.140625" style="9" bestFit="1" customWidth="1"/>
    <col min="6" max="6" width="9.140625" style="18"/>
    <col min="7" max="7" width="9.140625" style="9"/>
    <col min="8" max="8" width="16.28515625" style="18" bestFit="1" customWidth="1"/>
  </cols>
  <sheetData>
    <row r="1" spans="1:8" ht="24" customHeight="1" x14ac:dyDescent="0.25">
      <c r="A1" s="10"/>
      <c r="B1" s="10"/>
      <c r="C1" s="10"/>
      <c r="D1" s="10"/>
      <c r="E1" s="10"/>
      <c r="F1" s="17"/>
      <c r="G1" s="10"/>
      <c r="H1" s="17"/>
    </row>
    <row r="2" spans="1:8" ht="28.5" x14ac:dyDescent="0.45">
      <c r="A2" s="77" t="s">
        <v>54</v>
      </c>
      <c r="B2" s="78"/>
      <c r="C2" s="78"/>
      <c r="D2" s="78"/>
      <c r="E2" s="78"/>
      <c r="F2" s="78"/>
      <c r="G2" s="78"/>
      <c r="H2" s="78"/>
    </row>
    <row r="3" spans="1:8" ht="18.75" x14ac:dyDescent="0.3">
      <c r="A3" s="79" t="s">
        <v>23</v>
      </c>
      <c r="B3" s="80"/>
      <c r="C3" s="80"/>
      <c r="D3" s="80"/>
      <c r="E3" s="80"/>
      <c r="F3" s="80"/>
      <c r="G3" s="80"/>
      <c r="H3" s="80"/>
    </row>
    <row r="4" spans="1:8" x14ac:dyDescent="0.25">
      <c r="A4" s="10"/>
      <c r="B4" s="10"/>
      <c r="C4" s="10"/>
      <c r="D4" s="10"/>
      <c r="E4" s="10"/>
      <c r="F4" s="17"/>
      <c r="G4" s="10"/>
      <c r="H4" s="17"/>
    </row>
    <row r="5" spans="1:8" x14ac:dyDescent="0.25">
      <c r="A5" s="33" t="s">
        <v>0</v>
      </c>
      <c r="B5" s="33" t="s">
        <v>1</v>
      </c>
      <c r="C5" s="33" t="s">
        <v>2</v>
      </c>
      <c r="D5" s="33" t="s">
        <v>19</v>
      </c>
      <c r="E5" s="33" t="s">
        <v>16</v>
      </c>
      <c r="F5" s="36" t="s">
        <v>17</v>
      </c>
      <c r="G5" s="33" t="s">
        <v>14</v>
      </c>
      <c r="H5" s="36" t="s">
        <v>18</v>
      </c>
    </row>
    <row r="6" spans="1:8" x14ac:dyDescent="0.25">
      <c r="A6" s="33">
        <v>1</v>
      </c>
      <c r="B6" s="33" t="s">
        <v>20</v>
      </c>
      <c r="C6" s="37" t="s">
        <v>30</v>
      </c>
      <c r="D6" s="34">
        <f>SUM('Jerry Willeford'!K17)</f>
        <v>56</v>
      </c>
      <c r="E6" s="34">
        <f>SUM('Jerry Willeford'!L17)</f>
        <v>10612.006000000001</v>
      </c>
      <c r="F6" s="36">
        <f>SUM('Jerry Willeford'!M17)</f>
        <v>189.50010714285716</v>
      </c>
      <c r="G6" s="34">
        <f>SUM('Jerry Willeford'!N17)</f>
        <v>98</v>
      </c>
      <c r="H6" s="36">
        <f>SUM('Jerry Willeford'!O17)</f>
        <v>287.50010714285713</v>
      </c>
    </row>
    <row r="7" spans="1:8" x14ac:dyDescent="0.25">
      <c r="A7" s="33">
        <v>2</v>
      </c>
      <c r="B7" s="33" t="s">
        <v>20</v>
      </c>
      <c r="C7" s="35" t="s">
        <v>26</v>
      </c>
      <c r="D7" s="34">
        <f>SUM('Ronald Herring'!K12)</f>
        <v>36</v>
      </c>
      <c r="E7" s="34">
        <f>SUM('Ronald Herring'!L12)</f>
        <v>6774.0020000000004</v>
      </c>
      <c r="F7" s="36">
        <f>SUM('Ronald Herring'!M12)</f>
        <v>188.16672222222223</v>
      </c>
      <c r="G7" s="34">
        <f>SUM('Ronald Herring'!N12)</f>
        <v>47</v>
      </c>
      <c r="H7" s="36">
        <f>SUM('Ronald Herring'!O12)</f>
        <v>235.16672222222223</v>
      </c>
    </row>
    <row r="8" spans="1:8" x14ac:dyDescent="0.25">
      <c r="A8" s="33">
        <v>3</v>
      </c>
      <c r="B8" s="33" t="s">
        <v>20</v>
      </c>
      <c r="C8" s="35" t="s">
        <v>35</v>
      </c>
      <c r="D8" s="34">
        <f>SUM('Paul Dyer'!K10)</f>
        <v>28</v>
      </c>
      <c r="E8" s="34">
        <f>SUM('Paul Dyer'!L10)</f>
        <v>5234.0020999999997</v>
      </c>
      <c r="F8" s="36">
        <f>SUM('Paul Dyer'!M10)</f>
        <v>186.92864642857143</v>
      </c>
      <c r="G8" s="34">
        <f>SUM('Paul Dyer'!N10)</f>
        <v>37</v>
      </c>
      <c r="H8" s="36">
        <f>SUM('Paul Dyer'!O10)</f>
        <v>223.92864642857143</v>
      </c>
    </row>
    <row r="9" spans="1:8" x14ac:dyDescent="0.25">
      <c r="A9" s="33">
        <v>4</v>
      </c>
      <c r="B9" s="33" t="s">
        <v>20</v>
      </c>
      <c r="C9" s="35" t="s">
        <v>25</v>
      </c>
      <c r="D9" s="34">
        <f>SUM('Darren Krumwiede'!K10)</f>
        <v>28</v>
      </c>
      <c r="E9" s="34">
        <f>SUM('Darren Krumwiede'!L10)</f>
        <v>5158.0010000000002</v>
      </c>
      <c r="F9" s="36">
        <f>SUM('Darren Krumwiede'!M10)</f>
        <v>184.21432142857142</v>
      </c>
      <c r="G9" s="34">
        <f>SUM('Darren Krumwiede'!N10)</f>
        <v>35</v>
      </c>
      <c r="H9" s="36">
        <f>SUM('Darren Krumwiede'!O10)</f>
        <v>219.21432142857142</v>
      </c>
    </row>
    <row r="10" spans="1:8" x14ac:dyDescent="0.25">
      <c r="A10" s="39"/>
      <c r="B10" s="39"/>
      <c r="C10" s="54"/>
      <c r="D10" s="40"/>
      <c r="E10" s="40"/>
      <c r="F10" s="41"/>
      <c r="G10" s="40"/>
      <c r="H10" s="41"/>
    </row>
    <row r="11" spans="1:8" x14ac:dyDescent="0.25">
      <c r="A11" s="33" t="s">
        <v>0</v>
      </c>
      <c r="B11" s="33" t="s">
        <v>1</v>
      </c>
      <c r="C11" s="33" t="s">
        <v>2</v>
      </c>
      <c r="D11" s="33" t="s">
        <v>19</v>
      </c>
      <c r="E11" s="33" t="s">
        <v>16</v>
      </c>
      <c r="F11" s="36" t="s">
        <v>17</v>
      </c>
      <c r="G11" s="33" t="s">
        <v>14</v>
      </c>
      <c r="H11" s="36" t="s">
        <v>18</v>
      </c>
    </row>
    <row r="12" spans="1:8" x14ac:dyDescent="0.25">
      <c r="A12" s="33">
        <v>5</v>
      </c>
      <c r="B12" s="33" t="s">
        <v>20</v>
      </c>
      <c r="C12" s="38" t="s">
        <v>32</v>
      </c>
      <c r="D12" s="34">
        <f>SUM('Bud Stell'!K7)</f>
        <v>16</v>
      </c>
      <c r="E12" s="34">
        <f>SUM('Bud Stell'!L7)</f>
        <v>3080</v>
      </c>
      <c r="F12" s="36">
        <f>SUM('Bud Stell'!M7)</f>
        <v>192.5</v>
      </c>
      <c r="G12" s="34">
        <f>SUM('Bud Stell'!N7)</f>
        <v>43</v>
      </c>
      <c r="H12" s="36">
        <f>SUM('Bud Stell'!O7)</f>
        <v>235.5</v>
      </c>
    </row>
    <row r="13" spans="1:8" x14ac:dyDescent="0.25">
      <c r="A13" s="33">
        <v>6</v>
      </c>
      <c r="B13" s="33" t="s">
        <v>20</v>
      </c>
      <c r="C13" s="35" t="s">
        <v>44</v>
      </c>
      <c r="D13" s="34">
        <f>SUM('John Petteruti'!K8)</f>
        <v>18</v>
      </c>
      <c r="E13" s="34">
        <f>SUM('John Petteruti'!L8)</f>
        <v>3409.0084999999999</v>
      </c>
      <c r="F13" s="36">
        <f>SUM('John Petteruti'!M8)</f>
        <v>189.3893611111111</v>
      </c>
      <c r="G13" s="34">
        <f>SUM('John Petteruti'!N8)</f>
        <v>34</v>
      </c>
      <c r="H13" s="36">
        <f>SUM('John Petteruti'!O8)</f>
        <v>223.3893611111111</v>
      </c>
    </row>
    <row r="14" spans="1:8" x14ac:dyDescent="0.25">
      <c r="A14" s="33">
        <v>7</v>
      </c>
      <c r="B14" s="33" t="s">
        <v>20</v>
      </c>
      <c r="C14" s="35" t="s">
        <v>51</v>
      </c>
      <c r="D14" s="71">
        <f>SUM('Charles Miller'!K6)</f>
        <v>12</v>
      </c>
      <c r="E14" s="71">
        <f>SUM('Charles Miller'!L6)</f>
        <v>2309</v>
      </c>
      <c r="F14" s="72">
        <f>SUM('Charles Miller'!M6)</f>
        <v>192.41666666666666</v>
      </c>
      <c r="G14" s="71">
        <f>SUM('Charles Miller'!N6)</f>
        <v>30</v>
      </c>
      <c r="H14" s="72">
        <f>SUM('Charles Miller'!O6)</f>
        <v>222.41666666666666</v>
      </c>
    </row>
    <row r="15" spans="1:8" x14ac:dyDescent="0.25">
      <c r="A15" s="33">
        <v>8</v>
      </c>
      <c r="B15" s="33" t="s">
        <v>20</v>
      </c>
      <c r="C15" s="35" t="s">
        <v>48</v>
      </c>
      <c r="D15" s="34">
        <f>SUM('Wade Moore'!K7)</f>
        <v>16</v>
      </c>
      <c r="E15" s="34">
        <f>SUM('Wade Moore'!L7)</f>
        <v>3058</v>
      </c>
      <c r="F15" s="36">
        <f>SUM('Wade Moore'!M7)</f>
        <v>191.125</v>
      </c>
      <c r="G15" s="34">
        <f>SUM('Wade Moore'!N7)</f>
        <v>26</v>
      </c>
      <c r="H15" s="36">
        <f>SUM('Wade Moore'!O7)</f>
        <v>217.125</v>
      </c>
    </row>
    <row r="16" spans="1:8" x14ac:dyDescent="0.25">
      <c r="A16" s="33">
        <v>9</v>
      </c>
      <c r="B16" s="33" t="s">
        <v>20</v>
      </c>
      <c r="C16" s="35" t="s">
        <v>45</v>
      </c>
      <c r="D16" s="71">
        <f>SUM('Jim Haley'!K7)</f>
        <v>14</v>
      </c>
      <c r="E16" s="71">
        <f>SUM('Jim Haley'!L7)</f>
        <v>2650</v>
      </c>
      <c r="F16" s="72">
        <f>SUM('Jim Haley'!M7)</f>
        <v>189.28571428571428</v>
      </c>
      <c r="G16" s="71">
        <f>SUM('Jim Haley'!N7)</f>
        <v>20</v>
      </c>
      <c r="H16" s="72">
        <f>SUM('Jim Haley'!O7)</f>
        <v>209.28571428571428</v>
      </c>
    </row>
    <row r="17" spans="1:8" x14ac:dyDescent="0.25">
      <c r="A17" s="33">
        <v>10</v>
      </c>
      <c r="B17" s="33" t="s">
        <v>20</v>
      </c>
      <c r="C17" s="38" t="s">
        <v>39</v>
      </c>
      <c r="D17" s="34">
        <f>SUM('Freddy Geiselbreth'!K5)</f>
        <v>8</v>
      </c>
      <c r="E17" s="34">
        <f>SUM('Freddy Geiselbreth'!L5)</f>
        <v>1533</v>
      </c>
      <c r="F17" s="36">
        <f>SUM('Freddy Geiselbreth'!M5)</f>
        <v>191.625</v>
      </c>
      <c r="G17" s="34">
        <f>SUM('Freddy Geiselbreth'!N5)</f>
        <v>17</v>
      </c>
      <c r="H17" s="36">
        <f>SUM('Freddy Geiselbreth'!O5)</f>
        <v>208.625</v>
      </c>
    </row>
    <row r="18" spans="1:8" x14ac:dyDescent="0.25">
      <c r="A18" s="33">
        <v>11</v>
      </c>
      <c r="B18" s="33" t="s">
        <v>20</v>
      </c>
      <c r="C18" s="38" t="s">
        <v>62</v>
      </c>
      <c r="D18" s="34">
        <f>SUM('Frank Baird'!K6)</f>
        <v>12</v>
      </c>
      <c r="E18" s="34">
        <f>SUM('Frank Baird'!L6)</f>
        <v>2253.0010000000002</v>
      </c>
      <c r="F18" s="36">
        <f>SUM('Frank Baird'!M6)</f>
        <v>187.75008333333335</v>
      </c>
      <c r="G18" s="34">
        <f>SUM('Frank Baird'!N6)</f>
        <v>19</v>
      </c>
      <c r="H18" s="36">
        <f>SUM('Frank Baird'!O6)</f>
        <v>206.75008333333335</v>
      </c>
    </row>
    <row r="19" spans="1:8" x14ac:dyDescent="0.25">
      <c r="A19" s="33">
        <v>12</v>
      </c>
      <c r="B19" s="33" t="s">
        <v>20</v>
      </c>
      <c r="C19" s="35" t="s">
        <v>52</v>
      </c>
      <c r="D19" s="71">
        <f>SUM('Dave Eisenschmied'!K5)</f>
        <v>8</v>
      </c>
      <c r="E19" s="71">
        <f>SUM('Dave Eisenschmied'!L5)</f>
        <v>1478</v>
      </c>
      <c r="F19" s="72">
        <f>SUM('Dave Eisenschmied'!M5)</f>
        <v>184.75</v>
      </c>
      <c r="G19" s="71">
        <f>SUM('Dave Eisenschmied'!N5)</f>
        <v>22</v>
      </c>
      <c r="H19" s="72">
        <f>SUM('Dave Eisenschmied'!O5)</f>
        <v>206.75</v>
      </c>
    </row>
    <row r="20" spans="1:8" x14ac:dyDescent="0.25">
      <c r="A20" s="33">
        <v>13</v>
      </c>
      <c r="B20" s="33" t="s">
        <v>20</v>
      </c>
      <c r="C20" s="35" t="s">
        <v>47</v>
      </c>
      <c r="D20" s="34">
        <f>SUM('Chris Helton'!K5)</f>
        <v>8</v>
      </c>
      <c r="E20" s="34">
        <f>SUM('Chris Helton'!L5)</f>
        <v>1538</v>
      </c>
      <c r="F20" s="36">
        <f>SUM('Chris Helton'!M5)</f>
        <v>192.25</v>
      </c>
      <c r="G20" s="34">
        <f>SUM('Chris Helton'!N5)</f>
        <v>12</v>
      </c>
      <c r="H20" s="36">
        <f>SUM('Chris Helton'!O5)</f>
        <v>204.25</v>
      </c>
    </row>
    <row r="21" spans="1:8" x14ac:dyDescent="0.25">
      <c r="A21" s="33">
        <v>14</v>
      </c>
      <c r="B21" s="33" t="s">
        <v>20</v>
      </c>
      <c r="C21" s="38" t="s">
        <v>78</v>
      </c>
      <c r="D21" s="34">
        <f>SUM('Tom Tignor'!K5)</f>
        <v>8</v>
      </c>
      <c r="E21" s="34">
        <f>SUM('Tom Tignor'!L5)</f>
        <v>1523.001</v>
      </c>
      <c r="F21" s="36">
        <f>SUM('Tom Tignor'!M5)</f>
        <v>190.375125</v>
      </c>
      <c r="G21" s="34">
        <f>SUM('Tom Tignor'!N5)</f>
        <v>13</v>
      </c>
      <c r="H21" s="36">
        <f>SUM('Tom Tignor'!O5)</f>
        <v>203.375125</v>
      </c>
    </row>
    <row r="22" spans="1:8" x14ac:dyDescent="0.25">
      <c r="A22" s="33">
        <v>15</v>
      </c>
      <c r="B22" s="33" t="s">
        <v>20</v>
      </c>
      <c r="C22" s="38" t="s">
        <v>88</v>
      </c>
      <c r="D22" s="34">
        <f>SUM('Chuck Brooks'!K4)</f>
        <v>4</v>
      </c>
      <c r="E22" s="34">
        <f>SUM('Chuck Brooks'!L4)</f>
        <v>769</v>
      </c>
      <c r="F22" s="36">
        <f>SUM('Chuck Brooks'!M4)</f>
        <v>192.25</v>
      </c>
      <c r="G22" s="34">
        <f>SUM('Chuck Brooks'!N4)</f>
        <v>9</v>
      </c>
      <c r="H22" s="36">
        <f>SUM('Chuck Brooks'!O4)</f>
        <v>201.25</v>
      </c>
    </row>
    <row r="23" spans="1:8" x14ac:dyDescent="0.25">
      <c r="A23" s="33">
        <v>16</v>
      </c>
      <c r="B23" s="33" t="s">
        <v>20</v>
      </c>
      <c r="C23" s="38" t="s">
        <v>71</v>
      </c>
      <c r="D23" s="34">
        <f>SUM('Greg Keefer'!K4)</f>
        <v>4</v>
      </c>
      <c r="E23" s="34">
        <f>SUM('Greg Keefer'!L4)</f>
        <v>759</v>
      </c>
      <c r="F23" s="36">
        <f>SUM('Greg Keefer'!M4)</f>
        <v>189.75</v>
      </c>
      <c r="G23" s="34">
        <f>SUM('Greg Keefer'!N4)</f>
        <v>11</v>
      </c>
      <c r="H23" s="36">
        <f>SUM('Greg Keefer'!O4)</f>
        <v>200.75</v>
      </c>
    </row>
    <row r="24" spans="1:8" x14ac:dyDescent="0.25">
      <c r="A24" s="33">
        <v>17</v>
      </c>
      <c r="B24" s="33" t="s">
        <v>20</v>
      </c>
      <c r="C24" s="38" t="s">
        <v>61</v>
      </c>
      <c r="D24" s="34">
        <f>SUM('Dana Waxler'!K6)</f>
        <v>12</v>
      </c>
      <c r="E24" s="34">
        <f>SUM('Dana Waxler'!L6)</f>
        <v>2221</v>
      </c>
      <c r="F24" s="36">
        <f>SUM('Dana Waxler'!M6)</f>
        <v>185.08333333333334</v>
      </c>
      <c r="G24" s="34">
        <f>SUM('Dana Waxler'!N6)</f>
        <v>15</v>
      </c>
      <c r="H24" s="36">
        <f>SUM('Dana Waxler'!O6)</f>
        <v>200.08333333333334</v>
      </c>
    </row>
    <row r="25" spans="1:8" x14ac:dyDescent="0.25">
      <c r="A25" s="33">
        <v>18</v>
      </c>
      <c r="B25" s="33" t="s">
        <v>20</v>
      </c>
      <c r="C25" s="38" t="s">
        <v>96</v>
      </c>
      <c r="D25" s="34">
        <f>SUM('Ronald Blasko'!K4)</f>
        <v>4</v>
      </c>
      <c r="E25" s="34">
        <f>SUM('Ronald Blasko'!L4)</f>
        <v>767</v>
      </c>
      <c r="F25" s="36">
        <f>SUM('Ronald Blasko'!M4)</f>
        <v>191.75</v>
      </c>
      <c r="G25" s="34">
        <f>SUM('Ronald Blasko'!N4)</f>
        <v>8</v>
      </c>
      <c r="H25" s="36">
        <f>SUM('Ronald Blasko'!O4)</f>
        <v>199.75</v>
      </c>
    </row>
    <row r="26" spans="1:8" x14ac:dyDescent="0.25">
      <c r="A26" s="33">
        <v>19</v>
      </c>
      <c r="B26" s="33" t="s">
        <v>20</v>
      </c>
      <c r="C26" s="38" t="s">
        <v>93</v>
      </c>
      <c r="D26" s="34">
        <f>SUM('Michael Blackard'!K4)</f>
        <v>4</v>
      </c>
      <c r="E26" s="34">
        <f>SUM('Michael Blackard'!L4)</f>
        <v>760</v>
      </c>
      <c r="F26" s="36">
        <f>SUM('Michael Blackard'!M4)</f>
        <v>190</v>
      </c>
      <c r="G26" s="34">
        <f>SUM('Michael Blackard'!N4)</f>
        <v>8</v>
      </c>
      <c r="H26" s="36">
        <f>SUM('Michael Blackard'!O4)</f>
        <v>198</v>
      </c>
    </row>
    <row r="27" spans="1:8" x14ac:dyDescent="0.25">
      <c r="A27" s="33">
        <v>20</v>
      </c>
      <c r="B27" s="33" t="s">
        <v>20</v>
      </c>
      <c r="C27" s="38" t="s">
        <v>79</v>
      </c>
      <c r="D27" s="34">
        <f>SUM('Matthew Tignor'!K5)</f>
        <v>8</v>
      </c>
      <c r="E27" s="34">
        <f>SUM('Matthew Tignor'!L5)</f>
        <v>1520.001</v>
      </c>
      <c r="F27" s="36">
        <f>SUM('Matthew Tignor'!M5)</f>
        <v>190.000125</v>
      </c>
      <c r="G27" s="34">
        <f>SUM('Matthew Tignor'!N5)</f>
        <v>7</v>
      </c>
      <c r="H27" s="36">
        <f>SUM('Matthew Tignor'!O5)</f>
        <v>197.000125</v>
      </c>
    </row>
    <row r="28" spans="1:8" x14ac:dyDescent="0.25">
      <c r="A28" s="33">
        <v>21</v>
      </c>
      <c r="B28" s="33" t="s">
        <v>20</v>
      </c>
      <c r="C28" s="35" t="s">
        <v>43</v>
      </c>
      <c r="D28" s="34">
        <f>SUM('Tao Irtz'!K4)</f>
        <v>4</v>
      </c>
      <c r="E28" s="34">
        <f>SUM('Tao Irtz'!L4)</f>
        <v>755</v>
      </c>
      <c r="F28" s="36">
        <f>SUM('Tao Irtz'!M4)</f>
        <v>188.75</v>
      </c>
      <c r="G28" s="34">
        <f>SUM('Tao Irtz'!N4)</f>
        <v>5</v>
      </c>
      <c r="H28" s="36">
        <f>SUM('Tao Irtz'!O4)</f>
        <v>193.75</v>
      </c>
    </row>
    <row r="29" spans="1:8" x14ac:dyDescent="0.25">
      <c r="A29" s="33">
        <v>22</v>
      </c>
      <c r="B29" s="33" t="s">
        <v>20</v>
      </c>
      <c r="C29" s="38" t="s">
        <v>59</v>
      </c>
      <c r="D29" s="34">
        <f>SUM('Annette McClure'!K6)</f>
        <v>12</v>
      </c>
      <c r="E29" s="34">
        <f>SUM('Annette McClure'!L6)</f>
        <v>2215</v>
      </c>
      <c r="F29" s="36">
        <f>SUM('Annette McClure'!M6)</f>
        <v>184.58333333333334</v>
      </c>
      <c r="G29" s="34">
        <f>SUM('Annette McClure'!N6)</f>
        <v>9</v>
      </c>
      <c r="H29" s="36">
        <f>SUM('Annette McClure'!O6)</f>
        <v>193.58333333333334</v>
      </c>
    </row>
    <row r="30" spans="1:8" x14ac:dyDescent="0.25">
      <c r="A30" s="33">
        <v>23</v>
      </c>
      <c r="B30" s="33" t="s">
        <v>20</v>
      </c>
      <c r="C30" s="37" t="s">
        <v>36</v>
      </c>
      <c r="D30" s="34">
        <f>SUM('Fred Jamison'!K4)</f>
        <v>4</v>
      </c>
      <c r="E30" s="34">
        <f>SUM('Fred Jamison'!L4)</f>
        <v>760</v>
      </c>
      <c r="F30" s="36">
        <f>SUM('Fred Jamison'!M4)</f>
        <v>190</v>
      </c>
      <c r="G30" s="34">
        <f>SUM('Fred Jamison'!N4)</f>
        <v>3</v>
      </c>
      <c r="H30" s="36">
        <f>SUM('Fred Jamison'!O4)</f>
        <v>193</v>
      </c>
    </row>
    <row r="31" spans="1:8" x14ac:dyDescent="0.25">
      <c r="A31" s="33">
        <v>24</v>
      </c>
      <c r="B31" s="33" t="s">
        <v>20</v>
      </c>
      <c r="C31" s="38" t="s">
        <v>33</v>
      </c>
      <c r="D31" s="34">
        <f>SUM('Robert Benoit II'!K5)</f>
        <v>4</v>
      </c>
      <c r="E31" s="34">
        <f>SUM('Robert Benoit II'!L5)</f>
        <v>700</v>
      </c>
      <c r="F31" s="36">
        <f>SUM('Robert Benoit II'!M5)</f>
        <v>175</v>
      </c>
      <c r="G31" s="34">
        <f>SUM('Robert Benoit II'!N5)</f>
        <v>18</v>
      </c>
      <c r="H31" s="36">
        <f>SUM('Robert Benoit II'!O5)</f>
        <v>193</v>
      </c>
    </row>
    <row r="32" spans="1:8" x14ac:dyDescent="0.25">
      <c r="A32" s="33">
        <v>25</v>
      </c>
      <c r="B32" s="33" t="s">
        <v>20</v>
      </c>
      <c r="C32" s="35" t="s">
        <v>42</v>
      </c>
      <c r="D32" s="34">
        <f>SUM('Todd Hammer'!K5)</f>
        <v>8</v>
      </c>
      <c r="E32" s="34">
        <f>SUM('Todd Hammer'!L5)</f>
        <v>1484.001</v>
      </c>
      <c r="F32" s="36">
        <f>SUM('Todd Hammer'!M5)</f>
        <v>185.500125</v>
      </c>
      <c r="G32" s="34">
        <f>SUM('Todd Hammer'!N5)</f>
        <v>7</v>
      </c>
      <c r="H32" s="36">
        <f>SUM('Todd Hammer'!O5)</f>
        <v>192.500125</v>
      </c>
    </row>
    <row r="33" spans="1:8" x14ac:dyDescent="0.25">
      <c r="A33" s="33">
        <v>26</v>
      </c>
      <c r="B33" s="33" t="s">
        <v>20</v>
      </c>
      <c r="C33" s="38" t="s">
        <v>68</v>
      </c>
      <c r="D33" s="34">
        <f>SUM('Ken Osmond'!K5)</f>
        <v>8</v>
      </c>
      <c r="E33" s="34">
        <f>SUM('Ken Osmond'!L5)</f>
        <v>1486.001</v>
      </c>
      <c r="F33" s="36">
        <f>SUM('Ken Osmond'!M5)</f>
        <v>185.750125</v>
      </c>
      <c r="G33" s="34">
        <f>SUM('Ken Osmond'!N5)</f>
        <v>6</v>
      </c>
      <c r="H33" s="36">
        <f>SUM('Ken Osmond'!O5)</f>
        <v>191.750125</v>
      </c>
    </row>
    <row r="34" spans="1:8" x14ac:dyDescent="0.25">
      <c r="A34" s="73">
        <v>27</v>
      </c>
      <c r="B34" s="33" t="s">
        <v>20</v>
      </c>
      <c r="C34" s="38" t="s">
        <v>90</v>
      </c>
      <c r="D34" s="34">
        <f>SUM('Dustin Fugate'!K4)</f>
        <v>4</v>
      </c>
      <c r="E34" s="34">
        <f>SUM('Dustin Fugate'!L4)</f>
        <v>751</v>
      </c>
      <c r="F34" s="36">
        <f>SUM('Dustin Fugate'!M4)</f>
        <v>187.75</v>
      </c>
      <c r="G34" s="34">
        <f>SUM('Dustin Fugate'!N4)</f>
        <v>3</v>
      </c>
      <c r="H34" s="36">
        <f>SUM('Dustin Fugate'!O4)</f>
        <v>190.75</v>
      </c>
    </row>
    <row r="35" spans="1:8" x14ac:dyDescent="0.25">
      <c r="A35" s="73">
        <v>28</v>
      </c>
      <c r="B35" s="33" t="s">
        <v>20</v>
      </c>
      <c r="C35" s="38" t="s">
        <v>75</v>
      </c>
      <c r="D35" s="34">
        <f>SUM('Robert Lee'!K4)</f>
        <v>4</v>
      </c>
      <c r="E35" s="34">
        <f>SUM('Robert Lee'!L4)</f>
        <v>742</v>
      </c>
      <c r="F35" s="36">
        <f>SUM('Robert Lee'!M4)</f>
        <v>185.5</v>
      </c>
      <c r="G35" s="34">
        <f>SUM('Robert Lee'!N4)</f>
        <v>4</v>
      </c>
      <c r="H35" s="36">
        <f>SUM('Robert Lee'!O4)</f>
        <v>189.5</v>
      </c>
    </row>
    <row r="36" spans="1:8" x14ac:dyDescent="0.25">
      <c r="A36" s="73">
        <v>29</v>
      </c>
      <c r="B36" s="33" t="s">
        <v>20</v>
      </c>
      <c r="C36" s="38" t="s">
        <v>91</v>
      </c>
      <c r="D36" s="34">
        <f>SUM('Jeff Lloyd'!K4)</f>
        <v>4</v>
      </c>
      <c r="E36" s="34">
        <f>SUM('Jeff Lloyd'!L4)</f>
        <v>742</v>
      </c>
      <c r="F36" s="36">
        <f>SUM('Jeff Lloyd'!M4)</f>
        <v>185.5</v>
      </c>
      <c r="G36" s="34">
        <f>SUM('Jeff Lloyd'!N4)</f>
        <v>3</v>
      </c>
      <c r="H36" s="36">
        <f>SUM('Jeff Lloyd'!O4)</f>
        <v>188.5</v>
      </c>
    </row>
    <row r="37" spans="1:8" x14ac:dyDescent="0.25">
      <c r="A37" s="73">
        <v>30</v>
      </c>
      <c r="B37" s="33" t="s">
        <v>20</v>
      </c>
      <c r="C37" s="38" t="s">
        <v>65</v>
      </c>
      <c r="D37" s="34">
        <f>SUM('Matt Brown'!K5)</f>
        <v>8</v>
      </c>
      <c r="E37" s="34">
        <f>SUM('Matt Brown'!L5)</f>
        <v>1475</v>
      </c>
      <c r="F37" s="36">
        <f>SUM('Matt Brown'!M5)</f>
        <v>184.375</v>
      </c>
      <c r="G37" s="34">
        <f>SUM('Matt Brown'!N5)</f>
        <v>4</v>
      </c>
      <c r="H37" s="36">
        <f>SUM('Matt Brown'!O5)</f>
        <v>188.375</v>
      </c>
    </row>
    <row r="38" spans="1:8" x14ac:dyDescent="0.25">
      <c r="A38" s="73">
        <v>31</v>
      </c>
      <c r="B38" s="33" t="s">
        <v>20</v>
      </c>
      <c r="C38" s="38" t="s">
        <v>80</v>
      </c>
      <c r="D38" s="34">
        <f>SUM('Billy Miller'!K4)</f>
        <v>3</v>
      </c>
      <c r="E38" s="34">
        <f>SUM('Billy Miller'!L4)</f>
        <v>556</v>
      </c>
      <c r="F38" s="36">
        <f>SUM('Billy Miller'!M4)</f>
        <v>185.33333333333334</v>
      </c>
      <c r="G38" s="34">
        <f>SUM('Billy Miller'!N4)</f>
        <v>2</v>
      </c>
      <c r="H38" s="36">
        <f>SUM('Billy Miller'!O4)</f>
        <v>187.33333333333334</v>
      </c>
    </row>
    <row r="39" spans="1:8" x14ac:dyDescent="0.25">
      <c r="A39" s="73">
        <v>32</v>
      </c>
      <c r="B39" s="33" t="s">
        <v>20</v>
      </c>
      <c r="C39" s="38" t="s">
        <v>28</v>
      </c>
      <c r="D39" s="34">
        <f>SUM('John Hovan'!K5)</f>
        <v>8</v>
      </c>
      <c r="E39" s="34">
        <f>SUM('John Hovan'!L5)</f>
        <v>1399</v>
      </c>
      <c r="F39" s="36">
        <f>SUM('John Hovan'!M5)</f>
        <v>174.875</v>
      </c>
      <c r="G39" s="34">
        <f>SUM('John Hovan'!N5)</f>
        <v>12</v>
      </c>
      <c r="H39" s="36">
        <f>SUM('John Hovan'!O5)</f>
        <v>186.875</v>
      </c>
    </row>
    <row r="40" spans="1:8" x14ac:dyDescent="0.25">
      <c r="A40" s="73">
        <v>33</v>
      </c>
      <c r="B40" s="33" t="s">
        <v>20</v>
      </c>
      <c r="C40" s="38" t="s">
        <v>66</v>
      </c>
      <c r="D40" s="34">
        <f>SUM('Steve Muntzinger'!K5)</f>
        <v>8</v>
      </c>
      <c r="E40" s="34">
        <f>SUM('Steve Muntzinger'!L5)</f>
        <v>1456</v>
      </c>
      <c r="F40" s="36">
        <f>SUM('Steve Muntzinger'!M5)</f>
        <v>182</v>
      </c>
      <c r="G40" s="34">
        <f>SUM('Steve Muntzinger'!N5)</f>
        <v>4</v>
      </c>
      <c r="H40" s="36">
        <f>SUM('Steve Muntzinger'!O5)</f>
        <v>186</v>
      </c>
    </row>
    <row r="41" spans="1:8" x14ac:dyDescent="0.25">
      <c r="A41" s="73">
        <v>34</v>
      </c>
      <c r="B41" s="33" t="s">
        <v>20</v>
      </c>
      <c r="C41" s="38" t="s">
        <v>82</v>
      </c>
      <c r="D41" s="34">
        <f>SUM('Bob Blaine'!K4)</f>
        <v>4</v>
      </c>
      <c r="E41" s="34">
        <f>SUM('Bob Blaine'!L4)</f>
        <v>731</v>
      </c>
      <c r="F41" s="36">
        <f>SUM('Bob Blaine'!M4)</f>
        <v>182.75</v>
      </c>
      <c r="G41" s="34">
        <f>SUM('Bob Blaine'!N4)</f>
        <v>3</v>
      </c>
      <c r="H41" s="36">
        <f>SUM('Bob Blaine'!O4)</f>
        <v>185.75</v>
      </c>
    </row>
    <row r="42" spans="1:8" x14ac:dyDescent="0.25">
      <c r="A42" s="73">
        <v>35</v>
      </c>
      <c r="B42" s="33" t="s">
        <v>20</v>
      </c>
      <c r="C42" s="38" t="s">
        <v>46</v>
      </c>
      <c r="D42" s="34">
        <f>SUM('Bill Glausier'!K4)</f>
        <v>4</v>
      </c>
      <c r="E42" s="34">
        <f>SUM('Bill Glausier'!L4)</f>
        <v>724</v>
      </c>
      <c r="F42" s="36">
        <f>SUM('Bill Glausier'!M4)</f>
        <v>181</v>
      </c>
      <c r="G42" s="34">
        <f>SUM('Bill Glausier'!N4)</f>
        <v>4</v>
      </c>
      <c r="H42" s="36">
        <f>SUM('Bill Glausier'!O4)</f>
        <v>185</v>
      </c>
    </row>
    <row r="43" spans="1:8" x14ac:dyDescent="0.25">
      <c r="A43" s="73">
        <v>36</v>
      </c>
      <c r="B43" s="33" t="s">
        <v>20</v>
      </c>
      <c r="C43" s="38" t="s">
        <v>69</v>
      </c>
      <c r="D43" s="34">
        <f>SUM('Gary Silvernail'!K4)</f>
        <v>4</v>
      </c>
      <c r="E43" s="34">
        <f>SUM('Gary Silvernail'!L4)</f>
        <v>724</v>
      </c>
      <c r="F43" s="36">
        <f>SUM('Gary Silvernail'!M4)</f>
        <v>181</v>
      </c>
      <c r="G43" s="34">
        <f>SUM('Gary Silvernail'!N4)</f>
        <v>4</v>
      </c>
      <c r="H43" s="36">
        <f>SUM('Gary Silvernail'!O4)</f>
        <v>185</v>
      </c>
    </row>
    <row r="44" spans="1:8" x14ac:dyDescent="0.25">
      <c r="A44" s="73">
        <v>37</v>
      </c>
      <c r="B44" s="33" t="s">
        <v>20</v>
      </c>
      <c r="C44" s="38" t="s">
        <v>92</v>
      </c>
      <c r="D44" s="34">
        <f>SUM('Josh Krumski'!K4)</f>
        <v>4</v>
      </c>
      <c r="E44" s="34">
        <f>SUM('Josh Krumski'!L4)</f>
        <v>727</v>
      </c>
      <c r="F44" s="36">
        <f>SUM('Josh Krumski'!M4)</f>
        <v>181.75</v>
      </c>
      <c r="G44" s="34">
        <f>SUM('Josh Krumski'!N4)</f>
        <v>2</v>
      </c>
      <c r="H44" s="36">
        <f>SUM('Josh Krumski'!O4)</f>
        <v>183.75</v>
      </c>
    </row>
    <row r="45" spans="1:8" x14ac:dyDescent="0.25">
      <c r="A45" s="73">
        <v>38</v>
      </c>
      <c r="B45" s="33" t="s">
        <v>20</v>
      </c>
      <c r="C45" s="38" t="s">
        <v>76</v>
      </c>
      <c r="D45" s="34">
        <f>SUM('Ron Hradesky'!K4)</f>
        <v>4</v>
      </c>
      <c r="E45" s="34">
        <f>SUM('Ron Hradesky'!L4)</f>
        <v>712</v>
      </c>
      <c r="F45" s="36">
        <f>SUM('Ron Hradesky'!M4)</f>
        <v>178</v>
      </c>
      <c r="G45" s="34">
        <f>SUM('Ron Hradesky'!N4)</f>
        <v>5</v>
      </c>
      <c r="H45" s="36">
        <f>SUM('Ron Hradesky'!O4)</f>
        <v>183</v>
      </c>
    </row>
    <row r="46" spans="1:8" x14ac:dyDescent="0.25">
      <c r="A46" s="73">
        <v>39</v>
      </c>
      <c r="B46" s="33" t="s">
        <v>20</v>
      </c>
      <c r="C46" s="38" t="s">
        <v>64</v>
      </c>
      <c r="D46" s="34">
        <f>SUM('John Joseph'!K6)</f>
        <v>12</v>
      </c>
      <c r="E46" s="34">
        <f>SUM('John Joseph'!L6)</f>
        <v>2123</v>
      </c>
      <c r="F46" s="36">
        <f>SUM('John Joseph'!M6)</f>
        <v>176.91666666666666</v>
      </c>
      <c r="G46" s="34">
        <f>SUM('John Joseph'!N6)</f>
        <v>6</v>
      </c>
      <c r="H46" s="36">
        <f>SUM('John Joseph'!O6)</f>
        <v>182.91666666666666</v>
      </c>
    </row>
    <row r="47" spans="1:8" x14ac:dyDescent="0.25">
      <c r="A47" s="73">
        <v>40</v>
      </c>
      <c r="B47" s="33" t="s">
        <v>20</v>
      </c>
      <c r="C47" s="38" t="s">
        <v>89</v>
      </c>
      <c r="D47" s="34">
        <f>SUM('Darrell Moore'!K4)</f>
        <v>4</v>
      </c>
      <c r="E47" s="34">
        <f>SUM('Darrell Moore'!L4)</f>
        <v>719</v>
      </c>
      <c r="F47" s="36">
        <f>SUM('Darrell Moore'!M4)</f>
        <v>179.75</v>
      </c>
      <c r="G47" s="34">
        <f>SUM('Darrell Moore'!N4)</f>
        <v>2</v>
      </c>
      <c r="H47" s="36">
        <f>SUM('Darrell Moore'!O4)</f>
        <v>181.75</v>
      </c>
    </row>
    <row r="48" spans="1:8" x14ac:dyDescent="0.25">
      <c r="A48" s="73">
        <v>41</v>
      </c>
      <c r="B48" s="33" t="s">
        <v>20</v>
      </c>
      <c r="C48" s="38" t="s">
        <v>83</v>
      </c>
      <c r="D48" s="34">
        <f>SUM('Roger Krouskop SR'!K4)</f>
        <v>4</v>
      </c>
      <c r="E48" s="34">
        <f>SUM('Roger Krouskop SR'!L4)</f>
        <v>718</v>
      </c>
      <c r="F48" s="36">
        <f>SUM('Roger Krouskop SR'!M4)</f>
        <v>179.5</v>
      </c>
      <c r="G48" s="34">
        <f>SUM('Roger Krouskop SR'!N4)</f>
        <v>2</v>
      </c>
      <c r="H48" s="36">
        <f>SUM('Roger Krouskop SR'!O4)</f>
        <v>181.5</v>
      </c>
    </row>
    <row r="49" spans="1:8" x14ac:dyDescent="0.25">
      <c r="A49" s="73">
        <v>42</v>
      </c>
      <c r="B49" s="33" t="s">
        <v>20</v>
      </c>
      <c r="C49" s="38" t="s">
        <v>94</v>
      </c>
      <c r="D49" s="34">
        <f>SUM('Mike Moore'!K4)</f>
        <v>4</v>
      </c>
      <c r="E49" s="34">
        <f>SUM('Mike Moore'!L4)</f>
        <v>718</v>
      </c>
      <c r="F49" s="36">
        <f>SUM('Mike Moore'!M4)</f>
        <v>179.5</v>
      </c>
      <c r="G49" s="34">
        <f>SUM('Mike Moore'!N4)</f>
        <v>2</v>
      </c>
      <c r="H49" s="36">
        <f>SUM('Mike Moore'!O4)</f>
        <v>181.5</v>
      </c>
    </row>
    <row r="50" spans="1:8" x14ac:dyDescent="0.25">
      <c r="A50" s="73">
        <v>43</v>
      </c>
      <c r="B50" s="33" t="s">
        <v>20</v>
      </c>
      <c r="C50" s="38" t="s">
        <v>74</v>
      </c>
      <c r="D50" s="34">
        <f>SUM('Paul Schray'!K4)</f>
        <v>4</v>
      </c>
      <c r="E50" s="34">
        <f>SUM('Paul Schray'!L4)</f>
        <v>710</v>
      </c>
      <c r="F50" s="36">
        <f>SUM('Paul Schray'!M4)</f>
        <v>177.5</v>
      </c>
      <c r="G50" s="34">
        <f>SUM('Paul Schray'!N4)</f>
        <v>2</v>
      </c>
      <c r="H50" s="36">
        <f>SUM('Paul Schray'!O4)</f>
        <v>179.5</v>
      </c>
    </row>
    <row r="51" spans="1:8" x14ac:dyDescent="0.25">
      <c r="A51" s="73">
        <v>44</v>
      </c>
      <c r="B51" s="33" t="s">
        <v>20</v>
      </c>
      <c r="C51" s="38" t="s">
        <v>95</v>
      </c>
      <c r="D51" s="34">
        <f>SUM('Park Cover'!K4)</f>
        <v>4</v>
      </c>
      <c r="E51" s="34">
        <f>SUM('Park Cover'!L4)</f>
        <v>697</v>
      </c>
      <c r="F51" s="36">
        <f>SUM('Park Cover'!M4)</f>
        <v>174.25</v>
      </c>
      <c r="G51" s="34">
        <f>SUM('Park Cover'!N4)</f>
        <v>2</v>
      </c>
      <c r="H51" s="36">
        <f>SUM('Park Cover'!O4)</f>
        <v>176.25</v>
      </c>
    </row>
    <row r="52" spans="1:8" x14ac:dyDescent="0.25">
      <c r="A52" s="73">
        <v>45</v>
      </c>
      <c r="B52" s="33" t="s">
        <v>20</v>
      </c>
      <c r="C52" s="38" t="s">
        <v>58</v>
      </c>
      <c r="D52" s="34">
        <f>SUM('Lisa Chacon'!K4)</f>
        <v>4</v>
      </c>
      <c r="E52" s="34">
        <f>SUM('Lisa Chacon'!L4)</f>
        <v>676</v>
      </c>
      <c r="F52" s="36">
        <f>SUM('Lisa Chacon'!M4)</f>
        <v>169</v>
      </c>
      <c r="G52" s="34">
        <f>SUM('Lisa Chacon'!N4)</f>
        <v>4</v>
      </c>
      <c r="H52" s="36">
        <f>SUM('Lisa Chacon'!O4)</f>
        <v>173</v>
      </c>
    </row>
    <row r="53" spans="1:8" x14ac:dyDescent="0.25">
      <c r="A53" s="73">
        <v>46</v>
      </c>
      <c r="B53" s="33" t="s">
        <v>20</v>
      </c>
      <c r="C53" s="38" t="s">
        <v>72</v>
      </c>
      <c r="D53" s="34">
        <f>SUM('Leo Bourne'!K5)</f>
        <v>8</v>
      </c>
      <c r="E53" s="34">
        <f>SUM('Leo Bourne'!L5)</f>
        <v>1300</v>
      </c>
      <c r="F53" s="36">
        <f>SUM('Leo Bourne'!M5)</f>
        <v>162.5</v>
      </c>
      <c r="G53" s="34">
        <f>SUM('Leo Bourne'!N5)</f>
        <v>10</v>
      </c>
      <c r="H53" s="36">
        <f>SUM('Leo Bourne'!O5)</f>
        <v>172.5</v>
      </c>
    </row>
    <row r="54" spans="1:8" x14ac:dyDescent="0.25">
      <c r="A54" s="73">
        <v>47</v>
      </c>
      <c r="B54" s="33" t="s">
        <v>20</v>
      </c>
      <c r="C54" s="38" t="s">
        <v>57</v>
      </c>
      <c r="D54" s="34">
        <f>SUM('Eric Smith'!K4)</f>
        <v>2</v>
      </c>
      <c r="E54" s="34">
        <f>SUM('Eric Smith'!L4)</f>
        <v>333</v>
      </c>
      <c r="F54" s="36">
        <f>SUM('Eric Smith'!M4)</f>
        <v>166.5</v>
      </c>
      <c r="G54" s="34">
        <f>SUM('Eric Smith'!N4)</f>
        <v>4</v>
      </c>
      <c r="H54" s="36">
        <f>SUM('Eric Smith'!O4)</f>
        <v>170.5</v>
      </c>
    </row>
    <row r="55" spans="1:8" x14ac:dyDescent="0.25">
      <c r="A55" s="73">
        <v>48</v>
      </c>
      <c r="B55" s="33" t="s">
        <v>20</v>
      </c>
      <c r="C55" s="38" t="s">
        <v>38</v>
      </c>
      <c r="D55" s="34">
        <f>SUM('James Soileau'!K4)</f>
        <v>2</v>
      </c>
      <c r="E55" s="34">
        <f>SUM('James Soileau'!L4)</f>
        <v>290</v>
      </c>
      <c r="F55" s="36">
        <f>SUM('James Soileau'!M4)</f>
        <v>145</v>
      </c>
      <c r="G55" s="34">
        <f>SUM('James Soileau'!N4)</f>
        <v>4</v>
      </c>
      <c r="H55" s="36">
        <f>SUM('James Soileau'!O4)</f>
        <v>149</v>
      </c>
    </row>
  </sheetData>
  <protectedRanges>
    <protectedRange algorithmName="SHA-512" hashValue="ON39YdpmFHfN9f47KpiRvqrKx0V9+erV1CNkpWzYhW/Qyc6aT8rEyCrvauWSYGZK2ia3o7vd3akF07acHAFpOA==" saltValue="yVW9XmDwTqEnmpSGai0KYg==" spinCount="100000" sqref="C12:C13" name="Range1_9"/>
    <protectedRange algorithmName="SHA-512" hashValue="ON39YdpmFHfN9f47KpiRvqrKx0V9+erV1CNkpWzYhW/Qyc6aT8rEyCrvauWSYGZK2ia3o7vd3akF07acHAFpOA==" saltValue="yVW9XmDwTqEnmpSGai0KYg==" spinCount="100000" sqref="C14:C15" name="Range1_4_1_1_1"/>
    <protectedRange sqref="C16:C18" name="Range1_4"/>
  </protectedRanges>
  <sortState xmlns:xlrd2="http://schemas.microsoft.com/office/spreadsheetml/2017/richdata2" ref="C12:H55">
    <sortCondition descending="1" ref="H12:H55"/>
  </sortState>
  <mergeCells count="2">
    <mergeCell ref="A2:H2"/>
    <mergeCell ref="A3:H3"/>
  </mergeCells>
  <hyperlinks>
    <hyperlink ref="C9" location="'Darren Krumwiede'!A1" display="Darren Krumwiede" xr:uid="{BD858BDC-DFE6-4644-991B-5077EFA0F86A}"/>
    <hyperlink ref="C7" location="'Ronald Herring'!A1" display="Ronald Herring" xr:uid="{D3D29792-3ECC-41FB-937F-5B8DBAF05EEE}"/>
    <hyperlink ref="C39" location="'John Hovan'!A1" display="John Hovan" xr:uid="{6DE1DB9A-3920-4A6F-B870-0256F23C86C7}"/>
    <hyperlink ref="C6" location="'Jerry Willeford'!A1" display="Jerry Willeford" xr:uid="{A7A6D82D-09CA-4ED7-9C33-67662AE05A91}"/>
    <hyperlink ref="C30" location="'Fred Jamison'!A1" display="Fred Jamison" xr:uid="{76DC065E-3D01-49AD-B8C8-44AEEA9CB1E2}"/>
    <hyperlink ref="C31" location="'Robert Benoit II'!A1" display="Robert Benoit II" xr:uid="{6F3AD329-B879-485C-A2C9-23CE1893CDAF}"/>
    <hyperlink ref="C55" location="'James Soileau'!A1" display="James Soileau" xr:uid="{D5534632-578A-4A16-BC1A-42F87A15F73C}"/>
    <hyperlink ref="C12" location="'Bud Stell'!A1" display="Bud Stell" xr:uid="{7BB4B8FC-4849-4F55-8423-852EB0D10A46}"/>
    <hyperlink ref="C17" location="'Freddy Geiselbreth'!A1" display="Freddy Geiselgreth" xr:uid="{119E37F8-7E4C-437E-AE28-1AA43F26690B}"/>
    <hyperlink ref="C8" location="'Paul Dyer'!A1" display="Paul Dyer" xr:uid="{41DF3EC1-7473-4238-9A39-EC6C764B8DD4}"/>
    <hyperlink ref="C32" location="'Todd Hammer'!A1" display="Todd Hammer" xr:uid="{908CB782-D018-44F5-A2B3-A23F2DA291A7}"/>
    <hyperlink ref="C13" location="'John Petteruti'!A1" display="John Petteruti" xr:uid="{24A0BCFD-D15F-4D42-9E8D-D8ACC867055C}"/>
    <hyperlink ref="C28" location="'Tao Irtz'!A1" display="Tao Irtz" xr:uid="{D1175946-BB37-444D-9550-8F700CBE4FD9}"/>
    <hyperlink ref="C42" location="'Bill Glausier'!A1" display="Bill Glausier" xr:uid="{3BDC9ED6-9ABA-4D56-8AD0-80F5E9C9DC4D}"/>
    <hyperlink ref="C20" location="'Chris Helton'!A1" display="Chris Helton" xr:uid="{123EFF22-B71C-4354-8139-50AB233FA867}"/>
    <hyperlink ref="C15" location="'Wade Moore'!A1" display="Wade Moore" xr:uid="{44750EF5-C714-4545-BE7B-775B293A2C74}"/>
    <hyperlink ref="C14" location="'Charles Miller'!A1" display="Charles Miller" xr:uid="{FA42DE42-4808-4D91-B6C4-0A3AB6FBD663}"/>
    <hyperlink ref="C19" location="'Dave Eisenschmied'!A1" display="Dave Eisenschmied" xr:uid="{86FF9037-05D2-42A0-B561-96C1FB8BD2EC}"/>
    <hyperlink ref="C16" location="'Jim Haley'!A1" display="Jim Haley" xr:uid="{86161975-6E91-494D-9029-1B9546491277}"/>
    <hyperlink ref="C54" location="'Eric Smith'!A1" display="Eric Smith" xr:uid="{4BFDF2C4-A42C-4D76-B808-05708388E2D2}"/>
    <hyperlink ref="C52" location="'Lisa Chacon'!A1" display="Lisa Chacon" xr:uid="{0D4E6570-8593-4EFE-BD94-181FBB43186B}"/>
    <hyperlink ref="C29" location="'Annette McClure'!A1" display="Annette McClure" xr:uid="{D5D07F78-748D-414B-8404-C68780813D5C}"/>
    <hyperlink ref="C24" location="'Dana Waxler'!A1" display="Dana Wexler" xr:uid="{85A43259-2214-4DC1-ACF7-7D2B64AB4EAC}"/>
    <hyperlink ref="C18" location="'Frank Baird'!A1" display="Frank Baird" xr:uid="{3F437E05-2FAB-43F5-992F-E863AC23C2CD}"/>
    <hyperlink ref="C46" location="'John Joseph'!A1" display="John Joseph" xr:uid="{483F39A8-454B-4000-B925-D0FC22A4F640}"/>
    <hyperlink ref="C37" location="'Matt Brown'!A1" display="Matt Brown" xr:uid="{87567E78-670B-418D-B228-50A37AF5B57D}"/>
    <hyperlink ref="C40" location="'Steve Muntzinger'!A1" display="Steve Muntzinger" xr:uid="{4866F257-3BBC-474E-B373-1CE2C0E4AF0D}"/>
    <hyperlink ref="C33" location="'Ken Osmond'!A1" display="Ken Osmond" xr:uid="{0DDF8246-9107-4F24-95C5-D1FC1206746C}"/>
    <hyperlink ref="C43" location="'Gary Silvernail'!A1" display="Gary Silvernail" xr:uid="{61C09B6F-B114-4052-9B24-63049C73F964}"/>
    <hyperlink ref="C23" location="'Greg Keefer'!A1" display="Greg Keefer" xr:uid="{78A2E429-44AA-4F9C-9CC9-798F7521EA9E}"/>
    <hyperlink ref="C53" location="'Leo Bourne'!A1" display="Leo Bourne" xr:uid="{D704265A-509C-4F34-AC10-C8F1107C7884}"/>
    <hyperlink ref="C50" location="'Paul Schray'!A1" display="Paul Schray" xr:uid="{7DA3192A-1CA9-4535-BFB5-979C7CE3D184}"/>
    <hyperlink ref="C35" location="'Robert Lee'!A1" display="Robert Lee" xr:uid="{0A16D8A1-7263-467E-8F4F-83DED1181EA6}"/>
    <hyperlink ref="C45" location="'Ron Hradesky'!A1" display="Ron Hradesky" xr:uid="{8F312D3F-E832-46DE-BCEC-842F900CE1E8}"/>
    <hyperlink ref="C21" location="'Tom Tignor'!A1" display="Leo Bourne" xr:uid="{8C4A6DC8-0A6B-46E1-9230-33E42CC05F31}"/>
    <hyperlink ref="C27" location="'Matthew Tignor'!A1" display="Matthew Tignor" xr:uid="{083D5262-4A78-4F20-AD7F-11A37ED64D47}"/>
    <hyperlink ref="C38" location="'Billy Miller'!A1" display="Billy Miller" xr:uid="{5276388E-69D4-4FD4-9F1C-80A5582A0BD2}"/>
    <hyperlink ref="C41" location="'Bob Blaine'!A1" display="Bob Blaine" xr:uid="{A01CC69C-B636-4147-A8F2-A65BF2BD182F}"/>
    <hyperlink ref="C48" location="'Roger Krouskop SR'!A1" display="Roger Krouskop SR" xr:uid="{5A3657D2-A1A4-4AB0-8D5F-DDB80EC2F058}"/>
    <hyperlink ref="C47:C55" location="'James Soileau'!A1" display="James Soileau" xr:uid="{E3F4EA08-3014-471E-BA6A-DDE3DF55F8B6}"/>
    <hyperlink ref="C22" location="'Chuck Brooks'!A1" display="Chuck Brooks" xr:uid="{339285EF-D189-4D95-949A-B2E34E86E86E}"/>
    <hyperlink ref="C47" location="'Darrell Moore'!A1" display="Darrell Moore" xr:uid="{FD959940-45BB-442C-AD28-11F6361DE0C5}"/>
    <hyperlink ref="C34" location="'Dustin Fugate'!A1" display="Dustin Fugate" xr:uid="{20208D92-4AB6-4080-AD89-4286223F2EB6}"/>
    <hyperlink ref="C36" location="'Jeff Lloyd'!A1" display="Jeff Lloyd" xr:uid="{E4350DA0-88EF-4A51-840C-42E059854E94}"/>
    <hyperlink ref="C44" location="'Josh Krumski'!A1" display="Josh Krumski" xr:uid="{D8B420C9-C2CE-4719-ACF9-C8562D4AEEC5}"/>
    <hyperlink ref="C26" location="'Michael Blackard'!A1" display="Michael Blackard" xr:uid="{E9393451-5622-4BE4-9580-91ECEC30626C}"/>
    <hyperlink ref="C49" location="'Mike Moore'!A1" display="Mike Moore" xr:uid="{C4913547-D7B0-4F57-A5B1-B618377634A6}"/>
    <hyperlink ref="C51" location="'Park Cover'!A1" display="Park Cover" xr:uid="{4DC293C9-8AA3-40AD-B8F5-D7D8A1A8907F}"/>
    <hyperlink ref="C25" location="'Ronald Blasko'!A1" display="Ronald Blasko" xr:uid="{3DB2072F-A4FB-4828-A1CB-C1BE8D1019A1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8B88-508B-4E3E-93F0-8A47EAD7A337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61</v>
      </c>
      <c r="C2" s="51">
        <v>44661</v>
      </c>
      <c r="D2" s="65" t="s">
        <v>60</v>
      </c>
      <c r="E2" s="64">
        <v>188</v>
      </c>
      <c r="F2" s="64">
        <v>190</v>
      </c>
      <c r="G2" s="64">
        <v>194</v>
      </c>
      <c r="H2" s="64">
        <v>192</v>
      </c>
      <c r="I2" s="64"/>
      <c r="J2" s="64"/>
      <c r="K2" s="66">
        <v>4</v>
      </c>
      <c r="L2" s="66">
        <v>764</v>
      </c>
      <c r="M2" s="67">
        <v>191</v>
      </c>
      <c r="N2" s="68">
        <v>11</v>
      </c>
      <c r="O2" s="69">
        <v>202</v>
      </c>
    </row>
    <row r="3" spans="1:17" x14ac:dyDescent="0.25">
      <c r="A3" s="53" t="s">
        <v>20</v>
      </c>
      <c r="B3" s="43" t="s">
        <v>61</v>
      </c>
      <c r="C3" s="51">
        <v>45046</v>
      </c>
      <c r="D3" s="65" t="s">
        <v>67</v>
      </c>
      <c r="E3" s="64">
        <v>184</v>
      </c>
      <c r="F3" s="64">
        <v>190</v>
      </c>
      <c r="G3" s="64">
        <v>181</v>
      </c>
      <c r="H3" s="64">
        <v>182</v>
      </c>
      <c r="I3" s="64"/>
      <c r="J3" s="64"/>
      <c r="K3" s="66">
        <v>4</v>
      </c>
      <c r="L3" s="66">
        <v>737</v>
      </c>
      <c r="M3" s="67">
        <v>184.25</v>
      </c>
      <c r="N3" s="68">
        <v>2</v>
      </c>
      <c r="O3" s="69">
        <v>186.25</v>
      </c>
    </row>
    <row r="4" spans="1:17" x14ac:dyDescent="0.25">
      <c r="A4" s="53" t="s">
        <v>20</v>
      </c>
      <c r="B4" s="43" t="s">
        <v>61</v>
      </c>
      <c r="C4" s="51">
        <v>45060</v>
      </c>
      <c r="D4" s="65" t="s">
        <v>60</v>
      </c>
      <c r="E4" s="64">
        <v>176</v>
      </c>
      <c r="F4" s="64">
        <v>186</v>
      </c>
      <c r="G4" s="64">
        <v>178</v>
      </c>
      <c r="H4" s="64">
        <v>180</v>
      </c>
      <c r="I4" s="64"/>
      <c r="J4" s="64"/>
      <c r="K4" s="66">
        <v>4</v>
      </c>
      <c r="L4" s="66">
        <v>720</v>
      </c>
      <c r="M4" s="67">
        <v>180</v>
      </c>
      <c r="N4" s="68">
        <v>2</v>
      </c>
      <c r="O4" s="69">
        <v>182</v>
      </c>
    </row>
    <row r="6" spans="1:17" x14ac:dyDescent="0.25">
      <c r="K6" s="8">
        <f>SUM(K2:K5)</f>
        <v>12</v>
      </c>
      <c r="L6" s="8">
        <f>SUM(L2:L5)</f>
        <v>2221</v>
      </c>
      <c r="M6" s="7">
        <f>SUM(L6/K6)</f>
        <v>185.08333333333334</v>
      </c>
      <c r="N6" s="8">
        <f>SUM(N2:N5)</f>
        <v>15</v>
      </c>
      <c r="O6" s="11">
        <f>SUM(M6+N6)</f>
        <v>200.08333333333334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E231BC73-F136-49B5-BCE8-2BBB6F2594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5CABFD-EFE0-4DA3-B268-5FC942457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82F4-33B4-4DD3-A2C9-08AC23613A5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s="76" customFormat="1" x14ac:dyDescent="0.25">
      <c r="A2" s="53" t="s">
        <v>37</v>
      </c>
      <c r="B2" s="43" t="s">
        <v>89</v>
      </c>
      <c r="C2" s="51">
        <v>45067</v>
      </c>
      <c r="D2" s="70" t="s">
        <v>87</v>
      </c>
      <c r="E2" s="64">
        <v>180</v>
      </c>
      <c r="F2" s="64">
        <v>185</v>
      </c>
      <c r="G2" s="64">
        <v>174</v>
      </c>
      <c r="H2" s="64">
        <v>180</v>
      </c>
      <c r="I2" s="64"/>
      <c r="J2" s="64"/>
      <c r="K2" s="66">
        <v>4</v>
      </c>
      <c r="L2" s="66">
        <v>719</v>
      </c>
      <c r="M2" s="67">
        <v>179.75</v>
      </c>
      <c r="N2" s="68">
        <v>2</v>
      </c>
      <c r="O2" s="69">
        <v>181.75</v>
      </c>
    </row>
    <row r="4" spans="1:17" x14ac:dyDescent="0.25">
      <c r="K4" s="8">
        <f>SUM(K2:K3)</f>
        <v>4</v>
      </c>
      <c r="L4" s="8">
        <f>SUM(L2:L3)</f>
        <v>719</v>
      </c>
      <c r="M4" s="7">
        <f>SUM(L4/K4)</f>
        <v>179.75</v>
      </c>
      <c r="N4" s="8">
        <f>SUM(N2:N3)</f>
        <v>2</v>
      </c>
      <c r="O4" s="11">
        <f>SUM(M4+N4)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63" priority="6" rank="1"/>
  </conditionalFormatting>
  <conditionalFormatting sqref="F2">
    <cfRule type="top10" dxfId="62" priority="5" rank="1"/>
  </conditionalFormatting>
  <conditionalFormatting sqref="G2">
    <cfRule type="top10" dxfId="61" priority="4" rank="1"/>
  </conditionalFormatting>
  <conditionalFormatting sqref="H2">
    <cfRule type="top10" dxfId="60" priority="3" rank="1"/>
  </conditionalFormatting>
  <conditionalFormatting sqref="I2">
    <cfRule type="top10" dxfId="59" priority="2" rank="1"/>
  </conditionalFormatting>
  <conditionalFormatting sqref="J2">
    <cfRule type="top10" dxfId="58" priority="1" rank="1"/>
  </conditionalFormatting>
  <hyperlinks>
    <hyperlink ref="Q1" location="'National Rankings'!A1" display="Back to Ranking" xr:uid="{2EFB6D46-883F-4665-8B3B-02DDAB0AB9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1DF4B4-DCB1-4278-8B53-124DB60695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B7BF9-3305-4314-8558-45F405E21298}">
  <sheetPr codeName="Sheet10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25</v>
      </c>
      <c r="C2" s="14">
        <v>44982</v>
      </c>
      <c r="D2" s="15" t="s">
        <v>24</v>
      </c>
      <c r="E2" s="16">
        <v>194</v>
      </c>
      <c r="F2" s="16">
        <v>186</v>
      </c>
      <c r="G2" s="16">
        <v>195</v>
      </c>
      <c r="H2" s="16">
        <v>191</v>
      </c>
      <c r="I2" s="16"/>
      <c r="J2" s="16"/>
      <c r="K2" s="19">
        <v>4</v>
      </c>
      <c r="L2" s="19">
        <v>766</v>
      </c>
      <c r="M2" s="20">
        <v>191.5</v>
      </c>
      <c r="N2" s="21">
        <v>11</v>
      </c>
      <c r="O2" s="22">
        <v>202.5</v>
      </c>
    </row>
    <row r="3" spans="1:17" x14ac:dyDescent="0.25">
      <c r="A3" s="12" t="s">
        <v>20</v>
      </c>
      <c r="B3" s="13" t="s">
        <v>25</v>
      </c>
      <c r="C3" s="14">
        <v>44996</v>
      </c>
      <c r="D3" s="15" t="s">
        <v>24</v>
      </c>
      <c r="E3" s="16">
        <v>183</v>
      </c>
      <c r="F3" s="16">
        <v>187</v>
      </c>
      <c r="G3" s="16">
        <v>178</v>
      </c>
      <c r="H3" s="16">
        <v>180</v>
      </c>
      <c r="I3" s="16"/>
      <c r="J3" s="16"/>
      <c r="K3" s="19">
        <v>4</v>
      </c>
      <c r="L3" s="19">
        <v>728</v>
      </c>
      <c r="M3" s="20">
        <v>182</v>
      </c>
      <c r="N3" s="21">
        <v>5</v>
      </c>
      <c r="O3" s="22">
        <v>187</v>
      </c>
    </row>
    <row r="4" spans="1:17" x14ac:dyDescent="0.25">
      <c r="A4" s="12" t="s">
        <v>20</v>
      </c>
      <c r="B4" s="13" t="s">
        <v>25</v>
      </c>
      <c r="C4" s="14">
        <v>45010</v>
      </c>
      <c r="D4" s="15" t="s">
        <v>24</v>
      </c>
      <c r="E4" s="16">
        <v>187</v>
      </c>
      <c r="F4" s="16">
        <v>185</v>
      </c>
      <c r="G4" s="16">
        <v>185</v>
      </c>
      <c r="H4" s="16">
        <v>191</v>
      </c>
      <c r="I4" s="16"/>
      <c r="J4" s="16"/>
      <c r="K4" s="19">
        <v>4</v>
      </c>
      <c r="L4" s="19">
        <v>748</v>
      </c>
      <c r="M4" s="20">
        <v>187</v>
      </c>
      <c r="N4" s="21">
        <v>9</v>
      </c>
      <c r="O4" s="22">
        <v>196</v>
      </c>
    </row>
    <row r="5" spans="1:17" x14ac:dyDescent="0.25">
      <c r="A5" s="12" t="s">
        <v>20</v>
      </c>
      <c r="B5" s="13" t="s">
        <v>25</v>
      </c>
      <c r="C5" s="14">
        <v>45020</v>
      </c>
      <c r="D5" s="15" t="s">
        <v>24</v>
      </c>
      <c r="E5" s="16">
        <v>182</v>
      </c>
      <c r="F5" s="16">
        <v>186</v>
      </c>
      <c r="G5" s="44">
        <v>189.001</v>
      </c>
      <c r="H5" s="16">
        <v>186</v>
      </c>
      <c r="I5" s="16"/>
      <c r="J5" s="16"/>
      <c r="K5" s="19">
        <v>4</v>
      </c>
      <c r="L5" s="19">
        <v>743.00099999999998</v>
      </c>
      <c r="M5" s="20">
        <v>185.75024999999999</v>
      </c>
      <c r="N5" s="21">
        <v>4</v>
      </c>
      <c r="O5" s="22">
        <v>189.75024999999999</v>
      </c>
    </row>
    <row r="6" spans="1:17" x14ac:dyDescent="0.25">
      <c r="A6" s="55" t="s">
        <v>37</v>
      </c>
      <c r="B6" s="56" t="s">
        <v>25</v>
      </c>
      <c r="C6" s="57">
        <v>45038</v>
      </c>
      <c r="D6" s="58" t="s">
        <v>24</v>
      </c>
      <c r="E6" s="59">
        <v>176</v>
      </c>
      <c r="F6" s="59">
        <v>182</v>
      </c>
      <c r="G6" s="59">
        <v>176</v>
      </c>
      <c r="H6" s="59">
        <v>178</v>
      </c>
      <c r="I6" s="59"/>
      <c r="J6" s="59"/>
      <c r="K6" s="60">
        <v>4</v>
      </c>
      <c r="L6" s="60">
        <v>712</v>
      </c>
      <c r="M6" s="61">
        <v>178</v>
      </c>
      <c r="N6" s="62">
        <v>2</v>
      </c>
      <c r="O6" s="63">
        <v>180</v>
      </c>
    </row>
    <row r="7" spans="1:17" x14ac:dyDescent="0.25">
      <c r="A7" s="53" t="s">
        <v>20</v>
      </c>
      <c r="B7" s="43" t="s">
        <v>25</v>
      </c>
      <c r="C7" s="51">
        <v>45048</v>
      </c>
      <c r="D7" s="65" t="s">
        <v>24</v>
      </c>
      <c r="E7" s="64">
        <v>177</v>
      </c>
      <c r="F7" s="64">
        <v>178</v>
      </c>
      <c r="G7" s="64">
        <v>186</v>
      </c>
      <c r="H7" s="64">
        <v>186</v>
      </c>
      <c r="I7" s="64"/>
      <c r="J7" s="64"/>
      <c r="K7" s="66">
        <v>4</v>
      </c>
      <c r="L7" s="66">
        <v>727</v>
      </c>
      <c r="M7" s="67">
        <v>181.75</v>
      </c>
      <c r="N7" s="68">
        <v>2</v>
      </c>
      <c r="O7" s="69">
        <v>183.75</v>
      </c>
    </row>
    <row r="8" spans="1:17" x14ac:dyDescent="0.25">
      <c r="A8" s="12" t="s">
        <v>20</v>
      </c>
      <c r="B8" s="43" t="s">
        <v>25</v>
      </c>
      <c r="C8" s="51">
        <v>45073</v>
      </c>
      <c r="D8" s="65" t="s">
        <v>24</v>
      </c>
      <c r="E8" s="64">
        <v>183</v>
      </c>
      <c r="F8" s="64">
        <v>184</v>
      </c>
      <c r="G8" s="64">
        <v>186</v>
      </c>
      <c r="H8" s="64">
        <v>181</v>
      </c>
      <c r="I8" s="64"/>
      <c r="J8" s="64"/>
      <c r="K8" s="66">
        <v>4</v>
      </c>
      <c r="L8" s="66">
        <v>734</v>
      </c>
      <c r="M8" s="67">
        <v>183.5</v>
      </c>
      <c r="N8" s="68">
        <v>2</v>
      </c>
      <c r="O8" s="69">
        <v>185.5</v>
      </c>
    </row>
    <row r="10" spans="1:17" x14ac:dyDescent="0.25">
      <c r="K10" s="8">
        <f>SUM(K2:K9)</f>
        <v>28</v>
      </c>
      <c r="L10" s="8">
        <f>SUM(L2:L9)</f>
        <v>5158.0010000000002</v>
      </c>
      <c r="M10" s="7">
        <f>SUM(L10/K10)</f>
        <v>184.21432142857142</v>
      </c>
      <c r="N10" s="8">
        <f>SUM(N2:N9)</f>
        <v>35</v>
      </c>
      <c r="O10" s="11">
        <f>SUM(M10+N10)</f>
        <v>219.21432142857142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B4:C7 I4:J7 I8:J8 B8:C8" name="Range1_17_1"/>
    <protectedRange algorithmName="SHA-512" hashValue="ON39YdpmFHfN9f47KpiRvqrKx0V9+erV1CNkpWzYhW/Qyc6aT8rEyCrvauWSYGZK2ia3o7vd3akF07acHAFpOA==" saltValue="yVW9XmDwTqEnmpSGai0KYg==" spinCount="100000" sqref="D4:D7 D8" name="Range1_1_12_1"/>
    <protectedRange algorithmName="SHA-512" hashValue="ON39YdpmFHfN9f47KpiRvqrKx0V9+erV1CNkpWzYhW/Qyc6aT8rEyCrvauWSYGZK2ia3o7vd3akF07acHAFpOA==" saltValue="yVW9XmDwTqEnmpSGai0KYg==" spinCount="100000" sqref="E4:H7 E8:H8" name="Range1_3_3_1"/>
  </protectedRanges>
  <hyperlinks>
    <hyperlink ref="Q1" location="'National Rankings'!A1" display="Back to Ranking" xr:uid="{C9191C85-451D-4842-9C50-87025A4DE8D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21D49-94D4-48C3-8D85-9BF2EE9E2A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3344-2752-400E-9FEE-5EC4962D1D7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52</v>
      </c>
      <c r="C2" s="14">
        <v>44989</v>
      </c>
      <c r="D2" s="42" t="s">
        <v>27</v>
      </c>
      <c r="E2" s="16">
        <v>189</v>
      </c>
      <c r="F2" s="16">
        <v>190</v>
      </c>
      <c r="G2" s="16">
        <v>184</v>
      </c>
      <c r="H2" s="16">
        <v>177</v>
      </c>
      <c r="I2" s="16"/>
      <c r="J2" s="16"/>
      <c r="K2" s="19">
        <v>4</v>
      </c>
      <c r="L2" s="19">
        <v>740</v>
      </c>
      <c r="M2" s="20">
        <v>185</v>
      </c>
      <c r="N2" s="21">
        <v>11</v>
      </c>
      <c r="O2" s="22">
        <v>196</v>
      </c>
    </row>
    <row r="3" spans="1:17" x14ac:dyDescent="0.25">
      <c r="A3" s="53" t="s">
        <v>20</v>
      </c>
      <c r="B3" s="13" t="s">
        <v>52</v>
      </c>
      <c r="C3" s="14">
        <v>45053</v>
      </c>
      <c r="D3" s="15" t="s">
        <v>27</v>
      </c>
      <c r="E3" s="44">
        <v>186</v>
      </c>
      <c r="F3" s="16">
        <v>179</v>
      </c>
      <c r="G3" s="44">
        <v>187</v>
      </c>
      <c r="H3" s="44">
        <v>186</v>
      </c>
      <c r="I3" s="16"/>
      <c r="J3" s="16"/>
      <c r="K3" s="19">
        <v>4</v>
      </c>
      <c r="L3" s="19">
        <v>738</v>
      </c>
      <c r="M3" s="20">
        <v>184.5</v>
      </c>
      <c r="N3" s="21">
        <v>11</v>
      </c>
      <c r="O3" s="22">
        <v>195.5</v>
      </c>
    </row>
    <row r="5" spans="1:17" x14ac:dyDescent="0.25">
      <c r="K5" s="8">
        <f>SUM(K2:K4)</f>
        <v>8</v>
      </c>
      <c r="L5" s="8">
        <f>SUM(L2:L4)</f>
        <v>1478</v>
      </c>
      <c r="M5" s="7">
        <f>SUM(L5/K5)</f>
        <v>184.75</v>
      </c>
      <c r="N5" s="8">
        <f>SUM(N2:N4)</f>
        <v>22</v>
      </c>
      <c r="O5" s="11">
        <f>SUM(M5+N5)</f>
        <v>206.75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46C4B475-E4D4-4678-A05C-4295E22F0B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8E7AF-E7A1-499D-9A0F-822A15CDB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EB562-D532-40EB-ADEF-17174B07CBC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90</v>
      </c>
      <c r="C2" s="51">
        <v>45067</v>
      </c>
      <c r="D2" s="70" t="s">
        <v>87</v>
      </c>
      <c r="E2" s="64">
        <v>184</v>
      </c>
      <c r="F2" s="64">
        <v>188</v>
      </c>
      <c r="G2" s="64">
        <v>190</v>
      </c>
      <c r="H2" s="64">
        <v>189</v>
      </c>
      <c r="I2" s="64"/>
      <c r="J2" s="64"/>
      <c r="K2" s="66">
        <v>4</v>
      </c>
      <c r="L2" s="66">
        <v>751</v>
      </c>
      <c r="M2" s="67">
        <v>187.75</v>
      </c>
      <c r="N2" s="68">
        <v>3</v>
      </c>
      <c r="O2" s="69">
        <v>190.75</v>
      </c>
    </row>
    <row r="4" spans="1:17" x14ac:dyDescent="0.25">
      <c r="K4" s="8">
        <f>SUM(K2:K3)</f>
        <v>4</v>
      </c>
      <c r="L4" s="8">
        <f>SUM(L2:L3)</f>
        <v>751</v>
      </c>
      <c r="M4" s="7">
        <f>SUM(L4/K4)</f>
        <v>187.75</v>
      </c>
      <c r="N4" s="8">
        <f>SUM(N2:N3)</f>
        <v>3</v>
      </c>
      <c r="O4" s="11">
        <f>SUM(M4+N4)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57" priority="6" rank="1"/>
  </conditionalFormatting>
  <conditionalFormatting sqref="F2">
    <cfRule type="top10" dxfId="56" priority="5" rank="1"/>
  </conditionalFormatting>
  <conditionalFormatting sqref="G2">
    <cfRule type="top10" dxfId="55" priority="4" rank="1"/>
  </conditionalFormatting>
  <conditionalFormatting sqref="H2">
    <cfRule type="top10" dxfId="54" priority="3" rank="1"/>
  </conditionalFormatting>
  <conditionalFormatting sqref="I2">
    <cfRule type="top10" dxfId="53" priority="2" rank="1"/>
  </conditionalFormatting>
  <conditionalFormatting sqref="J2">
    <cfRule type="top10" dxfId="52" priority="1" rank="1"/>
  </conditionalFormatting>
  <hyperlinks>
    <hyperlink ref="Q1" location="'National Rankings'!A1" display="Back to Ranking" xr:uid="{6CB4DF25-7DCD-42E5-916A-2FEE01B400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90D762-8D5F-4194-A2D2-6F012CE976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E052-A909-40D2-9AF8-758788133B8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20</v>
      </c>
      <c r="B2" s="43" t="s">
        <v>57</v>
      </c>
      <c r="C2" s="14">
        <v>45039</v>
      </c>
      <c r="D2" s="15" t="s">
        <v>34</v>
      </c>
      <c r="E2" s="16">
        <v>169</v>
      </c>
      <c r="F2" s="16">
        <v>164</v>
      </c>
      <c r="G2" s="16"/>
      <c r="H2" s="16"/>
      <c r="I2" s="16"/>
      <c r="J2" s="16"/>
      <c r="K2" s="19">
        <v>2</v>
      </c>
      <c r="L2" s="19">
        <v>333</v>
      </c>
      <c r="M2" s="20">
        <v>166.5</v>
      </c>
      <c r="N2" s="21">
        <v>4</v>
      </c>
      <c r="O2" s="22">
        <v>170.5</v>
      </c>
    </row>
    <row r="4" spans="1:17" x14ac:dyDescent="0.25">
      <c r="K4" s="8">
        <f>SUM(K2:K3)</f>
        <v>2</v>
      </c>
      <c r="L4" s="8">
        <f>SUM(L2:L3)</f>
        <v>333</v>
      </c>
      <c r="M4" s="7">
        <f>SUM(L4/K4)</f>
        <v>166.5</v>
      </c>
      <c r="N4" s="8">
        <f>SUM(N2:N3)</f>
        <v>4</v>
      </c>
      <c r="O4" s="11">
        <f>SUM(M4+N4)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2C408B79-FEA2-4013-8678-57E87DA5D2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F644D1-F525-413F-9A25-C06FDB241D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1E0DC-DED8-47B7-A7F1-31A90A94C498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62</v>
      </c>
      <c r="C2" s="51">
        <v>44661</v>
      </c>
      <c r="D2" s="65" t="s">
        <v>60</v>
      </c>
      <c r="E2" s="64">
        <v>185</v>
      </c>
      <c r="F2" s="64">
        <v>185</v>
      </c>
      <c r="G2" s="64">
        <v>190</v>
      </c>
      <c r="H2" s="64">
        <v>195</v>
      </c>
      <c r="I2" s="64"/>
      <c r="J2" s="64"/>
      <c r="K2" s="66">
        <v>4</v>
      </c>
      <c r="L2" s="66">
        <v>755</v>
      </c>
      <c r="M2" s="67">
        <v>188.75</v>
      </c>
      <c r="N2" s="68">
        <v>6</v>
      </c>
      <c r="O2" s="69">
        <v>194.75</v>
      </c>
    </row>
    <row r="3" spans="1:17" x14ac:dyDescent="0.25">
      <c r="A3" s="53" t="s">
        <v>20</v>
      </c>
      <c r="B3" s="43" t="s">
        <v>62</v>
      </c>
      <c r="C3" s="51">
        <v>45046</v>
      </c>
      <c r="D3" s="65" t="s">
        <v>67</v>
      </c>
      <c r="E3" s="64">
        <v>192</v>
      </c>
      <c r="F3" s="64">
        <v>193</v>
      </c>
      <c r="G3" s="64">
        <v>187.001</v>
      </c>
      <c r="H3" s="64">
        <v>191</v>
      </c>
      <c r="I3" s="64"/>
      <c r="J3" s="64"/>
      <c r="K3" s="66">
        <v>4</v>
      </c>
      <c r="L3" s="66">
        <v>763.00099999999998</v>
      </c>
      <c r="M3" s="67">
        <v>190.75024999999999</v>
      </c>
      <c r="N3" s="68">
        <v>9</v>
      </c>
      <c r="O3" s="69">
        <v>199.75024999999999</v>
      </c>
    </row>
    <row r="4" spans="1:17" x14ac:dyDescent="0.25">
      <c r="A4" s="53" t="s">
        <v>20</v>
      </c>
      <c r="B4" s="43" t="s">
        <v>62</v>
      </c>
      <c r="C4" s="51">
        <v>45060</v>
      </c>
      <c r="D4" s="65" t="s">
        <v>60</v>
      </c>
      <c r="E4" s="64">
        <v>182</v>
      </c>
      <c r="F4" s="64">
        <v>181</v>
      </c>
      <c r="G4" s="64">
        <v>187</v>
      </c>
      <c r="H4" s="64">
        <v>185</v>
      </c>
      <c r="I4" s="64"/>
      <c r="J4" s="64"/>
      <c r="K4" s="66">
        <v>4</v>
      </c>
      <c r="L4" s="66">
        <v>735</v>
      </c>
      <c r="M4" s="67">
        <v>183.75</v>
      </c>
      <c r="N4" s="68">
        <v>4</v>
      </c>
      <c r="O4" s="69">
        <v>187.75</v>
      </c>
    </row>
    <row r="6" spans="1:17" x14ac:dyDescent="0.25">
      <c r="K6" s="8">
        <f>SUM(K2:K5)</f>
        <v>12</v>
      </c>
      <c r="L6" s="8">
        <f>SUM(L2:L5)</f>
        <v>2253.0010000000002</v>
      </c>
      <c r="M6" s="7">
        <f>SUM(L6/K6)</f>
        <v>187.75008333333335</v>
      </c>
      <c r="N6" s="8">
        <f>SUM(N2:N5)</f>
        <v>19</v>
      </c>
      <c r="O6" s="11">
        <f>SUM(M6+N6)</f>
        <v>206.75008333333335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A461CDDD-FFF0-4C14-A51D-07BAE0BDDF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EFCB28-1F3E-4799-80F4-4718310EA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1A08-CE5A-426D-BAB8-304F795F1C5A}">
  <sheetPr codeName="Sheet63"/>
  <dimension ref="A1:Q4"/>
  <sheetViews>
    <sheetView workbookViewId="0">
      <selection activeCell="G25" sqref="G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5" t="s">
        <v>36</v>
      </c>
      <c r="C2" s="14">
        <v>45011</v>
      </c>
      <c r="D2" s="46" t="s">
        <v>29</v>
      </c>
      <c r="E2" s="46">
        <v>190</v>
      </c>
      <c r="F2" s="46">
        <v>189</v>
      </c>
      <c r="G2" s="46">
        <v>192</v>
      </c>
      <c r="H2" s="46">
        <v>189</v>
      </c>
      <c r="I2" s="46"/>
      <c r="J2" s="46"/>
      <c r="K2" s="46">
        <v>4</v>
      </c>
      <c r="L2" s="46">
        <v>760</v>
      </c>
      <c r="M2" s="46">
        <v>190</v>
      </c>
      <c r="N2" s="46">
        <v>3</v>
      </c>
      <c r="O2" s="46">
        <v>193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3</v>
      </c>
      <c r="O4" s="11">
        <f>SUM(M4+N4)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</protectedRanges>
  <hyperlinks>
    <hyperlink ref="Q1" location="'National Rankings'!A1" display="Back to Ranking" xr:uid="{FA5AA1E0-8293-4E18-A2AC-0CAFC4EC21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F8ACB8-E7F5-4724-A234-7982A27F82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39</v>
      </c>
      <c r="C2" s="14">
        <v>45017</v>
      </c>
      <c r="D2" s="15" t="s">
        <v>31</v>
      </c>
      <c r="E2" s="16">
        <v>192</v>
      </c>
      <c r="F2" s="16">
        <v>192</v>
      </c>
      <c r="G2" s="16">
        <v>192</v>
      </c>
      <c r="H2" s="16">
        <v>196</v>
      </c>
      <c r="I2" s="16"/>
      <c r="J2" s="16"/>
      <c r="K2" s="19">
        <v>4</v>
      </c>
      <c r="L2" s="19">
        <v>772</v>
      </c>
      <c r="M2" s="20">
        <v>193</v>
      </c>
      <c r="N2" s="21">
        <v>11</v>
      </c>
      <c r="O2" s="22">
        <v>204</v>
      </c>
    </row>
    <row r="3" spans="1:17" x14ac:dyDescent="0.25">
      <c r="A3" s="12" t="s">
        <v>20</v>
      </c>
      <c r="B3" s="13" t="s">
        <v>85</v>
      </c>
      <c r="C3" s="14">
        <v>45059</v>
      </c>
      <c r="D3" s="14" t="s">
        <v>84</v>
      </c>
      <c r="E3" s="64">
        <v>190</v>
      </c>
      <c r="F3" s="64">
        <v>187</v>
      </c>
      <c r="G3" s="64">
        <v>188</v>
      </c>
      <c r="H3" s="64">
        <v>196</v>
      </c>
      <c r="I3" s="16"/>
      <c r="J3" s="16"/>
      <c r="K3" s="19">
        <v>4</v>
      </c>
      <c r="L3" s="19">
        <v>761</v>
      </c>
      <c r="M3" s="20">
        <v>190.25</v>
      </c>
      <c r="N3" s="21">
        <v>6</v>
      </c>
      <c r="O3" s="22">
        <v>196.25</v>
      </c>
    </row>
    <row r="5" spans="1:17" x14ac:dyDescent="0.25">
      <c r="K5" s="8">
        <f>SUM(K2:K4)</f>
        <v>8</v>
      </c>
      <c r="L5" s="8">
        <f>SUM(L2:L4)</f>
        <v>1533</v>
      </c>
      <c r="M5" s="7">
        <f>SUM(L5/K5)</f>
        <v>191.625</v>
      </c>
      <c r="N5" s="8">
        <f>SUM(N2:N4)</f>
        <v>17</v>
      </c>
      <c r="O5" s="11">
        <f>SUM(M5+N5)</f>
        <v>208.625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4_1"/>
    <protectedRange sqref="D2" name="Range1_1_1_1"/>
    <protectedRange algorithmName="SHA-512" hashValue="ON39YdpmFHfN9f47KpiRvqrKx0V9+erV1CNkpWzYhW/Qyc6aT8rEyCrvauWSYGZK2ia3o7vd3akF07acHAFpOA==" saltValue="yVW9XmDwTqEnmpSGai0KYg==" spinCount="100000" sqref="C3:D3" name="Range1_8_2"/>
    <protectedRange algorithmName="SHA-512" hashValue="ON39YdpmFHfN9f47KpiRvqrKx0V9+erV1CNkpWzYhW/Qyc6aT8rEyCrvauWSYGZK2ia3o7vd3akF07acHAFpOA==" saltValue="yVW9XmDwTqEnmpSGai0KYg==" spinCount="100000" sqref="E3:J3 B3" name="Range1_10"/>
  </protectedRanges>
  <conditionalFormatting sqref="E3">
    <cfRule type="top10" dxfId="51" priority="6" rank="1"/>
  </conditionalFormatting>
  <conditionalFormatting sqref="F3">
    <cfRule type="top10" dxfId="50" priority="5" rank="1"/>
  </conditionalFormatting>
  <conditionalFormatting sqref="G3">
    <cfRule type="top10" dxfId="49" priority="4" rank="1"/>
  </conditionalFormatting>
  <conditionalFormatting sqref="H3">
    <cfRule type="top10" dxfId="48" priority="3" rank="1"/>
  </conditionalFormatting>
  <conditionalFormatting sqref="I3">
    <cfRule type="top10" dxfId="47" priority="2" rank="1"/>
  </conditionalFormatting>
  <conditionalFormatting sqref="J3">
    <cfRule type="top10" dxfId="46" priority="1" rank="1"/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48C6-A726-432B-BF97-57A46885F60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20</v>
      </c>
      <c r="B2" s="43" t="s">
        <v>69</v>
      </c>
      <c r="C2" s="51">
        <v>45053</v>
      </c>
      <c r="D2" s="70" t="s">
        <v>70</v>
      </c>
      <c r="E2" s="64">
        <v>182</v>
      </c>
      <c r="F2" s="64">
        <v>185</v>
      </c>
      <c r="G2" s="64">
        <v>178</v>
      </c>
      <c r="H2" s="64">
        <v>179</v>
      </c>
      <c r="I2" s="74"/>
      <c r="J2" s="74"/>
      <c r="K2" s="66">
        <v>4</v>
      </c>
      <c r="L2" s="66">
        <v>724</v>
      </c>
      <c r="M2" s="67">
        <v>181</v>
      </c>
      <c r="N2" s="68">
        <v>4</v>
      </c>
      <c r="O2" s="69">
        <v>185</v>
      </c>
    </row>
    <row r="4" spans="1:17" x14ac:dyDescent="0.25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4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 B2" name="Range1_5"/>
  </protectedRanges>
  <conditionalFormatting sqref="E2">
    <cfRule type="top10" dxfId="45" priority="6" rank="1"/>
  </conditionalFormatting>
  <conditionalFormatting sqref="F2">
    <cfRule type="top10" dxfId="44" priority="5" rank="1"/>
  </conditionalFormatting>
  <conditionalFormatting sqref="G2">
    <cfRule type="top10" dxfId="43" priority="4" rank="1"/>
  </conditionalFormatting>
  <conditionalFormatting sqref="H2">
    <cfRule type="top10" dxfId="42" priority="3" rank="1"/>
  </conditionalFormatting>
  <conditionalFormatting sqref="I2">
    <cfRule type="top10" dxfId="41" priority="2" rank="1"/>
  </conditionalFormatting>
  <conditionalFormatting sqref="J2">
    <cfRule type="top10" dxfId="40" priority="1" rank="1"/>
  </conditionalFormatting>
  <hyperlinks>
    <hyperlink ref="Q1" location="'National Rankings'!A1" display="Back to Ranking" xr:uid="{9862C822-DE4D-4CD9-B7C9-B1EF59B0B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C420D-F74C-4742-9862-36D618CB4A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C0E3E-0843-4D89-9BDA-8F7025B78B3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59</v>
      </c>
      <c r="C2" s="51">
        <v>44661</v>
      </c>
      <c r="D2" s="65" t="s">
        <v>60</v>
      </c>
      <c r="E2" s="64">
        <v>181</v>
      </c>
      <c r="F2" s="64">
        <v>189</v>
      </c>
      <c r="G2" s="64">
        <v>181</v>
      </c>
      <c r="H2" s="64">
        <v>183</v>
      </c>
      <c r="I2" s="64"/>
      <c r="J2" s="64"/>
      <c r="K2" s="66">
        <v>4</v>
      </c>
      <c r="L2" s="66">
        <v>734</v>
      </c>
      <c r="M2" s="67">
        <v>183.5</v>
      </c>
      <c r="N2" s="68">
        <v>2</v>
      </c>
      <c r="O2" s="69">
        <v>185.5</v>
      </c>
    </row>
    <row r="3" spans="1:17" x14ac:dyDescent="0.25">
      <c r="A3" s="53" t="s">
        <v>20</v>
      </c>
      <c r="B3" s="43" t="s">
        <v>59</v>
      </c>
      <c r="C3" s="51">
        <v>45046</v>
      </c>
      <c r="D3" s="65" t="s">
        <v>67</v>
      </c>
      <c r="E3" s="64">
        <v>193</v>
      </c>
      <c r="F3" s="64">
        <v>185</v>
      </c>
      <c r="G3" s="64">
        <v>187</v>
      </c>
      <c r="H3" s="64">
        <v>188</v>
      </c>
      <c r="I3" s="64"/>
      <c r="J3" s="64"/>
      <c r="K3" s="66">
        <v>4</v>
      </c>
      <c r="L3" s="66">
        <v>753</v>
      </c>
      <c r="M3" s="67">
        <v>188.25</v>
      </c>
      <c r="N3" s="68">
        <v>5</v>
      </c>
      <c r="O3" s="69">
        <v>193.25</v>
      </c>
    </row>
    <row r="4" spans="1:17" x14ac:dyDescent="0.25">
      <c r="A4" s="53" t="s">
        <v>20</v>
      </c>
      <c r="B4" s="43" t="s">
        <v>59</v>
      </c>
      <c r="C4" s="51">
        <v>45060</v>
      </c>
      <c r="D4" s="65" t="s">
        <v>60</v>
      </c>
      <c r="E4" s="64">
        <v>187</v>
      </c>
      <c r="F4" s="64">
        <v>184</v>
      </c>
      <c r="G4" s="64">
        <v>184</v>
      </c>
      <c r="H4" s="64">
        <v>173</v>
      </c>
      <c r="I4" s="64"/>
      <c r="J4" s="64"/>
      <c r="K4" s="66">
        <v>4</v>
      </c>
      <c r="L4" s="66">
        <v>728</v>
      </c>
      <c r="M4" s="67">
        <v>182</v>
      </c>
      <c r="N4" s="68">
        <v>2</v>
      </c>
      <c r="O4" s="69">
        <v>184</v>
      </c>
    </row>
    <row r="6" spans="1:17" x14ac:dyDescent="0.25">
      <c r="K6" s="8">
        <f>SUM(K2:K5)</f>
        <v>12</v>
      </c>
      <c r="L6" s="8">
        <f>SUM(L2:L5)</f>
        <v>2215</v>
      </c>
      <c r="M6" s="7">
        <f>SUM(L6/K6)</f>
        <v>184.58333333333334</v>
      </c>
      <c r="N6" s="8">
        <f>SUM(N2:N5)</f>
        <v>9</v>
      </c>
      <c r="O6" s="11">
        <f>SUM(M6+N6)</f>
        <v>193.58333333333334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AC7B2A66-6618-4178-B0BA-57F6E31795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B2B76-66FB-4F68-AFB1-2DB3A81E4D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B91E9-D94B-41C3-8541-832EF7EE3C8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20</v>
      </c>
      <c r="B2" s="43" t="s">
        <v>71</v>
      </c>
      <c r="C2" s="51">
        <v>45053</v>
      </c>
      <c r="D2" s="70" t="s">
        <v>70</v>
      </c>
      <c r="E2" s="64">
        <v>183</v>
      </c>
      <c r="F2" s="64">
        <v>186</v>
      </c>
      <c r="G2" s="64">
        <v>197</v>
      </c>
      <c r="H2" s="64">
        <v>193</v>
      </c>
      <c r="I2" s="64"/>
      <c r="J2" s="64"/>
      <c r="K2" s="66">
        <v>4</v>
      </c>
      <c r="L2" s="66">
        <v>759</v>
      </c>
      <c r="M2" s="67">
        <v>189.75</v>
      </c>
      <c r="N2" s="68">
        <v>11</v>
      </c>
      <c r="O2" s="69">
        <v>200.75</v>
      </c>
    </row>
    <row r="4" spans="1:17" x14ac:dyDescent="0.25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11</v>
      </c>
      <c r="O4" s="11">
        <f>SUM(M4+N4)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9"/>
    <protectedRange algorithmName="SHA-512" hashValue="ON39YdpmFHfN9f47KpiRvqrKx0V9+erV1CNkpWzYhW/Qyc6aT8rEyCrvauWSYGZK2ia3o7vd3akF07acHAFpOA==" saltValue="yVW9XmDwTqEnmpSGai0KYg==" spinCount="100000" sqref="D2" name="Range1_1_1_7"/>
    <protectedRange algorithmName="SHA-512" hashValue="ON39YdpmFHfN9f47KpiRvqrKx0V9+erV1CNkpWzYhW/Qyc6aT8rEyCrvauWSYGZK2ia3o7vd3akF07acHAFpOA==" saltValue="yVW9XmDwTqEnmpSGai0KYg==" spinCount="100000" sqref="E2:J2 B2" name="Range1_5_1"/>
  </protectedRanges>
  <conditionalFormatting sqref="E2">
    <cfRule type="top10" dxfId="39" priority="6" rank="1"/>
  </conditionalFormatting>
  <conditionalFormatting sqref="F2">
    <cfRule type="top10" dxfId="38" priority="5" rank="1"/>
  </conditionalFormatting>
  <conditionalFormatting sqref="G2">
    <cfRule type="top10" dxfId="37" priority="4" rank="1"/>
  </conditionalFormatting>
  <conditionalFormatting sqref="H2">
    <cfRule type="top10" dxfId="36" priority="3" rank="1"/>
  </conditionalFormatting>
  <conditionalFormatting sqref="I2">
    <cfRule type="top10" dxfId="35" priority="2" rank="1"/>
  </conditionalFormatting>
  <conditionalFormatting sqref="J2">
    <cfRule type="top10" dxfId="34" priority="1" rank="1"/>
  </conditionalFormatting>
  <hyperlinks>
    <hyperlink ref="Q1" location="'National Rankings'!A1" display="Back to Ranking" xr:uid="{3363A79C-3F2D-44AC-BFF8-19D0B02EC0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477FC9-5805-466D-A57D-0D1E40F323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35CE-B668-4453-BE9C-F27B605C142C}">
  <sheetPr codeName="Sheet67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8" t="s">
        <v>38</v>
      </c>
      <c r="C2" s="49">
        <v>45004</v>
      </c>
      <c r="D2" s="48" t="s">
        <v>34</v>
      </c>
      <c r="E2" s="48">
        <v>144</v>
      </c>
      <c r="F2" s="48">
        <v>146</v>
      </c>
      <c r="G2" s="48"/>
      <c r="H2" s="48"/>
      <c r="I2" s="48"/>
      <c r="J2" s="48"/>
      <c r="K2" s="48">
        <v>2</v>
      </c>
      <c r="L2" s="48">
        <v>290</v>
      </c>
      <c r="M2" s="47">
        <v>145</v>
      </c>
      <c r="N2" s="48">
        <v>4</v>
      </c>
      <c r="O2" s="47">
        <v>149</v>
      </c>
    </row>
    <row r="4" spans="1:17" x14ac:dyDescent="0.25">
      <c r="K4" s="8">
        <f>SUM(K2:K3)</f>
        <v>2</v>
      </c>
      <c r="L4" s="8">
        <f>SUM(L2:L3)</f>
        <v>290</v>
      </c>
      <c r="M4" s="7">
        <f>SUM(L4/K4)</f>
        <v>145</v>
      </c>
      <c r="N4" s="8">
        <f>SUM(N2:N3)</f>
        <v>4</v>
      </c>
      <c r="O4" s="11">
        <f>SUM(M4+N4)</f>
        <v>149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_1_1"/>
    <protectedRange algorithmName="SHA-512" hashValue="ON39YdpmFHfN9f47KpiRvqrKx0V9+erV1CNkpWzYhW/Qyc6aT8rEyCrvauWSYGZK2ia3o7vd3akF07acHAFpOA==" saltValue="yVW9XmDwTqEnmpSGai0KYg==" spinCount="100000" sqref="D2" name="Range1_1_4_1_1_1"/>
  </protectedRanges>
  <hyperlinks>
    <hyperlink ref="Q1" location="'National Rankings'!A1" display="Back to Ranking" xr:uid="{8BA42F27-33EB-41D1-A704-03216C0372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3B0D0-7FD0-4D42-AC4E-C875A4EDC5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9ABD-2A57-4C6A-AB85-8F0ED80A44F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91</v>
      </c>
      <c r="C2" s="51">
        <v>45066</v>
      </c>
      <c r="D2" s="70" t="s">
        <v>97</v>
      </c>
      <c r="E2" s="64">
        <v>181</v>
      </c>
      <c r="F2" s="64">
        <v>186</v>
      </c>
      <c r="G2" s="64">
        <v>184</v>
      </c>
      <c r="H2" s="64">
        <v>191</v>
      </c>
      <c r="I2" s="64"/>
      <c r="J2" s="64"/>
      <c r="K2" s="66">
        <v>4</v>
      </c>
      <c r="L2" s="66">
        <v>742</v>
      </c>
      <c r="M2" s="67">
        <v>185.5</v>
      </c>
      <c r="N2" s="68">
        <v>3</v>
      </c>
      <c r="O2" s="69">
        <v>188.5</v>
      </c>
    </row>
    <row r="4" spans="1:17" x14ac:dyDescent="0.25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3</v>
      </c>
      <c r="O4" s="11">
        <f>SUM(M4+N4)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33" priority="6" rank="1"/>
  </conditionalFormatting>
  <conditionalFormatting sqref="F2">
    <cfRule type="top10" dxfId="32" priority="5" rank="1"/>
  </conditionalFormatting>
  <conditionalFormatting sqref="G2">
    <cfRule type="top10" dxfId="31" priority="4" rank="1"/>
  </conditionalFormatting>
  <conditionalFormatting sqref="H2">
    <cfRule type="top10" dxfId="30" priority="3" rank="1"/>
  </conditionalFormatting>
  <conditionalFormatting sqref="I2">
    <cfRule type="top10" dxfId="29" priority="2" rank="1"/>
  </conditionalFormatting>
  <conditionalFormatting sqref="J2">
    <cfRule type="top10" dxfId="28" priority="1" rank="1"/>
  </conditionalFormatting>
  <hyperlinks>
    <hyperlink ref="Q1" location="'National Rankings'!A1" display="Back to Ranking" xr:uid="{499A78D7-B9BA-4F33-AEB2-AE19DC6F67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3AD8CD-9BCC-4B0C-9BD8-7CA7C96392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672C-0B07-473E-A57B-05C2D570D075}">
  <sheetPr codeName="Sheet48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30</v>
      </c>
      <c r="C2" s="14">
        <v>44982</v>
      </c>
      <c r="D2" s="15" t="s">
        <v>24</v>
      </c>
      <c r="E2" s="16">
        <v>183</v>
      </c>
      <c r="F2" s="16">
        <v>182</v>
      </c>
      <c r="G2" s="16">
        <v>189</v>
      </c>
      <c r="H2" s="16">
        <v>190</v>
      </c>
      <c r="I2" s="16"/>
      <c r="J2" s="16"/>
      <c r="K2" s="19">
        <v>4</v>
      </c>
      <c r="L2" s="19">
        <v>744</v>
      </c>
      <c r="M2" s="20">
        <v>186</v>
      </c>
      <c r="N2" s="21">
        <v>3</v>
      </c>
      <c r="O2" s="22">
        <v>189</v>
      </c>
    </row>
    <row r="3" spans="1:17" x14ac:dyDescent="0.25">
      <c r="A3" s="12" t="s">
        <v>20</v>
      </c>
      <c r="B3" s="13" t="s">
        <v>30</v>
      </c>
      <c r="C3" s="14">
        <v>44996</v>
      </c>
      <c r="D3" s="15" t="s">
        <v>24</v>
      </c>
      <c r="E3" s="16">
        <v>189</v>
      </c>
      <c r="F3" s="16">
        <v>184.001</v>
      </c>
      <c r="G3" s="16">
        <v>179</v>
      </c>
      <c r="H3" s="16">
        <v>172</v>
      </c>
      <c r="I3" s="16"/>
      <c r="J3" s="16"/>
      <c r="K3" s="19">
        <v>4</v>
      </c>
      <c r="L3" s="19">
        <v>724.00099999999998</v>
      </c>
      <c r="M3" s="20">
        <v>181.00024999999999</v>
      </c>
      <c r="N3" s="21">
        <v>2</v>
      </c>
      <c r="O3" s="22">
        <v>183.00024999999999</v>
      </c>
    </row>
    <row r="4" spans="1:17" x14ac:dyDescent="0.25">
      <c r="A4" s="12" t="s">
        <v>20</v>
      </c>
      <c r="B4" s="13" t="s">
        <v>30</v>
      </c>
      <c r="C4" s="14">
        <v>45006</v>
      </c>
      <c r="D4" s="15" t="s">
        <v>29</v>
      </c>
      <c r="E4" s="16">
        <v>184</v>
      </c>
      <c r="F4" s="16">
        <v>192</v>
      </c>
      <c r="G4" s="16">
        <v>193</v>
      </c>
      <c r="H4" s="16">
        <v>192</v>
      </c>
      <c r="I4" s="16"/>
      <c r="J4" s="16"/>
      <c r="K4" s="19">
        <v>4</v>
      </c>
      <c r="L4" s="19">
        <v>761</v>
      </c>
      <c r="M4" s="20">
        <v>190.25</v>
      </c>
      <c r="N4" s="21">
        <v>5</v>
      </c>
      <c r="O4" s="22">
        <v>195.25</v>
      </c>
    </row>
    <row r="5" spans="1:17" x14ac:dyDescent="0.25">
      <c r="A5" s="12" t="s">
        <v>20</v>
      </c>
      <c r="B5" s="13" t="s">
        <v>30</v>
      </c>
      <c r="C5" s="14">
        <v>45010</v>
      </c>
      <c r="D5" s="15" t="s">
        <v>24</v>
      </c>
      <c r="E5" s="16">
        <v>181</v>
      </c>
      <c r="F5" s="16">
        <v>185.001</v>
      </c>
      <c r="G5" s="16">
        <v>182</v>
      </c>
      <c r="H5" s="16">
        <v>168</v>
      </c>
      <c r="I5" s="16"/>
      <c r="J5" s="16"/>
      <c r="K5" s="19">
        <v>4</v>
      </c>
      <c r="L5" s="19">
        <v>716.00099999999998</v>
      </c>
      <c r="M5" s="20">
        <v>179.00024999999999</v>
      </c>
      <c r="N5" s="21">
        <v>4</v>
      </c>
      <c r="O5" s="22">
        <v>183.00024999999999</v>
      </c>
    </row>
    <row r="6" spans="1:17" x14ac:dyDescent="0.25">
      <c r="A6" s="12" t="s">
        <v>20</v>
      </c>
      <c r="B6" s="46" t="s">
        <v>30</v>
      </c>
      <c r="C6" s="14">
        <v>45011</v>
      </c>
      <c r="D6" s="46" t="s">
        <v>29</v>
      </c>
      <c r="E6" s="46">
        <v>193</v>
      </c>
      <c r="F6" s="50">
        <v>195</v>
      </c>
      <c r="G6" s="46">
        <v>194</v>
      </c>
      <c r="H6" s="50">
        <v>195</v>
      </c>
      <c r="I6" s="46"/>
      <c r="J6" s="46"/>
      <c r="K6" s="46">
        <v>4</v>
      </c>
      <c r="L6" s="46">
        <v>777</v>
      </c>
      <c r="M6" s="46">
        <v>194.25</v>
      </c>
      <c r="N6" s="46">
        <v>9</v>
      </c>
      <c r="O6" s="46">
        <v>203.25</v>
      </c>
    </row>
    <row r="7" spans="1:17" x14ac:dyDescent="0.25">
      <c r="A7" s="12" t="s">
        <v>20</v>
      </c>
      <c r="B7" s="13" t="s">
        <v>30</v>
      </c>
      <c r="C7" s="14">
        <v>45020</v>
      </c>
      <c r="D7" s="15" t="s">
        <v>24</v>
      </c>
      <c r="E7" s="16">
        <v>188</v>
      </c>
      <c r="F7" s="44">
        <v>191.001</v>
      </c>
      <c r="G7" s="16">
        <v>188</v>
      </c>
      <c r="H7" s="44">
        <v>190</v>
      </c>
      <c r="I7" s="16"/>
      <c r="J7" s="16"/>
      <c r="K7" s="19">
        <v>4</v>
      </c>
      <c r="L7" s="19">
        <v>757.00099999999998</v>
      </c>
      <c r="M7" s="20">
        <v>189.25024999999999</v>
      </c>
      <c r="N7" s="21">
        <v>8</v>
      </c>
      <c r="O7" s="22">
        <v>197.25024999999999</v>
      </c>
    </row>
    <row r="8" spans="1:17" x14ac:dyDescent="0.25">
      <c r="A8" s="12" t="s">
        <v>20</v>
      </c>
      <c r="B8" s="13" t="s">
        <v>30</v>
      </c>
      <c r="C8" s="14">
        <v>45024</v>
      </c>
      <c r="D8" s="15" t="s">
        <v>24</v>
      </c>
      <c r="E8" s="44">
        <v>195</v>
      </c>
      <c r="F8" s="44">
        <v>197</v>
      </c>
      <c r="G8" s="16">
        <v>192</v>
      </c>
      <c r="H8" s="44">
        <v>196</v>
      </c>
      <c r="I8" s="16"/>
      <c r="J8" s="16"/>
      <c r="K8" s="19">
        <v>4</v>
      </c>
      <c r="L8" s="19">
        <v>780</v>
      </c>
      <c r="M8" s="20">
        <v>195</v>
      </c>
      <c r="N8" s="21">
        <v>11</v>
      </c>
      <c r="O8" s="22">
        <v>206</v>
      </c>
    </row>
    <row r="9" spans="1:17" x14ac:dyDescent="0.25">
      <c r="A9" s="53" t="s">
        <v>20</v>
      </c>
      <c r="B9" s="13" t="s">
        <v>30</v>
      </c>
      <c r="C9" s="14">
        <v>45034</v>
      </c>
      <c r="D9" s="42" t="s">
        <v>29</v>
      </c>
      <c r="E9" s="64">
        <v>191</v>
      </c>
      <c r="F9" s="64">
        <v>187</v>
      </c>
      <c r="G9" s="64">
        <v>192</v>
      </c>
      <c r="H9" s="64">
        <v>197</v>
      </c>
      <c r="I9" s="16"/>
      <c r="J9" s="16"/>
      <c r="K9" s="19">
        <v>4</v>
      </c>
      <c r="L9" s="19">
        <v>767</v>
      </c>
      <c r="M9" s="20">
        <v>191.75</v>
      </c>
      <c r="N9" s="21">
        <v>5</v>
      </c>
      <c r="O9" s="22">
        <v>196.75</v>
      </c>
    </row>
    <row r="10" spans="1:17" x14ac:dyDescent="0.25">
      <c r="A10" s="53" t="s">
        <v>20</v>
      </c>
      <c r="B10" s="43" t="s">
        <v>30</v>
      </c>
      <c r="C10" s="51">
        <v>45038</v>
      </c>
      <c r="D10" s="65" t="s">
        <v>24</v>
      </c>
      <c r="E10" s="64">
        <v>188.001</v>
      </c>
      <c r="F10" s="64">
        <v>188</v>
      </c>
      <c r="G10" s="64">
        <v>183</v>
      </c>
      <c r="H10" s="64">
        <v>186</v>
      </c>
      <c r="I10" s="64"/>
      <c r="J10" s="64"/>
      <c r="K10" s="66">
        <v>4</v>
      </c>
      <c r="L10" s="66">
        <v>745.00099999999998</v>
      </c>
      <c r="M10" s="67">
        <v>186.25024999999999</v>
      </c>
      <c r="N10" s="68">
        <v>6</v>
      </c>
      <c r="O10" s="69">
        <v>192.25024999999999</v>
      </c>
    </row>
    <row r="11" spans="1:17" x14ac:dyDescent="0.25">
      <c r="A11" s="53" t="s">
        <v>20</v>
      </c>
      <c r="B11" s="43" t="s">
        <v>30</v>
      </c>
      <c r="C11" s="51">
        <v>45039</v>
      </c>
      <c r="D11" s="70" t="s">
        <v>29</v>
      </c>
      <c r="E11" s="64">
        <v>187</v>
      </c>
      <c r="F11" s="64">
        <v>183</v>
      </c>
      <c r="G11" s="64">
        <v>191</v>
      </c>
      <c r="H11" s="64">
        <v>191</v>
      </c>
      <c r="I11" s="64"/>
      <c r="J11" s="64"/>
      <c r="K11" s="66">
        <v>4</v>
      </c>
      <c r="L11" s="66">
        <v>752</v>
      </c>
      <c r="M11" s="67">
        <v>188</v>
      </c>
      <c r="N11" s="68">
        <v>13</v>
      </c>
      <c r="O11" s="69">
        <v>201</v>
      </c>
    </row>
    <row r="12" spans="1:17" x14ac:dyDescent="0.25">
      <c r="A12" s="53" t="s">
        <v>20</v>
      </c>
      <c r="B12" s="43" t="s">
        <v>30</v>
      </c>
      <c r="C12" s="51">
        <v>45048</v>
      </c>
      <c r="D12" s="65" t="s">
        <v>24</v>
      </c>
      <c r="E12" s="64">
        <v>195</v>
      </c>
      <c r="F12" s="64">
        <v>195</v>
      </c>
      <c r="G12" s="64">
        <v>195</v>
      </c>
      <c r="H12" s="64">
        <v>198</v>
      </c>
      <c r="I12" s="64"/>
      <c r="J12" s="64"/>
      <c r="K12" s="66">
        <v>4</v>
      </c>
      <c r="L12" s="66">
        <v>783</v>
      </c>
      <c r="M12" s="67">
        <v>195.75</v>
      </c>
      <c r="N12" s="68">
        <v>13</v>
      </c>
      <c r="O12" s="69">
        <v>208.75</v>
      </c>
    </row>
    <row r="13" spans="1:17" x14ac:dyDescent="0.25">
      <c r="A13" s="12" t="s">
        <v>37</v>
      </c>
      <c r="B13" s="13" t="s">
        <v>30</v>
      </c>
      <c r="C13" s="14">
        <v>45062</v>
      </c>
      <c r="D13" s="42" t="s">
        <v>29</v>
      </c>
      <c r="E13" s="64">
        <v>194</v>
      </c>
      <c r="F13" s="64">
        <v>194</v>
      </c>
      <c r="G13" s="64">
        <v>195</v>
      </c>
      <c r="H13" s="64">
        <v>197</v>
      </c>
      <c r="I13" s="16"/>
      <c r="J13" s="16"/>
      <c r="K13" s="19">
        <v>4</v>
      </c>
      <c r="L13" s="19">
        <v>780</v>
      </c>
      <c r="M13" s="20">
        <v>195</v>
      </c>
      <c r="N13" s="21">
        <v>5</v>
      </c>
      <c r="O13" s="22">
        <v>200</v>
      </c>
    </row>
    <row r="14" spans="1:17" x14ac:dyDescent="0.25">
      <c r="A14" s="12" t="s">
        <v>20</v>
      </c>
      <c r="B14" s="43" t="s">
        <v>30</v>
      </c>
      <c r="C14" s="51">
        <v>45073</v>
      </c>
      <c r="D14" s="65" t="s">
        <v>24</v>
      </c>
      <c r="E14" s="64">
        <v>190</v>
      </c>
      <c r="F14" s="64">
        <v>195.001</v>
      </c>
      <c r="G14" s="64">
        <v>187.001</v>
      </c>
      <c r="H14" s="64">
        <v>195</v>
      </c>
      <c r="I14" s="64"/>
      <c r="J14" s="64"/>
      <c r="K14" s="66">
        <v>4</v>
      </c>
      <c r="L14" s="66">
        <v>767.00199999999995</v>
      </c>
      <c r="M14" s="67">
        <v>191.75049999999999</v>
      </c>
      <c r="N14" s="68">
        <v>9</v>
      </c>
      <c r="O14" s="69">
        <v>200.75049999999999</v>
      </c>
    </row>
    <row r="15" spans="1:17" x14ac:dyDescent="0.25">
      <c r="A15" s="12" t="s">
        <v>20</v>
      </c>
      <c r="B15" s="43" t="s">
        <v>30</v>
      </c>
      <c r="C15" s="51">
        <v>45074</v>
      </c>
      <c r="D15" s="70" t="s">
        <v>29</v>
      </c>
      <c r="E15" s="64">
        <v>187</v>
      </c>
      <c r="F15" s="64">
        <v>189</v>
      </c>
      <c r="G15" s="64">
        <v>188</v>
      </c>
      <c r="H15" s="64">
        <v>195</v>
      </c>
      <c r="I15" s="64"/>
      <c r="J15" s="64"/>
      <c r="K15" s="66">
        <v>4</v>
      </c>
      <c r="L15" s="66">
        <v>759</v>
      </c>
      <c r="M15" s="67">
        <v>189.75</v>
      </c>
      <c r="N15" s="68">
        <v>5</v>
      </c>
      <c r="O15" s="69">
        <v>194.75</v>
      </c>
    </row>
    <row r="17" spans="11:15" x14ac:dyDescent="0.25">
      <c r="K17" s="8">
        <f>SUM(K2:K16)</f>
        <v>56</v>
      </c>
      <c r="L17" s="8">
        <f>SUM(L2:L16)</f>
        <v>10612.006000000001</v>
      </c>
      <c r="M17" s="7">
        <f>SUM(L17/K17)</f>
        <v>189.50010714285716</v>
      </c>
      <c r="N17" s="8">
        <f>SUM(N2:N16)</f>
        <v>98</v>
      </c>
      <c r="O17" s="11">
        <f>SUM(M17+N17)</f>
        <v>287.50010714285713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_1"/>
    <protectedRange algorithmName="SHA-512" hashValue="ON39YdpmFHfN9f47KpiRvqrKx0V9+erV1CNkpWzYhW/Qyc6aT8rEyCrvauWSYGZK2ia3o7vd3akF07acHAFpOA==" saltValue="yVW9XmDwTqEnmpSGai0KYg==" spinCount="100000" sqref="D2" name="Range1_1_2_3_1"/>
    <protectedRange algorithmName="SHA-512" hashValue="ON39YdpmFHfN9f47KpiRvqrKx0V9+erV1CNkpWzYhW/Qyc6aT8rEyCrvauWSYGZK2ia3o7vd3akF07acHAFpOA==" saltValue="yVW9XmDwTqEnmpSGai0KYg==" spinCount="100000" sqref="B3:C4 I3:J4" name="Range1_17_1"/>
    <protectedRange algorithmName="SHA-512" hashValue="ON39YdpmFHfN9f47KpiRvqrKx0V9+erV1CNkpWzYhW/Qyc6aT8rEyCrvauWSYGZK2ia3o7vd3akF07acHAFpOA==" saltValue="yVW9XmDwTqEnmpSGai0KYg==" spinCount="100000" sqref="D3:D4" name="Range1_1_12_1"/>
    <protectedRange algorithmName="SHA-512" hashValue="ON39YdpmFHfN9f47KpiRvqrKx0V9+erV1CNkpWzYhW/Qyc6aT8rEyCrvauWSYGZK2ia3o7vd3akF07acHAFpOA==" saltValue="yVW9XmDwTqEnmpSGai0KYg==" spinCount="100000" sqref="E3:H4" name="Range1_3_3_1"/>
    <protectedRange algorithmName="SHA-512" hashValue="ON39YdpmFHfN9f47KpiRvqrKx0V9+erV1CNkpWzYhW/Qyc6aT8rEyCrvauWSYGZK2ia3o7vd3akF07acHAFpOA==" saltValue="yVW9XmDwTqEnmpSGai0KYg==" spinCount="100000" sqref="E5:J5 B5:C5" name="Range1_4_4"/>
    <protectedRange algorithmName="SHA-512" hashValue="ON39YdpmFHfN9f47KpiRvqrKx0V9+erV1CNkpWzYhW/Qyc6aT8rEyCrvauWSYGZK2ia3o7vd3akF07acHAFpOA==" saltValue="yVW9XmDwTqEnmpSGai0KYg==" spinCount="100000" sqref="D5" name="Range1_1_2_4"/>
    <protectedRange algorithmName="SHA-512" hashValue="ON39YdpmFHfN9f47KpiRvqrKx0V9+erV1CNkpWzYhW/Qyc6aT8rEyCrvauWSYGZK2ia3o7vd3akF07acHAFpOA==" saltValue="yVW9XmDwTqEnmpSGai0KYg==" spinCount="100000" sqref="E6:J6 B6:C6" name="Range1_26"/>
    <protectedRange algorithmName="SHA-512" hashValue="ON39YdpmFHfN9f47KpiRvqrKx0V9+erV1CNkpWzYhW/Qyc6aT8rEyCrvauWSYGZK2ia3o7vd3akF07acHAFpOA==" saltValue="yVW9XmDwTqEnmpSGai0KYg==" spinCount="100000" sqref="D6" name="Range1_1_23"/>
    <protectedRange algorithmName="SHA-512" hashValue="ON39YdpmFHfN9f47KpiRvqrKx0V9+erV1CNkpWzYhW/Qyc6aT8rEyCrvauWSYGZK2ia3o7vd3akF07acHAFpOA==" saltValue="yVW9XmDwTqEnmpSGai0KYg==" spinCount="100000" sqref="C7:C12" name="Range1_22"/>
    <protectedRange algorithmName="SHA-512" hashValue="ON39YdpmFHfN9f47KpiRvqrKx0V9+erV1CNkpWzYhW/Qyc6aT8rEyCrvauWSYGZK2ia3o7vd3akF07acHAFpOA==" saltValue="yVW9XmDwTqEnmpSGai0KYg==" spinCount="100000" sqref="B7:B12 E7:J12" name="Range1_5_2"/>
    <protectedRange algorithmName="SHA-512" hashValue="ON39YdpmFHfN9f47KpiRvqrKx0V9+erV1CNkpWzYhW/Qyc6aT8rEyCrvauWSYGZK2ia3o7vd3akF07acHAFpOA==" saltValue="yVW9XmDwTqEnmpSGai0KYg==" spinCount="100000" sqref="D7:D12" name="Range1_1_3_2"/>
  </protectedRanges>
  <sortState xmlns:xlrd2="http://schemas.microsoft.com/office/spreadsheetml/2017/richdata2" ref="B2:O11">
    <sortCondition ref="C2:C11"/>
  </sortState>
  <hyperlinks>
    <hyperlink ref="Q1" location="'National Rankings'!A1" display="Back to Ranking" xr:uid="{B2F3EA68-0EB0-448C-B480-965973FAA3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DA169-1347-4C02-9443-9E45A66CA2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A177C-9181-43A0-A49C-3FEBB3538F9C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45</v>
      </c>
      <c r="C2" s="14">
        <v>45027</v>
      </c>
      <c r="D2" s="42" t="s">
        <v>22</v>
      </c>
      <c r="E2" s="44">
        <v>187</v>
      </c>
      <c r="F2" s="44">
        <v>184</v>
      </c>
      <c r="G2" s="44">
        <v>193</v>
      </c>
      <c r="H2" s="16"/>
      <c r="I2" s="16"/>
      <c r="J2" s="16"/>
      <c r="K2" s="19">
        <v>3</v>
      </c>
      <c r="L2" s="19">
        <v>564</v>
      </c>
      <c r="M2" s="20">
        <v>188</v>
      </c>
      <c r="N2" s="21">
        <v>5</v>
      </c>
      <c r="O2" s="22">
        <v>193</v>
      </c>
    </row>
    <row r="3" spans="1:17" x14ac:dyDescent="0.25">
      <c r="A3" s="12" t="s">
        <v>37</v>
      </c>
      <c r="B3" s="13" t="s">
        <v>45</v>
      </c>
      <c r="C3" s="14">
        <v>45041</v>
      </c>
      <c r="D3" s="42" t="s">
        <v>56</v>
      </c>
      <c r="E3" s="64">
        <v>188</v>
      </c>
      <c r="F3" s="64">
        <v>191</v>
      </c>
      <c r="G3" s="64">
        <v>189</v>
      </c>
      <c r="H3" s="64"/>
      <c r="I3" s="16"/>
      <c r="J3" s="16"/>
      <c r="K3" s="19">
        <v>3</v>
      </c>
      <c r="L3" s="19">
        <v>568</v>
      </c>
      <c r="M3" s="20">
        <v>189.33333333333334</v>
      </c>
      <c r="N3" s="21">
        <v>5</v>
      </c>
      <c r="O3" s="22">
        <v>194.33333333333334</v>
      </c>
    </row>
    <row r="4" spans="1:17" x14ac:dyDescent="0.25">
      <c r="A4" s="12" t="s">
        <v>20</v>
      </c>
      <c r="B4" s="43" t="s">
        <v>45</v>
      </c>
      <c r="C4" s="51">
        <v>45038</v>
      </c>
      <c r="D4" s="70" t="s">
        <v>63</v>
      </c>
      <c r="E4" s="64">
        <v>189</v>
      </c>
      <c r="F4" s="64">
        <v>188</v>
      </c>
      <c r="G4" s="64">
        <v>193</v>
      </c>
      <c r="H4" s="64">
        <v>187</v>
      </c>
      <c r="I4" s="64"/>
      <c r="J4" s="64"/>
      <c r="K4" s="66">
        <v>4</v>
      </c>
      <c r="L4" s="66">
        <v>757</v>
      </c>
      <c r="M4" s="67">
        <v>189.25</v>
      </c>
      <c r="N4" s="68">
        <v>5</v>
      </c>
      <c r="O4" s="69">
        <v>194.25</v>
      </c>
    </row>
    <row r="5" spans="1:17" x14ac:dyDescent="0.25">
      <c r="A5" s="12" t="s">
        <v>20</v>
      </c>
      <c r="B5" s="43" t="s">
        <v>45</v>
      </c>
      <c r="C5" s="51">
        <v>45039</v>
      </c>
      <c r="D5" s="70" t="s">
        <v>63</v>
      </c>
      <c r="E5" s="64">
        <v>189</v>
      </c>
      <c r="F5" s="64">
        <v>192</v>
      </c>
      <c r="G5" s="64">
        <v>192</v>
      </c>
      <c r="H5" s="64">
        <v>188</v>
      </c>
      <c r="I5" s="64"/>
      <c r="J5" s="64"/>
      <c r="K5" s="66">
        <v>4</v>
      </c>
      <c r="L5" s="66">
        <v>761</v>
      </c>
      <c r="M5" s="67">
        <v>190.25</v>
      </c>
      <c r="N5" s="68">
        <v>5</v>
      </c>
      <c r="O5" s="69">
        <v>195.25</v>
      </c>
    </row>
    <row r="7" spans="1:17" x14ac:dyDescent="0.25">
      <c r="K7" s="8">
        <f>SUM(K2:K6)</f>
        <v>14</v>
      </c>
      <c r="L7" s="8">
        <f>SUM(L2:L6)</f>
        <v>2650</v>
      </c>
      <c r="M7" s="7">
        <f>SUM(L7/K7)</f>
        <v>189.28571428571428</v>
      </c>
      <c r="N7" s="8">
        <f>SUM(N2:N6)</f>
        <v>20</v>
      </c>
      <c r="O7" s="11">
        <f>SUM(M7+N7)</f>
        <v>209.28571428571428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5 I2:J5" name="Range1_41"/>
    <protectedRange algorithmName="SHA-512" hashValue="ON39YdpmFHfN9f47KpiRvqrKx0V9+erV1CNkpWzYhW/Qyc6aT8rEyCrvauWSYGZK2ia3o7vd3akF07acHAFpOA==" saltValue="yVW9XmDwTqEnmpSGai0KYg==" spinCount="100000" sqref="D2:D5" name="Range1_1_41"/>
    <protectedRange algorithmName="SHA-512" hashValue="ON39YdpmFHfN9f47KpiRvqrKx0V9+erV1CNkpWzYhW/Qyc6aT8rEyCrvauWSYGZK2ia3o7vd3akF07acHAFpOA==" saltValue="yVW9XmDwTqEnmpSGai0KYg==" spinCount="100000" sqref="E2:H5" name="Range1_3_16"/>
  </protectedRanges>
  <hyperlinks>
    <hyperlink ref="Q1" location="'National Rankings'!A1" display="Back to Ranking" xr:uid="{5A234FAA-094B-4AAA-B684-7EC2CDCCBBF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91CE1D-1855-4F00-9B4D-6CD47A6709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ECB4-9A88-48BE-80E2-C1FFB14117CE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64</v>
      </c>
      <c r="C2" s="51">
        <v>44661</v>
      </c>
      <c r="D2" s="65" t="s">
        <v>60</v>
      </c>
      <c r="E2" s="64">
        <v>151</v>
      </c>
      <c r="F2" s="64">
        <v>177</v>
      </c>
      <c r="G2" s="64">
        <v>178</v>
      </c>
      <c r="H2" s="64">
        <v>182</v>
      </c>
      <c r="I2" s="64"/>
      <c r="J2" s="64"/>
      <c r="K2" s="66">
        <v>4</v>
      </c>
      <c r="L2" s="66">
        <v>688</v>
      </c>
      <c r="M2" s="67">
        <v>172</v>
      </c>
      <c r="N2" s="68">
        <v>2</v>
      </c>
      <c r="O2" s="69">
        <v>174</v>
      </c>
    </row>
    <row r="3" spans="1:17" x14ac:dyDescent="0.25">
      <c r="A3" s="53" t="s">
        <v>20</v>
      </c>
      <c r="B3" s="43" t="s">
        <v>64</v>
      </c>
      <c r="C3" s="51">
        <v>45046</v>
      </c>
      <c r="D3" s="65" t="s">
        <v>67</v>
      </c>
      <c r="E3" s="64">
        <v>179</v>
      </c>
      <c r="F3" s="64">
        <v>183</v>
      </c>
      <c r="G3" s="64">
        <v>182</v>
      </c>
      <c r="H3" s="64">
        <v>181</v>
      </c>
      <c r="I3" s="64"/>
      <c r="J3" s="64"/>
      <c r="K3" s="66">
        <v>4</v>
      </c>
      <c r="L3" s="66">
        <v>725</v>
      </c>
      <c r="M3" s="67">
        <v>181.25</v>
      </c>
      <c r="N3" s="68">
        <v>2</v>
      </c>
      <c r="O3" s="69">
        <v>183.25</v>
      </c>
    </row>
    <row r="4" spans="1:17" x14ac:dyDescent="0.25">
      <c r="A4" s="53" t="s">
        <v>20</v>
      </c>
      <c r="B4" s="43" t="s">
        <v>64</v>
      </c>
      <c r="C4" s="51">
        <v>45060</v>
      </c>
      <c r="D4" s="65" t="s">
        <v>60</v>
      </c>
      <c r="E4" s="64">
        <v>179</v>
      </c>
      <c r="F4" s="64">
        <v>179</v>
      </c>
      <c r="G4" s="64">
        <v>176</v>
      </c>
      <c r="H4" s="64">
        <v>176</v>
      </c>
      <c r="I4" s="64"/>
      <c r="J4" s="64"/>
      <c r="K4" s="66">
        <v>4</v>
      </c>
      <c r="L4" s="66">
        <v>710</v>
      </c>
      <c r="M4" s="67">
        <v>177.5</v>
      </c>
      <c r="N4" s="68">
        <v>2</v>
      </c>
      <c r="O4" s="69">
        <v>179.5</v>
      </c>
    </row>
    <row r="6" spans="1:17" x14ac:dyDescent="0.25">
      <c r="K6" s="8">
        <f>SUM(K2:K5)</f>
        <v>12</v>
      </c>
      <c r="L6" s="8">
        <f>SUM(L2:L5)</f>
        <v>2123</v>
      </c>
      <c r="M6" s="7">
        <f>SUM(L6/K6)</f>
        <v>176.91666666666666</v>
      </c>
      <c r="N6" s="8">
        <f>SUM(N2:N5)</f>
        <v>6</v>
      </c>
      <c r="O6" s="11">
        <f>SUM(M6+N6)</f>
        <v>182.91666666666666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181CCFCF-C1F7-449E-95B4-AB849AAE86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5F30BA-CB89-4477-B437-279DBF9D8D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C402-6E5B-48D3-A6E5-148487C219E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28</v>
      </c>
      <c r="C2" s="14">
        <v>44989</v>
      </c>
      <c r="D2" s="42" t="s">
        <v>27</v>
      </c>
      <c r="E2" s="16">
        <v>176</v>
      </c>
      <c r="F2" s="16">
        <v>158</v>
      </c>
      <c r="G2" s="16">
        <v>173</v>
      </c>
      <c r="H2" s="16">
        <v>180</v>
      </c>
      <c r="I2" s="16"/>
      <c r="J2" s="16"/>
      <c r="K2" s="19">
        <v>4</v>
      </c>
      <c r="L2" s="19">
        <v>687</v>
      </c>
      <c r="M2" s="20">
        <v>171.75</v>
      </c>
      <c r="N2" s="21">
        <v>6</v>
      </c>
      <c r="O2" s="22">
        <v>177.75</v>
      </c>
    </row>
    <row r="3" spans="1:17" x14ac:dyDescent="0.25">
      <c r="A3" s="12" t="s">
        <v>37</v>
      </c>
      <c r="B3" s="13" t="s">
        <v>28</v>
      </c>
      <c r="C3" s="14">
        <v>45053</v>
      </c>
      <c r="D3" s="15" t="s">
        <v>27</v>
      </c>
      <c r="E3" s="16">
        <v>176</v>
      </c>
      <c r="F3" s="44">
        <v>181</v>
      </c>
      <c r="G3" s="16">
        <v>178</v>
      </c>
      <c r="H3" s="16">
        <v>177</v>
      </c>
      <c r="I3" s="16"/>
      <c r="J3" s="16"/>
      <c r="K3" s="19">
        <v>4</v>
      </c>
      <c r="L3" s="19">
        <v>712</v>
      </c>
      <c r="M3" s="20">
        <v>178</v>
      </c>
      <c r="N3" s="21">
        <v>6</v>
      </c>
      <c r="O3" s="22">
        <v>184</v>
      </c>
    </row>
    <row r="5" spans="1:17" x14ac:dyDescent="0.25">
      <c r="K5" s="8">
        <f>SUM(K2:K4)</f>
        <v>8</v>
      </c>
      <c r="L5" s="8">
        <f>SUM(L2:L4)</f>
        <v>1399</v>
      </c>
      <c r="M5" s="7">
        <f>SUM(L5/K5)</f>
        <v>174.875</v>
      </c>
      <c r="N5" s="8">
        <f>SUM(N2:N4)</f>
        <v>12</v>
      </c>
      <c r="O5" s="11">
        <f>SUM(M5+N5)</f>
        <v>186.875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  <protectedRange algorithmName="SHA-512" hashValue="ON39YdpmFHfN9f47KpiRvqrKx0V9+erV1CNkpWzYhW/Qyc6aT8rEyCrvauWSYGZK2ia3o7vd3akF07acHAFpOA==" saltValue="yVW9XmDwTqEnmpSGai0KYg==" spinCount="100000" sqref="B3:C3 I3:J3" name="Range1_7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3">
    <cfRule type="top10" dxfId="27" priority="6" rank="1"/>
  </conditionalFormatting>
  <conditionalFormatting sqref="I3">
    <cfRule type="top10" dxfId="26" priority="3" rank="1"/>
    <cfRule type="top10" dxfId="25" priority="8" rank="1"/>
  </conditionalFormatting>
  <conditionalFormatting sqref="E3">
    <cfRule type="top10" dxfId="24" priority="7" rank="1"/>
  </conditionalFormatting>
  <conditionalFormatting sqref="G3">
    <cfRule type="top10" dxfId="23" priority="5" rank="1"/>
  </conditionalFormatting>
  <conditionalFormatting sqref="H3">
    <cfRule type="top10" dxfId="22" priority="4" rank="1"/>
  </conditionalFormatting>
  <conditionalFormatting sqref="J3">
    <cfRule type="top10" dxfId="21" priority="2" rank="1"/>
  </conditionalFormatting>
  <conditionalFormatting sqref="E3:J3">
    <cfRule type="cellIs" dxfId="20" priority="1" operator="greaterThanOrEqual">
      <formula>200</formula>
    </cfRule>
  </conditionalFormatting>
  <hyperlinks>
    <hyperlink ref="Q1" location="'National Rankings'!A1" display="Back to Ranking" xr:uid="{65C3CA82-113A-4019-A6EF-25F549F55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B9D599-3975-40EA-9796-631FC96D22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08BD0-3028-4F54-A252-8629E3AE8468}">
  <sheetPr codeName="Sheet8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44</v>
      </c>
      <c r="C2" s="51">
        <v>45024</v>
      </c>
      <c r="D2" s="15" t="s">
        <v>49</v>
      </c>
      <c r="E2" s="44">
        <v>185</v>
      </c>
      <c r="F2" s="44">
        <v>187</v>
      </c>
      <c r="G2" s="44">
        <v>193</v>
      </c>
      <c r="H2" s="16"/>
      <c r="I2" s="16"/>
      <c r="J2" s="16"/>
      <c r="K2" s="19">
        <v>3</v>
      </c>
      <c r="L2" s="19">
        <v>565.00800000000004</v>
      </c>
      <c r="M2" s="20">
        <v>188.33600000000001</v>
      </c>
      <c r="N2" s="21">
        <v>5</v>
      </c>
      <c r="O2" s="22">
        <v>193.33600000000001</v>
      </c>
    </row>
    <row r="3" spans="1:17" x14ac:dyDescent="0.25">
      <c r="A3" s="12" t="s">
        <v>37</v>
      </c>
      <c r="B3" s="43" t="s">
        <v>44</v>
      </c>
      <c r="C3" s="51">
        <v>44661</v>
      </c>
      <c r="D3" s="65" t="s">
        <v>60</v>
      </c>
      <c r="E3" s="64">
        <v>183</v>
      </c>
      <c r="F3" s="64">
        <v>189</v>
      </c>
      <c r="G3" s="64">
        <v>191</v>
      </c>
      <c r="H3" s="64">
        <v>188</v>
      </c>
      <c r="I3" s="64"/>
      <c r="J3" s="64"/>
      <c r="K3" s="66">
        <v>4</v>
      </c>
      <c r="L3" s="66">
        <v>751</v>
      </c>
      <c r="M3" s="67">
        <v>187.75</v>
      </c>
      <c r="N3" s="68">
        <v>3</v>
      </c>
      <c r="O3" s="69">
        <v>190.75</v>
      </c>
    </row>
    <row r="4" spans="1:17" x14ac:dyDescent="0.25">
      <c r="A4" s="53" t="s">
        <v>20</v>
      </c>
      <c r="B4" s="43" t="s">
        <v>44</v>
      </c>
      <c r="C4" s="51">
        <v>45046</v>
      </c>
      <c r="D4" s="65" t="s">
        <v>67</v>
      </c>
      <c r="E4" s="64">
        <v>190</v>
      </c>
      <c r="F4" s="64">
        <v>181</v>
      </c>
      <c r="G4" s="64">
        <v>192</v>
      </c>
      <c r="H4" s="64">
        <v>191</v>
      </c>
      <c r="I4" s="64"/>
      <c r="J4" s="64"/>
      <c r="K4" s="66">
        <v>4</v>
      </c>
      <c r="L4" s="66">
        <v>754</v>
      </c>
      <c r="M4" s="67">
        <v>188.5</v>
      </c>
      <c r="N4" s="68">
        <v>8</v>
      </c>
      <c r="O4" s="69">
        <v>196.5</v>
      </c>
    </row>
    <row r="5" spans="1:17" x14ac:dyDescent="0.25">
      <c r="A5" s="12" t="s">
        <v>37</v>
      </c>
      <c r="B5" s="13" t="s">
        <v>44</v>
      </c>
      <c r="C5" s="14">
        <v>45052</v>
      </c>
      <c r="D5" s="15" t="s">
        <v>49</v>
      </c>
      <c r="E5" s="16">
        <v>184.00020000000001</v>
      </c>
      <c r="F5" s="16">
        <v>191.00020000000001</v>
      </c>
      <c r="G5" s="16">
        <v>195.0001</v>
      </c>
      <c r="H5" s="16"/>
      <c r="I5" s="16"/>
      <c r="J5" s="16"/>
      <c r="K5" s="19">
        <f>COUNT(E5:J5)</f>
        <v>3</v>
      </c>
      <c r="L5" s="19">
        <f>SUM(E5:J5)</f>
        <v>570.00049999999999</v>
      </c>
      <c r="M5" s="20">
        <f>IFERROR(L5/K5,0)</f>
        <v>190.00016666666667</v>
      </c>
      <c r="N5" s="21">
        <v>5</v>
      </c>
      <c r="O5" s="22">
        <f>SUM(M5+N5)</f>
        <v>195.00016666666667</v>
      </c>
    </row>
    <row r="6" spans="1:17" x14ac:dyDescent="0.25">
      <c r="A6" s="53" t="s">
        <v>20</v>
      </c>
      <c r="B6" s="43" t="s">
        <v>44</v>
      </c>
      <c r="C6" s="51">
        <v>45060</v>
      </c>
      <c r="D6" s="65" t="s">
        <v>60</v>
      </c>
      <c r="E6" s="64">
        <v>197</v>
      </c>
      <c r="F6" s="64">
        <v>193</v>
      </c>
      <c r="G6" s="64">
        <v>189</v>
      </c>
      <c r="H6" s="64">
        <v>190</v>
      </c>
      <c r="I6" s="64"/>
      <c r="J6" s="64"/>
      <c r="K6" s="66">
        <v>4</v>
      </c>
      <c r="L6" s="66">
        <v>769</v>
      </c>
      <c r="M6" s="67">
        <v>192.25</v>
      </c>
      <c r="N6" s="68">
        <v>13</v>
      </c>
      <c r="O6" s="69">
        <v>205.25</v>
      </c>
    </row>
    <row r="8" spans="1:17" x14ac:dyDescent="0.25">
      <c r="K8" s="8">
        <f>SUM(K2:K7)</f>
        <v>18</v>
      </c>
      <c r="L8" s="8">
        <f>SUM(L2:L7)</f>
        <v>3409.0084999999999</v>
      </c>
      <c r="M8" s="7">
        <f>SUM(L8/K8)</f>
        <v>189.3893611111111</v>
      </c>
      <c r="N8" s="8">
        <f>SUM(N2:N7)</f>
        <v>34</v>
      </c>
      <c r="O8" s="11">
        <f>SUM(M8+N8)</f>
        <v>223.3893611111111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4 B2:C4" name="Range1_24_1"/>
    <protectedRange algorithmName="SHA-512" hashValue="ON39YdpmFHfN9f47KpiRvqrKx0V9+erV1CNkpWzYhW/Qyc6aT8rEyCrvauWSYGZK2ia3o7vd3akF07acHAFpOA==" saltValue="yVW9XmDwTqEnmpSGai0KYg==" spinCount="100000" sqref="D2:D4" name="Range1_1_21_1"/>
    <protectedRange algorithmName="SHA-512" hashValue="ON39YdpmFHfN9f47KpiRvqrKx0V9+erV1CNkpWzYhW/Qyc6aT8rEyCrvauWSYGZK2ia3o7vd3akF07acHAFpOA==" saltValue="yVW9XmDwTqEnmpSGai0KYg==" spinCount="100000" sqref="E2:H4" name="Range1_3_9_1"/>
  </protectedRanges>
  <hyperlinks>
    <hyperlink ref="Q1" location="'National Rankings'!A1" display="Back to Ranking" xr:uid="{B16AAFE6-64A9-42EF-98DA-4199E6D0FF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1A58F-00EA-4879-9B5E-21083D6754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CCA2-EF87-4C49-88D2-64F4456C860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92</v>
      </c>
      <c r="C2" s="51">
        <v>45066</v>
      </c>
      <c r="D2" s="70" t="s">
        <v>97</v>
      </c>
      <c r="E2" s="64">
        <v>180</v>
      </c>
      <c r="F2" s="64">
        <v>186</v>
      </c>
      <c r="G2" s="64">
        <v>180</v>
      </c>
      <c r="H2" s="64">
        <v>181</v>
      </c>
      <c r="I2" s="64"/>
      <c r="J2" s="64"/>
      <c r="K2" s="66">
        <v>4</v>
      </c>
      <c r="L2" s="66">
        <v>727</v>
      </c>
      <c r="M2" s="67">
        <v>181.75</v>
      </c>
      <c r="N2" s="68">
        <v>2</v>
      </c>
      <c r="O2" s="69">
        <v>183.75</v>
      </c>
    </row>
    <row r="4" spans="1:17" x14ac:dyDescent="0.25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2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9" priority="6" rank="1"/>
  </conditionalFormatting>
  <conditionalFormatting sqref="F2">
    <cfRule type="top10" dxfId="18" priority="5" rank="1"/>
  </conditionalFormatting>
  <conditionalFormatting sqref="G2">
    <cfRule type="top10" dxfId="17" priority="4" rank="1"/>
  </conditionalFormatting>
  <conditionalFormatting sqref="H2">
    <cfRule type="top10" dxfId="16" priority="3" rank="1"/>
  </conditionalFormatting>
  <conditionalFormatting sqref="I2">
    <cfRule type="top10" dxfId="15" priority="2" rank="1"/>
  </conditionalFormatting>
  <conditionalFormatting sqref="J2">
    <cfRule type="top10" dxfId="14" priority="1" rank="1"/>
  </conditionalFormatting>
  <hyperlinks>
    <hyperlink ref="Q1" location="'National Rankings'!A1" display="Back to Ranking" xr:uid="{F3CCB783-CE0A-45A1-AFA1-DBF2391E83B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0B9032-1CFC-4C05-A65E-3B2B4514F0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E7E8-CC90-4973-BEB2-6A5351D6B86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20</v>
      </c>
      <c r="B2" s="43" t="s">
        <v>68</v>
      </c>
      <c r="C2" s="51">
        <v>45048</v>
      </c>
      <c r="D2" s="65" t="s">
        <v>24</v>
      </c>
      <c r="E2" s="64">
        <v>188</v>
      </c>
      <c r="F2" s="64">
        <v>185</v>
      </c>
      <c r="G2" s="64">
        <v>186.001</v>
      </c>
      <c r="H2" s="64">
        <v>180</v>
      </c>
      <c r="I2" s="64"/>
      <c r="J2" s="64"/>
      <c r="K2" s="66">
        <v>4</v>
      </c>
      <c r="L2" s="66">
        <v>739.00099999999998</v>
      </c>
      <c r="M2" s="67">
        <v>184.75024999999999</v>
      </c>
      <c r="N2" s="68">
        <v>2</v>
      </c>
      <c r="O2" s="69">
        <v>186.75024999999999</v>
      </c>
    </row>
    <row r="3" spans="1:17" x14ac:dyDescent="0.25">
      <c r="A3" s="12" t="s">
        <v>20</v>
      </c>
      <c r="B3" s="43" t="s">
        <v>68</v>
      </c>
      <c r="C3" s="51">
        <v>45073</v>
      </c>
      <c r="D3" s="65" t="s">
        <v>24</v>
      </c>
      <c r="E3" s="64">
        <v>182</v>
      </c>
      <c r="F3" s="64">
        <v>190</v>
      </c>
      <c r="G3" s="64">
        <v>190</v>
      </c>
      <c r="H3" s="64">
        <v>185</v>
      </c>
      <c r="I3" s="64"/>
      <c r="J3" s="64"/>
      <c r="K3" s="66">
        <v>4</v>
      </c>
      <c r="L3" s="66">
        <v>747</v>
      </c>
      <c r="M3" s="67">
        <v>186.75</v>
      </c>
      <c r="N3" s="68">
        <v>4</v>
      </c>
      <c r="O3" s="69">
        <v>190.75</v>
      </c>
    </row>
    <row r="5" spans="1:17" x14ac:dyDescent="0.25">
      <c r="K5" s="8">
        <f>SUM(K2:K4)</f>
        <v>8</v>
      </c>
      <c r="L5" s="8">
        <f>SUM(L2:L4)</f>
        <v>1486.001</v>
      </c>
      <c r="M5" s="7">
        <f>SUM(L5/K5)</f>
        <v>185.750125</v>
      </c>
      <c r="N5" s="8">
        <f>SUM(N2:N4)</f>
        <v>6</v>
      </c>
      <c r="O5" s="11">
        <f>SUM(M5+N5)</f>
        <v>191.750125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 I3:J3 B3:C3" name="Range1_41"/>
    <protectedRange algorithmName="SHA-512" hashValue="ON39YdpmFHfN9f47KpiRvqrKx0V9+erV1CNkpWzYhW/Qyc6aT8rEyCrvauWSYGZK2ia3o7vd3akF07acHAFpOA==" saltValue="yVW9XmDwTqEnmpSGai0KYg==" spinCount="100000" sqref="D2 D3" name="Range1_1_41"/>
    <protectedRange algorithmName="SHA-512" hashValue="ON39YdpmFHfN9f47KpiRvqrKx0V9+erV1CNkpWzYhW/Qyc6aT8rEyCrvauWSYGZK2ia3o7vd3akF07acHAFpOA==" saltValue="yVW9XmDwTqEnmpSGai0KYg==" spinCount="100000" sqref="E2:H2 E3:H3" name="Range1_3_16"/>
  </protectedRanges>
  <hyperlinks>
    <hyperlink ref="Q1" location="'National Rankings'!A1" display="Back to Ranking" xr:uid="{3108194E-5FCE-429E-BB8F-61B19694C5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14D906-AA08-4CA1-ABF0-1599E18DFA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D49C6-9233-4C51-B591-D80936FD5A97}">
  <sheetPr codeName="Sheet9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46</v>
      </c>
      <c r="C2" s="14">
        <v>44996</v>
      </c>
      <c r="D2" s="15" t="s">
        <v>50</v>
      </c>
      <c r="E2" s="16">
        <v>182</v>
      </c>
      <c r="F2" s="16">
        <v>181</v>
      </c>
      <c r="G2" s="16">
        <v>183</v>
      </c>
      <c r="H2" s="16">
        <v>178</v>
      </c>
      <c r="I2" s="16"/>
      <c r="J2" s="16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4" spans="1:17" x14ac:dyDescent="0.25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4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83EFFCC7-156E-4D01-909D-A7002EC927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E1F544-54A6-43F6-BAEF-2CE88AF14F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DA921-2667-4BE6-AF3D-6F971B4C431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72</v>
      </c>
      <c r="C2" s="51">
        <v>45052</v>
      </c>
      <c r="D2" s="65" t="s">
        <v>73</v>
      </c>
      <c r="E2" s="64">
        <v>179</v>
      </c>
      <c r="F2" s="64">
        <v>188</v>
      </c>
      <c r="G2" s="64">
        <v>191</v>
      </c>
      <c r="H2" s="64">
        <v>0</v>
      </c>
      <c r="I2" s="64"/>
      <c r="J2" s="64"/>
      <c r="K2" s="66">
        <v>4</v>
      </c>
      <c r="L2" s="66">
        <v>558</v>
      </c>
      <c r="M2" s="67">
        <v>139.5</v>
      </c>
      <c r="N2" s="68">
        <v>5</v>
      </c>
      <c r="O2" s="69">
        <v>144.5</v>
      </c>
    </row>
    <row r="3" spans="1:17" x14ac:dyDescent="0.25">
      <c r="A3" s="12" t="s">
        <v>20</v>
      </c>
      <c r="B3" s="13" t="s">
        <v>72</v>
      </c>
      <c r="C3" s="14">
        <v>45065</v>
      </c>
      <c r="D3" s="15" t="s">
        <v>86</v>
      </c>
      <c r="E3" s="64">
        <v>186</v>
      </c>
      <c r="F3" s="64">
        <v>187</v>
      </c>
      <c r="G3" s="64">
        <v>183</v>
      </c>
      <c r="H3" s="64">
        <v>186</v>
      </c>
      <c r="I3" s="16"/>
      <c r="J3" s="16"/>
      <c r="K3" s="19">
        <v>4</v>
      </c>
      <c r="L3" s="19">
        <v>742</v>
      </c>
      <c r="M3" s="20">
        <v>185.5</v>
      </c>
      <c r="N3" s="21">
        <v>5</v>
      </c>
      <c r="O3" s="22">
        <v>190.5</v>
      </c>
    </row>
    <row r="5" spans="1:17" x14ac:dyDescent="0.25">
      <c r="K5" s="8">
        <f>SUM(K2:K4)</f>
        <v>8</v>
      </c>
      <c r="L5" s="8">
        <f>SUM(L2:L4)</f>
        <v>1300</v>
      </c>
      <c r="M5" s="7">
        <f>SUM(L5/K5)</f>
        <v>162.5</v>
      </c>
      <c r="N5" s="8">
        <f>SUM(N2:N4)</f>
        <v>10</v>
      </c>
      <c r="O5" s="11">
        <f>SUM(M5+N5)</f>
        <v>172.5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" name="Range1_20_2"/>
    <protectedRange algorithmName="SHA-512" hashValue="ON39YdpmFHfN9f47KpiRvqrKx0V9+erV1CNkpWzYhW/Qyc6aT8rEyCrvauWSYGZK2ia3o7vd3akF07acHAFpOA==" saltValue="yVW9XmDwTqEnmpSGai0KYg==" spinCount="100000" sqref="D3" name="Range1_1_11_3"/>
    <protectedRange algorithmName="SHA-512" hashValue="ON39YdpmFHfN9f47KpiRvqrKx0V9+erV1CNkpWzYhW/Qyc6aT8rEyCrvauWSYGZK2ia3o7vd3akF07acHAFpOA==" saltValue="yVW9XmDwTqEnmpSGai0KYg==" spinCount="100000" sqref="E3:J3 B3" name="Range1_22"/>
  </protectedRanges>
  <conditionalFormatting sqref="E3">
    <cfRule type="top10" dxfId="13" priority="6" rank="1"/>
  </conditionalFormatting>
  <conditionalFormatting sqref="F3">
    <cfRule type="top10" dxfId="12" priority="5" rank="1"/>
  </conditionalFormatting>
  <conditionalFormatting sqref="G3">
    <cfRule type="top10" dxfId="11" priority="4" rank="1"/>
  </conditionalFormatting>
  <conditionalFormatting sqref="H3">
    <cfRule type="top10" dxfId="10" priority="3" rank="1"/>
  </conditionalFormatting>
  <conditionalFormatting sqref="I3">
    <cfRule type="top10" dxfId="9" priority="2" rank="1"/>
  </conditionalFormatting>
  <conditionalFormatting sqref="J3">
    <cfRule type="top10" dxfId="8" priority="1" rank="1"/>
  </conditionalFormatting>
  <hyperlinks>
    <hyperlink ref="Q1" location="'National Rankings'!A1" display="Back to Ranking" xr:uid="{EB00E726-A011-49C2-A5EB-3ABC90A6DE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2CFD99-4C29-45E2-8B46-C4917D82A5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C614-57C8-4DB2-8491-8218087CADF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58</v>
      </c>
      <c r="C2" s="51">
        <v>45039</v>
      </c>
      <c r="D2" s="70" t="s">
        <v>29</v>
      </c>
      <c r="E2" s="64">
        <v>163</v>
      </c>
      <c r="F2" s="64">
        <v>162</v>
      </c>
      <c r="G2" s="64">
        <v>173</v>
      </c>
      <c r="H2" s="64">
        <v>178</v>
      </c>
      <c r="I2" s="64"/>
      <c r="J2" s="64"/>
      <c r="K2" s="66">
        <v>4</v>
      </c>
      <c r="L2" s="66">
        <v>676</v>
      </c>
      <c r="M2" s="67">
        <v>169</v>
      </c>
      <c r="N2" s="68">
        <v>4</v>
      </c>
      <c r="O2" s="69">
        <v>173</v>
      </c>
    </row>
    <row r="4" spans="1:17" x14ac:dyDescent="0.25">
      <c r="K4" s="8">
        <f>SUM(K2:K3)</f>
        <v>4</v>
      </c>
      <c r="L4" s="8">
        <f>SUM(L2:L3)</f>
        <v>676</v>
      </c>
      <c r="M4" s="7">
        <f>SUM(L4/K4)</f>
        <v>169</v>
      </c>
      <c r="N4" s="8">
        <f>SUM(N2:N3)</f>
        <v>4</v>
      </c>
      <c r="O4" s="11">
        <f>SUM(M4+N4)</f>
        <v>173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7B266F67-D3A8-4E5F-BDA1-BF324B1CE0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BDACEA-C118-4A5B-8B8F-ED30DC0273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A879-14E5-4218-9C2D-85108000419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65</v>
      </c>
      <c r="C2" s="51">
        <v>44661</v>
      </c>
      <c r="D2" s="65" t="s">
        <v>60</v>
      </c>
      <c r="E2" s="64">
        <v>175</v>
      </c>
      <c r="F2" s="64">
        <v>185</v>
      </c>
      <c r="G2" s="64">
        <v>187</v>
      </c>
      <c r="H2" s="64">
        <v>191</v>
      </c>
      <c r="I2" s="64"/>
      <c r="J2" s="64"/>
      <c r="K2" s="66">
        <v>4</v>
      </c>
      <c r="L2" s="66">
        <v>738</v>
      </c>
      <c r="M2" s="67">
        <v>184.5</v>
      </c>
      <c r="N2" s="68">
        <v>2</v>
      </c>
      <c r="O2" s="69">
        <v>186.5</v>
      </c>
    </row>
    <row r="3" spans="1:17" x14ac:dyDescent="0.25">
      <c r="A3" s="53" t="s">
        <v>20</v>
      </c>
      <c r="B3" s="45" t="s">
        <v>65</v>
      </c>
      <c r="C3" s="51">
        <v>45046</v>
      </c>
      <c r="D3" s="65" t="s">
        <v>67</v>
      </c>
      <c r="E3" s="64">
        <v>186</v>
      </c>
      <c r="F3" s="64">
        <v>188</v>
      </c>
      <c r="G3" s="64">
        <v>185</v>
      </c>
      <c r="H3" s="64">
        <v>178</v>
      </c>
      <c r="I3" s="64"/>
      <c r="J3" s="64"/>
      <c r="K3" s="66">
        <v>4</v>
      </c>
      <c r="L3" s="66">
        <v>737</v>
      </c>
      <c r="M3" s="67">
        <v>184.25</v>
      </c>
      <c r="N3" s="68">
        <v>2</v>
      </c>
      <c r="O3" s="69">
        <v>186.25</v>
      </c>
    </row>
    <row r="5" spans="1:17" x14ac:dyDescent="0.25">
      <c r="K5" s="8">
        <f>SUM(K2:K4)</f>
        <v>8</v>
      </c>
      <c r="L5" s="8">
        <f>SUM(L2:L4)</f>
        <v>1475</v>
      </c>
      <c r="M5" s="7">
        <f>SUM(L5/K5)</f>
        <v>184.375</v>
      </c>
      <c r="N5" s="8">
        <f>SUM(N2:N4)</f>
        <v>4</v>
      </c>
      <c r="O5" s="11">
        <f>SUM(M5+N5)</f>
        <v>188.375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</protectedRanges>
  <hyperlinks>
    <hyperlink ref="Q1" location="'National Rankings'!A1" display="Back to Ranking" xr:uid="{73B0AD61-429F-433F-ADB4-9F5F2169A7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10D76F-5E89-4186-9B96-C0C28BC5E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0269-5AAA-4247-84B8-2AC605014624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5"/>
    <col min="15" max="15" width="9.140625" style="75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37</v>
      </c>
      <c r="B2" s="13" t="s">
        <v>79</v>
      </c>
      <c r="C2" s="14">
        <v>45055</v>
      </c>
      <c r="D2" s="15" t="s">
        <v>77</v>
      </c>
      <c r="E2" s="16">
        <v>193</v>
      </c>
      <c r="F2" s="16">
        <v>193</v>
      </c>
      <c r="G2" s="16">
        <v>191</v>
      </c>
      <c r="H2" s="16"/>
      <c r="I2" s="16"/>
      <c r="J2" s="16"/>
      <c r="K2" s="19">
        <v>3</v>
      </c>
      <c r="L2" s="19">
        <v>577</v>
      </c>
      <c r="M2" s="20">
        <v>192.33333333333334</v>
      </c>
      <c r="N2" s="21">
        <v>4</v>
      </c>
      <c r="O2" s="22">
        <v>196.33333333333334</v>
      </c>
    </row>
    <row r="3" spans="1:17" x14ac:dyDescent="0.25">
      <c r="A3" s="12" t="s">
        <v>20</v>
      </c>
      <c r="B3" s="13" t="s">
        <v>79</v>
      </c>
      <c r="C3" s="14">
        <v>45059</v>
      </c>
      <c r="D3" s="15" t="s">
        <v>81</v>
      </c>
      <c r="E3" s="46">
        <v>186</v>
      </c>
      <c r="F3" s="46">
        <v>189</v>
      </c>
      <c r="G3" s="46">
        <v>190</v>
      </c>
      <c r="H3" s="46">
        <v>189</v>
      </c>
      <c r="I3" s="45">
        <v>189.001</v>
      </c>
      <c r="J3" s="45"/>
      <c r="K3" s="19">
        <f t="shared" ref="K3" si="0">COUNT(E3:J3)</f>
        <v>5</v>
      </c>
      <c r="L3" s="19">
        <f t="shared" ref="L3" si="1">SUM(E3:J3)</f>
        <v>943.00099999999998</v>
      </c>
      <c r="M3" s="20">
        <f t="shared" ref="M3" si="2">IFERROR(L3/K3,0)</f>
        <v>188.6002</v>
      </c>
      <c r="N3" s="21">
        <v>3</v>
      </c>
      <c r="O3" s="22">
        <f t="shared" ref="O3" si="3">SUM(M3+N3)</f>
        <v>191.6002</v>
      </c>
    </row>
    <row r="5" spans="1:17" x14ac:dyDescent="0.25">
      <c r="K5" s="8">
        <f>SUM(K2:K4)</f>
        <v>8</v>
      </c>
      <c r="L5" s="8">
        <f>SUM(L2:L4)</f>
        <v>1520.001</v>
      </c>
      <c r="M5" s="11">
        <f>SUM(L5/K5)</f>
        <v>190.000125</v>
      </c>
      <c r="N5" s="8">
        <f>SUM(N2:N4)</f>
        <v>7</v>
      </c>
      <c r="O5" s="11">
        <f>SUM(M5+N5)</f>
        <v>197.000125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G3:J3 E3 B3" name="Range1_12"/>
    <protectedRange algorithmName="SHA-512" hashValue="ON39YdpmFHfN9f47KpiRvqrKx0V9+erV1CNkpWzYhW/Qyc6aT8rEyCrvauWSYGZK2ia3o7vd3akF07acHAFpOA==" saltValue="yVW9XmDwTqEnmpSGai0KYg==" spinCount="100000" sqref="F3" name="Range1_3_4"/>
  </protectedRanges>
  <hyperlinks>
    <hyperlink ref="Q1" location="'National Rankings'!A1" display="Back to Ranking" xr:uid="{4C0D0512-22C0-4F7C-B95A-92051257466E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1D5A-9437-43ED-9A44-F3B94E3971F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93</v>
      </c>
      <c r="C2" s="51">
        <v>45067</v>
      </c>
      <c r="D2" s="70" t="s">
        <v>87</v>
      </c>
      <c r="E2" s="64">
        <v>190</v>
      </c>
      <c r="F2" s="64">
        <v>193</v>
      </c>
      <c r="G2" s="64">
        <v>187</v>
      </c>
      <c r="H2" s="64">
        <v>190</v>
      </c>
      <c r="I2" s="64"/>
      <c r="J2" s="64" t="s">
        <v>98</v>
      </c>
      <c r="K2" s="66">
        <v>4</v>
      </c>
      <c r="L2" s="66">
        <v>760</v>
      </c>
      <c r="M2" s="67">
        <v>190</v>
      </c>
      <c r="N2" s="68">
        <v>8</v>
      </c>
      <c r="O2" s="69">
        <v>198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8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6678456-D700-4DF6-992D-5366E981D7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DEF7CB-245B-4979-AEE0-CBB6DC3D3C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D4D9-E1F9-4BF1-8F4F-3580DB21AAE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94</v>
      </c>
      <c r="C2" s="51">
        <v>45067</v>
      </c>
      <c r="D2" s="70" t="s">
        <v>87</v>
      </c>
      <c r="E2" s="64">
        <v>174</v>
      </c>
      <c r="F2" s="64">
        <v>179</v>
      </c>
      <c r="G2" s="64">
        <v>182</v>
      </c>
      <c r="H2" s="64">
        <v>183</v>
      </c>
      <c r="I2" s="64"/>
      <c r="J2" s="64"/>
      <c r="K2" s="66">
        <v>4</v>
      </c>
      <c r="L2" s="66">
        <v>718</v>
      </c>
      <c r="M2" s="67">
        <v>179.5</v>
      </c>
      <c r="N2" s="68">
        <v>2</v>
      </c>
      <c r="O2" s="69">
        <v>181.5</v>
      </c>
    </row>
    <row r="4" spans="1:17" x14ac:dyDescent="0.25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2</v>
      </c>
      <c r="O4" s="11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C065871-0FC9-4BD6-A853-F9A01863D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48D894-3BDD-4B43-B98B-FFD7D3B3B1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4F6F-81C4-4964-BC8A-39AA0508B2A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95</v>
      </c>
      <c r="C2" s="51">
        <v>45066</v>
      </c>
      <c r="D2" s="70" t="s">
        <v>97</v>
      </c>
      <c r="E2" s="64">
        <v>172</v>
      </c>
      <c r="F2" s="64">
        <v>171</v>
      </c>
      <c r="G2" s="64">
        <v>184</v>
      </c>
      <c r="H2" s="64">
        <v>170</v>
      </c>
      <c r="I2" s="64"/>
      <c r="J2" s="64"/>
      <c r="K2" s="66">
        <v>4</v>
      </c>
      <c r="L2" s="66">
        <v>697</v>
      </c>
      <c r="M2" s="67">
        <v>174.25</v>
      </c>
      <c r="N2" s="68">
        <v>2</v>
      </c>
      <c r="O2" s="69">
        <v>176.25</v>
      </c>
    </row>
    <row r="4" spans="1:17" x14ac:dyDescent="0.25">
      <c r="K4" s="8">
        <f>SUM(K2:K3)</f>
        <v>4</v>
      </c>
      <c r="L4" s="8">
        <f>SUM(L2:L3)</f>
        <v>697</v>
      </c>
      <c r="M4" s="7">
        <f>SUM(L4/K4)</f>
        <v>174.25</v>
      </c>
      <c r="N4" s="8">
        <f>SUM(N2:N3)</f>
        <v>2</v>
      </c>
      <c r="O4" s="11">
        <f>SUM(M4+N4)</f>
        <v>176.25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759E8F1-151B-4186-BE37-A0DB2E8B5A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6ADFBD-3FFE-429B-B1A5-A55BE35A02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C967-35BA-4FC2-9E5F-63171CD4F219}">
  <sheetPr codeName="Sheet78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35</v>
      </c>
      <c r="C2" s="14">
        <v>44996</v>
      </c>
      <c r="D2" s="15" t="s">
        <v>24</v>
      </c>
      <c r="E2" s="16">
        <v>192</v>
      </c>
      <c r="F2" s="16">
        <v>186.001</v>
      </c>
      <c r="G2" s="16">
        <v>186</v>
      </c>
      <c r="H2" s="16">
        <v>176</v>
      </c>
      <c r="I2" s="16"/>
      <c r="J2" s="16"/>
      <c r="K2" s="19">
        <v>4</v>
      </c>
      <c r="L2" s="19">
        <v>740.00099999999998</v>
      </c>
      <c r="M2" s="20">
        <v>185.00024999999999</v>
      </c>
      <c r="N2" s="21">
        <v>9</v>
      </c>
      <c r="O2" s="22">
        <v>194.00024999999999</v>
      </c>
    </row>
    <row r="3" spans="1:17" x14ac:dyDescent="0.25">
      <c r="A3" s="12" t="s">
        <v>20</v>
      </c>
      <c r="B3" s="13" t="s">
        <v>35</v>
      </c>
      <c r="C3" s="14">
        <v>45010</v>
      </c>
      <c r="D3" s="15" t="s">
        <v>24</v>
      </c>
      <c r="E3" s="16">
        <v>192</v>
      </c>
      <c r="F3" s="16">
        <v>182</v>
      </c>
      <c r="G3" s="16">
        <v>183</v>
      </c>
      <c r="H3" s="16">
        <v>183</v>
      </c>
      <c r="I3" s="16"/>
      <c r="J3" s="16"/>
      <c r="K3" s="19">
        <v>4</v>
      </c>
      <c r="L3" s="19">
        <v>740</v>
      </c>
      <c r="M3" s="20">
        <v>185</v>
      </c>
      <c r="N3" s="21">
        <v>6</v>
      </c>
      <c r="O3" s="22">
        <v>191</v>
      </c>
    </row>
    <row r="4" spans="1:17" x14ac:dyDescent="0.25">
      <c r="A4" s="12" t="s">
        <v>37</v>
      </c>
      <c r="B4" s="13" t="s">
        <v>35</v>
      </c>
      <c r="C4" s="14">
        <v>45020</v>
      </c>
      <c r="D4" s="15" t="s">
        <v>24</v>
      </c>
      <c r="E4" s="44">
        <v>189</v>
      </c>
      <c r="F4" s="16">
        <v>191</v>
      </c>
      <c r="G4" s="16">
        <v>189.0001</v>
      </c>
      <c r="H4" s="16">
        <v>188.001</v>
      </c>
      <c r="I4" s="16"/>
      <c r="J4" s="16"/>
      <c r="K4" s="19">
        <v>4</v>
      </c>
      <c r="L4" s="19">
        <v>757.00109999999995</v>
      </c>
      <c r="M4" s="20">
        <v>189.25027499999999</v>
      </c>
      <c r="N4" s="21">
        <v>7</v>
      </c>
      <c r="O4" s="22">
        <v>196.25027499999999</v>
      </c>
    </row>
    <row r="5" spans="1:17" x14ac:dyDescent="0.25">
      <c r="A5" s="12" t="s">
        <v>37</v>
      </c>
      <c r="B5" s="13" t="s">
        <v>35</v>
      </c>
      <c r="C5" s="14">
        <v>45024</v>
      </c>
      <c r="D5" s="15" t="s">
        <v>24</v>
      </c>
      <c r="E5" s="16">
        <v>190</v>
      </c>
      <c r="F5" s="16">
        <v>189</v>
      </c>
      <c r="G5" s="44">
        <v>193</v>
      </c>
      <c r="H5" s="16">
        <v>192</v>
      </c>
      <c r="I5" s="16"/>
      <c r="J5" s="16"/>
      <c r="K5" s="19">
        <v>4</v>
      </c>
      <c r="L5" s="19">
        <v>764</v>
      </c>
      <c r="M5" s="20">
        <v>191</v>
      </c>
      <c r="N5" s="21">
        <v>6</v>
      </c>
      <c r="O5" s="22">
        <v>197</v>
      </c>
    </row>
    <row r="6" spans="1:17" x14ac:dyDescent="0.25">
      <c r="A6" s="53" t="s">
        <v>37</v>
      </c>
      <c r="B6" s="43" t="s">
        <v>35</v>
      </c>
      <c r="C6" s="51">
        <v>45038</v>
      </c>
      <c r="D6" s="65" t="s">
        <v>24</v>
      </c>
      <c r="E6" s="64">
        <v>180</v>
      </c>
      <c r="F6" s="64">
        <v>184</v>
      </c>
      <c r="G6" s="64">
        <v>177</v>
      </c>
      <c r="H6" s="64">
        <v>185</v>
      </c>
      <c r="I6" s="64"/>
      <c r="J6" s="64"/>
      <c r="K6" s="66">
        <v>4</v>
      </c>
      <c r="L6" s="66">
        <v>726</v>
      </c>
      <c r="M6" s="67">
        <v>181.5</v>
      </c>
      <c r="N6" s="68">
        <v>3</v>
      </c>
      <c r="O6" s="69">
        <v>184.5</v>
      </c>
    </row>
    <row r="7" spans="1:17" x14ac:dyDescent="0.25">
      <c r="A7" s="53" t="s">
        <v>20</v>
      </c>
      <c r="B7" s="43" t="s">
        <v>35</v>
      </c>
      <c r="C7" s="51">
        <v>45048</v>
      </c>
      <c r="D7" s="65" t="s">
        <v>24</v>
      </c>
      <c r="E7" s="64">
        <v>191</v>
      </c>
      <c r="F7" s="64">
        <v>188</v>
      </c>
      <c r="G7" s="64">
        <v>192</v>
      </c>
      <c r="H7" s="64">
        <v>188</v>
      </c>
      <c r="I7" s="64"/>
      <c r="J7" s="64"/>
      <c r="K7" s="66">
        <v>4</v>
      </c>
      <c r="L7" s="66">
        <v>759</v>
      </c>
      <c r="M7" s="67">
        <v>189.75</v>
      </c>
      <c r="N7" s="68">
        <v>3</v>
      </c>
      <c r="O7" s="69">
        <v>192.75</v>
      </c>
    </row>
    <row r="8" spans="1:17" x14ac:dyDescent="0.25">
      <c r="A8" s="12" t="s">
        <v>20</v>
      </c>
      <c r="B8" s="43" t="s">
        <v>35</v>
      </c>
      <c r="C8" s="51">
        <v>45073</v>
      </c>
      <c r="D8" s="65" t="s">
        <v>24</v>
      </c>
      <c r="E8" s="64">
        <v>191</v>
      </c>
      <c r="F8" s="64">
        <v>187</v>
      </c>
      <c r="G8" s="64">
        <v>181</v>
      </c>
      <c r="H8" s="64">
        <v>189</v>
      </c>
      <c r="I8" s="64"/>
      <c r="J8" s="64"/>
      <c r="K8" s="66">
        <v>4</v>
      </c>
      <c r="L8" s="66">
        <v>748</v>
      </c>
      <c r="M8" s="67">
        <v>187</v>
      </c>
      <c r="N8" s="68">
        <v>3</v>
      </c>
      <c r="O8" s="69">
        <v>190</v>
      </c>
    </row>
    <row r="10" spans="1:17" x14ac:dyDescent="0.25">
      <c r="K10" s="8">
        <f>SUM(K2:K9)</f>
        <v>28</v>
      </c>
      <c r="L10" s="8">
        <f>SUM(L2:L9)</f>
        <v>5234.0020999999997</v>
      </c>
      <c r="M10" s="7">
        <f>SUM(L10/K10)</f>
        <v>186.92864642857143</v>
      </c>
      <c r="N10" s="8">
        <f>SUM(N2:N9)</f>
        <v>37</v>
      </c>
      <c r="O10" s="11">
        <f>SUM(M10+N10)</f>
        <v>223.92864642857143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7 I3:J7 I8:J8 B8:C8" name="Range1_20_1_1"/>
    <protectedRange algorithmName="SHA-512" hashValue="ON39YdpmFHfN9f47KpiRvqrKx0V9+erV1CNkpWzYhW/Qyc6aT8rEyCrvauWSYGZK2ia3o7vd3akF07acHAFpOA==" saltValue="yVW9XmDwTqEnmpSGai0KYg==" spinCount="100000" sqref="D2 D3:D7 D8" name="Range1_1_15_1"/>
    <protectedRange algorithmName="SHA-512" hashValue="ON39YdpmFHfN9f47KpiRvqrKx0V9+erV1CNkpWzYhW/Qyc6aT8rEyCrvauWSYGZK2ia3o7vd3akF07acHAFpOA==" saltValue="yVW9XmDwTqEnmpSGai0KYg==" spinCount="100000" sqref="E2:H2 E3:H7 E8:H8" name="Range1_3_4_1_1"/>
  </protectedRanges>
  <hyperlinks>
    <hyperlink ref="Q1" location="'National Rankings'!A1" display="Back to Ranking" xr:uid="{AE299EB1-B706-4849-9D6C-B7E86C8B89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4A3CA-AFA1-4DA6-BBEB-58347AFB14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26EEA-FFEC-498D-B579-41B88A0BA19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74</v>
      </c>
      <c r="C2" s="51">
        <v>45053</v>
      </c>
      <c r="D2" s="70" t="s">
        <v>70</v>
      </c>
      <c r="E2" s="64">
        <v>178</v>
      </c>
      <c r="F2" s="64">
        <v>185</v>
      </c>
      <c r="G2" s="64">
        <v>174</v>
      </c>
      <c r="H2" s="64">
        <v>173</v>
      </c>
      <c r="I2" s="74"/>
      <c r="J2" s="74"/>
      <c r="K2" s="66">
        <v>4</v>
      </c>
      <c r="L2" s="66">
        <v>710</v>
      </c>
      <c r="M2" s="67">
        <v>177.5</v>
      </c>
      <c r="N2" s="68">
        <v>2</v>
      </c>
      <c r="O2" s="69">
        <v>179.5</v>
      </c>
    </row>
    <row r="4" spans="1:17" x14ac:dyDescent="0.25">
      <c r="K4" s="8">
        <f>SUM(K2:K3)</f>
        <v>4</v>
      </c>
      <c r="L4" s="8">
        <f>SUM(L2:L3)</f>
        <v>710</v>
      </c>
      <c r="M4" s="7">
        <f>SUM(L4/K4)</f>
        <v>177.5</v>
      </c>
      <c r="N4" s="8">
        <f>SUM(N2:N3)</f>
        <v>2</v>
      </c>
      <c r="O4" s="11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4ADF56E-E8C7-42F3-9F8E-7B233DA14E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7B3026-CE0A-4142-BC44-18C1EC95C9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37</v>
      </c>
      <c r="B2" s="48" t="s">
        <v>33</v>
      </c>
      <c r="C2" s="49">
        <v>45004</v>
      </c>
      <c r="D2" s="48" t="s">
        <v>34</v>
      </c>
      <c r="E2" s="52">
        <v>171</v>
      </c>
      <c r="F2" s="52">
        <v>173</v>
      </c>
      <c r="G2" s="48"/>
      <c r="H2" s="48"/>
      <c r="I2" s="48"/>
      <c r="J2" s="48"/>
      <c r="K2" s="48">
        <v>2</v>
      </c>
      <c r="L2" s="48">
        <v>344</v>
      </c>
      <c r="M2" s="47">
        <v>172</v>
      </c>
      <c r="N2" s="48">
        <v>9</v>
      </c>
      <c r="O2" s="47">
        <v>181</v>
      </c>
    </row>
    <row r="3" spans="1:17" x14ac:dyDescent="0.25">
      <c r="A3" s="53" t="s">
        <v>37</v>
      </c>
      <c r="B3" s="13" t="s">
        <v>55</v>
      </c>
      <c r="C3" s="14">
        <v>45039</v>
      </c>
      <c r="D3" s="15" t="s">
        <v>34</v>
      </c>
      <c r="E3" s="64">
        <v>179</v>
      </c>
      <c r="F3" s="64">
        <v>177</v>
      </c>
      <c r="G3" s="16"/>
      <c r="H3" s="16"/>
      <c r="I3" s="16"/>
      <c r="J3" s="16"/>
      <c r="K3" s="19">
        <v>2</v>
      </c>
      <c r="L3" s="19">
        <v>356</v>
      </c>
      <c r="M3" s="20">
        <v>178</v>
      </c>
      <c r="N3" s="21">
        <v>9</v>
      </c>
      <c r="O3" s="22">
        <v>187</v>
      </c>
    </row>
    <row r="5" spans="1:17" x14ac:dyDescent="0.25">
      <c r="K5" s="8">
        <f>SUM(K2:K4)</f>
        <v>4</v>
      </c>
      <c r="L5" s="8">
        <f>SUM(L2:L4)</f>
        <v>700</v>
      </c>
      <c r="M5" s="7">
        <f>SUM(L5/K5)</f>
        <v>175</v>
      </c>
      <c r="N5" s="8">
        <f>SUM(N2:N4)</f>
        <v>18</v>
      </c>
      <c r="O5" s="11">
        <f>SUM(M5+N5)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4_1_1_1_1"/>
    <protectedRange algorithmName="SHA-512" hashValue="ON39YdpmFHfN9f47KpiRvqrKx0V9+erV1CNkpWzYhW/Qyc6aT8rEyCrvauWSYGZK2ia3o7vd3akF07acHAFpOA==" saltValue="yVW9XmDwTqEnmpSGai0KYg==" spinCount="100000" sqref="D2:D3" name="Range1_1_4_1_1_1"/>
  </protectedRanges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84AF-4EC9-4816-B16A-27B32560741F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5"/>
    <col min="15" max="15" width="9.140625" style="75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37</v>
      </c>
      <c r="B2" s="13" t="s">
        <v>80</v>
      </c>
      <c r="C2" s="14">
        <v>45055</v>
      </c>
      <c r="D2" s="15" t="s">
        <v>77</v>
      </c>
      <c r="E2" s="16">
        <v>185</v>
      </c>
      <c r="F2" s="16">
        <v>182</v>
      </c>
      <c r="G2" s="16">
        <v>189</v>
      </c>
      <c r="H2" s="16"/>
      <c r="I2" s="16"/>
      <c r="J2" s="16"/>
      <c r="K2" s="19">
        <v>3</v>
      </c>
      <c r="L2" s="19">
        <v>556</v>
      </c>
      <c r="M2" s="20">
        <v>185.33333333333334</v>
      </c>
      <c r="N2" s="21">
        <v>2</v>
      </c>
      <c r="O2" s="22">
        <v>187.33333333333334</v>
      </c>
    </row>
    <row r="4" spans="1:17" x14ac:dyDescent="0.25">
      <c r="K4" s="8">
        <f>SUM(K2:K3)</f>
        <v>3</v>
      </c>
      <c r="L4" s="8">
        <f>SUM(L2:L3)</f>
        <v>556</v>
      </c>
      <c r="M4" s="11">
        <f>SUM(L4/K4)</f>
        <v>185.33333333333334</v>
      </c>
      <c r="N4" s="8">
        <f>SUM(N2:N3)</f>
        <v>2</v>
      </c>
      <c r="O4" s="11">
        <f>SUM(M4+N4)</f>
        <v>187.33333333333334</v>
      </c>
    </row>
  </sheetData>
  <hyperlinks>
    <hyperlink ref="Q1" location="'National Rankings'!A1" display="Back to Ranking" xr:uid="{536F4982-80FF-45CC-963C-33E72CB07F44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E1C2-4CA4-4976-AB29-D13E47740C4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75</v>
      </c>
      <c r="C2" s="51">
        <v>45052</v>
      </c>
      <c r="D2" s="65" t="s">
        <v>31</v>
      </c>
      <c r="E2" s="64">
        <v>180</v>
      </c>
      <c r="F2" s="64">
        <v>189</v>
      </c>
      <c r="G2" s="64">
        <v>186</v>
      </c>
      <c r="H2" s="64">
        <v>187</v>
      </c>
      <c r="I2" s="64"/>
      <c r="J2" s="64"/>
      <c r="K2" s="66">
        <v>4</v>
      </c>
      <c r="L2" s="66">
        <v>742</v>
      </c>
      <c r="M2" s="67">
        <v>185.5</v>
      </c>
      <c r="N2" s="68">
        <v>4</v>
      </c>
      <c r="O2" s="69">
        <v>189.5</v>
      </c>
    </row>
    <row r="4" spans="1:17" x14ac:dyDescent="0.25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4</v>
      </c>
      <c r="O4" s="11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9D239CF-72A8-40FE-9DA7-80392C7A81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B76907-C18B-4334-8242-6D8E0C4B08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9ED7-4CB1-4B54-BF18-9B6877B6122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2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83</v>
      </c>
      <c r="C2" s="51">
        <v>45060</v>
      </c>
      <c r="D2" s="65" t="s">
        <v>60</v>
      </c>
      <c r="E2" s="64">
        <v>176</v>
      </c>
      <c r="F2" s="64">
        <v>185</v>
      </c>
      <c r="G2" s="64">
        <v>177</v>
      </c>
      <c r="H2" s="64">
        <v>180</v>
      </c>
      <c r="I2" s="64"/>
      <c r="J2" s="64"/>
      <c r="K2" s="66">
        <v>4</v>
      </c>
      <c r="L2" s="66">
        <v>718</v>
      </c>
      <c r="M2" s="67">
        <v>179.5</v>
      </c>
      <c r="N2" s="68">
        <v>2</v>
      </c>
      <c r="O2" s="69">
        <v>181.5</v>
      </c>
    </row>
    <row r="4" spans="1:17" x14ac:dyDescent="0.25">
      <c r="K4" s="8">
        <f>SUM(K2:K3)</f>
        <v>4</v>
      </c>
      <c r="L4" s="8">
        <f>SUM(L2:L3)</f>
        <v>718</v>
      </c>
      <c r="M4" s="7">
        <f>SUM(L4/K4)</f>
        <v>179.5</v>
      </c>
      <c r="N4" s="8">
        <f>SUM(N2:N3)</f>
        <v>2</v>
      </c>
      <c r="O4" s="11">
        <f>SUM(M4+N4)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93D8061-E43A-44AF-BC55-86BE354C43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2F2ED-1997-47D0-B40C-6F8754B0A3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C504-7669-4B96-B274-248431FDD58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76</v>
      </c>
      <c r="C2" s="51">
        <v>45053</v>
      </c>
      <c r="D2" s="70" t="s">
        <v>70</v>
      </c>
      <c r="E2" s="64">
        <v>186</v>
      </c>
      <c r="F2" s="64">
        <v>171</v>
      </c>
      <c r="G2" s="64">
        <v>176</v>
      </c>
      <c r="H2" s="64">
        <v>179</v>
      </c>
      <c r="I2" s="74"/>
      <c r="J2" s="74"/>
      <c r="K2" s="66">
        <v>4</v>
      </c>
      <c r="L2" s="66">
        <v>712</v>
      </c>
      <c r="M2" s="67">
        <v>178</v>
      </c>
      <c r="N2" s="68">
        <v>5</v>
      </c>
      <c r="O2" s="69">
        <v>183</v>
      </c>
    </row>
    <row r="4" spans="1:17" x14ac:dyDescent="0.25">
      <c r="K4" s="8">
        <f>SUM(K2:K3)</f>
        <v>4</v>
      </c>
      <c r="L4" s="8">
        <f>SUM(L2:L3)</f>
        <v>712</v>
      </c>
      <c r="M4" s="7">
        <f>SUM(L4/K4)</f>
        <v>178</v>
      </c>
      <c r="N4" s="8">
        <f>SUM(N2:N3)</f>
        <v>5</v>
      </c>
      <c r="O4" s="11">
        <f>SUM(M4+N4)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9E0F457-6FB6-4C17-8237-D036C9E9E03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D57DBD-1CA7-46B1-B34F-3E8D451DB0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D5DF-2C1A-44AA-BDDA-E49350DEA26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53" t="s">
        <v>37</v>
      </c>
      <c r="B2" s="43" t="s">
        <v>96</v>
      </c>
      <c r="C2" s="51">
        <v>45066</v>
      </c>
      <c r="D2" s="70" t="s">
        <v>97</v>
      </c>
      <c r="E2" s="64">
        <v>187</v>
      </c>
      <c r="F2" s="64">
        <v>192</v>
      </c>
      <c r="G2" s="64">
        <v>193</v>
      </c>
      <c r="H2" s="64">
        <v>195</v>
      </c>
      <c r="I2" s="64"/>
      <c r="J2" s="64"/>
      <c r="K2" s="66">
        <v>4</v>
      </c>
      <c r="L2" s="66">
        <v>767</v>
      </c>
      <c r="M2" s="67">
        <v>191.75</v>
      </c>
      <c r="N2" s="68">
        <v>8</v>
      </c>
      <c r="O2" s="69">
        <v>199.75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8</v>
      </c>
      <c r="O4" s="11">
        <f>SUM(M4+N4)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BC3AC55-BE20-4307-A161-F18FB72053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36C770-6448-49E4-B68C-FDDB08C70A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31CEB-F9A4-4C21-A98A-69B36D6E9C36}">
  <sheetPr codeName="Sheet33"/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37</v>
      </c>
      <c r="B2" s="13" t="s">
        <v>26</v>
      </c>
      <c r="C2" s="14">
        <v>44982</v>
      </c>
      <c r="D2" s="15" t="s">
        <v>24</v>
      </c>
      <c r="E2" s="16">
        <v>185</v>
      </c>
      <c r="F2" s="16">
        <v>192</v>
      </c>
      <c r="G2" s="16">
        <v>193</v>
      </c>
      <c r="H2" s="16">
        <v>188</v>
      </c>
      <c r="I2" s="16"/>
      <c r="J2" s="16"/>
      <c r="K2" s="19">
        <v>4</v>
      </c>
      <c r="L2" s="19">
        <v>758</v>
      </c>
      <c r="M2" s="20">
        <v>189.5</v>
      </c>
      <c r="N2" s="21">
        <v>6</v>
      </c>
      <c r="O2" s="22">
        <v>195.5</v>
      </c>
    </row>
    <row r="3" spans="1:17" x14ac:dyDescent="0.25">
      <c r="A3" s="12" t="s">
        <v>37</v>
      </c>
      <c r="B3" s="13" t="s">
        <v>26</v>
      </c>
      <c r="C3" s="14">
        <v>44996</v>
      </c>
      <c r="D3" s="15" t="s">
        <v>24</v>
      </c>
      <c r="E3" s="16">
        <v>187</v>
      </c>
      <c r="F3" s="16">
        <v>186</v>
      </c>
      <c r="G3" s="16">
        <v>181</v>
      </c>
      <c r="H3" s="16">
        <v>176.001</v>
      </c>
      <c r="I3" s="16"/>
      <c r="J3" s="16"/>
      <c r="K3" s="19">
        <v>4</v>
      </c>
      <c r="L3" s="19">
        <v>730.00099999999998</v>
      </c>
      <c r="M3" s="20">
        <v>182.50024999999999</v>
      </c>
      <c r="N3" s="21">
        <v>4</v>
      </c>
      <c r="O3" s="22">
        <v>186.50024999999999</v>
      </c>
    </row>
    <row r="4" spans="1:17" x14ac:dyDescent="0.25">
      <c r="A4" s="12" t="s">
        <v>37</v>
      </c>
      <c r="B4" s="13" t="s">
        <v>26</v>
      </c>
      <c r="C4" s="14">
        <v>45010</v>
      </c>
      <c r="D4" s="15" t="s">
        <v>24</v>
      </c>
      <c r="E4" s="16">
        <v>179</v>
      </c>
      <c r="F4" s="16">
        <v>181</v>
      </c>
      <c r="G4" s="16">
        <v>180</v>
      </c>
      <c r="H4" s="16">
        <v>183.001</v>
      </c>
      <c r="I4" s="16"/>
      <c r="J4" s="16"/>
      <c r="K4" s="19">
        <v>4</v>
      </c>
      <c r="L4" s="19">
        <v>723.00099999999998</v>
      </c>
      <c r="M4" s="20">
        <v>180.75024999999999</v>
      </c>
      <c r="N4" s="21">
        <v>3</v>
      </c>
      <c r="O4" s="22">
        <v>183.75024999999999</v>
      </c>
    </row>
    <row r="5" spans="1:17" x14ac:dyDescent="0.25">
      <c r="A5" s="53" t="s">
        <v>37</v>
      </c>
      <c r="B5" s="46" t="s">
        <v>26</v>
      </c>
      <c r="C5" s="14">
        <v>45011</v>
      </c>
      <c r="D5" s="46" t="s">
        <v>29</v>
      </c>
      <c r="E5" s="50">
        <v>196</v>
      </c>
      <c r="F5" s="46">
        <v>193</v>
      </c>
      <c r="G5" s="50">
        <v>194</v>
      </c>
      <c r="H5" s="46">
        <v>189</v>
      </c>
      <c r="I5" s="46"/>
      <c r="J5" s="46"/>
      <c r="K5" s="46">
        <v>4</v>
      </c>
      <c r="L5" s="46">
        <v>772</v>
      </c>
      <c r="M5" s="46">
        <v>193</v>
      </c>
      <c r="N5" s="46">
        <v>8</v>
      </c>
      <c r="O5" s="46">
        <v>201</v>
      </c>
    </row>
    <row r="6" spans="1:17" x14ac:dyDescent="0.25">
      <c r="A6" s="12" t="s">
        <v>37</v>
      </c>
      <c r="B6" s="13" t="s">
        <v>26</v>
      </c>
      <c r="C6" s="14">
        <v>45020</v>
      </c>
      <c r="D6" s="15" t="s">
        <v>24</v>
      </c>
      <c r="E6" s="16">
        <v>183</v>
      </c>
      <c r="F6" s="16">
        <v>188</v>
      </c>
      <c r="G6" s="16">
        <v>189</v>
      </c>
      <c r="H6" s="16">
        <v>185</v>
      </c>
      <c r="I6" s="16"/>
      <c r="J6" s="16"/>
      <c r="K6" s="19">
        <v>4</v>
      </c>
      <c r="L6" s="19">
        <v>745</v>
      </c>
      <c r="M6" s="20">
        <v>186.25</v>
      </c>
      <c r="N6" s="21">
        <v>3</v>
      </c>
      <c r="O6" s="22">
        <v>189.25</v>
      </c>
    </row>
    <row r="7" spans="1:17" x14ac:dyDescent="0.25">
      <c r="A7" s="12" t="s">
        <v>37</v>
      </c>
      <c r="B7" s="13" t="s">
        <v>26</v>
      </c>
      <c r="C7" s="14">
        <v>45024</v>
      </c>
      <c r="D7" s="15" t="s">
        <v>24</v>
      </c>
      <c r="E7" s="16">
        <v>194</v>
      </c>
      <c r="F7" s="16">
        <v>188</v>
      </c>
      <c r="G7" s="16">
        <v>189</v>
      </c>
      <c r="H7" s="16">
        <v>188</v>
      </c>
      <c r="I7" s="16"/>
      <c r="J7" s="16"/>
      <c r="K7" s="19">
        <v>4</v>
      </c>
      <c r="L7" s="19">
        <v>759</v>
      </c>
      <c r="M7" s="20">
        <v>189.75</v>
      </c>
      <c r="N7" s="21">
        <v>2</v>
      </c>
      <c r="O7" s="22">
        <v>191.75</v>
      </c>
    </row>
    <row r="8" spans="1:17" x14ac:dyDescent="0.25">
      <c r="A8" s="53" t="s">
        <v>37</v>
      </c>
      <c r="B8" s="43" t="s">
        <v>26</v>
      </c>
      <c r="C8" s="51">
        <v>45038</v>
      </c>
      <c r="D8" s="65" t="s">
        <v>24</v>
      </c>
      <c r="E8" s="64">
        <v>188</v>
      </c>
      <c r="F8" s="64">
        <v>190</v>
      </c>
      <c r="G8" s="64">
        <v>190</v>
      </c>
      <c r="H8" s="64">
        <v>190</v>
      </c>
      <c r="I8" s="64"/>
      <c r="J8" s="64"/>
      <c r="K8" s="66">
        <v>4</v>
      </c>
      <c r="L8" s="66">
        <v>758</v>
      </c>
      <c r="M8" s="67">
        <v>189.5</v>
      </c>
      <c r="N8" s="68">
        <v>11</v>
      </c>
      <c r="O8" s="69">
        <v>200.5</v>
      </c>
    </row>
    <row r="9" spans="1:17" x14ac:dyDescent="0.25">
      <c r="A9" s="53" t="s">
        <v>20</v>
      </c>
      <c r="B9" s="43" t="s">
        <v>26</v>
      </c>
      <c r="C9" s="51">
        <v>45048</v>
      </c>
      <c r="D9" s="65" t="s">
        <v>24</v>
      </c>
      <c r="E9" s="64">
        <v>194</v>
      </c>
      <c r="F9" s="64">
        <v>189</v>
      </c>
      <c r="G9" s="64">
        <v>189</v>
      </c>
      <c r="H9" s="64">
        <v>191</v>
      </c>
      <c r="I9" s="64"/>
      <c r="J9" s="64"/>
      <c r="K9" s="66">
        <v>4</v>
      </c>
      <c r="L9" s="66">
        <v>763</v>
      </c>
      <c r="M9" s="67">
        <v>190.75</v>
      </c>
      <c r="N9" s="68">
        <v>4</v>
      </c>
      <c r="O9" s="69">
        <v>194.75</v>
      </c>
    </row>
    <row r="10" spans="1:17" x14ac:dyDescent="0.25">
      <c r="A10" s="12" t="s">
        <v>37</v>
      </c>
      <c r="B10" s="43" t="s">
        <v>26</v>
      </c>
      <c r="C10" s="51">
        <v>45073</v>
      </c>
      <c r="D10" s="65" t="s">
        <v>24</v>
      </c>
      <c r="E10" s="64">
        <v>192</v>
      </c>
      <c r="F10" s="64">
        <v>195</v>
      </c>
      <c r="G10" s="64">
        <v>187</v>
      </c>
      <c r="H10" s="64">
        <v>192</v>
      </c>
      <c r="I10" s="64"/>
      <c r="J10" s="64"/>
      <c r="K10" s="66">
        <v>4</v>
      </c>
      <c r="L10" s="66">
        <v>766</v>
      </c>
      <c r="M10" s="67">
        <v>191.5</v>
      </c>
      <c r="N10" s="68">
        <v>6</v>
      </c>
      <c r="O10" s="69">
        <v>197.5</v>
      </c>
    </row>
    <row r="12" spans="1:17" x14ac:dyDescent="0.25">
      <c r="K12" s="8">
        <f>SUM(K2:K11)</f>
        <v>36</v>
      </c>
      <c r="L12" s="8">
        <f>SUM(L2:L11)</f>
        <v>6774.0020000000004</v>
      </c>
      <c r="M12" s="7">
        <f>SUM(L12/K12)</f>
        <v>188.16672222222223</v>
      </c>
      <c r="N12" s="8">
        <f>SUM(N2:N11)</f>
        <v>47</v>
      </c>
      <c r="O12" s="11">
        <f>SUM(M12+N12)</f>
        <v>235.16672222222223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4_1_1"/>
    <protectedRange algorithmName="SHA-512" hashValue="ON39YdpmFHfN9f47KpiRvqrKx0V9+erV1CNkpWzYhW/Qyc6aT8rEyCrvauWSYGZK2ia3o7vd3akF07acHAFpOA==" saltValue="yVW9XmDwTqEnmpSGai0KYg==" spinCount="100000" sqref="D3" name="Range1_1_2_1_1"/>
    <protectedRange algorithmName="SHA-512" hashValue="ON39YdpmFHfN9f47KpiRvqrKx0V9+erV1CNkpWzYhW/Qyc6aT8rEyCrvauWSYGZK2ia3o7vd3akF07acHAFpOA==" saltValue="yVW9XmDwTqEnmpSGai0KYg==" spinCount="100000" sqref="B4:C4 E4:J4" name="Range1_4_3"/>
    <protectedRange algorithmName="SHA-512" hashValue="ON39YdpmFHfN9f47KpiRvqrKx0V9+erV1CNkpWzYhW/Qyc6aT8rEyCrvauWSYGZK2ia3o7vd3akF07acHAFpOA==" saltValue="yVW9XmDwTqEnmpSGai0KYg==" spinCount="100000" sqref="D4" name="Range1_1_2_3"/>
    <protectedRange algorithmName="SHA-512" hashValue="ON39YdpmFHfN9f47KpiRvqrKx0V9+erV1CNkpWzYhW/Qyc6aT8rEyCrvauWSYGZK2ia3o7vd3akF07acHAFpOA==" saltValue="yVW9XmDwTqEnmpSGai0KYg==" spinCount="100000" sqref="B5:C5 I5:J5" name="Range1_20_1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H5" name="Range1_3_4_1"/>
    <protectedRange algorithmName="SHA-512" hashValue="ON39YdpmFHfN9f47KpiRvqrKx0V9+erV1CNkpWzYhW/Qyc6aT8rEyCrvauWSYGZK2ia3o7vd3akF07acHAFpOA==" saltValue="yVW9XmDwTqEnmpSGai0KYg==" spinCount="100000" sqref="E6:J6 B6:C6" name="Range1_21_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9 B7:C9 B10:C10 E10:J10" name="Range1_4_4"/>
    <protectedRange algorithmName="SHA-512" hashValue="ON39YdpmFHfN9f47KpiRvqrKx0V9+erV1CNkpWzYhW/Qyc6aT8rEyCrvauWSYGZK2ia3o7vd3akF07acHAFpOA==" saltValue="yVW9XmDwTqEnmpSGai0KYg==" spinCount="100000" sqref="D7:D9 D10" name="Range1_1_2_4"/>
  </protectedRanges>
  <sortState xmlns:xlrd2="http://schemas.microsoft.com/office/spreadsheetml/2017/richdata2" ref="B2:O8">
    <sortCondition ref="C2:C8"/>
  </sortState>
  <hyperlinks>
    <hyperlink ref="Q1" location="'National Rankings'!A1" display="Back to Ranking" xr:uid="{F1F41186-9026-4836-BB94-937D7242F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9D865E-62BD-467E-B7DE-3B877723408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29D1-53F4-4BB8-BB67-E7991A19B91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66</v>
      </c>
      <c r="C2" s="51">
        <v>45046</v>
      </c>
      <c r="D2" s="65" t="s">
        <v>67</v>
      </c>
      <c r="E2" s="64">
        <v>186</v>
      </c>
      <c r="F2" s="64">
        <v>187</v>
      </c>
      <c r="G2" s="64">
        <v>182</v>
      </c>
      <c r="H2" s="64">
        <v>186</v>
      </c>
      <c r="I2" s="64"/>
      <c r="J2" s="64"/>
      <c r="K2" s="66">
        <v>4</v>
      </c>
      <c r="L2" s="66">
        <v>741</v>
      </c>
      <c r="M2" s="67">
        <v>185.25</v>
      </c>
      <c r="N2" s="68">
        <v>2</v>
      </c>
      <c r="O2" s="69">
        <v>187.25</v>
      </c>
    </row>
    <row r="3" spans="1:17" x14ac:dyDescent="0.25">
      <c r="A3" s="53" t="s">
        <v>20</v>
      </c>
      <c r="B3" s="43" t="s">
        <v>66</v>
      </c>
      <c r="C3" s="51">
        <v>45060</v>
      </c>
      <c r="D3" s="65" t="s">
        <v>60</v>
      </c>
      <c r="E3" s="64">
        <v>185</v>
      </c>
      <c r="F3" s="64">
        <v>178</v>
      </c>
      <c r="G3" s="64">
        <v>168</v>
      </c>
      <c r="H3" s="64">
        <v>184</v>
      </c>
      <c r="I3" s="64"/>
      <c r="J3" s="64"/>
      <c r="K3" s="66">
        <v>4</v>
      </c>
      <c r="L3" s="66">
        <v>715</v>
      </c>
      <c r="M3" s="67">
        <v>178.75</v>
      </c>
      <c r="N3" s="68">
        <v>2</v>
      </c>
      <c r="O3" s="69">
        <v>180.75</v>
      </c>
    </row>
    <row r="5" spans="1:17" x14ac:dyDescent="0.25">
      <c r="K5" s="8">
        <f>SUM(K2:K4)</f>
        <v>8</v>
      </c>
      <c r="L5" s="8">
        <f>SUM(L2:L4)</f>
        <v>1456</v>
      </c>
      <c r="M5" s="7">
        <f>SUM(L5/K5)</f>
        <v>182</v>
      </c>
      <c r="N5" s="8">
        <f>SUM(N2:N4)</f>
        <v>4</v>
      </c>
      <c r="O5" s="11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1"/>
    <protectedRange algorithmName="SHA-512" hashValue="ON39YdpmFHfN9f47KpiRvqrKx0V9+erV1CNkpWzYhW/Qyc6aT8rEyCrvauWSYGZK2ia3o7vd3akF07acHAFpOA==" saltValue="yVW9XmDwTqEnmpSGai0KYg==" spinCount="100000" sqref="D2" name="Range1_1_41"/>
    <protectedRange algorithmName="SHA-512" hashValue="ON39YdpmFHfN9f47KpiRvqrKx0V9+erV1CNkpWzYhW/Qyc6aT8rEyCrvauWSYGZK2ia3o7vd3akF07acHAFpOA==" saltValue="yVW9XmDwTqEnmpSGai0KYg==" spinCount="100000" sqref="E2:H2" name="Range1_3_16"/>
  </protectedRanges>
  <hyperlinks>
    <hyperlink ref="Q1" location="'National Rankings'!A1" display="Back to Ranking" xr:uid="{06663B87-B27D-48FD-BAE9-FA64028E7E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098F86-A953-47FC-8F51-5EE607B134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3160-08C1-4132-A02B-6B8F8C231C73}">
  <sheetPr codeName="Sheet104"/>
  <dimension ref="A1:Q4"/>
  <sheetViews>
    <sheetView workbookViewId="0">
      <selection activeCell="A3" sqref="A3:XFD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37</v>
      </c>
      <c r="B2" s="13" t="s">
        <v>53</v>
      </c>
      <c r="C2" s="14">
        <v>44965</v>
      </c>
      <c r="D2" s="42" t="s">
        <v>40</v>
      </c>
      <c r="E2" s="16">
        <v>186</v>
      </c>
      <c r="F2" s="16">
        <v>191</v>
      </c>
      <c r="G2" s="16">
        <v>189</v>
      </c>
      <c r="H2" s="16">
        <v>189</v>
      </c>
      <c r="I2" s="16"/>
      <c r="J2" s="16"/>
      <c r="K2" s="19">
        <v>4</v>
      </c>
      <c r="L2" s="19">
        <v>755</v>
      </c>
      <c r="M2" s="20">
        <v>188.75</v>
      </c>
      <c r="N2" s="21">
        <v>5</v>
      </c>
      <c r="O2" s="22">
        <v>193.75</v>
      </c>
    </row>
    <row r="3" spans="1:17" x14ac:dyDescent="0.25">
      <c r="A3" s="24"/>
      <c r="B3" s="25"/>
      <c r="C3" s="26"/>
      <c r="D3" s="27"/>
      <c r="E3" s="28"/>
      <c r="F3" s="28"/>
      <c r="G3" s="28"/>
      <c r="H3" s="28"/>
      <c r="I3" s="28"/>
      <c r="J3" s="28"/>
      <c r="K3" s="29"/>
      <c r="L3" s="29"/>
      <c r="M3" s="30"/>
      <c r="N3" s="31"/>
      <c r="O3" s="32"/>
    </row>
    <row r="4" spans="1:17" x14ac:dyDescent="0.25">
      <c r="K4" s="8">
        <f>SUM(K2:K3)</f>
        <v>4</v>
      </c>
      <c r="L4" s="8">
        <f>SUM(L2:L3)</f>
        <v>755</v>
      </c>
      <c r="M4" s="7">
        <f>SUM(L4/K4)</f>
        <v>188.75</v>
      </c>
      <c r="N4" s="8">
        <f>SUM(N2:N3)</f>
        <v>5</v>
      </c>
      <c r="O4" s="11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0_1_1"/>
    <protectedRange algorithmName="SHA-512" hashValue="ON39YdpmFHfN9f47KpiRvqrKx0V9+erV1CNkpWzYhW/Qyc6aT8rEyCrvauWSYGZK2ia3o7vd3akF07acHAFpOA==" saltValue="yVW9XmDwTqEnmpSGai0KYg==" spinCount="100000" sqref="D3" name="Range1_1_15_1"/>
    <protectedRange algorithmName="SHA-512" hashValue="ON39YdpmFHfN9f47KpiRvqrKx0V9+erV1CNkpWzYhW/Qyc6aT8rEyCrvauWSYGZK2ia3o7vd3akF07acHAFpOA==" saltValue="yVW9XmDwTqEnmpSGai0KYg==" spinCount="100000" sqref="E3:H3" name="Range1_3_4_1_1"/>
    <protectedRange algorithmName="SHA-512" hashValue="ON39YdpmFHfN9f47KpiRvqrKx0V9+erV1CNkpWzYhW/Qyc6aT8rEyCrvauWSYGZK2ia3o7vd3akF07acHAFpOA==" saltValue="yVW9XmDwTqEnmpSGai0KYg==" spinCount="100000" sqref="I2:J2 B2:C2" name="Range1_19_1"/>
    <protectedRange algorithmName="SHA-512" hashValue="ON39YdpmFHfN9f47KpiRvqrKx0V9+erV1CNkpWzYhW/Qyc6aT8rEyCrvauWSYGZK2ia3o7vd3akF07acHAFpOA==" saltValue="yVW9XmDwTqEnmpSGai0KYg==" spinCount="100000" sqref="D2" name="Range1_1_19_1"/>
    <protectedRange algorithmName="SHA-512" hashValue="ON39YdpmFHfN9f47KpiRvqrKx0V9+erV1CNkpWzYhW/Qyc6aT8rEyCrvauWSYGZK2ia3o7vd3akF07acHAFpOA==" saltValue="yVW9XmDwTqEnmpSGai0KYg==" spinCount="100000" sqref="E2:H2" name="Range1_3_6_1"/>
  </protectedRanges>
  <conditionalFormatting sqref="E3">
    <cfRule type="top10" dxfId="7" priority="74" rank="1"/>
  </conditionalFormatting>
  <conditionalFormatting sqref="E3:J3">
    <cfRule type="cellIs" dxfId="6" priority="68" operator="greaterThanOrEqual">
      <formula>200</formula>
    </cfRule>
  </conditionalFormatting>
  <conditionalFormatting sqref="F3">
    <cfRule type="top10" dxfId="5" priority="73" rank="1"/>
  </conditionalFormatting>
  <conditionalFormatting sqref="G3">
    <cfRule type="top10" dxfId="4" priority="72" rank="1"/>
  </conditionalFormatting>
  <conditionalFormatting sqref="H3">
    <cfRule type="top10" dxfId="3" priority="71" rank="1"/>
  </conditionalFormatting>
  <conditionalFormatting sqref="I3">
    <cfRule type="top10" dxfId="2" priority="70" rank="1"/>
    <cfRule type="top10" dxfId="1" priority="75" rank="1"/>
  </conditionalFormatting>
  <conditionalFormatting sqref="J3">
    <cfRule type="top10" dxfId="0" priority="69" rank="1"/>
  </conditionalFormatting>
  <hyperlinks>
    <hyperlink ref="Q1" location="'National Rankings'!A1" display="Back to Ranking" xr:uid="{53197C6B-CEF3-4575-BF08-820FDD2577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9478-4FF8-48D3-A52B-DFFF5B58F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596B6-0CE3-4491-B256-3A5529AC1C84}">
  <sheetPr codeName="Sheet107"/>
  <dimension ref="A1:Q5"/>
  <sheetViews>
    <sheetView workbookViewId="0">
      <selection activeCell="A4" sqref="A4:XFD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46" t="s">
        <v>37</v>
      </c>
      <c r="B2" s="13" t="s">
        <v>42</v>
      </c>
      <c r="C2" s="14">
        <v>44996</v>
      </c>
      <c r="D2" s="15" t="s">
        <v>24</v>
      </c>
      <c r="E2" s="16">
        <v>180</v>
      </c>
      <c r="F2" s="16">
        <v>177</v>
      </c>
      <c r="G2" s="16">
        <v>185</v>
      </c>
      <c r="H2" s="16">
        <v>182</v>
      </c>
      <c r="I2" s="16"/>
      <c r="J2" s="16"/>
      <c r="K2" s="19">
        <v>4</v>
      </c>
      <c r="L2" s="19">
        <v>724</v>
      </c>
      <c r="M2" s="20">
        <v>181</v>
      </c>
      <c r="N2" s="21">
        <v>4</v>
      </c>
      <c r="O2" s="22">
        <v>185</v>
      </c>
    </row>
    <row r="3" spans="1:17" x14ac:dyDescent="0.25">
      <c r="A3" s="46" t="s">
        <v>37</v>
      </c>
      <c r="B3" s="13" t="s">
        <v>42</v>
      </c>
      <c r="C3" s="14">
        <v>45024</v>
      </c>
      <c r="D3" s="15" t="s">
        <v>24</v>
      </c>
      <c r="E3" s="16">
        <v>188</v>
      </c>
      <c r="F3" s="16">
        <v>189.001</v>
      </c>
      <c r="G3" s="16">
        <v>190</v>
      </c>
      <c r="H3" s="16">
        <v>193</v>
      </c>
      <c r="I3" s="16"/>
      <c r="J3" s="16"/>
      <c r="K3" s="19">
        <v>4</v>
      </c>
      <c r="L3" s="19">
        <v>760.00099999999998</v>
      </c>
      <c r="M3" s="20">
        <v>190.00024999999999</v>
      </c>
      <c r="N3" s="21">
        <v>3</v>
      </c>
      <c r="O3" s="22">
        <v>193.00024999999999</v>
      </c>
    </row>
    <row r="5" spans="1:17" x14ac:dyDescent="0.25">
      <c r="K5" s="8">
        <f>SUM(K2:K4)</f>
        <v>8</v>
      </c>
      <c r="L5" s="8">
        <f>SUM(L2:L4)</f>
        <v>1484.001</v>
      </c>
      <c r="M5" s="7">
        <f>SUM(L5/K5)</f>
        <v>185.500125</v>
      </c>
      <c r="N5" s="8">
        <f>SUM(N2:N4)</f>
        <v>7</v>
      </c>
      <c r="O5" s="11">
        <f>SUM(M5+N5)</f>
        <v>192.500125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1_1"/>
    <protectedRange algorithmName="SHA-512" hashValue="ON39YdpmFHfN9f47KpiRvqrKx0V9+erV1CNkpWzYhW/Qyc6aT8rEyCrvauWSYGZK2ia3o7vd3akF07acHAFpOA==" saltValue="yVW9XmDwTqEnmpSGai0KYg==" spinCount="100000" sqref="D2" name="Range1_1_20_1"/>
    <protectedRange algorithmName="SHA-512" hashValue="ON39YdpmFHfN9f47KpiRvqrKx0V9+erV1CNkpWzYhW/Qyc6aT8rEyCrvauWSYGZK2ia3o7vd3akF07acHAFpOA==" saltValue="yVW9XmDwTqEnmpSGai0KYg==" spinCount="100000" sqref="B3:C3 E3:J3" name="Range1_26"/>
    <protectedRange algorithmName="SHA-512" hashValue="ON39YdpmFHfN9f47KpiRvqrKx0V9+erV1CNkpWzYhW/Qyc6aT8rEyCrvauWSYGZK2ia3o7vd3akF07acHAFpOA==" saltValue="yVW9XmDwTqEnmpSGai0KYg==" spinCount="100000" sqref="D3" name="Range1_1_26"/>
  </protectedRanges>
  <hyperlinks>
    <hyperlink ref="Q1" location="'National Rankings'!A1" display="Back to Ranking" xr:uid="{039B147F-0C8F-4403-BA08-8C659D877A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515196-D2F7-4B8E-B717-A942A540C4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82CEE-7AA2-4375-B254-0A3EC82F64DD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75"/>
    <col min="15" max="15" width="9.140625" style="75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37</v>
      </c>
      <c r="B2" s="13" t="s">
        <v>78</v>
      </c>
      <c r="C2" s="14">
        <v>45055</v>
      </c>
      <c r="D2" s="15" t="s">
        <v>77</v>
      </c>
      <c r="E2" s="44">
        <v>195</v>
      </c>
      <c r="F2" s="44">
        <v>193.001</v>
      </c>
      <c r="G2" s="16">
        <v>188</v>
      </c>
      <c r="H2" s="16"/>
      <c r="I2" s="16"/>
      <c r="J2" s="16"/>
      <c r="K2" s="19">
        <v>3</v>
      </c>
      <c r="L2" s="19">
        <v>576.00099999999998</v>
      </c>
      <c r="M2" s="20">
        <v>192.00033333333332</v>
      </c>
      <c r="N2" s="21">
        <v>7</v>
      </c>
      <c r="O2" s="22">
        <v>199.00033333333332</v>
      </c>
    </row>
    <row r="3" spans="1:17" x14ac:dyDescent="0.25">
      <c r="A3" s="12" t="s">
        <v>20</v>
      </c>
      <c r="B3" s="13" t="s">
        <v>78</v>
      </c>
      <c r="C3" s="14">
        <v>45059</v>
      </c>
      <c r="D3" s="15" t="s">
        <v>81</v>
      </c>
      <c r="E3" s="46">
        <v>188</v>
      </c>
      <c r="F3" s="45">
        <v>187</v>
      </c>
      <c r="G3" s="46">
        <v>190</v>
      </c>
      <c r="H3" s="46">
        <v>192</v>
      </c>
      <c r="I3" s="50">
        <v>190</v>
      </c>
      <c r="J3" s="45"/>
      <c r="K3" s="19">
        <f t="shared" ref="K3" si="0">COUNT(E3:J3)</f>
        <v>5</v>
      </c>
      <c r="L3" s="19">
        <f t="shared" ref="L3" si="1">SUM(E3:J3)</f>
        <v>947</v>
      </c>
      <c r="M3" s="20">
        <f t="shared" ref="M3" si="2">IFERROR(L3/K3,0)</f>
        <v>189.4</v>
      </c>
      <c r="N3" s="21">
        <v>6</v>
      </c>
      <c r="O3" s="22">
        <f t="shared" ref="O3" si="3">SUM(M3+N3)</f>
        <v>195.4</v>
      </c>
    </row>
    <row r="5" spans="1:17" x14ac:dyDescent="0.25">
      <c r="K5" s="8">
        <f>SUM(K2:K4)</f>
        <v>8</v>
      </c>
      <c r="L5" s="8">
        <f>SUM(L2:L4)</f>
        <v>1523.001</v>
      </c>
      <c r="M5" s="11">
        <f>SUM(L5/K5)</f>
        <v>190.375125</v>
      </c>
      <c r="N5" s="8">
        <f>SUM(N2:N4)</f>
        <v>13</v>
      </c>
      <c r="O5" s="11">
        <f>SUM(M5+N5)</f>
        <v>203.375125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J3 B3" name="Range1_11"/>
  </protectedRanges>
  <hyperlinks>
    <hyperlink ref="Q1" location="'National Rankings'!A1" display="Back to Ranking" xr:uid="{29D260D8-6374-4353-91CD-10CF2CC95ADB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F0F1-8F0A-4D15-A128-5CFE18DD9A16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46" t="s">
        <v>37</v>
      </c>
      <c r="B2" s="43" t="s">
        <v>48</v>
      </c>
      <c r="C2" s="14">
        <v>8493</v>
      </c>
      <c r="D2" s="42" t="s">
        <v>41</v>
      </c>
      <c r="E2" s="44">
        <v>186</v>
      </c>
      <c r="F2" s="44">
        <v>190</v>
      </c>
      <c r="G2" s="44">
        <v>186</v>
      </c>
      <c r="H2" s="44">
        <v>190</v>
      </c>
      <c r="I2" s="16"/>
      <c r="J2" s="16"/>
      <c r="K2" s="19">
        <v>4</v>
      </c>
      <c r="L2" s="19">
        <v>752</v>
      </c>
      <c r="M2" s="20">
        <v>188</v>
      </c>
      <c r="N2" s="21">
        <v>5</v>
      </c>
      <c r="O2" s="22">
        <v>193</v>
      </c>
    </row>
    <row r="3" spans="1:17" x14ac:dyDescent="0.25">
      <c r="A3" s="12" t="s">
        <v>37</v>
      </c>
      <c r="B3" s="13" t="s">
        <v>48</v>
      </c>
      <c r="C3" s="14">
        <v>8517</v>
      </c>
      <c r="D3" s="42" t="s">
        <v>41</v>
      </c>
      <c r="E3" s="64">
        <v>191</v>
      </c>
      <c r="F3" s="64">
        <v>191</v>
      </c>
      <c r="G3" s="64">
        <v>189</v>
      </c>
      <c r="H3" s="64">
        <v>193</v>
      </c>
      <c r="I3" s="16"/>
      <c r="J3" s="16"/>
      <c r="K3" s="19">
        <v>4</v>
      </c>
      <c r="L3" s="19">
        <v>764</v>
      </c>
      <c r="M3" s="20">
        <v>191</v>
      </c>
      <c r="N3" s="21">
        <v>5</v>
      </c>
      <c r="O3" s="22">
        <v>196</v>
      </c>
    </row>
    <row r="4" spans="1:17" x14ac:dyDescent="0.25">
      <c r="A4" s="12" t="s">
        <v>37</v>
      </c>
      <c r="B4" s="13" t="s">
        <v>48</v>
      </c>
      <c r="C4" s="14">
        <v>45056</v>
      </c>
      <c r="D4" s="42" t="s">
        <v>40</v>
      </c>
      <c r="E4" s="64">
        <v>194</v>
      </c>
      <c r="F4" s="64">
        <v>193</v>
      </c>
      <c r="G4" s="64">
        <v>196</v>
      </c>
      <c r="H4" s="64">
        <v>195</v>
      </c>
      <c r="I4" s="16"/>
      <c r="J4" s="16"/>
      <c r="K4" s="19">
        <v>4</v>
      </c>
      <c r="L4" s="19">
        <v>778</v>
      </c>
      <c r="M4" s="20">
        <v>194.5</v>
      </c>
      <c r="N4" s="21">
        <v>5</v>
      </c>
      <c r="O4" s="22">
        <v>199.5</v>
      </c>
    </row>
    <row r="5" spans="1:17" x14ac:dyDescent="0.25">
      <c r="A5" s="12" t="s">
        <v>37</v>
      </c>
      <c r="B5" s="43" t="s">
        <v>48</v>
      </c>
      <c r="C5" s="51">
        <v>45067</v>
      </c>
      <c r="D5" s="70" t="s">
        <v>87</v>
      </c>
      <c r="E5" s="64">
        <v>194</v>
      </c>
      <c r="F5" s="64">
        <v>182</v>
      </c>
      <c r="G5" s="64">
        <v>196</v>
      </c>
      <c r="H5" s="64">
        <v>192</v>
      </c>
      <c r="I5" s="64"/>
      <c r="J5" s="64"/>
      <c r="K5" s="66">
        <v>4</v>
      </c>
      <c r="L5" s="66">
        <v>764</v>
      </c>
      <c r="M5" s="67">
        <v>191</v>
      </c>
      <c r="N5" s="68">
        <v>11</v>
      </c>
      <c r="O5" s="69">
        <v>202</v>
      </c>
    </row>
    <row r="7" spans="1:17" x14ac:dyDescent="0.25">
      <c r="K7" s="8">
        <f>SUM(K2:K6)</f>
        <v>16</v>
      </c>
      <c r="L7" s="8">
        <f>SUM(L2:L6)</f>
        <v>3058</v>
      </c>
      <c r="M7" s="7">
        <f>SUM(L7/K7)</f>
        <v>191.125</v>
      </c>
      <c r="N7" s="8">
        <f>SUM(N2:N6)</f>
        <v>26</v>
      </c>
      <c r="O7" s="11">
        <f>SUM(M7+N7)</f>
        <v>217.125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22"/>
    <protectedRange algorithmName="SHA-512" hashValue="ON39YdpmFHfN9f47KpiRvqrKx0V9+erV1CNkpWzYhW/Qyc6aT8rEyCrvauWSYGZK2ia3o7vd3akF07acHAFpOA==" saltValue="yVW9XmDwTqEnmpSGai0KYg==" spinCount="100000" sqref="D2:D3" name="Range1_1_18"/>
    <protectedRange algorithmName="SHA-512" hashValue="ON39YdpmFHfN9f47KpiRvqrKx0V9+erV1CNkpWzYhW/Qyc6aT8rEyCrvauWSYGZK2ia3o7vd3akF07acHAFpOA==" saltValue="yVW9XmDwTqEnmpSGai0KYg==" spinCount="100000" sqref="E2:H3" name="Range1_3_7"/>
  </protectedRanges>
  <hyperlinks>
    <hyperlink ref="Q1" location="'National Rankings'!A1" display="Back to Ranking" xr:uid="{16A82238-61ED-4869-ABC5-40F26C8703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78305E-3CCA-4955-9313-18A1530750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09ED-0D6C-4617-9BAE-7D76B6FFF0E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82</v>
      </c>
      <c r="C2" s="51">
        <v>45060</v>
      </c>
      <c r="D2" s="65" t="s">
        <v>60</v>
      </c>
      <c r="E2" s="64">
        <v>191</v>
      </c>
      <c r="F2" s="64">
        <v>186</v>
      </c>
      <c r="G2" s="64">
        <v>176</v>
      </c>
      <c r="H2" s="64">
        <v>178</v>
      </c>
      <c r="I2" s="64"/>
      <c r="J2" s="64"/>
      <c r="K2" s="66">
        <v>4</v>
      </c>
      <c r="L2" s="66">
        <v>731</v>
      </c>
      <c r="M2" s="67">
        <v>182.75</v>
      </c>
      <c r="N2" s="68">
        <v>3</v>
      </c>
      <c r="O2" s="69">
        <v>185.75</v>
      </c>
    </row>
    <row r="4" spans="1:17" x14ac:dyDescent="0.25">
      <c r="K4" s="8">
        <f>SUM(K2:K3)</f>
        <v>4</v>
      </c>
      <c r="L4" s="8">
        <f>SUM(L2:L3)</f>
        <v>731</v>
      </c>
      <c r="M4" s="7">
        <f>SUM(L4/K4)</f>
        <v>182.75</v>
      </c>
      <c r="N4" s="8">
        <f>SUM(N2:N3)</f>
        <v>3</v>
      </c>
      <c r="O4" s="11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80E97AC-8663-40CA-9884-EBA105B2A4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15F549-71EE-4493-9A63-430440767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32</v>
      </c>
      <c r="C2" s="14">
        <v>44996</v>
      </c>
      <c r="D2" s="15" t="s">
        <v>50</v>
      </c>
      <c r="E2" s="16">
        <v>196</v>
      </c>
      <c r="F2" s="16">
        <v>191</v>
      </c>
      <c r="G2" s="16">
        <v>190</v>
      </c>
      <c r="H2" s="16">
        <v>188</v>
      </c>
      <c r="I2" s="16"/>
      <c r="J2" s="16"/>
      <c r="K2" s="19">
        <v>4</v>
      </c>
      <c r="L2" s="19">
        <v>765</v>
      </c>
      <c r="M2" s="20">
        <v>191.25</v>
      </c>
      <c r="N2" s="21">
        <v>13</v>
      </c>
      <c r="O2" s="22">
        <v>204.25</v>
      </c>
    </row>
    <row r="3" spans="1:17" x14ac:dyDescent="0.25">
      <c r="A3" s="12" t="s">
        <v>20</v>
      </c>
      <c r="B3" s="13" t="s">
        <v>32</v>
      </c>
      <c r="C3" s="14">
        <v>45017</v>
      </c>
      <c r="D3" s="15" t="s">
        <v>31</v>
      </c>
      <c r="E3" s="16">
        <v>189</v>
      </c>
      <c r="F3" s="16">
        <v>194</v>
      </c>
      <c r="G3" s="16">
        <v>189</v>
      </c>
      <c r="H3" s="16">
        <v>195</v>
      </c>
      <c r="I3" s="16"/>
      <c r="J3" s="16"/>
      <c r="K3" s="19">
        <v>4</v>
      </c>
      <c r="L3" s="19">
        <v>767</v>
      </c>
      <c r="M3" s="20">
        <v>191.75</v>
      </c>
      <c r="N3" s="21">
        <v>6</v>
      </c>
      <c r="O3" s="22">
        <v>197.75</v>
      </c>
    </row>
    <row r="4" spans="1:17" x14ac:dyDescent="0.25">
      <c r="A4" s="53" t="s">
        <v>20</v>
      </c>
      <c r="B4" s="43" t="s">
        <v>32</v>
      </c>
      <c r="C4" s="51">
        <v>45052</v>
      </c>
      <c r="D4" s="65" t="s">
        <v>31</v>
      </c>
      <c r="E4" s="64">
        <v>195</v>
      </c>
      <c r="F4" s="64">
        <v>193</v>
      </c>
      <c r="G4" s="64">
        <v>197</v>
      </c>
      <c r="H4" s="64">
        <v>192</v>
      </c>
      <c r="I4" s="16"/>
      <c r="J4" s="16"/>
      <c r="K4" s="19">
        <v>4</v>
      </c>
      <c r="L4" s="19">
        <v>777</v>
      </c>
      <c r="M4" s="20">
        <v>194.25</v>
      </c>
      <c r="N4" s="21">
        <v>13</v>
      </c>
      <c r="O4" s="22">
        <v>207.25</v>
      </c>
    </row>
    <row r="5" spans="1:17" x14ac:dyDescent="0.25">
      <c r="A5" s="12" t="s">
        <v>20</v>
      </c>
      <c r="B5" s="13" t="s">
        <v>32</v>
      </c>
      <c r="C5" s="14">
        <v>45059</v>
      </c>
      <c r="D5" s="14" t="s">
        <v>84</v>
      </c>
      <c r="E5" s="64">
        <v>193</v>
      </c>
      <c r="F5" s="64">
        <v>189</v>
      </c>
      <c r="G5" s="64">
        <v>197</v>
      </c>
      <c r="H5" s="64">
        <v>192</v>
      </c>
      <c r="I5" s="16"/>
      <c r="J5" s="16"/>
      <c r="K5" s="19">
        <v>4</v>
      </c>
      <c r="L5" s="19">
        <v>771</v>
      </c>
      <c r="M5" s="20">
        <v>192.75</v>
      </c>
      <c r="N5" s="21">
        <v>11</v>
      </c>
      <c r="O5" s="22">
        <v>203.75</v>
      </c>
    </row>
    <row r="7" spans="1:17" x14ac:dyDescent="0.25">
      <c r="K7" s="8">
        <f>SUM(K2:K6)</f>
        <v>16</v>
      </c>
      <c r="L7" s="8">
        <f>SUM(L2:L6)</f>
        <v>3080</v>
      </c>
      <c r="M7" s="7">
        <f>SUM(L7/K7)</f>
        <v>192.5</v>
      </c>
      <c r="N7" s="8">
        <f>SUM(N2:N6)</f>
        <v>43</v>
      </c>
      <c r="O7" s="11">
        <f>SUM(M7+N7)</f>
        <v>235.5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 B3:C3 E3:J3" name="Range1_4"/>
    <protectedRange sqref="D2 D3" name="Range1_1_1"/>
    <protectedRange algorithmName="SHA-512" hashValue="ON39YdpmFHfN9f47KpiRvqrKx0V9+erV1CNkpWzYhW/Qyc6aT8rEyCrvauWSYGZK2ia3o7vd3akF07acHAFpOA==" saltValue="yVW9XmDwTqEnmpSGai0KYg==" spinCount="100000" sqref="C5:D5" name="Range1_8_2"/>
    <protectedRange algorithmName="SHA-512" hashValue="ON39YdpmFHfN9f47KpiRvqrKx0V9+erV1CNkpWzYhW/Qyc6aT8rEyCrvauWSYGZK2ia3o7vd3akF07acHAFpOA==" saltValue="yVW9XmDwTqEnmpSGai0KYg==" spinCount="100000" sqref="E5:J5 B5" name="Range1_10"/>
  </protectedRanges>
  <conditionalFormatting sqref="E5">
    <cfRule type="top10" dxfId="79" priority="6" rank="1"/>
  </conditionalFormatting>
  <conditionalFormatting sqref="F5">
    <cfRule type="top10" dxfId="78" priority="5" rank="1"/>
  </conditionalFormatting>
  <conditionalFormatting sqref="G5">
    <cfRule type="top10" dxfId="77" priority="4" rank="1"/>
  </conditionalFormatting>
  <conditionalFormatting sqref="H5">
    <cfRule type="top10" dxfId="76" priority="3" rank="1"/>
  </conditionalFormatting>
  <conditionalFormatting sqref="I5">
    <cfRule type="top10" dxfId="75" priority="2" rank="1"/>
  </conditionalFormatting>
  <conditionalFormatting sqref="J5">
    <cfRule type="top10" dxfId="74" priority="1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5746-4E0C-4EA1-B609-8C61A8F6CB11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43" t="s">
        <v>51</v>
      </c>
      <c r="C2" s="14">
        <v>45014</v>
      </c>
      <c r="D2" s="42" t="s">
        <v>40</v>
      </c>
      <c r="E2" s="16">
        <v>191</v>
      </c>
      <c r="F2" s="16">
        <v>191</v>
      </c>
      <c r="G2" s="16">
        <v>192</v>
      </c>
      <c r="H2" s="16">
        <v>192</v>
      </c>
      <c r="I2" s="16"/>
      <c r="J2" s="16"/>
      <c r="K2" s="19">
        <v>4</v>
      </c>
      <c r="L2" s="19">
        <v>766</v>
      </c>
      <c r="M2" s="20">
        <v>191.5</v>
      </c>
      <c r="N2" s="21">
        <v>10</v>
      </c>
      <c r="O2" s="22">
        <v>201.5</v>
      </c>
    </row>
    <row r="3" spans="1:17" x14ac:dyDescent="0.25">
      <c r="A3" s="12" t="s">
        <v>37</v>
      </c>
      <c r="B3" s="13" t="s">
        <v>51</v>
      </c>
      <c r="C3" s="14">
        <v>45055</v>
      </c>
      <c r="D3" s="15" t="s">
        <v>77</v>
      </c>
      <c r="E3" s="16">
        <v>193</v>
      </c>
      <c r="F3" s="16">
        <v>193</v>
      </c>
      <c r="G3" s="44">
        <v>195</v>
      </c>
      <c r="H3" s="16"/>
      <c r="I3" s="16"/>
      <c r="J3" s="16"/>
      <c r="K3" s="19">
        <v>3</v>
      </c>
      <c r="L3" s="19">
        <v>581</v>
      </c>
      <c r="M3" s="20">
        <v>193.66666666666666</v>
      </c>
      <c r="N3" s="21">
        <v>7</v>
      </c>
      <c r="O3" s="22">
        <v>200.66666666666666</v>
      </c>
    </row>
    <row r="4" spans="1:17" x14ac:dyDescent="0.25">
      <c r="A4" s="12" t="s">
        <v>20</v>
      </c>
      <c r="B4" s="13" t="s">
        <v>51</v>
      </c>
      <c r="C4" s="14">
        <v>45059</v>
      </c>
      <c r="D4" s="15" t="s">
        <v>81</v>
      </c>
      <c r="E4" s="16">
        <v>191</v>
      </c>
      <c r="F4" s="50">
        <v>193</v>
      </c>
      <c r="G4" s="16">
        <v>193</v>
      </c>
      <c r="H4" s="16">
        <v>196</v>
      </c>
      <c r="I4" s="45">
        <v>189</v>
      </c>
      <c r="J4" s="45"/>
      <c r="K4" s="19">
        <f t="shared" ref="K4" si="0">COUNT(E4:J4)</f>
        <v>5</v>
      </c>
      <c r="L4" s="19">
        <f t="shared" ref="L4" si="1">SUM(E4:J4)</f>
        <v>962</v>
      </c>
      <c r="M4" s="20">
        <f t="shared" ref="M4" si="2">IFERROR(L4/K4,0)</f>
        <v>192.4</v>
      </c>
      <c r="N4" s="21">
        <v>13</v>
      </c>
      <c r="O4" s="22">
        <f t="shared" ref="O4" si="3">SUM(M4+N4)</f>
        <v>205.4</v>
      </c>
    </row>
    <row r="6" spans="1:17" x14ac:dyDescent="0.25">
      <c r="K6" s="8">
        <f>SUM(K2:K5)</f>
        <v>12</v>
      </c>
      <c r="L6" s="8">
        <f>SUM(L2:L5)</f>
        <v>2309</v>
      </c>
      <c r="M6" s="7">
        <f>SUM(L6/K6)</f>
        <v>192.41666666666666</v>
      </c>
      <c r="N6" s="8">
        <f>SUM(N2:N5)</f>
        <v>30</v>
      </c>
      <c r="O6" s="11">
        <f>SUM(M6+N6)</f>
        <v>222.41666666666666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" name="Range1_41"/>
    <protectedRange algorithmName="SHA-512" hashValue="ON39YdpmFHfN9f47KpiRvqrKx0V9+erV1CNkpWzYhW/Qyc6aT8rEyCrvauWSYGZK2ia3o7vd3akF07acHAFpOA==" saltValue="yVW9XmDwTqEnmpSGai0KYg==" spinCount="100000" sqref="D2:D3" name="Range1_1_41"/>
    <protectedRange algorithmName="SHA-512" hashValue="ON39YdpmFHfN9f47KpiRvqrKx0V9+erV1CNkpWzYhW/Qyc6aT8rEyCrvauWSYGZK2ia3o7vd3akF07acHAFpOA==" saltValue="yVW9XmDwTqEnmpSGai0KYg==" spinCount="100000" sqref="E2:H3" name="Range1_3_16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J4 B4" name="Range1_10"/>
  </protectedRanges>
  <conditionalFormatting sqref="J4">
    <cfRule type="top10" dxfId="73" priority="1" rank="1"/>
  </conditionalFormatting>
  <conditionalFormatting sqref="E4">
    <cfRule type="top10" dxfId="72" priority="2" rank="1"/>
  </conditionalFormatting>
  <conditionalFormatting sqref="G4">
    <cfRule type="top10" dxfId="71" priority="3" rank="1"/>
  </conditionalFormatting>
  <conditionalFormatting sqref="H4">
    <cfRule type="top10" dxfId="70" priority="4" rank="1"/>
  </conditionalFormatting>
  <hyperlinks>
    <hyperlink ref="Q1" location="'National Rankings'!A1" display="Back to Ranking" xr:uid="{0D176176-40E7-44F1-9ADB-FCD2F4F094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056A6D-F5AE-47BC-A46A-FF3A6BAB9C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9054-5F6E-4BA8-AB33-2EE644F0CD71}">
  <dimension ref="A1:Q5"/>
  <sheetViews>
    <sheetView workbookViewId="0">
      <selection activeCell="J19" sqref="J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20</v>
      </c>
      <c r="B2" s="13" t="s">
        <v>47</v>
      </c>
      <c r="C2" s="14">
        <v>44972</v>
      </c>
      <c r="D2" s="42" t="s">
        <v>40</v>
      </c>
      <c r="E2" s="16">
        <v>192</v>
      </c>
      <c r="F2" s="16">
        <v>193</v>
      </c>
      <c r="G2" s="16">
        <v>193</v>
      </c>
      <c r="H2" s="16">
        <v>193</v>
      </c>
      <c r="I2" s="16"/>
      <c r="J2" s="16"/>
      <c r="K2" s="19">
        <v>4</v>
      </c>
      <c r="L2" s="19">
        <v>771</v>
      </c>
      <c r="M2" s="20">
        <v>192.75</v>
      </c>
      <c r="N2" s="21">
        <v>5</v>
      </c>
      <c r="O2" s="22">
        <v>197.75</v>
      </c>
    </row>
    <row r="3" spans="1:17" x14ac:dyDescent="0.25">
      <c r="A3" s="12" t="s">
        <v>20</v>
      </c>
      <c r="B3" s="13" t="s">
        <v>47</v>
      </c>
      <c r="C3" s="14">
        <v>45014</v>
      </c>
      <c r="D3" s="42" t="s">
        <v>40</v>
      </c>
      <c r="E3" s="16">
        <v>190</v>
      </c>
      <c r="F3" s="16">
        <v>195</v>
      </c>
      <c r="G3" s="16">
        <v>191</v>
      </c>
      <c r="H3" s="16">
        <v>191</v>
      </c>
      <c r="I3" s="16"/>
      <c r="J3" s="16"/>
      <c r="K3" s="19">
        <v>4</v>
      </c>
      <c r="L3" s="19">
        <v>767</v>
      </c>
      <c r="M3" s="20">
        <v>191.75</v>
      </c>
      <c r="N3" s="21">
        <v>7</v>
      </c>
      <c r="O3" s="22">
        <v>198.75</v>
      </c>
    </row>
    <row r="5" spans="1:17" x14ac:dyDescent="0.25">
      <c r="K5" s="8">
        <f>SUM(K2:K4)</f>
        <v>8</v>
      </c>
      <c r="L5" s="8">
        <f>SUM(L2:L4)</f>
        <v>1538</v>
      </c>
      <c r="M5" s="7">
        <f>SUM(L5/K5)</f>
        <v>192.25</v>
      </c>
      <c r="N5" s="8">
        <f>SUM(N2:N4)</f>
        <v>12</v>
      </c>
      <c r="O5" s="11">
        <f>SUM(M5+N5)</f>
        <v>204.25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8"/>
    <protectedRange algorithmName="SHA-512" hashValue="ON39YdpmFHfN9f47KpiRvqrKx0V9+erV1CNkpWzYhW/Qyc6aT8rEyCrvauWSYGZK2ia3o7vd3akF07acHAFpOA==" saltValue="yVW9XmDwTqEnmpSGai0KYg==" spinCount="100000" sqref="D3" name="Range1_1_6"/>
  </protectedRanges>
  <hyperlinks>
    <hyperlink ref="Q1" location="'National Rankings'!A1" display="Back to Ranking" xr:uid="{A840ACEA-62D5-42B5-B85E-EB6245882D5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D5C428-8962-4503-9812-4734D91FF8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8B357-368C-4C15-A2F0-071E91B2187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21</v>
      </c>
    </row>
    <row r="2" spans="1:17" x14ac:dyDescent="0.25">
      <c r="A2" s="12" t="s">
        <v>37</v>
      </c>
      <c r="B2" s="43" t="s">
        <v>88</v>
      </c>
      <c r="C2" s="51">
        <v>45066</v>
      </c>
      <c r="D2" s="70" t="s">
        <v>97</v>
      </c>
      <c r="E2" s="64">
        <v>194</v>
      </c>
      <c r="F2" s="64">
        <v>193</v>
      </c>
      <c r="G2" s="64">
        <v>192</v>
      </c>
      <c r="H2" s="64">
        <v>190</v>
      </c>
      <c r="I2" s="64"/>
      <c r="J2" s="64"/>
      <c r="K2" s="66">
        <v>4</v>
      </c>
      <c r="L2" s="66">
        <v>769</v>
      </c>
      <c r="M2" s="67">
        <v>192.25</v>
      </c>
      <c r="N2" s="68">
        <v>9</v>
      </c>
      <c r="O2" s="69">
        <v>201.25</v>
      </c>
    </row>
    <row r="4" spans="1:17" x14ac:dyDescent="0.25">
      <c r="K4" s="8">
        <f>SUM(K2:K3)</f>
        <v>4</v>
      </c>
      <c r="L4" s="8">
        <f>SUM(L2:L3)</f>
        <v>769</v>
      </c>
      <c r="M4" s="7">
        <f>SUM(L4/K4)</f>
        <v>192.25</v>
      </c>
      <c r="N4" s="8">
        <f>SUM(N2:N3)</f>
        <v>9</v>
      </c>
      <c r="O4" s="11">
        <f>SUM(M4+N4)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69" priority="6" rank="1"/>
  </conditionalFormatting>
  <conditionalFormatting sqref="F2">
    <cfRule type="top10" dxfId="68" priority="5" rank="1"/>
  </conditionalFormatting>
  <conditionalFormatting sqref="G2">
    <cfRule type="top10" dxfId="67" priority="4" rank="1"/>
  </conditionalFormatting>
  <conditionalFormatting sqref="H2">
    <cfRule type="top10" dxfId="66" priority="3" rank="1"/>
  </conditionalFormatting>
  <conditionalFormatting sqref="I2">
    <cfRule type="top10" dxfId="65" priority="2" rank="1"/>
  </conditionalFormatting>
  <conditionalFormatting sqref="J2">
    <cfRule type="top10" dxfId="64" priority="1" rank="1"/>
  </conditionalFormatting>
  <hyperlinks>
    <hyperlink ref="Q1" location="'National Rankings'!A1" display="Back to Ranking" xr:uid="{A30317D6-38AC-482A-B6F8-A4360A31C3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00FE13-F202-4973-AC9E-10F82F7A34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National Rankings</vt:lpstr>
      <vt:lpstr>Annette McClure</vt:lpstr>
      <vt:lpstr>Bill Glausier</vt:lpstr>
      <vt:lpstr>Billy Miller</vt:lpstr>
      <vt:lpstr>Bob Blaine</vt:lpstr>
      <vt:lpstr>Bud Stell</vt:lpstr>
      <vt:lpstr>Charles Miller</vt:lpstr>
      <vt:lpstr>Chris Helton</vt:lpstr>
      <vt:lpstr>Chuck Brooks</vt:lpstr>
      <vt:lpstr>Dana Waxler</vt:lpstr>
      <vt:lpstr>Darrell Moore</vt:lpstr>
      <vt:lpstr>Darren Krumwiede</vt:lpstr>
      <vt:lpstr>Dave Eisenschmied</vt:lpstr>
      <vt:lpstr>Dustin Fugate</vt:lpstr>
      <vt:lpstr>Eric Smith</vt:lpstr>
      <vt:lpstr>Frank Baird</vt:lpstr>
      <vt:lpstr>Fred Jamison</vt:lpstr>
      <vt:lpstr>Freddy Geiselbreth</vt:lpstr>
      <vt:lpstr>Gary Silvernail</vt:lpstr>
      <vt:lpstr>Greg Keefer</vt:lpstr>
      <vt:lpstr>James Soileau</vt:lpstr>
      <vt:lpstr>Jeff Lloyd</vt:lpstr>
      <vt:lpstr>Jerry Willeford</vt:lpstr>
      <vt:lpstr>Jim Haley</vt:lpstr>
      <vt:lpstr>John Joseph</vt:lpstr>
      <vt:lpstr>John Hovan</vt:lpstr>
      <vt:lpstr>John Petteruti</vt:lpstr>
      <vt:lpstr>Josh Krumski</vt:lpstr>
      <vt:lpstr>Ken Osmond</vt:lpstr>
      <vt:lpstr>Leo Bourne</vt:lpstr>
      <vt:lpstr>Lisa Chacon</vt:lpstr>
      <vt:lpstr>Matt Brown</vt:lpstr>
      <vt:lpstr>Matthew Tignor</vt:lpstr>
      <vt:lpstr>Michael Blackard</vt:lpstr>
      <vt:lpstr>Mike Moore</vt:lpstr>
      <vt:lpstr>Park Cover</vt:lpstr>
      <vt:lpstr>Paul Dyer</vt:lpstr>
      <vt:lpstr>Paul Schray</vt:lpstr>
      <vt:lpstr>Robert Benoit II</vt:lpstr>
      <vt:lpstr>Robert Lee</vt:lpstr>
      <vt:lpstr>Roger Krouskop SR</vt:lpstr>
      <vt:lpstr>Ron Hradesky</vt:lpstr>
      <vt:lpstr>Ronald Blasko</vt:lpstr>
      <vt:lpstr>Ronald Herring</vt:lpstr>
      <vt:lpstr>Steve Muntzinger</vt:lpstr>
      <vt:lpstr>Tao Irtz</vt:lpstr>
      <vt:lpstr>Todd Hammer</vt:lpstr>
      <vt:lpstr>Tom Tignor</vt:lpstr>
      <vt:lpstr>Wade Moore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2023-05-29T14:51:31Z</dcterms:modified>
</cp:coreProperties>
</file>