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x C Drive\ABRA 2023 State Match Info\National Rankings\"/>
    </mc:Choice>
  </mc:AlternateContent>
  <xr:revisionPtr revIDLastSave="0" documentId="8_{0680122B-70B3-4ABD-917D-1AB93C32F105}" xr6:coauthVersionLast="47" xr6:coauthVersionMax="47" xr10:uidLastSave="{00000000-0000-0000-0000-000000000000}"/>
  <bookViews>
    <workbookView xWindow="-120" yWindow="-120" windowWidth="25440" windowHeight="15270" tabRatio="790" xr2:uid="{A35FAFAA-3A44-445C-BAAA-3002DD1ECE94}"/>
  </bookViews>
  <sheets>
    <sheet name="National Rankings" sheetId="1" r:id="rId1"/>
    <sheet name="Ashley Frantz" sheetId="517" r:id="rId2"/>
    <sheet name="Annette Rowe" sheetId="474" r:id="rId3"/>
    <sheet name="Ann Tucker" sheetId="452" r:id="rId4"/>
    <sheet name="Arch Morgan" sheetId="468" r:id="rId5"/>
    <sheet name="Arthur Cole" sheetId="440" r:id="rId6"/>
    <sheet name="Ben Brown" sheetId="422" r:id="rId7"/>
    <sheet name="Ben Johnson" sheetId="242" r:id="rId8"/>
    <sheet name="Benji Matoy" sheetId="528" r:id="rId9"/>
    <sheet name="Bill Dooley" sheetId="475" r:id="rId10"/>
    <sheet name="Bill Glausier" sheetId="303" r:id="rId11"/>
    <sheet name="Bill Middlebrook" sheetId="285" r:id="rId12"/>
    <sheet name="Bill Myers" sheetId="441" r:id="rId13"/>
    <sheet name="Bill Poor" sheetId="418" r:id="rId14"/>
    <sheet name="Bill Simmons" sheetId="476" r:id="rId15"/>
    <sheet name="Bill Smith" sheetId="243" r:id="rId16"/>
    <sheet name="Billy Hudson" sheetId="131" r:id="rId17"/>
    <sheet name="Billy Miller" sheetId="498" r:id="rId18"/>
    <sheet name="Bobby Young" sheetId="199" r:id="rId19"/>
    <sheet name="Brad Palmer" sheetId="403" r:id="rId20"/>
    <sheet name="Brandon Eversole" sheetId="451" r:id="rId21"/>
    <sheet name="Brandon Hayes" sheetId="523" r:id="rId22"/>
    <sheet name="Brandon Tharp" sheetId="550" r:id="rId23"/>
    <sheet name="Brendan Prebish" sheetId="424" r:id="rId24"/>
    <sheet name="Brian Gilliland" sheetId="404" r:id="rId25"/>
    <sheet name="Bruce Cameron" sheetId="425" r:id="rId26"/>
    <sheet name="Bruce Karsch" sheetId="383" r:id="rId27"/>
    <sheet name="Bruce Postlethwait" sheetId="426" r:id="rId28"/>
    <sheet name="Bud Stell" sheetId="192" r:id="rId29"/>
    <sheet name="Cecil Combs" sheetId="287" r:id="rId30"/>
    <sheet name="Charles Knight" sheetId="200" r:id="rId31"/>
    <sheet name="Charles Mullins" sheetId="545" r:id="rId32"/>
    <sheet name="Chuck Morrell" sheetId="480" r:id="rId33"/>
    <sheet name="Claude Pennington" sheetId="442" r:id="rId34"/>
    <sheet name="Connel Rowe" sheetId="405" r:id="rId35"/>
    <sheet name="Corey Applewhite" sheetId="524" r:id="rId36"/>
    <sheet name="Craig Bailey" sheetId="450" r:id="rId37"/>
    <sheet name="Curtis Jenkins" sheetId="344" r:id="rId38"/>
    <sheet name="Dale Taylor" sheetId="509" r:id="rId39"/>
    <sheet name="Dalton Naquin" sheetId="494" r:id="rId40"/>
    <sheet name="Dan Patchin" sheetId="525" r:id="rId41"/>
    <sheet name="Dana Waxler" sheetId="542" r:id="rId42"/>
    <sheet name="Daniel Henry" sheetId="168" r:id="rId43"/>
    <sheet name="Danny Sissom" sheetId="289" r:id="rId44"/>
    <sheet name="Dave Eisenschmied" sheetId="549" r:id="rId45"/>
    <sheet name="Dave Randolph" sheetId="499" r:id="rId46"/>
    <sheet name="Dave Renfroe" sheetId="427" r:id="rId47"/>
    <sheet name="David Buckley" sheetId="505" r:id="rId48"/>
    <sheet name="David Ellwood" sheetId="384" r:id="rId49"/>
    <sheet name="David Jennings" sheetId="443" r:id="rId50"/>
    <sheet name="David McGeorge" sheetId="500" r:id="rId51"/>
    <sheet name="David Randolph" sheetId="507" r:id="rId52"/>
    <sheet name="Dean Ackman" sheetId="481" r:id="rId53"/>
    <sheet name="Dean Irvin" sheetId="202" r:id="rId54"/>
    <sheet name="Del Smith" sheetId="482" r:id="rId55"/>
    <sheet name="Dennis Cahill" sheetId="448" r:id="rId56"/>
    <sheet name="Derrick Morgan" sheetId="511" r:id="rId57"/>
    <sheet name="Devon Tomlinson" sheetId="453" r:id="rId58"/>
    <sheet name="Don Kowalsky" sheetId="483" r:id="rId59"/>
    <sheet name="Don Tucker" sheetId="290" r:id="rId60"/>
    <sheet name="Donnie Melson" sheetId="530" r:id="rId61"/>
    <sheet name="Doug Depweg" sheetId="419" r:id="rId62"/>
    <sheet name="Doug Gates" sheetId="543" r:id="rId63"/>
    <sheet name="Eric Halfacre" sheetId="460" r:id="rId64"/>
    <sheet name="Erica Smith" sheetId="501" r:id="rId65"/>
    <sheet name="Ethan Cole" sheetId="454" r:id="rId66"/>
    <sheet name="Ethan Pennington" sheetId="484" r:id="rId67"/>
    <sheet name="Evelio McDonald" sheetId="461" r:id="rId68"/>
    <sheet name="Foster Arvin" sheetId="256" r:id="rId69"/>
    <sheet name="Frank Baird" sheetId="406" r:id="rId70"/>
    <sheet name="Fred Jamison" sheetId="551" r:id="rId71"/>
    <sheet name="Fred Lotts" sheetId="521" r:id="rId72"/>
    <sheet name="Freddy Geiselbreth" sheetId="188" r:id="rId73"/>
    <sheet name="Gary Gallion" sheetId="428" r:id="rId74"/>
    <sheet name="Gary Henry" sheetId="382" r:id="rId75"/>
    <sheet name="George Donavon" sheetId="429" r:id="rId76"/>
    <sheet name="Glen Dawson" sheetId="407" r:id="rId77"/>
    <sheet name="Glen Dickson" sheetId="249" r:id="rId78"/>
    <sheet name="Glenn Lancaster" sheetId="512" r:id="rId79"/>
    <sheet name="Greg George" sheetId="408" r:id="rId80"/>
    <sheet name="Greg Smetanko" sheetId="258" r:id="rId81"/>
    <sheet name="Harold Reynolds" sheetId="139" r:id="rId82"/>
    <sheet name="H.I. Stroth" sheetId="502" r:id="rId83"/>
    <sheet name="Howard Ary" sheetId="409" r:id="rId84"/>
    <sheet name="Howard Wilson" sheetId="531" r:id="rId85"/>
    <sheet name="Hubert Kelsheimer" sheetId="172" r:id="rId86"/>
    <sheet name="Jack Baker" sheetId="513" r:id="rId87"/>
    <sheet name="Jack Hutchinson" sheetId="333" r:id="rId88"/>
    <sheet name="James Carroll" sheetId="546" r:id="rId89"/>
    <sheet name="James Freeman" sheetId="495" r:id="rId90"/>
    <sheet name="Jamie Penton" sheetId="547" r:id="rId91"/>
    <sheet name="Jason Edwards" sheetId="548" r:id="rId92"/>
    <sheet name="Jason Frymier" sheetId="485" r:id="rId93"/>
    <sheet name="Jay Boyd" sheetId="444" r:id="rId94"/>
    <sheet name="Jay Fruth" sheetId="533" r:id="rId95"/>
    <sheet name="Jeff Cale" sheetId="430" r:id="rId96"/>
    <sheet name="Jeff Davis" sheetId="431" r:id="rId97"/>
    <sheet name="Jeff Lewis" sheetId="261" r:id="rId98"/>
    <sheet name="Jeff Riester" sheetId="432" r:id="rId99"/>
    <sheet name="Jeffery Wilson" sheetId="391" r:id="rId100"/>
    <sheet name="Jeromy Viands" sheetId="262" r:id="rId101"/>
    <sheet name="Jerry Graves" sheetId="557" r:id="rId102"/>
    <sheet name="Jerry Hensler" sheetId="416" r:id="rId103"/>
    <sheet name="Jim Dupin II" sheetId="554" r:id="rId104"/>
    <sheet name="Jim Haley" sheetId="555" r:id="rId105"/>
    <sheet name="Jim Parker" sheetId="352" r:id="rId106"/>
    <sheet name="Jim Parnell" sheetId="293" r:id="rId107"/>
    <sheet name="Jim Peightal" sheetId="455" r:id="rId108"/>
    <sheet name="Jim Swaringin" sheetId="187" r:id="rId109"/>
    <sheet name="Jody Campbell" sheetId="265" r:id="rId110"/>
    <sheet name="Joe Craig" sheetId="433" r:id="rId111"/>
    <sheet name="Joe Di Donato" sheetId="434" r:id="rId112"/>
    <sheet name="Joe Jarrell" sheetId="456" r:id="rId113"/>
    <sheet name="John Comer" sheetId="492" r:id="rId114"/>
    <sheet name="John Gleto" sheetId="457" r:id="rId115"/>
    <sheet name="John Hakius" sheetId="420" r:id="rId116"/>
    <sheet name="John Hovan" sheetId="392" r:id="rId117"/>
    <sheet name="John Laseter" sheetId="198" r:id="rId118"/>
    <sheet name="John Oren" sheetId="393" r:id="rId119"/>
    <sheet name="John Petteruti" sheetId="410" r:id="rId120"/>
    <sheet name="John Plummer" sheetId="553" r:id="rId121"/>
    <sheet name="John Williams" sheetId="510" r:id="rId122"/>
    <sheet name="Johnny Montgomery" sheetId="320" r:id="rId123"/>
    <sheet name="Jon McGeorge" sheetId="520" r:id="rId124"/>
    <sheet name="Josie Hensler" sheetId="417" r:id="rId125"/>
    <sheet name="Jud Denniston" sheetId="270" r:id="rId126"/>
    <sheet name="Judy Gallion" sheetId="486" r:id="rId127"/>
    <sheet name="Justin Fortson" sheetId="464" r:id="rId128"/>
    <sheet name="Keith Stilltner" sheetId="465" r:id="rId129"/>
    <sheet name="Kelly Edwards" sheetId="556" r:id="rId130"/>
    <sheet name="Ken Baker" sheetId="506" r:id="rId131"/>
    <sheet name="Ken Mix" sheetId="435" r:id="rId132"/>
    <sheet name="Ken Osmond" sheetId="394" r:id="rId133"/>
    <sheet name="Kenny Huth" sheetId="469" r:id="rId134"/>
    <sheet name="Kevin Sullivan" sheetId="204" r:id="rId135"/>
    <sheet name="Lacey Allman" sheetId="487" r:id="rId136"/>
    <sheet name="Larry Mcgill" sheetId="395" r:id="rId137"/>
    <sheet name="Leigh Thomas" sheetId="534" r:id="rId138"/>
    <sheet name="Leo Maaoia" sheetId="488" r:id="rId139"/>
    <sheet name="Leon Switalski" sheetId="436" r:id="rId140"/>
    <sheet name="Les Lala" sheetId="396" r:id="rId141"/>
    <sheet name="Les Williams" sheetId="552" r:id="rId142"/>
    <sheet name="Manual Hooten" sheetId="503" r:id="rId143"/>
    <sheet name="Marcom Majors" sheetId="544" r:id="rId144"/>
    <sheet name="Marise Maaoia" sheetId="489" r:id="rId145"/>
    <sheet name="Mark Davis" sheetId="532" r:id="rId146"/>
    <sheet name="Mark Harrison" sheetId="519" r:id="rId147"/>
    <sheet name="Mark Lippi" sheetId="496" r:id="rId148"/>
    <sheet name="Marvin Batliner" sheetId="470" r:id="rId149"/>
    <sheet name="Mary Webb" sheetId="411" r:id="rId150"/>
    <sheet name="Matthew Tignor" sheetId="514" r:id="rId151"/>
    <sheet name="Melvin Ferguson" sheetId="163" r:id="rId152"/>
    <sheet name="Mike Gross" sheetId="276" r:id="rId153"/>
    <sheet name="Mingo Harkness" sheetId="437" r:id="rId154"/>
    <sheet name="Nick Palmer" sheetId="412" r:id="rId155"/>
    <sheet name="Pam Gates" sheetId="458" r:id="rId156"/>
    <sheet name="Paul Dyer" sheetId="493" r:id="rId157"/>
    <sheet name="Phil Blower" sheetId="540" r:id="rId158"/>
    <sheet name="Phil Mallegni" sheetId="449" r:id="rId159"/>
    <sheet name="Phillip Beekley" sheetId="516" r:id="rId160"/>
    <sheet name="Randy Herrmann" sheetId="538" r:id="rId161"/>
    <sheet name="Ray Miller" sheetId="497" r:id="rId162"/>
    <sheet name="Raymond Stewart" sheetId="471" r:id="rId163"/>
    <sheet name="Rebbeca Carroll" sheetId="463" r:id="rId164"/>
    <sheet name="Richard Lightfoot" sheetId="490" r:id="rId165"/>
    <sheet name="Rick Edington" sheetId="466" r:id="rId166"/>
    <sheet name="Ricky Eldridge" sheetId="472" r:id="rId167"/>
    <sheet name="Ricky Haley" sheetId="185" r:id="rId168"/>
    <sheet name="Ricky Kyker" sheetId="397" r:id="rId169"/>
    <sheet name="Robert Benoit II" sheetId="196" r:id="rId170"/>
    <sheet name="Robert Boykin" sheetId="398" r:id="rId171"/>
    <sheet name="Roger Foshee" sheetId="445" r:id="rId172"/>
    <sheet name="Ronald Blasko" sheetId="459" r:id="rId173"/>
    <sheet name="Rose Allbright" sheetId="518" r:id="rId174"/>
    <sheet name="Roy Cressinger" sheetId="535" r:id="rId175"/>
    <sheet name="Russ Peters" sheetId="446" r:id="rId176"/>
    <sheet name="Samantha Carlin" sheetId="421" r:id="rId177"/>
    <sheet name="Sarah Lotts" sheetId="522" r:id="rId178"/>
    <sheet name="Scott Jackson" sheetId="515" r:id="rId179"/>
    <sheet name="Scott McClure" sheetId="423" r:id="rId180"/>
    <sheet name="Sherman White" sheetId="413" r:id="rId181"/>
    <sheet name="Stanley Canter" sheetId="508" r:id="rId182"/>
    <sheet name="Steve Bates" sheetId="491" r:id="rId183"/>
    <sheet name="Steve DuVall" sheetId="282" r:id="rId184"/>
    <sheet name="Steve Kiemele" sheetId="143" r:id="rId185"/>
    <sheet name="Steve Pennington" sheetId="447" r:id="rId186"/>
    <sheet name="Steve Reynolds" sheetId="467" r:id="rId187"/>
    <sheet name="Steven Decateau" sheetId="399" r:id="rId188"/>
    <sheet name="Tao Irtz" sheetId="400" r:id="rId189"/>
    <sheet name="Ted Carmody" sheetId="536" r:id="rId190"/>
    <sheet name="Terry Knisley" sheetId="541" r:id="rId191"/>
    <sheet name="Tia Craig" sheetId="438" r:id="rId192"/>
    <sheet name="Tim Rowlands" sheetId="414" r:id="rId193"/>
    <sheet name="Tim Thomas" sheetId="537" r:id="rId194"/>
    <sheet name="Tom Loomis" sheetId="473" r:id="rId195"/>
    <sheet name="Tom Woebkenberg" sheetId="439" r:id="rId196"/>
    <sheet name="Tommy Cole" sheetId="197" r:id="rId197"/>
    <sheet name="Tony Picarelli" sheetId="415" r:id="rId198"/>
    <sheet name="Travis Davis" sheetId="145" r:id="rId199"/>
    <sheet name="Troy Gibbens" sheetId="401" r:id="rId200"/>
    <sheet name="Tyson Gross" sheetId="539" r:id="rId201"/>
    <sheet name="Van Presson" sheetId="190" r:id="rId202"/>
    <sheet name="Wally Smallwood" sheetId="504" r:id="rId203"/>
    <sheet name="Walter Smith" sheetId="558" r:id="rId204"/>
    <sheet name="Wayne Argence" sheetId="402" r:id="rId205"/>
  </sheets>
  <externalReferences>
    <externalReference r:id="rId206"/>
  </externalReferences>
  <definedNames>
    <definedName name="_xlnm._FilterDatabase" localSheetId="0" hidden="1">'National Rankings'!#REF!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8" i="1" l="1"/>
  <c r="F96" i="1"/>
  <c r="E158" i="1"/>
  <c r="E96" i="1"/>
  <c r="D158" i="1"/>
  <c r="N4" i="558"/>
  <c r="L4" i="558"/>
  <c r="K4" i="558"/>
  <c r="N4" i="557"/>
  <c r="L4" i="557"/>
  <c r="M4" i="557" s="1"/>
  <c r="O4" i="557" s="1"/>
  <c r="K4" i="557"/>
  <c r="D96" i="1" s="1"/>
  <c r="N4" i="556"/>
  <c r="L4" i="556"/>
  <c r="E178" i="1" s="1"/>
  <c r="K4" i="556"/>
  <c r="D178" i="1" s="1"/>
  <c r="N4" i="555"/>
  <c r="L4" i="555"/>
  <c r="K4" i="555"/>
  <c r="D108" i="1" s="1"/>
  <c r="N4" i="554"/>
  <c r="L4" i="554"/>
  <c r="E203" i="1" s="1"/>
  <c r="K4" i="554"/>
  <c r="D203" i="1" s="1"/>
  <c r="N5" i="553"/>
  <c r="L5" i="553"/>
  <c r="K5" i="553"/>
  <c r="D162" i="1" s="1"/>
  <c r="N5" i="552"/>
  <c r="L5" i="552"/>
  <c r="E124" i="1" s="1"/>
  <c r="K5" i="552"/>
  <c r="D124" i="1" s="1"/>
  <c r="N5" i="551"/>
  <c r="L5" i="551"/>
  <c r="K5" i="551"/>
  <c r="D142" i="1" s="1"/>
  <c r="N5" i="550"/>
  <c r="L5" i="550"/>
  <c r="K5" i="550"/>
  <c r="D204" i="1" s="1"/>
  <c r="N5" i="549"/>
  <c r="L5" i="549"/>
  <c r="E160" i="1" s="1"/>
  <c r="K5" i="549"/>
  <c r="D160" i="1" s="1"/>
  <c r="N5" i="548"/>
  <c r="L5" i="548"/>
  <c r="K5" i="548"/>
  <c r="D165" i="1" s="1"/>
  <c r="N5" i="547"/>
  <c r="L5" i="547"/>
  <c r="E145" i="1" s="1"/>
  <c r="K5" i="547"/>
  <c r="D145" i="1" s="1"/>
  <c r="N5" i="546"/>
  <c r="L5" i="546"/>
  <c r="K5" i="546"/>
  <c r="D127" i="1" s="1"/>
  <c r="N6" i="545"/>
  <c r="L6" i="545"/>
  <c r="K6" i="545"/>
  <c r="D202" i="1" s="1"/>
  <c r="N4" i="544"/>
  <c r="L4" i="544"/>
  <c r="E159" i="1" s="1"/>
  <c r="K4" i="544"/>
  <c r="D159" i="1" s="1"/>
  <c r="N4" i="543"/>
  <c r="L4" i="543"/>
  <c r="K4" i="543"/>
  <c r="D155" i="1" s="1"/>
  <c r="K40" i="131"/>
  <c r="L40" i="131"/>
  <c r="N40" i="131"/>
  <c r="N5" i="542"/>
  <c r="L5" i="542"/>
  <c r="E156" i="1" s="1"/>
  <c r="K5" i="542"/>
  <c r="D156" i="1" s="1"/>
  <c r="N4" i="541"/>
  <c r="L4" i="541"/>
  <c r="E186" i="1" s="1"/>
  <c r="K4" i="541"/>
  <c r="D186" i="1" s="1"/>
  <c r="N4" i="540"/>
  <c r="L4" i="540"/>
  <c r="E143" i="1" s="1"/>
  <c r="K4" i="540"/>
  <c r="D143" i="1" s="1"/>
  <c r="M4" i="558" l="1"/>
  <c r="O4" i="558" s="1"/>
  <c r="M4" i="555"/>
  <c r="M4" i="556"/>
  <c r="E108" i="1"/>
  <c r="M5" i="553"/>
  <c r="M4" i="543"/>
  <c r="O4" i="543" s="1"/>
  <c r="M5" i="550"/>
  <c r="F204" i="1" s="1"/>
  <c r="M5" i="551"/>
  <c r="O5" i="551" s="1"/>
  <c r="M5" i="548"/>
  <c r="O5" i="548" s="1"/>
  <c r="M40" i="131"/>
  <c r="O40" i="131" s="1"/>
  <c r="M4" i="540"/>
  <c r="F143" i="1" s="1"/>
  <c r="M4" i="554"/>
  <c r="O5" i="550"/>
  <c r="M6" i="545"/>
  <c r="O6" i="545" s="1"/>
  <c r="E204" i="1"/>
  <c r="M5" i="549"/>
  <c r="O5" i="549" s="1"/>
  <c r="E142" i="1"/>
  <c r="E155" i="1"/>
  <c r="M5" i="546"/>
  <c r="O5" i="546" s="1"/>
  <c r="F155" i="1"/>
  <c r="O5" i="553"/>
  <c r="E162" i="1"/>
  <c r="F162" i="1"/>
  <c r="F165" i="1"/>
  <c r="E165" i="1"/>
  <c r="E127" i="1"/>
  <c r="E202" i="1"/>
  <c r="M5" i="552"/>
  <c r="M5" i="547"/>
  <c r="M4" i="544"/>
  <c r="M5" i="542"/>
  <c r="M4" i="541"/>
  <c r="N4" i="539"/>
  <c r="L4" i="539"/>
  <c r="K4" i="539"/>
  <c r="D102" i="1" s="1"/>
  <c r="N4" i="538"/>
  <c r="L4" i="538"/>
  <c r="E120" i="1" s="1"/>
  <c r="K4" i="538"/>
  <c r="D120" i="1" s="1"/>
  <c r="N9" i="537"/>
  <c r="L9" i="537"/>
  <c r="E58" i="1" s="1"/>
  <c r="K9" i="537"/>
  <c r="D58" i="1" s="1"/>
  <c r="N4" i="536"/>
  <c r="L4" i="536"/>
  <c r="K4" i="536"/>
  <c r="D194" i="1" s="1"/>
  <c r="N5" i="535"/>
  <c r="L5" i="535"/>
  <c r="K5" i="535"/>
  <c r="D201" i="1" s="1"/>
  <c r="N4" i="534"/>
  <c r="L4" i="534"/>
  <c r="E107" i="1" s="1"/>
  <c r="K4" i="534"/>
  <c r="D107" i="1" s="1"/>
  <c r="N6" i="533"/>
  <c r="L6" i="533"/>
  <c r="K6" i="533"/>
  <c r="D185" i="1" s="1"/>
  <c r="N4" i="532"/>
  <c r="L4" i="532"/>
  <c r="E210" i="1" s="1"/>
  <c r="K4" i="532"/>
  <c r="D210" i="1" s="1"/>
  <c r="N4" i="531"/>
  <c r="L4" i="531"/>
  <c r="K4" i="531"/>
  <c r="D144" i="1" s="1"/>
  <c r="N4" i="530"/>
  <c r="L4" i="530"/>
  <c r="E101" i="1" s="1"/>
  <c r="K4" i="530"/>
  <c r="D101" i="1" s="1"/>
  <c r="N5" i="528"/>
  <c r="L5" i="528"/>
  <c r="E99" i="1" s="1"/>
  <c r="K5" i="528"/>
  <c r="D99" i="1" s="1"/>
  <c r="N4" i="525"/>
  <c r="L4" i="525"/>
  <c r="E195" i="1" s="1"/>
  <c r="K4" i="525"/>
  <c r="D195" i="1" s="1"/>
  <c r="N6" i="524"/>
  <c r="L6" i="524"/>
  <c r="E171" i="1" s="1"/>
  <c r="K6" i="524"/>
  <c r="D171" i="1" s="1"/>
  <c r="M4" i="539" l="1"/>
  <c r="M4" i="536"/>
  <c r="O4" i="536" s="1"/>
  <c r="O4" i="554"/>
  <c r="F203" i="1"/>
  <c r="O4" i="556"/>
  <c r="F178" i="1"/>
  <c r="O4" i="555"/>
  <c r="F108" i="1"/>
  <c r="F142" i="1"/>
  <c r="O4" i="539"/>
  <c r="M5" i="528"/>
  <c r="O5" i="528" s="1"/>
  <c r="M4" i="534"/>
  <c r="O4" i="534" s="1"/>
  <c r="E194" i="1"/>
  <c r="F202" i="1"/>
  <c r="M5" i="535"/>
  <c r="F201" i="1" s="1"/>
  <c r="F160" i="1"/>
  <c r="F127" i="1"/>
  <c r="O4" i="540"/>
  <c r="M4" i="531"/>
  <c r="E144" i="1"/>
  <c r="M6" i="533"/>
  <c r="O6" i="533" s="1"/>
  <c r="O5" i="552"/>
  <c r="F124" i="1"/>
  <c r="F107" i="1"/>
  <c r="E102" i="1"/>
  <c r="M4" i="532"/>
  <c r="F194" i="1"/>
  <c r="F102" i="1"/>
  <c r="M6" i="524"/>
  <c r="O6" i="524" s="1"/>
  <c r="O4" i="541"/>
  <c r="F186" i="1"/>
  <c r="M4" i="530"/>
  <c r="O4" i="544"/>
  <c r="F159" i="1"/>
  <c r="F99" i="1"/>
  <c r="O5" i="547"/>
  <c r="F145" i="1"/>
  <c r="E185" i="1"/>
  <c r="O5" i="542"/>
  <c r="F156" i="1"/>
  <c r="F171" i="1"/>
  <c r="M4" i="538"/>
  <c r="E201" i="1"/>
  <c r="M9" i="537"/>
  <c r="F58" i="1" s="1"/>
  <c r="M4" i="525"/>
  <c r="N8" i="523"/>
  <c r="L8" i="523"/>
  <c r="E13" i="1" s="1"/>
  <c r="K8" i="523"/>
  <c r="D13" i="1" s="1"/>
  <c r="N5" i="522"/>
  <c r="L5" i="522"/>
  <c r="K5" i="522"/>
  <c r="D191" i="1" s="1"/>
  <c r="N5" i="521"/>
  <c r="L5" i="521"/>
  <c r="E154" i="1" s="1"/>
  <c r="K5" i="521"/>
  <c r="D154" i="1" s="1"/>
  <c r="N11" i="520"/>
  <c r="L11" i="520"/>
  <c r="K11" i="520"/>
  <c r="D6" i="1" s="1"/>
  <c r="F185" i="1" l="1"/>
  <c r="O5" i="535"/>
  <c r="O4" i="532"/>
  <c r="F210" i="1"/>
  <c r="O4" i="525"/>
  <c r="F195" i="1"/>
  <c r="O4" i="530"/>
  <c r="F101" i="1"/>
  <c r="O4" i="538"/>
  <c r="F120" i="1"/>
  <c r="M5" i="522"/>
  <c r="E191" i="1"/>
  <c r="O4" i="531"/>
  <c r="F144" i="1"/>
  <c r="M11" i="520"/>
  <c r="E6" i="1"/>
  <c r="O9" i="537"/>
  <c r="M8" i="523"/>
  <c r="F13" i="1" s="1"/>
  <c r="M5" i="521"/>
  <c r="N5" i="519"/>
  <c r="L5" i="519"/>
  <c r="K5" i="519"/>
  <c r="D161" i="1" s="1"/>
  <c r="N4" i="518"/>
  <c r="L4" i="518"/>
  <c r="E116" i="1" s="1"/>
  <c r="K4" i="518"/>
  <c r="D116" i="1" s="1"/>
  <c r="N4" i="517"/>
  <c r="L4" i="517"/>
  <c r="K4" i="517"/>
  <c r="D209" i="1" s="1"/>
  <c r="N4" i="516"/>
  <c r="L4" i="516"/>
  <c r="K4" i="516"/>
  <c r="D190" i="1" s="1"/>
  <c r="N8" i="515"/>
  <c r="L8" i="515"/>
  <c r="K8" i="515"/>
  <c r="D79" i="1" s="1"/>
  <c r="E97" i="1"/>
  <c r="N4" i="514"/>
  <c r="L4" i="514"/>
  <c r="K4" i="514"/>
  <c r="D97" i="1" s="1"/>
  <c r="N4" i="513"/>
  <c r="L4" i="513"/>
  <c r="E196" i="1" s="1"/>
  <c r="K4" i="513"/>
  <c r="D196" i="1" s="1"/>
  <c r="N7" i="512"/>
  <c r="L7" i="512"/>
  <c r="E131" i="1" s="1"/>
  <c r="K7" i="512"/>
  <c r="D131" i="1" s="1"/>
  <c r="N4" i="511"/>
  <c r="L4" i="511"/>
  <c r="K4" i="511"/>
  <c r="D183" i="1" s="1"/>
  <c r="N4" i="510"/>
  <c r="L4" i="510"/>
  <c r="E106" i="1" s="1"/>
  <c r="K4" i="510"/>
  <c r="D106" i="1" s="1"/>
  <c r="N4" i="509"/>
  <c r="L4" i="509"/>
  <c r="E93" i="1" s="1"/>
  <c r="K4" i="509"/>
  <c r="D93" i="1" s="1"/>
  <c r="N7" i="508"/>
  <c r="L7" i="508"/>
  <c r="E9" i="1" s="1"/>
  <c r="K7" i="508"/>
  <c r="D9" i="1" s="1"/>
  <c r="N4" i="507"/>
  <c r="L4" i="507"/>
  <c r="K4" i="507"/>
  <c r="D130" i="1" s="1"/>
  <c r="N4" i="506"/>
  <c r="L4" i="506"/>
  <c r="K4" i="506"/>
  <c r="D147" i="1" s="1"/>
  <c r="N5" i="505"/>
  <c r="L5" i="505"/>
  <c r="E105" i="1" s="1"/>
  <c r="K5" i="505"/>
  <c r="D105" i="1" s="1"/>
  <c r="N5" i="504"/>
  <c r="L5" i="504"/>
  <c r="K5" i="504"/>
  <c r="D94" i="1" s="1"/>
  <c r="N4" i="503"/>
  <c r="L4" i="503"/>
  <c r="E193" i="1" s="1"/>
  <c r="K4" i="503"/>
  <c r="D193" i="1" s="1"/>
  <c r="N6" i="502"/>
  <c r="L6" i="502"/>
  <c r="K6" i="502"/>
  <c r="D113" i="1" s="1"/>
  <c r="N4" i="501"/>
  <c r="L4" i="501"/>
  <c r="K4" i="501"/>
  <c r="D98" i="1" s="1"/>
  <c r="N8" i="500"/>
  <c r="L8" i="500"/>
  <c r="E12" i="1" s="1"/>
  <c r="K8" i="500"/>
  <c r="D12" i="1" s="1"/>
  <c r="N4" i="499"/>
  <c r="L4" i="499"/>
  <c r="E180" i="1" s="1"/>
  <c r="K4" i="499"/>
  <c r="D180" i="1" s="1"/>
  <c r="N4" i="498"/>
  <c r="L4" i="498"/>
  <c r="E140" i="1" s="1"/>
  <c r="K4" i="498"/>
  <c r="D140" i="1" s="1"/>
  <c r="N5" i="497"/>
  <c r="L5" i="497"/>
  <c r="E164" i="1" s="1"/>
  <c r="K5" i="497"/>
  <c r="D164" i="1" s="1"/>
  <c r="N4" i="496"/>
  <c r="L4" i="496"/>
  <c r="E149" i="1" s="1"/>
  <c r="K4" i="496"/>
  <c r="D149" i="1" s="1"/>
  <c r="N4" i="495"/>
  <c r="L4" i="495"/>
  <c r="K4" i="495"/>
  <c r="D188" i="1" s="1"/>
  <c r="N4" i="494"/>
  <c r="L4" i="494"/>
  <c r="K4" i="494"/>
  <c r="D176" i="1" s="1"/>
  <c r="N8" i="493"/>
  <c r="L8" i="493"/>
  <c r="E82" i="1" s="1"/>
  <c r="K8" i="493"/>
  <c r="D82" i="1" s="1"/>
  <c r="E114" i="1"/>
  <c r="N4" i="492"/>
  <c r="L4" i="492"/>
  <c r="K4" i="492"/>
  <c r="D114" i="1" s="1"/>
  <c r="N27" i="352"/>
  <c r="L8" i="352"/>
  <c r="K8" i="352"/>
  <c r="K27" i="352" s="1"/>
  <c r="D8" i="1" s="1"/>
  <c r="L7" i="352"/>
  <c r="M7" i="352" s="1"/>
  <c r="O7" i="352" s="1"/>
  <c r="N7" i="491"/>
  <c r="L7" i="491"/>
  <c r="K7" i="491"/>
  <c r="D103" i="1" s="1"/>
  <c r="N4" i="490"/>
  <c r="L4" i="490"/>
  <c r="E135" i="1" s="1"/>
  <c r="K4" i="490"/>
  <c r="D135" i="1" s="1"/>
  <c r="N4" i="489"/>
  <c r="L4" i="489"/>
  <c r="E112" i="1" s="1"/>
  <c r="K4" i="489"/>
  <c r="D112" i="1" s="1"/>
  <c r="N4" i="488"/>
  <c r="L4" i="488"/>
  <c r="K4" i="488"/>
  <c r="D133" i="1" s="1"/>
  <c r="N4" i="487"/>
  <c r="L4" i="487"/>
  <c r="E174" i="1" s="1"/>
  <c r="K4" i="487"/>
  <c r="D174" i="1" s="1"/>
  <c r="N4" i="486"/>
  <c r="L4" i="486"/>
  <c r="K4" i="486"/>
  <c r="N5" i="485"/>
  <c r="L5" i="485"/>
  <c r="E100" i="1" s="1"/>
  <c r="K5" i="485"/>
  <c r="D100" i="1" s="1"/>
  <c r="N4" i="484"/>
  <c r="L4" i="484"/>
  <c r="E95" i="1" s="1"/>
  <c r="K4" i="484"/>
  <c r="D95" i="1" s="1"/>
  <c r="N8" i="483"/>
  <c r="L8" i="483"/>
  <c r="E7" i="1" s="1"/>
  <c r="K8" i="483"/>
  <c r="D7" i="1" s="1"/>
  <c r="N4" i="482"/>
  <c r="L4" i="482"/>
  <c r="K4" i="482"/>
  <c r="D157" i="1" s="1"/>
  <c r="N4" i="481"/>
  <c r="L4" i="481"/>
  <c r="K4" i="481"/>
  <c r="D134" i="1" s="1"/>
  <c r="N11" i="480"/>
  <c r="L11" i="480"/>
  <c r="K11" i="480"/>
  <c r="D10" i="1" s="1"/>
  <c r="N4" i="476"/>
  <c r="L4" i="476"/>
  <c r="K4" i="476"/>
  <c r="D128" i="1" s="1"/>
  <c r="N4" i="475"/>
  <c r="L4" i="475"/>
  <c r="E122" i="1" s="1"/>
  <c r="K4" i="475"/>
  <c r="D122" i="1" s="1"/>
  <c r="N4" i="474"/>
  <c r="L4" i="474"/>
  <c r="K4" i="474"/>
  <c r="D153" i="1" s="1"/>
  <c r="M4" i="516" l="1"/>
  <c r="O4" i="516" s="1"/>
  <c r="M4" i="506"/>
  <c r="O4" i="506" s="1"/>
  <c r="M4" i="474"/>
  <c r="O4" i="474" s="1"/>
  <c r="M6" i="502"/>
  <c r="F113" i="1" s="1"/>
  <c r="M4" i="507"/>
  <c r="O4" i="507" s="1"/>
  <c r="M4" i="517"/>
  <c r="O4" i="517" s="1"/>
  <c r="M4" i="488"/>
  <c r="O4" i="488" s="1"/>
  <c r="M4" i="501"/>
  <c r="M7" i="491"/>
  <c r="O7" i="491" s="1"/>
  <c r="M5" i="504"/>
  <c r="O5" i="504" s="1"/>
  <c r="M4" i="494"/>
  <c r="F176" i="1" s="1"/>
  <c r="M4" i="511"/>
  <c r="F183" i="1" s="1"/>
  <c r="M4" i="481"/>
  <c r="O4" i="481" s="1"/>
  <c r="E209" i="1"/>
  <c r="M4" i="476"/>
  <c r="O4" i="476" s="1"/>
  <c r="M4" i="484"/>
  <c r="O4" i="484" s="1"/>
  <c r="M4" i="487"/>
  <c r="F174" i="1" s="1"/>
  <c r="M4" i="495"/>
  <c r="O4" i="495" s="1"/>
  <c r="E183" i="1"/>
  <c r="F209" i="1"/>
  <c r="M4" i="475"/>
  <c r="E134" i="1"/>
  <c r="M4" i="498"/>
  <c r="E128" i="1"/>
  <c r="E147" i="1"/>
  <c r="M8" i="515"/>
  <c r="E79" i="1"/>
  <c r="F147" i="1"/>
  <c r="O5" i="522"/>
  <c r="F191" i="1"/>
  <c r="M4" i="482"/>
  <c r="F128" i="1"/>
  <c r="M4" i="486"/>
  <c r="O4" i="486" s="1"/>
  <c r="E133" i="1"/>
  <c r="M4" i="490"/>
  <c r="E188" i="1"/>
  <c r="E153" i="1"/>
  <c r="F153" i="1"/>
  <c r="E157" i="1"/>
  <c r="F133" i="1"/>
  <c r="O4" i="494"/>
  <c r="F188" i="1"/>
  <c r="O5" i="521"/>
  <c r="F154" i="1"/>
  <c r="M4" i="499"/>
  <c r="M5" i="505"/>
  <c r="O5" i="505" s="1"/>
  <c r="E190" i="1"/>
  <c r="F190" i="1"/>
  <c r="M5" i="485"/>
  <c r="M4" i="489"/>
  <c r="E176" i="1"/>
  <c r="E98" i="1"/>
  <c r="E130" i="1"/>
  <c r="M4" i="513"/>
  <c r="F130" i="1"/>
  <c r="M8" i="483"/>
  <c r="F7" i="1" s="1"/>
  <c r="O11" i="520"/>
  <c r="F6" i="1"/>
  <c r="M5" i="519"/>
  <c r="E161" i="1"/>
  <c r="M11" i="480"/>
  <c r="E10" i="1"/>
  <c r="E94" i="1"/>
  <c r="O8" i="523"/>
  <c r="M4" i="518"/>
  <c r="E113" i="1"/>
  <c r="M4" i="514"/>
  <c r="M7" i="512"/>
  <c r="M4" i="510"/>
  <c r="M4" i="509"/>
  <c r="M7" i="508"/>
  <c r="F9" i="1" s="1"/>
  <c r="M4" i="503"/>
  <c r="O6" i="502"/>
  <c r="M8" i="500"/>
  <c r="F12" i="1" s="1"/>
  <c r="M5" i="497"/>
  <c r="M4" i="496"/>
  <c r="M8" i="493"/>
  <c r="F82" i="1" s="1"/>
  <c r="M4" i="492"/>
  <c r="E103" i="1"/>
  <c r="F103" i="1"/>
  <c r="L27" i="352"/>
  <c r="E8" i="1" s="1"/>
  <c r="M8" i="352"/>
  <c r="O8" i="352" s="1"/>
  <c r="N6" i="473"/>
  <c r="L6" i="473"/>
  <c r="K6" i="473"/>
  <c r="D181" i="1" s="1"/>
  <c r="N8" i="472"/>
  <c r="L8" i="472"/>
  <c r="E67" i="1" s="1"/>
  <c r="K8" i="472"/>
  <c r="D67" i="1" s="1"/>
  <c r="N13" i="471"/>
  <c r="L13" i="471"/>
  <c r="E36" i="1" s="1"/>
  <c r="K13" i="471"/>
  <c r="D36" i="1" s="1"/>
  <c r="N14" i="470"/>
  <c r="L14" i="470"/>
  <c r="E17" i="1" s="1"/>
  <c r="K14" i="470"/>
  <c r="D17" i="1" s="1"/>
  <c r="N12" i="469"/>
  <c r="L12" i="469"/>
  <c r="E14" i="1" s="1"/>
  <c r="K12" i="469"/>
  <c r="D14" i="1" s="1"/>
  <c r="N7" i="468"/>
  <c r="L7" i="468"/>
  <c r="E129" i="1" s="1"/>
  <c r="K7" i="468"/>
  <c r="D129" i="1" s="1"/>
  <c r="N9" i="467"/>
  <c r="L9" i="467"/>
  <c r="K9" i="467"/>
  <c r="D53" i="1" s="1"/>
  <c r="N5" i="466"/>
  <c r="L5" i="466"/>
  <c r="K5" i="466"/>
  <c r="D148" i="1" s="1"/>
  <c r="N4" i="465"/>
  <c r="L4" i="465"/>
  <c r="M4" i="465" s="1"/>
  <c r="K4" i="465"/>
  <c r="D139" i="1" s="1"/>
  <c r="N4" i="464"/>
  <c r="L4" i="464"/>
  <c r="K4" i="464"/>
  <c r="D121" i="1" s="1"/>
  <c r="N5" i="463"/>
  <c r="L5" i="463"/>
  <c r="E170" i="1" s="1"/>
  <c r="K5" i="463"/>
  <c r="D170" i="1" s="1"/>
  <c r="N6" i="461"/>
  <c r="L6" i="461"/>
  <c r="E118" i="1" s="1"/>
  <c r="K6" i="461"/>
  <c r="D118" i="1" s="1"/>
  <c r="D200" i="1"/>
  <c r="N4" i="460"/>
  <c r="L4" i="460"/>
  <c r="E200" i="1" s="1"/>
  <c r="K4" i="460"/>
  <c r="N7" i="459"/>
  <c r="L7" i="459"/>
  <c r="E56" i="1" s="1"/>
  <c r="K7" i="459"/>
  <c r="D56" i="1" s="1"/>
  <c r="N9" i="458"/>
  <c r="L9" i="458"/>
  <c r="E72" i="1" s="1"/>
  <c r="K9" i="458"/>
  <c r="D72" i="1" s="1"/>
  <c r="N4" i="457"/>
  <c r="L4" i="457"/>
  <c r="E150" i="1" s="1"/>
  <c r="K4" i="457"/>
  <c r="D150" i="1" s="1"/>
  <c r="N9" i="456"/>
  <c r="L9" i="456"/>
  <c r="E88" i="1" s="1"/>
  <c r="K9" i="456"/>
  <c r="D88" i="1" s="1"/>
  <c r="N8" i="455"/>
  <c r="L8" i="455"/>
  <c r="K8" i="455"/>
  <c r="D48" i="1" s="1"/>
  <c r="N4" i="454"/>
  <c r="L4" i="454"/>
  <c r="K4" i="454"/>
  <c r="D182" i="1" s="1"/>
  <c r="N5" i="453"/>
  <c r="L5" i="453"/>
  <c r="K5" i="453"/>
  <c r="D110" i="1" s="1"/>
  <c r="N9" i="452"/>
  <c r="L9" i="452"/>
  <c r="K9" i="452"/>
  <c r="D73" i="1" s="1"/>
  <c r="N6" i="451"/>
  <c r="L6" i="451"/>
  <c r="E132" i="1" s="1"/>
  <c r="K6" i="451"/>
  <c r="D132" i="1" s="1"/>
  <c r="N5" i="450"/>
  <c r="L5" i="450"/>
  <c r="K5" i="450"/>
  <c r="D163" i="1" s="1"/>
  <c r="N10" i="449"/>
  <c r="L10" i="449"/>
  <c r="E46" i="1" s="1"/>
  <c r="K10" i="449"/>
  <c r="D46" i="1" s="1"/>
  <c r="N6" i="448"/>
  <c r="L6" i="448"/>
  <c r="E189" i="1" s="1"/>
  <c r="K6" i="448"/>
  <c r="D189" i="1" s="1"/>
  <c r="N7" i="447"/>
  <c r="L7" i="447"/>
  <c r="K7" i="447"/>
  <c r="D109" i="1" s="1"/>
  <c r="N4" i="446"/>
  <c r="L4" i="446"/>
  <c r="E187" i="1" s="1"/>
  <c r="K4" i="446"/>
  <c r="D187" i="1" s="1"/>
  <c r="N11" i="445"/>
  <c r="L11" i="445"/>
  <c r="K11" i="445"/>
  <c r="D52" i="1" s="1"/>
  <c r="K21" i="444"/>
  <c r="D31" i="1" s="1"/>
  <c r="L21" i="444"/>
  <c r="E31" i="1" s="1"/>
  <c r="N21" i="444"/>
  <c r="N5" i="443"/>
  <c r="L5" i="443"/>
  <c r="K5" i="443"/>
  <c r="D141" i="1" s="1"/>
  <c r="N13" i="442"/>
  <c r="L13" i="442"/>
  <c r="K13" i="442"/>
  <c r="D27" i="1" s="1"/>
  <c r="K4" i="441"/>
  <c r="L4" i="441"/>
  <c r="E169" i="1" s="1"/>
  <c r="N4" i="441"/>
  <c r="N11" i="440"/>
  <c r="L11" i="440"/>
  <c r="E80" i="1" s="1"/>
  <c r="K11" i="440"/>
  <c r="D80" i="1" s="1"/>
  <c r="F94" i="1" l="1"/>
  <c r="O4" i="465"/>
  <c r="O4" i="511"/>
  <c r="O8" i="483"/>
  <c r="F134" i="1"/>
  <c r="M4" i="464"/>
  <c r="O4" i="464" s="1"/>
  <c r="M5" i="453"/>
  <c r="M4" i="441"/>
  <c r="O4" i="441" s="1"/>
  <c r="O4" i="487"/>
  <c r="F105" i="1"/>
  <c r="M5" i="443"/>
  <c r="F95" i="1"/>
  <c r="O4" i="501"/>
  <c r="F98" i="1"/>
  <c r="O4" i="489"/>
  <c r="F112" i="1"/>
  <c r="E141" i="1"/>
  <c r="D169" i="1"/>
  <c r="O4" i="509"/>
  <c r="F93" i="1"/>
  <c r="O5" i="485"/>
  <c r="F100" i="1"/>
  <c r="M5" i="466"/>
  <c r="O5" i="466" s="1"/>
  <c r="O4" i="510"/>
  <c r="F106" i="1"/>
  <c r="E121" i="1"/>
  <c r="O8" i="515"/>
  <c r="F79" i="1"/>
  <c r="F121" i="1"/>
  <c r="O4" i="514"/>
  <c r="F97" i="1"/>
  <c r="M4" i="446"/>
  <c r="O5" i="453"/>
  <c r="O4" i="492"/>
  <c r="F114" i="1"/>
  <c r="O4" i="499"/>
  <c r="F180" i="1"/>
  <c r="O4" i="490"/>
  <c r="F135" i="1"/>
  <c r="O4" i="496"/>
  <c r="F149" i="1"/>
  <c r="O4" i="518"/>
  <c r="F116" i="1"/>
  <c r="O4" i="498"/>
  <c r="F140" i="1"/>
  <c r="M5" i="450"/>
  <c r="O5" i="450" s="1"/>
  <c r="M4" i="454"/>
  <c r="O4" i="513"/>
  <c r="F196" i="1"/>
  <c r="O4" i="482"/>
  <c r="F157" i="1"/>
  <c r="O4" i="475"/>
  <c r="F122" i="1"/>
  <c r="E139" i="1"/>
  <c r="E182" i="1"/>
  <c r="F139" i="1"/>
  <c r="M6" i="473"/>
  <c r="O6" i="473" s="1"/>
  <c r="O4" i="503"/>
  <c r="F193" i="1"/>
  <c r="M9" i="467"/>
  <c r="E53" i="1"/>
  <c r="M9" i="452"/>
  <c r="F73" i="1" s="1"/>
  <c r="E73" i="1"/>
  <c r="M8" i="455"/>
  <c r="E48" i="1"/>
  <c r="O5" i="497"/>
  <c r="F164" i="1"/>
  <c r="O5" i="519"/>
  <c r="F161" i="1"/>
  <c r="O11" i="480"/>
  <c r="F10" i="1"/>
  <c r="E148" i="1"/>
  <c r="E110" i="1"/>
  <c r="F110" i="1"/>
  <c r="M11" i="445"/>
  <c r="E52" i="1"/>
  <c r="E181" i="1"/>
  <c r="O7" i="508"/>
  <c r="O7" i="512"/>
  <c r="F131" i="1"/>
  <c r="M13" i="442"/>
  <c r="E27" i="1"/>
  <c r="M7" i="447"/>
  <c r="O7" i="447" s="1"/>
  <c r="O8" i="500"/>
  <c r="O8" i="493"/>
  <c r="M10" i="449"/>
  <c r="F46" i="1" s="1"/>
  <c r="M6" i="461"/>
  <c r="M11" i="440"/>
  <c r="F80" i="1" s="1"/>
  <c r="E109" i="1"/>
  <c r="M21" i="444"/>
  <c r="F31" i="1" s="1"/>
  <c r="M8" i="472"/>
  <c r="F67" i="1" s="1"/>
  <c r="M13" i="471"/>
  <c r="F36" i="1" s="1"/>
  <c r="M14" i="470"/>
  <c r="F17" i="1" s="1"/>
  <c r="M12" i="469"/>
  <c r="F14" i="1" s="1"/>
  <c r="M7" i="468"/>
  <c r="E163" i="1"/>
  <c r="M5" i="463"/>
  <c r="M4" i="460"/>
  <c r="M9" i="456"/>
  <c r="F88" i="1" s="1"/>
  <c r="O9" i="452"/>
  <c r="M7" i="459"/>
  <c r="F56" i="1" s="1"/>
  <c r="M9" i="458"/>
  <c r="F72" i="1" s="1"/>
  <c r="M4" i="457"/>
  <c r="M6" i="451"/>
  <c r="M6" i="448"/>
  <c r="F169" i="1" l="1"/>
  <c r="O5" i="443"/>
  <c r="F141" i="1"/>
  <c r="O4" i="454"/>
  <c r="F182" i="1"/>
  <c r="O4" i="446"/>
  <c r="F187" i="1"/>
  <c r="F181" i="1"/>
  <c r="O4" i="457"/>
  <c r="F150" i="1"/>
  <c r="O4" i="460"/>
  <c r="F200" i="1"/>
  <c r="F163" i="1"/>
  <c r="F148" i="1"/>
  <c r="O9" i="467"/>
  <c r="F53" i="1"/>
  <c r="O8" i="455"/>
  <c r="F48" i="1"/>
  <c r="O11" i="445"/>
  <c r="F52" i="1"/>
  <c r="O13" i="442"/>
  <c r="F27" i="1"/>
  <c r="O5" i="463"/>
  <c r="F170" i="1"/>
  <c r="F109" i="1"/>
  <c r="O8" i="472"/>
  <c r="O7" i="459"/>
  <c r="O9" i="458"/>
  <c r="O14" i="470"/>
  <c r="O12" i="469"/>
  <c r="O13" i="471"/>
  <c r="O10" i="449"/>
  <c r="O7" i="468"/>
  <c r="F129" i="1"/>
  <c r="O21" i="444"/>
  <c r="O6" i="461"/>
  <c r="F118" i="1"/>
  <c r="O11" i="440"/>
  <c r="O6" i="451"/>
  <c r="F132" i="1"/>
  <c r="O9" i="456"/>
  <c r="O6" i="448"/>
  <c r="F189" i="1"/>
  <c r="L2" i="439"/>
  <c r="K2" i="439"/>
  <c r="K5" i="439" s="1"/>
  <c r="D184" i="1" s="1"/>
  <c r="N5" i="439"/>
  <c r="L2" i="438"/>
  <c r="M2" i="438" s="1"/>
  <c r="O2" i="438" s="1"/>
  <c r="K2" i="438"/>
  <c r="K6" i="438" s="1"/>
  <c r="D117" i="1" s="1"/>
  <c r="N6" i="438"/>
  <c r="L3" i="413"/>
  <c r="K3" i="413"/>
  <c r="L3" i="412"/>
  <c r="K3" i="412"/>
  <c r="N15" i="437"/>
  <c r="L15" i="437"/>
  <c r="E71" i="1" s="1"/>
  <c r="K15" i="437"/>
  <c r="D71" i="1" s="1"/>
  <c r="L3" i="411"/>
  <c r="K3" i="411"/>
  <c r="N5" i="436"/>
  <c r="L5" i="436"/>
  <c r="E177" i="1" s="1"/>
  <c r="K5" i="436"/>
  <c r="D177" i="1" s="1"/>
  <c r="N10" i="435"/>
  <c r="L10" i="435"/>
  <c r="K10" i="435"/>
  <c r="D81" i="1" s="1"/>
  <c r="L5" i="410"/>
  <c r="K5" i="410"/>
  <c r="N7" i="434"/>
  <c r="L7" i="434"/>
  <c r="K7" i="434"/>
  <c r="D125" i="1" s="1"/>
  <c r="L2" i="433"/>
  <c r="K2" i="433"/>
  <c r="K7" i="433" s="1"/>
  <c r="D126" i="1" s="1"/>
  <c r="N7" i="433"/>
  <c r="N4" i="432"/>
  <c r="L4" i="432"/>
  <c r="E136" i="1" s="1"/>
  <c r="K4" i="432"/>
  <c r="D136" i="1" s="1"/>
  <c r="N11" i="431"/>
  <c r="L11" i="431"/>
  <c r="E37" i="1" s="1"/>
  <c r="K11" i="431"/>
  <c r="D37" i="1" s="1"/>
  <c r="L2" i="430"/>
  <c r="K2" i="430"/>
  <c r="K7" i="430" s="1"/>
  <c r="D104" i="1" s="1"/>
  <c r="N7" i="430"/>
  <c r="L3" i="409"/>
  <c r="K3" i="409"/>
  <c r="L3" i="408"/>
  <c r="K3" i="408"/>
  <c r="L2" i="429"/>
  <c r="K2" i="429"/>
  <c r="K4" i="429" s="1"/>
  <c r="D111" i="1" s="1"/>
  <c r="N4" i="429"/>
  <c r="N18" i="428"/>
  <c r="L18" i="428"/>
  <c r="E28" i="1" s="1"/>
  <c r="K18" i="428"/>
  <c r="D28" i="1" s="1"/>
  <c r="L2" i="427"/>
  <c r="K2" i="427"/>
  <c r="K8" i="427" s="1"/>
  <c r="D123" i="1" s="1"/>
  <c r="N8" i="427"/>
  <c r="L2" i="426"/>
  <c r="K2" i="426"/>
  <c r="K8" i="426" s="1"/>
  <c r="D152" i="1" s="1"/>
  <c r="N8" i="426"/>
  <c r="N14" i="425"/>
  <c r="L14" i="425"/>
  <c r="E42" i="1" s="1"/>
  <c r="K14" i="425"/>
  <c r="D42" i="1" s="1"/>
  <c r="L3" i="404"/>
  <c r="K3" i="404"/>
  <c r="N4" i="424"/>
  <c r="L4" i="424"/>
  <c r="K4" i="424"/>
  <c r="D138" i="1" s="1"/>
  <c r="L3" i="403"/>
  <c r="K3" i="403"/>
  <c r="M4" i="424" l="1"/>
  <c r="O4" i="424"/>
  <c r="M7" i="434"/>
  <c r="M3" i="411"/>
  <c r="O3" i="411" s="1"/>
  <c r="M2" i="429"/>
  <c r="O2" i="429" s="1"/>
  <c r="O7" i="434"/>
  <c r="E138" i="1"/>
  <c r="F138" i="1"/>
  <c r="M10" i="435"/>
  <c r="F81" i="1" s="1"/>
  <c r="E81" i="1"/>
  <c r="M3" i="404"/>
  <c r="O3" i="404" s="1"/>
  <c r="M5" i="436"/>
  <c r="O5" i="436" s="1"/>
  <c r="M2" i="439"/>
  <c r="O2" i="439" s="1"/>
  <c r="L6" i="438"/>
  <c r="E117" i="1" s="1"/>
  <c r="M2" i="427"/>
  <c r="O2" i="427" s="1"/>
  <c r="M3" i="413"/>
  <c r="O3" i="413" s="1"/>
  <c r="M3" i="408"/>
  <c r="O3" i="408" s="1"/>
  <c r="M18" i="428"/>
  <c r="M3" i="412"/>
  <c r="O3" i="412" s="1"/>
  <c r="M2" i="433"/>
  <c r="O2" i="433" s="1"/>
  <c r="M2" i="430"/>
  <c r="O2" i="430" s="1"/>
  <c r="M3" i="409"/>
  <c r="O3" i="409" s="1"/>
  <c r="M2" i="426"/>
  <c r="O2" i="426" s="1"/>
  <c r="M3" i="403"/>
  <c r="O3" i="403" s="1"/>
  <c r="L8" i="426"/>
  <c r="E152" i="1" s="1"/>
  <c r="L8" i="427"/>
  <c r="E123" i="1" s="1"/>
  <c r="E125" i="1"/>
  <c r="F125" i="1"/>
  <c r="M5" i="410"/>
  <c r="O5" i="410" s="1"/>
  <c r="L5" i="439"/>
  <c r="M15" i="437"/>
  <c r="F71" i="1" s="1"/>
  <c r="L7" i="433"/>
  <c r="M4" i="432"/>
  <c r="M11" i="431"/>
  <c r="F37" i="1" s="1"/>
  <c r="L7" i="430"/>
  <c r="L4" i="429"/>
  <c r="M14" i="425"/>
  <c r="F42" i="1" s="1"/>
  <c r="N12" i="423"/>
  <c r="L12" i="423"/>
  <c r="E90" i="1" s="1"/>
  <c r="K12" i="423"/>
  <c r="D90" i="1" s="1"/>
  <c r="N11" i="422"/>
  <c r="L11" i="422"/>
  <c r="E84" i="1" s="1"/>
  <c r="K11" i="422"/>
  <c r="D84" i="1" s="1"/>
  <c r="N4" i="421"/>
  <c r="L4" i="421"/>
  <c r="K4" i="421"/>
  <c r="D197" i="1" s="1"/>
  <c r="N13" i="420"/>
  <c r="L13" i="420"/>
  <c r="E49" i="1" s="1"/>
  <c r="K13" i="420"/>
  <c r="D49" i="1" s="1"/>
  <c r="N19" i="419"/>
  <c r="L19" i="419"/>
  <c r="E54" i="1" s="1"/>
  <c r="K19" i="419"/>
  <c r="D54" i="1" s="1"/>
  <c r="N15" i="418"/>
  <c r="L15" i="418"/>
  <c r="E35" i="1" s="1"/>
  <c r="K15" i="418"/>
  <c r="D35" i="1" s="1"/>
  <c r="N8" i="417"/>
  <c r="L8" i="417"/>
  <c r="E75" i="1" s="1"/>
  <c r="K8" i="417"/>
  <c r="D75" i="1" s="1"/>
  <c r="N10" i="416"/>
  <c r="L10" i="416"/>
  <c r="E70" i="1" s="1"/>
  <c r="K10" i="416"/>
  <c r="D70" i="1" s="1"/>
  <c r="N5" i="415"/>
  <c r="L5" i="415"/>
  <c r="K5" i="415"/>
  <c r="D146" i="1" s="1"/>
  <c r="L2" i="414"/>
  <c r="M2" i="414" s="1"/>
  <c r="O2" i="414" s="1"/>
  <c r="N4" i="414"/>
  <c r="K4" i="414"/>
  <c r="D179" i="1" s="1"/>
  <c r="L2" i="413"/>
  <c r="M2" i="413" s="1"/>
  <c r="O2" i="413" s="1"/>
  <c r="N10" i="413"/>
  <c r="K10" i="413"/>
  <c r="D26" i="1" s="1"/>
  <c r="L2" i="412"/>
  <c r="M2" i="412" s="1"/>
  <c r="O2" i="412" s="1"/>
  <c r="N10" i="412"/>
  <c r="K10" i="412"/>
  <c r="D64" i="1" s="1"/>
  <c r="L2" i="411"/>
  <c r="L7" i="411" s="1"/>
  <c r="E166" i="1" s="1"/>
  <c r="N7" i="411"/>
  <c r="K7" i="411"/>
  <c r="D166" i="1" s="1"/>
  <c r="L2" i="410"/>
  <c r="L18" i="410" s="1"/>
  <c r="E68" i="1" s="1"/>
  <c r="N18" i="410"/>
  <c r="K18" i="410"/>
  <c r="D68" i="1" s="1"/>
  <c r="L2" i="409"/>
  <c r="M2" i="409" s="1"/>
  <c r="O2" i="409" s="1"/>
  <c r="N10" i="409"/>
  <c r="K10" i="409"/>
  <c r="D62" i="1" s="1"/>
  <c r="M2" i="408"/>
  <c r="O2" i="408" s="1"/>
  <c r="N7" i="408"/>
  <c r="L7" i="408"/>
  <c r="E119" i="1" s="1"/>
  <c r="K7" i="408"/>
  <c r="D119" i="1" s="1"/>
  <c r="N10" i="407"/>
  <c r="L10" i="407"/>
  <c r="K10" i="407"/>
  <c r="D65" i="1" s="1"/>
  <c r="L2" i="406"/>
  <c r="L7" i="406" s="1"/>
  <c r="E192" i="1" s="1"/>
  <c r="N7" i="406"/>
  <c r="K7" i="406"/>
  <c r="D192" i="1" s="1"/>
  <c r="N8" i="405"/>
  <c r="L8" i="405"/>
  <c r="E59" i="1" s="1"/>
  <c r="K8" i="405"/>
  <c r="D59" i="1" s="1"/>
  <c r="M2" i="404"/>
  <c r="O2" i="404" s="1"/>
  <c r="N7" i="404"/>
  <c r="L7" i="404"/>
  <c r="E206" i="1" s="1"/>
  <c r="K7" i="404"/>
  <c r="D206" i="1" s="1"/>
  <c r="M2" i="403"/>
  <c r="O2" i="403" s="1"/>
  <c r="N8" i="403"/>
  <c r="L8" i="403"/>
  <c r="E137" i="1" s="1"/>
  <c r="K8" i="403"/>
  <c r="D137" i="1" s="1"/>
  <c r="K74" i="261"/>
  <c r="N7" i="402"/>
  <c r="L7" i="402"/>
  <c r="E198" i="1" s="1"/>
  <c r="K7" i="402"/>
  <c r="D198" i="1" s="1"/>
  <c r="N14" i="401"/>
  <c r="L14" i="401"/>
  <c r="E41" i="1" s="1"/>
  <c r="K14" i="401"/>
  <c r="D41" i="1" s="1"/>
  <c r="N16" i="400"/>
  <c r="L16" i="400"/>
  <c r="E69" i="1" s="1"/>
  <c r="K16" i="400"/>
  <c r="D69" i="1" s="1"/>
  <c r="N4" i="399"/>
  <c r="L4" i="399"/>
  <c r="E199" i="1" s="1"/>
  <c r="K4" i="399"/>
  <c r="D199" i="1" s="1"/>
  <c r="N4" i="398"/>
  <c r="L4" i="398"/>
  <c r="E151" i="1" s="1"/>
  <c r="K4" i="398"/>
  <c r="D151" i="1" s="1"/>
  <c r="N4" i="397"/>
  <c r="L4" i="397"/>
  <c r="E207" i="1" s="1"/>
  <c r="K4" i="397"/>
  <c r="D207" i="1" s="1"/>
  <c r="N10" i="396"/>
  <c r="L10" i="396"/>
  <c r="E34" i="1" s="1"/>
  <c r="K10" i="396"/>
  <c r="D34" i="1" s="1"/>
  <c r="N8" i="395"/>
  <c r="L8" i="395"/>
  <c r="E39" i="1" s="1"/>
  <c r="K8" i="395"/>
  <c r="D39" i="1" s="1"/>
  <c r="N14" i="394"/>
  <c r="L14" i="394"/>
  <c r="E83" i="1" s="1"/>
  <c r="K14" i="394"/>
  <c r="D83" i="1" s="1"/>
  <c r="N4" i="393"/>
  <c r="L4" i="393"/>
  <c r="K4" i="393"/>
  <c r="D175" i="1" s="1"/>
  <c r="N4" i="392"/>
  <c r="L4" i="392"/>
  <c r="E208" i="1" s="1"/>
  <c r="K4" i="392"/>
  <c r="D208" i="1" s="1"/>
  <c r="N4" i="391"/>
  <c r="L4" i="391"/>
  <c r="E168" i="1" s="1"/>
  <c r="K4" i="391"/>
  <c r="D168" i="1" s="1"/>
  <c r="N19" i="344"/>
  <c r="L19" i="344"/>
  <c r="E87" i="1" s="1"/>
  <c r="K19" i="344"/>
  <c r="D87" i="1" s="1"/>
  <c r="N19" i="384"/>
  <c r="L19" i="384"/>
  <c r="E89" i="1" s="1"/>
  <c r="K19" i="384"/>
  <c r="D89" i="1" s="1"/>
  <c r="N9" i="383"/>
  <c r="L9" i="383"/>
  <c r="E38" i="1" s="1"/>
  <c r="K9" i="383"/>
  <c r="D38" i="1" s="1"/>
  <c r="N4" i="382"/>
  <c r="L4" i="382"/>
  <c r="K4" i="382"/>
  <c r="D167" i="1" s="1"/>
  <c r="K19" i="262"/>
  <c r="D19" i="1" s="1"/>
  <c r="L26" i="258"/>
  <c r="E51" i="1" s="1"/>
  <c r="K26" i="258"/>
  <c r="D51" i="1" s="1"/>
  <c r="N11" i="333"/>
  <c r="L11" i="333"/>
  <c r="E44" i="1" s="1"/>
  <c r="K11" i="333"/>
  <c r="D44" i="1" s="1"/>
  <c r="K45" i="270"/>
  <c r="D24" i="1" s="1"/>
  <c r="N7" i="320"/>
  <c r="L7" i="320"/>
  <c r="E11" i="1" s="1"/>
  <c r="K7" i="320"/>
  <c r="D11" i="1" s="1"/>
  <c r="K39" i="243"/>
  <c r="D61" i="1" s="1"/>
  <c r="L39" i="243"/>
  <c r="E61" i="1" s="1"/>
  <c r="N4" i="303"/>
  <c r="L4" i="303"/>
  <c r="E173" i="1" s="1"/>
  <c r="K4" i="303"/>
  <c r="D173" i="1" s="1"/>
  <c r="N14" i="293"/>
  <c r="L14" i="293"/>
  <c r="E76" i="1" s="1"/>
  <c r="K14" i="293"/>
  <c r="D76" i="1" s="1"/>
  <c r="N15" i="290"/>
  <c r="L15" i="290"/>
  <c r="E45" i="1" s="1"/>
  <c r="K15" i="290"/>
  <c r="D45" i="1" s="1"/>
  <c r="N21" i="289"/>
  <c r="L21" i="289"/>
  <c r="E47" i="1" s="1"/>
  <c r="K21" i="289"/>
  <c r="D47" i="1" s="1"/>
  <c r="N24" i="287"/>
  <c r="N17" i="285"/>
  <c r="L17" i="285"/>
  <c r="E85" i="1" s="1"/>
  <c r="K17" i="285"/>
  <c r="D85" i="1" s="1"/>
  <c r="N35" i="282"/>
  <c r="N55" i="276"/>
  <c r="N45" i="270"/>
  <c r="N10" i="265"/>
  <c r="L10" i="265"/>
  <c r="E55" i="1" s="1"/>
  <c r="K10" i="265"/>
  <c r="D55" i="1" s="1"/>
  <c r="N19" i="262"/>
  <c r="L19" i="262"/>
  <c r="E19" i="1" s="1"/>
  <c r="N74" i="261"/>
  <c r="N26" i="258"/>
  <c r="N47" i="256"/>
  <c r="L47" i="256"/>
  <c r="E33" i="1" s="1"/>
  <c r="K47" i="256"/>
  <c r="D33" i="1" s="1"/>
  <c r="N12" i="249"/>
  <c r="L12" i="249"/>
  <c r="E63" i="1" s="1"/>
  <c r="K12" i="249"/>
  <c r="D63" i="1" s="1"/>
  <c r="N16" i="145"/>
  <c r="L16" i="145"/>
  <c r="E32" i="1" s="1"/>
  <c r="K16" i="145"/>
  <c r="D32" i="1" s="1"/>
  <c r="N39" i="243"/>
  <c r="N4" i="242"/>
  <c r="L4" i="242"/>
  <c r="E172" i="1" s="1"/>
  <c r="K4" i="242"/>
  <c r="D172" i="1" s="1"/>
  <c r="N11" i="204"/>
  <c r="L11" i="204"/>
  <c r="E77" i="1" s="1"/>
  <c r="K11" i="204"/>
  <c r="D77" i="1" s="1"/>
  <c r="N12" i="202"/>
  <c r="L12" i="202"/>
  <c r="E43" i="1" s="1"/>
  <c r="K12" i="202"/>
  <c r="D43" i="1" s="1"/>
  <c r="N13" i="200"/>
  <c r="L13" i="200"/>
  <c r="E22" i="1" s="1"/>
  <c r="K13" i="200"/>
  <c r="D22" i="1" s="1"/>
  <c r="N17" i="199"/>
  <c r="L17" i="199"/>
  <c r="E16" i="1" s="1"/>
  <c r="K17" i="199"/>
  <c r="D16" i="1" s="1"/>
  <c r="N19" i="198"/>
  <c r="L19" i="198"/>
  <c r="E23" i="1" s="1"/>
  <c r="K19" i="198"/>
  <c r="D23" i="1" s="1"/>
  <c r="N9" i="197"/>
  <c r="L9" i="197"/>
  <c r="E78" i="1" s="1"/>
  <c r="K9" i="197"/>
  <c r="D78" i="1" s="1"/>
  <c r="N8" i="196"/>
  <c r="L8" i="196"/>
  <c r="E205" i="1" s="1"/>
  <c r="K8" i="196"/>
  <c r="D205" i="1" s="1"/>
  <c r="N19" i="192"/>
  <c r="L19" i="192"/>
  <c r="E57" i="1" s="1"/>
  <c r="K19" i="192"/>
  <c r="D57" i="1" s="1"/>
  <c r="N6" i="190"/>
  <c r="L6" i="190"/>
  <c r="E115" i="1" s="1"/>
  <c r="K6" i="190"/>
  <c r="D115" i="1" s="1"/>
  <c r="N16" i="188"/>
  <c r="L16" i="188"/>
  <c r="E50" i="1" s="1"/>
  <c r="K16" i="188"/>
  <c r="D50" i="1" s="1"/>
  <c r="N11" i="187"/>
  <c r="L11" i="187"/>
  <c r="E86" i="1" s="1"/>
  <c r="K11" i="187"/>
  <c r="D86" i="1" s="1"/>
  <c r="N39" i="185"/>
  <c r="L39" i="185"/>
  <c r="E20" i="1" s="1"/>
  <c r="K39" i="185"/>
  <c r="D20" i="1" s="1"/>
  <c r="N17" i="172"/>
  <c r="L17" i="172"/>
  <c r="E60" i="1" s="1"/>
  <c r="K17" i="172"/>
  <c r="D60" i="1" s="1"/>
  <c r="N22" i="168"/>
  <c r="L22" i="168"/>
  <c r="K22" i="168"/>
  <c r="D74" i="1" s="1"/>
  <c r="N11" i="163"/>
  <c r="L11" i="163"/>
  <c r="E29" i="1" s="1"/>
  <c r="K11" i="163"/>
  <c r="D29" i="1" s="1"/>
  <c r="N33" i="143"/>
  <c r="L33" i="143"/>
  <c r="E40" i="1" s="1"/>
  <c r="K33" i="143"/>
  <c r="D40" i="1" s="1"/>
  <c r="N11" i="139"/>
  <c r="L11" i="139"/>
  <c r="E66" i="1" s="1"/>
  <c r="K11" i="139"/>
  <c r="D66" i="1" s="1"/>
  <c r="M5" i="415" l="1"/>
  <c r="M4" i="421"/>
  <c r="F197" i="1" s="1"/>
  <c r="M6" i="438"/>
  <c r="O5" i="415"/>
  <c r="O10" i="435"/>
  <c r="O4" i="421"/>
  <c r="M4" i="429"/>
  <c r="E111" i="1"/>
  <c r="E197" i="1"/>
  <c r="O4" i="432"/>
  <c r="F136" i="1"/>
  <c r="F177" i="1"/>
  <c r="M10" i="407"/>
  <c r="F65" i="1" s="1"/>
  <c r="E65" i="1"/>
  <c r="M5" i="439"/>
  <c r="E184" i="1"/>
  <c r="O6" i="438"/>
  <c r="F117" i="1"/>
  <c r="O18" i="428"/>
  <c r="F28" i="1"/>
  <c r="M15" i="418"/>
  <c r="M8" i="427"/>
  <c r="F123" i="1" s="1"/>
  <c r="M8" i="426"/>
  <c r="F152" i="1" s="1"/>
  <c r="M8" i="417"/>
  <c r="F75" i="1" s="1"/>
  <c r="M7" i="433"/>
  <c r="E126" i="1"/>
  <c r="M7" i="430"/>
  <c r="E104" i="1"/>
  <c r="O11" i="431"/>
  <c r="O15" i="437"/>
  <c r="O14" i="425"/>
  <c r="M12" i="423"/>
  <c r="F90" i="1" s="1"/>
  <c r="M19" i="419"/>
  <c r="F54" i="1" s="1"/>
  <c r="M11" i="422"/>
  <c r="F84" i="1" s="1"/>
  <c r="M13" i="420"/>
  <c r="F49" i="1" s="1"/>
  <c r="M10" i="416"/>
  <c r="F70" i="1" s="1"/>
  <c r="M18" i="410"/>
  <c r="F68" i="1" s="1"/>
  <c r="L10" i="409"/>
  <c r="E62" i="1" s="1"/>
  <c r="L10" i="412"/>
  <c r="E64" i="1" s="1"/>
  <c r="M7" i="408"/>
  <c r="F146" i="1"/>
  <c r="E146" i="1"/>
  <c r="L4" i="414"/>
  <c r="L10" i="413"/>
  <c r="E26" i="1" s="1"/>
  <c r="M2" i="411"/>
  <c r="O2" i="411" s="1"/>
  <c r="M7" i="411"/>
  <c r="M2" i="410"/>
  <c r="O2" i="410" s="1"/>
  <c r="M2" i="406"/>
  <c r="O2" i="406" s="1"/>
  <c r="M7" i="406"/>
  <c r="M8" i="405"/>
  <c r="F59" i="1" s="1"/>
  <c r="M7" i="404"/>
  <c r="M8" i="403"/>
  <c r="M4" i="382"/>
  <c r="O4" i="382" s="1"/>
  <c r="M4" i="393"/>
  <c r="O4" i="393" s="1"/>
  <c r="M4" i="391"/>
  <c r="M4" i="392"/>
  <c r="F208" i="1" s="1"/>
  <c r="M4" i="398"/>
  <c r="M4" i="399"/>
  <c r="M9" i="383"/>
  <c r="M19" i="344"/>
  <c r="E175" i="1"/>
  <c r="M7" i="402"/>
  <c r="M14" i="401"/>
  <c r="F41" i="1" s="1"/>
  <c r="M16" i="400"/>
  <c r="F69" i="1" s="1"/>
  <c r="M4" i="397"/>
  <c r="M10" i="396"/>
  <c r="F34" i="1" s="1"/>
  <c r="M8" i="395"/>
  <c r="F39" i="1" s="1"/>
  <c r="M14" i="394"/>
  <c r="F83" i="1" s="1"/>
  <c r="E167" i="1"/>
  <c r="K24" i="287"/>
  <c r="D18" i="1" s="1"/>
  <c r="M19" i="384"/>
  <c r="F89" i="1" s="1"/>
  <c r="L45" i="270"/>
  <c r="E24" i="1" s="1"/>
  <c r="K35" i="282"/>
  <c r="D30" i="1" s="1"/>
  <c r="L74" i="261"/>
  <c r="E21" i="1" s="1"/>
  <c r="M11" i="333"/>
  <c r="F44" i="1" s="1"/>
  <c r="M27" i="352"/>
  <c r="F8" i="1" s="1"/>
  <c r="K55" i="276"/>
  <c r="D15" i="1" s="1"/>
  <c r="D21" i="1"/>
  <c r="M17" i="172"/>
  <c r="L24" i="287"/>
  <c r="E18" i="1" s="1"/>
  <c r="L35" i="282"/>
  <c r="E30" i="1" s="1"/>
  <c r="L55" i="276"/>
  <c r="E15" i="1" s="1"/>
  <c r="M7" i="320"/>
  <c r="F11" i="1" s="1"/>
  <c r="M14" i="293"/>
  <c r="F76" i="1" s="1"/>
  <c r="M21" i="289"/>
  <c r="M19" i="192"/>
  <c r="M4" i="303"/>
  <c r="M19" i="262"/>
  <c r="M15" i="290"/>
  <c r="F45" i="1" s="1"/>
  <c r="M17" i="285"/>
  <c r="F85" i="1" s="1"/>
  <c r="M10" i="265"/>
  <c r="F55" i="1" s="1"/>
  <c r="M26" i="258"/>
  <c r="F51" i="1" s="1"/>
  <c r="M47" i="256"/>
  <c r="M12" i="249"/>
  <c r="F63" i="1" s="1"/>
  <c r="M39" i="243"/>
  <c r="M4" i="242"/>
  <c r="M13" i="200"/>
  <c r="F22" i="1" s="1"/>
  <c r="M11" i="204"/>
  <c r="F77" i="1" s="1"/>
  <c r="M12" i="202"/>
  <c r="F43" i="1" s="1"/>
  <c r="M17" i="199"/>
  <c r="F16" i="1" s="1"/>
  <c r="M19" i="198"/>
  <c r="F23" i="1" s="1"/>
  <c r="M9" i="197"/>
  <c r="F78" i="1" s="1"/>
  <c r="M8" i="196"/>
  <c r="F205" i="1" s="1"/>
  <c r="M22" i="168"/>
  <c r="O22" i="168" s="1"/>
  <c r="M6" i="190"/>
  <c r="M16" i="188"/>
  <c r="F50" i="1" s="1"/>
  <c r="M11" i="187"/>
  <c r="F86" i="1" s="1"/>
  <c r="E74" i="1"/>
  <c r="M39" i="185"/>
  <c r="M11" i="163"/>
  <c r="F29" i="1" s="1"/>
  <c r="M33" i="143"/>
  <c r="M16" i="145"/>
  <c r="F32" i="1" s="1"/>
  <c r="M11" i="139"/>
  <c r="F66" i="1" s="1"/>
  <c r="O8" i="426" l="1"/>
  <c r="O4" i="429"/>
  <c r="F111" i="1"/>
  <c r="O10" i="407"/>
  <c r="O9" i="383"/>
  <c r="F38" i="1"/>
  <c r="O5" i="439"/>
  <c r="F184" i="1"/>
  <c r="O15" i="418"/>
  <c r="F35" i="1"/>
  <c r="O8" i="427"/>
  <c r="O8" i="417"/>
  <c r="O17" i="172"/>
  <c r="F60" i="1"/>
  <c r="O19" i="344"/>
  <c r="F87" i="1"/>
  <c r="O19" i="192"/>
  <c r="F57" i="1"/>
  <c r="O7" i="433"/>
  <c r="F126" i="1"/>
  <c r="O7" i="430"/>
  <c r="F104" i="1"/>
  <c r="O11" i="422"/>
  <c r="O10" i="416"/>
  <c r="O12" i="423"/>
  <c r="M10" i="412"/>
  <c r="O13" i="420"/>
  <c r="O19" i="419"/>
  <c r="M10" i="413"/>
  <c r="F26" i="1" s="1"/>
  <c r="M4" i="414"/>
  <c r="E179" i="1"/>
  <c r="O8" i="403"/>
  <c r="F137" i="1"/>
  <c r="O7" i="404"/>
  <c r="F206" i="1"/>
  <c r="O8" i="405"/>
  <c r="O7" i="408"/>
  <c r="F119" i="1"/>
  <c r="O7" i="406"/>
  <c r="F192" i="1"/>
  <c r="M10" i="409"/>
  <c r="F62" i="1" s="1"/>
  <c r="O7" i="411"/>
  <c r="F166" i="1"/>
  <c r="O18" i="410"/>
  <c r="M45" i="270"/>
  <c r="O45" i="270" s="1"/>
  <c r="F167" i="1"/>
  <c r="F175" i="1"/>
  <c r="O16" i="400"/>
  <c r="O14" i="394"/>
  <c r="O4" i="399"/>
  <c r="F199" i="1"/>
  <c r="O8" i="395"/>
  <c r="O4" i="398"/>
  <c r="F151" i="1"/>
  <c r="O10" i="396"/>
  <c r="O14" i="401"/>
  <c r="O4" i="392"/>
  <c r="O4" i="397"/>
  <c r="F207" i="1"/>
  <c r="O7" i="402"/>
  <c r="F198" i="1"/>
  <c r="O4" i="391"/>
  <c r="F168" i="1"/>
  <c r="O19" i="384"/>
  <c r="O7" i="320"/>
  <c r="O14" i="293"/>
  <c r="M74" i="261"/>
  <c r="O74" i="261" s="1"/>
  <c r="O11" i="333"/>
  <c r="O27" i="352"/>
  <c r="M24" i="287"/>
  <c r="O24" i="287" s="1"/>
  <c r="M55" i="276"/>
  <c r="O55" i="276" s="1"/>
  <c r="M35" i="282"/>
  <c r="O12" i="249"/>
  <c r="O15" i="290"/>
  <c r="O21" i="289"/>
  <c r="F47" i="1"/>
  <c r="O4" i="303"/>
  <c r="F173" i="1"/>
  <c r="O9" i="197"/>
  <c r="O11" i="204"/>
  <c r="O10" i="265"/>
  <c r="O19" i="262"/>
  <c r="F19" i="1"/>
  <c r="O26" i="258"/>
  <c r="O47" i="256"/>
  <c r="F33" i="1"/>
  <c r="O12" i="202"/>
  <c r="O39" i="243"/>
  <c r="F61" i="1"/>
  <c r="O4" i="242"/>
  <c r="F172" i="1"/>
  <c r="O17" i="285"/>
  <c r="O11" i="187"/>
  <c r="O16" i="145"/>
  <c r="O13" i="200"/>
  <c r="O17" i="199"/>
  <c r="O19" i="198"/>
  <c r="O8" i="196"/>
  <c r="O11" i="163"/>
  <c r="O6" i="190"/>
  <c r="F115" i="1"/>
  <c r="O16" i="188"/>
  <c r="F74" i="1"/>
  <c r="O39" i="185"/>
  <c r="F20" i="1"/>
  <c r="O33" i="143"/>
  <c r="F40" i="1"/>
  <c r="E25" i="1"/>
  <c r="D25" i="1"/>
  <c r="O11" i="139"/>
  <c r="O10" i="412" l="1"/>
  <c r="F64" i="1"/>
  <c r="O35" i="282"/>
  <c r="F30" i="1"/>
  <c r="F24" i="1"/>
  <c r="O10" i="409"/>
  <c r="O4" i="414"/>
  <c r="F179" i="1"/>
  <c r="O10" i="413"/>
  <c r="F15" i="1"/>
  <c r="F21" i="1"/>
  <c r="F18" i="1"/>
  <c r="F25" i="1"/>
</calcChain>
</file>

<file path=xl/sharedStrings.xml><?xml version="1.0" encoding="utf-8"?>
<sst xmlns="http://schemas.openxmlformats.org/spreadsheetml/2006/main" count="7728" uniqueCount="285">
  <si>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</si>
  <si>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</si>
  <si>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</si>
  <si>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</si>
  <si>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</si>
  <si>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</si>
  <si>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</si>
  <si>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</si>
  <si>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</si>
  <si>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</si>
  <si>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</si>
  <si>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</si>
  <si>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</si>
  <si>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</si>
  <si>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</si>
  <si>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</si>
  <si>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</si>
  <si>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</si>
  <si>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# Of Targets</t>
  </si>
  <si>
    <t>Back to Ranking</t>
  </si>
  <si>
    <t xml:space="preserve"> Outlaw Heavy</t>
  </si>
  <si>
    <t>Billy Hudson</t>
  </si>
  <si>
    <t>Travis Davis</t>
  </si>
  <si>
    <t>Steve Kiemele</t>
  </si>
  <si>
    <t>Harold Reynolds</t>
  </si>
  <si>
    <t>Elberton, GA #2</t>
  </si>
  <si>
    <t>Elberton, GA</t>
  </si>
  <si>
    <t>Outlaw Heavy</t>
  </si>
  <si>
    <t>Outlaw Hvy</t>
  </si>
  <si>
    <t>San Angelo, TX</t>
  </si>
  <si>
    <t>Belton, SC</t>
  </si>
  <si>
    <t>Melvin Ferguson</t>
  </si>
  <si>
    <t>Daniel Henry</t>
  </si>
  <si>
    <t>Hubert Kelsheimer</t>
  </si>
  <si>
    <t>Boerne, TX</t>
  </si>
  <si>
    <t>Laurel, MS</t>
  </si>
  <si>
    <t>Ricky Haley</t>
  </si>
  <si>
    <t>Jim Swaringin</t>
  </si>
  <si>
    <t>Freddy Geiselbreth</t>
  </si>
  <si>
    <t>Van Presson</t>
  </si>
  <si>
    <t>Bud Stell</t>
  </si>
  <si>
    <t xml:space="preserve">Outlaw Hvy </t>
  </si>
  <si>
    <t>Robert Benoit II</t>
  </si>
  <si>
    <t>Iowa, LA</t>
  </si>
  <si>
    <t>Tommy Cole</t>
  </si>
  <si>
    <t>John Laseter</t>
  </si>
  <si>
    <t>Bobby Young</t>
  </si>
  <si>
    <t>Charles Knight</t>
  </si>
  <si>
    <t>Dean Irvin</t>
  </si>
  <si>
    <t>Kevin Sullivan</t>
  </si>
  <si>
    <t>Jackson, KY</t>
  </si>
  <si>
    <t>Wilmore,KY</t>
  </si>
  <si>
    <t>Bill Smith</t>
  </si>
  <si>
    <t>Foster Arvin</t>
  </si>
  <si>
    <t>Greg Smetanko</t>
  </si>
  <si>
    <t>Jeff Lewis</t>
  </si>
  <si>
    <t>Jeromy Viands</t>
  </si>
  <si>
    <t>Jody Campbell</t>
  </si>
  <si>
    <t>Jud Denniston</t>
  </si>
  <si>
    <t>Mike Gross</t>
  </si>
  <si>
    <t>Steve DuVall</t>
  </si>
  <si>
    <t>Bill Middlebrook</t>
  </si>
  <si>
    <t>Cecil Combs</t>
  </si>
  <si>
    <t>Danny Sissom</t>
  </si>
  <si>
    <t>Madisonville, TN</t>
  </si>
  <si>
    <t>Don Tucker</t>
  </si>
  <si>
    <t>Jim Parnell</t>
  </si>
  <si>
    <t>Bill Glausier</t>
  </si>
  <si>
    <t>Johnny Montgomery</t>
  </si>
  <si>
    <t>Curtis Jenkins</t>
  </si>
  <si>
    <t>Biloxi, MS</t>
  </si>
  <si>
    <t>Bruce Karsch</t>
  </si>
  <si>
    <t>David Ellwood</t>
  </si>
  <si>
    <t>Les Lala</t>
  </si>
  <si>
    <t>ABRA OUTLAW HEAVY RANKING 2023</t>
  </si>
  <si>
    <t>JEFF LEWIS</t>
  </si>
  <si>
    <t>Kevin sullivan</t>
  </si>
  <si>
    <t>BEN JOHNSON</t>
  </si>
  <si>
    <t>Ben Johnson</t>
  </si>
  <si>
    <t>Gary Henry</t>
  </si>
  <si>
    <t>Glenn Dickson</t>
  </si>
  <si>
    <t>Jack Hutchinson</t>
  </si>
  <si>
    <t>Jeffery Wilson</t>
  </si>
  <si>
    <t>John Hovan</t>
  </si>
  <si>
    <t>John Oren</t>
  </si>
  <si>
    <t>Ken Osmond</t>
  </si>
  <si>
    <t>Larry Mcgill</t>
  </si>
  <si>
    <t>Ricky Kyker</t>
  </si>
  <si>
    <t>Robert Boykin</t>
  </si>
  <si>
    <t>Steven Decateau</t>
  </si>
  <si>
    <t>Tao Irtz</t>
  </si>
  <si>
    <t>Troy Gibbens</t>
  </si>
  <si>
    <t>Wayne Argence</t>
  </si>
  <si>
    <t>Brad Palmer</t>
  </si>
  <si>
    <t>HillTop</t>
  </si>
  <si>
    <t>Brian Gilliland</t>
  </si>
  <si>
    <t>Connel Rowe</t>
  </si>
  <si>
    <t>Frank Baird</t>
  </si>
  <si>
    <t>Glen Dawson</t>
  </si>
  <si>
    <t>Greg George</t>
  </si>
  <si>
    <t>Howard Ary</t>
  </si>
  <si>
    <t>John Petteruti</t>
  </si>
  <si>
    <t>Mary Webb</t>
  </si>
  <si>
    <t>Nick Palmer</t>
  </si>
  <si>
    <t>Sherman White</t>
  </si>
  <si>
    <t>Tim Rowlands</t>
  </si>
  <si>
    <t>Tony Picarelli</t>
  </si>
  <si>
    <t>Jerry Hensler</t>
  </si>
  <si>
    <t>Josie Hensler</t>
  </si>
  <si>
    <t>Bill Poor</t>
  </si>
  <si>
    <t>Delphos, OH</t>
  </si>
  <si>
    <t>Doug Depweg</t>
  </si>
  <si>
    <t>John Hakius</t>
  </si>
  <si>
    <t>Samantha Carlin</t>
  </si>
  <si>
    <t>Samatha Carlin</t>
  </si>
  <si>
    <t>Ben Brown</t>
  </si>
  <si>
    <t>Scott McClure</t>
  </si>
  <si>
    <t>Celina, OH</t>
  </si>
  <si>
    <t>Brendan Prebish</t>
  </si>
  <si>
    <t>Ashtabula, OH</t>
  </si>
  <si>
    <t>Bruce Cameron</t>
  </si>
  <si>
    <t>Bruce Postlethwait</t>
  </si>
  <si>
    <t>Brushy Mtn,  VA</t>
  </si>
  <si>
    <t>Somerset, KY</t>
  </si>
  <si>
    <t>Dave Renfroe</t>
  </si>
  <si>
    <t>Gary Gallion</t>
  </si>
  <si>
    <t>George Donavon</t>
  </si>
  <si>
    <t>Jeff Cale</t>
  </si>
  <si>
    <t>Jeff Davis</t>
  </si>
  <si>
    <t>Jeff Riester</t>
  </si>
  <si>
    <t>Joe Craig</t>
  </si>
  <si>
    <t>Joe Di Donato</t>
  </si>
  <si>
    <t>Ken Mix</t>
  </si>
  <si>
    <t>Leon Switalski</t>
  </si>
  <si>
    <t>Mingo Harkness</t>
  </si>
  <si>
    <t>Tia Craig</t>
  </si>
  <si>
    <t>Tom Woebkenberg</t>
  </si>
  <si>
    <t>Arthur Cole</t>
  </si>
  <si>
    <t>Bristol, VA</t>
  </si>
  <si>
    <t>Bill Myers</t>
  </si>
  <si>
    <t>Claude Pennington</t>
  </si>
  <si>
    <t>David Jennings</t>
  </si>
  <si>
    <t>Jay Boyd</t>
  </si>
  <si>
    <t>Roger Foshee</t>
  </si>
  <si>
    <t>Russ Peters</t>
  </si>
  <si>
    <t>Steve Pennington</t>
  </si>
  <si>
    <t>Bristol,VA</t>
  </si>
  <si>
    <t>Biloxi MS</t>
  </si>
  <si>
    <t>Glen Dickson</t>
  </si>
  <si>
    <t>Brushy Mtn, VA</t>
  </si>
  <si>
    <t>Dennis Cahill</t>
  </si>
  <si>
    <t>Phil Mallegni</t>
  </si>
  <si>
    <t>Craig Bailey</t>
  </si>
  <si>
    <t>Brandon Eversole</t>
  </si>
  <si>
    <t>Mt. Sterling, KY</t>
  </si>
  <si>
    <t>Ann Tucker</t>
  </si>
  <si>
    <t>Devon Tomlinson</t>
  </si>
  <si>
    <t>Ethan Cole</t>
  </si>
  <si>
    <t>Jim Peightal</t>
  </si>
  <si>
    <t>Joe Jarrell</t>
  </si>
  <si>
    <t>John Gleto</t>
  </si>
  <si>
    <t>Pam Gates</t>
  </si>
  <si>
    <t>Ronald Blasko</t>
  </si>
  <si>
    <t>Windber, PA</t>
  </si>
  <si>
    <t>Eric Halfacre</t>
  </si>
  <si>
    <t>Evelio McDonald</t>
  </si>
  <si>
    <t>Rebecca Carroll</t>
  </si>
  <si>
    <t>Justin Fortson</t>
  </si>
  <si>
    <t>Keith Stilltner</t>
  </si>
  <si>
    <t>Rick Edington</t>
  </si>
  <si>
    <t>Steve Reynolds</t>
  </si>
  <si>
    <t>Arch Morgan</t>
  </si>
  <si>
    <t>Kenny Huth</t>
  </si>
  <si>
    <t>Marvin Batliner</t>
  </si>
  <si>
    <t>Raymond Stewart</t>
  </si>
  <si>
    <t>Ricky Eldridge</t>
  </si>
  <si>
    <t>Tom Loomis</t>
  </si>
  <si>
    <t>Annette Rowe</t>
  </si>
  <si>
    <t>Bill Dooley</t>
  </si>
  <si>
    <t>Bill Simmons</t>
  </si>
  <si>
    <t>Chuck Morrell</t>
  </si>
  <si>
    <t>David Renfroe</t>
  </si>
  <si>
    <t>Dean Ackman</t>
  </si>
  <si>
    <t>Del Smith</t>
  </si>
  <si>
    <t>Don Kowalsky</t>
  </si>
  <si>
    <t>Ethan Pennington</t>
  </si>
  <si>
    <t>Jason Frymier</t>
  </si>
  <si>
    <t>Judy Gallion</t>
  </si>
  <si>
    <t>Lacey Allman</t>
  </si>
  <si>
    <t>Leo Maaoia</t>
  </si>
  <si>
    <t>Marise Maaoia</t>
  </si>
  <si>
    <t>Richard Lightfoot</t>
  </si>
  <si>
    <t>Steve Bates</t>
  </si>
  <si>
    <t>Steve  Pennington</t>
  </si>
  <si>
    <t xml:space="preserve">Brad Palmer </t>
  </si>
  <si>
    <t xml:space="preserve">Steve Bates </t>
  </si>
  <si>
    <t>John Comer</t>
  </si>
  <si>
    <t>Paul Dyer</t>
  </si>
  <si>
    <t>John Petterituti</t>
  </si>
  <si>
    <t>Phil Maligini</t>
  </si>
  <si>
    <t>Dalton Naquin</t>
  </si>
  <si>
    <t>James Freeman</t>
  </si>
  <si>
    <t>Mark Lippi</t>
  </si>
  <si>
    <t>Ray Miller</t>
  </si>
  <si>
    <t>Ricky haley</t>
  </si>
  <si>
    <t>JODY CAMPBELL</t>
  </si>
  <si>
    <t>Billy Miller</t>
  </si>
  <si>
    <t>Dave Randolph</t>
  </si>
  <si>
    <t>David McGeorge</t>
  </si>
  <si>
    <t>Erica Smith</t>
  </si>
  <si>
    <t>H I Stroth</t>
  </si>
  <si>
    <t>Manual Hooten</t>
  </si>
  <si>
    <t>Wally Smallwood</t>
  </si>
  <si>
    <t>DAVID MCGEORGE</t>
  </si>
  <si>
    <t>ERICA SMITH</t>
  </si>
  <si>
    <t>H.I. Stroth</t>
  </si>
  <si>
    <t>MANUAL HOOTEN</t>
  </si>
  <si>
    <t>WALLY SMALLWOOD</t>
  </si>
  <si>
    <t>David Buckley</t>
  </si>
  <si>
    <t>Ken Baker</t>
  </si>
  <si>
    <t>Davis Randolph</t>
  </si>
  <si>
    <t>Stanley Canter</t>
  </si>
  <si>
    <t>David Randolph</t>
  </si>
  <si>
    <t>Dale Taylor</t>
  </si>
  <si>
    <t>John Williams</t>
  </si>
  <si>
    <t>Derrick Morgan</t>
  </si>
  <si>
    <t>Glenn Lancaster</t>
  </si>
  <si>
    <t>Jack Baker</t>
  </si>
  <si>
    <t>Matthew Tignor</t>
  </si>
  <si>
    <t>Scott Jackson</t>
  </si>
  <si>
    <t>Phillip Beekley</t>
  </si>
  <si>
    <t>Philip Beekley</t>
  </si>
  <si>
    <t>Ashley Frantz</t>
  </si>
  <si>
    <t>Rose Allbright</t>
  </si>
  <si>
    <t>Mark Harrison</t>
  </si>
  <si>
    <t>Jon McGeorge</t>
  </si>
  <si>
    <t>Fred Lotts</t>
  </si>
  <si>
    <t>Sahar Lotts</t>
  </si>
  <si>
    <t>Sarah Lotts</t>
  </si>
  <si>
    <t>Brandon Hayes</t>
  </si>
  <si>
    <t xml:space="preserve">Brandon Hayes </t>
  </si>
  <si>
    <t>Larry McGill</t>
  </si>
  <si>
    <t>Corey Applewhite</t>
  </si>
  <si>
    <t>Dan Patchin</t>
  </si>
  <si>
    <t>Benji Matoy</t>
  </si>
  <si>
    <t>Donnie Melson</t>
  </si>
  <si>
    <t>Howard Wilson</t>
  </si>
  <si>
    <t>Mark Davis</t>
  </si>
  <si>
    <t>DONNIE MELSON</t>
  </si>
  <si>
    <t>HOWARD WILSON</t>
  </si>
  <si>
    <t>MARK DAVIS</t>
  </si>
  <si>
    <t>Jay Fruth</t>
  </si>
  <si>
    <t>Jim Parker</t>
  </si>
  <si>
    <t>WALLACE SMALLWOOD</t>
  </si>
  <si>
    <t>Leigh Thomas</t>
  </si>
  <si>
    <t>Roy Cressinger</t>
  </si>
  <si>
    <t>Ted Carmody</t>
  </si>
  <si>
    <t>Tim Thomas</t>
  </si>
  <si>
    <t>Steve Duvall</t>
  </si>
  <si>
    <t>Randy Herrmann</t>
  </si>
  <si>
    <t>Tyson Gross</t>
  </si>
  <si>
    <t>Phil Blower</t>
  </si>
  <si>
    <t>Terry Kinsley</t>
  </si>
  <si>
    <t>Terry Knisley</t>
  </si>
  <si>
    <t>Troy Gibbons</t>
  </si>
  <si>
    <t>Joe DiDonato</t>
  </si>
  <si>
    <t>Connal Rowe</t>
  </si>
  <si>
    <t>Dana Waxler</t>
  </si>
  <si>
    <t>Doug Gates</t>
  </si>
  <si>
    <t>Marcom Majors</t>
  </si>
  <si>
    <t>Charles Mullins</t>
  </si>
  <si>
    <t>James Carroll</t>
  </si>
  <si>
    <t>Jamie Penton</t>
  </si>
  <si>
    <t>Jason Edwards</t>
  </si>
  <si>
    <t>Dave Eisenschmied</t>
  </si>
  <si>
    <t>Brandon Tharp</t>
  </si>
  <si>
    <t>Fred Jamison</t>
  </si>
  <si>
    <t>Les Williams</t>
  </si>
  <si>
    <t>John Plummer</t>
  </si>
  <si>
    <t>Jim Dupin II</t>
  </si>
  <si>
    <t>Jim Haley</t>
  </si>
  <si>
    <t>Kelly Edwards</t>
  </si>
  <si>
    <t>Jerry Graves</t>
  </si>
  <si>
    <t>Walter Smith</t>
  </si>
  <si>
    <t>National Aggregate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</si>
</sst>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General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0"/>
      <color rgb="FFFF0000"/>
      <name val="Arial"/>
      <family val="2"/>
    </font>
    <font>
      <b/>
      <u/>
      <sz val="11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u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8" fillId="0" borderId="0"/>
  </cellStyleXfs>
  <cellXfs count="97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 wrapText="1" shrinkToFit="1"/>
    </xf>
    <xf numFmtId="0" fontId="5" fillId="0" borderId="1" xfId="0" applyFont="1" applyBorder="1" applyAlignment="1" applyProtection="1">
      <alignment horizontal="center"/>
      <protection locked="0"/>
    </xf>
    <xf numFmtId="14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 applyProtection="1">
      <alignment horizontal="center"/>
      <protection locked="0"/>
    </xf>
    <xf numFmtId="2" fontId="1" fillId="2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1" fontId="5" fillId="0" borderId="1" xfId="0" applyNumberFormat="1" applyFont="1" applyBorder="1" applyAlignment="1" applyProtection="1">
      <alignment horizontal="center" wrapText="1"/>
      <protection hidden="1"/>
    </xf>
    <xf numFmtId="2" fontId="5" fillId="0" borderId="1" xfId="0" applyNumberFormat="1" applyFont="1" applyBorder="1" applyAlignment="1" applyProtection="1">
      <alignment horizontal="center"/>
      <protection hidden="1"/>
    </xf>
    <xf numFmtId="1" fontId="5" fillId="0" borderId="1" xfId="0" applyNumberFormat="1" applyFont="1" applyBorder="1" applyAlignment="1" applyProtection="1">
      <alignment horizontal="center"/>
      <protection hidden="1"/>
    </xf>
    <xf numFmtId="2" fontId="5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0" fontId="5" fillId="0" borderId="0" xfId="0" applyFont="1" applyAlignment="1">
      <alignment horizontal="center" wrapText="1" shrinkToFit="1"/>
    </xf>
    <xf numFmtId="0" fontId="5" fillId="0" borderId="0" xfId="0" applyFont="1" applyAlignment="1" applyProtection="1">
      <alignment horizontal="center"/>
      <protection locked="0"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1" fontId="5" fillId="0" borderId="0" xfId="0" applyNumberFormat="1" applyFont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 wrapText="1"/>
      <protection hidden="1"/>
    </xf>
    <xf numFmtId="2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Alignment="1" applyProtection="1">
      <alignment horizontal="center" wrapText="1"/>
      <protection hidden="1"/>
    </xf>
    <xf numFmtId="0" fontId="7" fillId="0" borderId="0" xfId="0" applyFont="1" applyAlignment="1">
      <alignment horizontal="center"/>
    </xf>
    <xf numFmtId="0" fontId="5" fillId="5" borderId="1" xfId="0" applyFont="1" applyFill="1" applyBorder="1" applyAlignment="1" applyProtection="1">
      <alignment horizontal="center"/>
      <protection locked="0"/>
    </xf>
    <xf numFmtId="4" fontId="5" fillId="0" borderId="1" xfId="0" applyNumberFormat="1" applyFont="1" applyBorder="1" applyAlignment="1" applyProtection="1">
      <alignment horizontal="center"/>
      <protection hidden="1"/>
    </xf>
    <xf numFmtId="4" fontId="5" fillId="0" borderId="1" xfId="0" applyNumberFormat="1" applyFont="1" applyBorder="1" applyAlignment="1" applyProtection="1">
      <alignment horizontal="center" wrapText="1"/>
      <protection hidden="1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locked="0"/>
    </xf>
    <xf numFmtId="1" fontId="10" fillId="0" borderId="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 wrapText="1" shrinkToFit="1"/>
    </xf>
    <xf numFmtId="0" fontId="11" fillId="0" borderId="0" xfId="1" applyFont="1" applyFill="1" applyAlignment="1" applyProtection="1">
      <alignment horizontal="center" vertical="center"/>
      <protection locked="0"/>
    </xf>
    <xf numFmtId="1" fontId="7" fillId="0" borderId="0" xfId="0" applyNumberFormat="1" applyFont="1" applyAlignment="1">
      <alignment horizontal="center" vertical="center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 shrinkToFit="1"/>
    </xf>
    <xf numFmtId="0" fontId="11" fillId="3" borderId="0" xfId="1" applyFont="1" applyFill="1" applyAlignment="1">
      <alignment horizontal="center" vertical="center"/>
    </xf>
    <xf numFmtId="1" fontId="7" fillId="3" borderId="0" xfId="0" applyNumberFormat="1" applyFont="1" applyFill="1" applyAlignment="1">
      <alignment horizontal="center" vertical="center"/>
    </xf>
    <xf numFmtId="2" fontId="7" fillId="3" borderId="0" xfId="0" applyNumberFormat="1" applyFont="1" applyFill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wrapText="1" shrinkToFit="1"/>
    </xf>
    <xf numFmtId="1" fontId="5" fillId="5" borderId="1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 wrapText="1" shrinkToFit="1"/>
    </xf>
    <xf numFmtId="0" fontId="5" fillId="5" borderId="2" xfId="0" applyFont="1" applyFill="1" applyBorder="1" applyAlignment="1" applyProtection="1">
      <alignment horizontal="center"/>
      <protection locked="0"/>
    </xf>
    <xf numFmtId="14" fontId="5" fillId="5" borderId="2" xfId="0" applyNumberFormat="1" applyFont="1" applyFill="1" applyBorder="1" applyAlignment="1">
      <alignment horizontal="center"/>
    </xf>
    <xf numFmtId="49" fontId="5" fillId="5" borderId="2" xfId="0" applyNumberFormat="1" applyFont="1" applyFill="1" applyBorder="1" applyAlignment="1">
      <alignment horizontal="center" wrapText="1"/>
    </xf>
    <xf numFmtId="1" fontId="5" fillId="5" borderId="2" xfId="0" applyNumberFormat="1" applyFont="1" applyFill="1" applyBorder="1" applyAlignment="1" applyProtection="1">
      <alignment horizontal="center"/>
      <protection locked="0"/>
    </xf>
    <xf numFmtId="1" fontId="10" fillId="5" borderId="2" xfId="0" applyNumberFormat="1" applyFont="1" applyFill="1" applyBorder="1" applyAlignment="1" applyProtection="1">
      <alignment horizontal="center"/>
      <protection locked="0"/>
    </xf>
    <xf numFmtId="1" fontId="5" fillId="5" borderId="2" xfId="0" applyNumberFormat="1" applyFont="1" applyFill="1" applyBorder="1" applyAlignment="1" applyProtection="1">
      <alignment horizontal="center" wrapText="1"/>
      <protection hidden="1"/>
    </xf>
    <xf numFmtId="2" fontId="5" fillId="5" borderId="2" xfId="0" applyNumberFormat="1" applyFont="1" applyFill="1" applyBorder="1" applyAlignment="1" applyProtection="1">
      <alignment horizontal="center"/>
      <protection hidden="1"/>
    </xf>
    <xf numFmtId="1" fontId="5" fillId="5" borderId="2" xfId="0" applyNumberFormat="1" applyFont="1" applyFill="1" applyBorder="1" applyAlignment="1" applyProtection="1">
      <alignment horizontal="center"/>
      <protection hidden="1"/>
    </xf>
    <xf numFmtId="2" fontId="5" fillId="5" borderId="2" xfId="0" applyNumberFormat="1" applyFont="1" applyFill="1" applyBorder="1" applyAlignment="1" applyProtection="1">
      <alignment horizontal="center" wrapText="1"/>
      <protection hidden="1"/>
    </xf>
    <xf numFmtId="14" fontId="5" fillId="5" borderId="1" xfId="0" applyNumberFormat="1" applyFont="1" applyFill="1" applyBorder="1" applyAlignment="1">
      <alignment horizontal="center"/>
    </xf>
    <xf numFmtId="49" fontId="5" fillId="5" borderId="1" xfId="0" applyNumberFormat="1" applyFont="1" applyFill="1" applyBorder="1" applyAlignment="1">
      <alignment horizontal="center" wrapText="1"/>
    </xf>
    <xf numFmtId="1" fontId="5" fillId="5" borderId="1" xfId="0" applyNumberFormat="1" applyFont="1" applyFill="1" applyBorder="1" applyAlignment="1" applyProtection="1">
      <alignment horizontal="center" wrapText="1"/>
      <protection hidden="1"/>
    </xf>
    <xf numFmtId="2" fontId="5" fillId="5" borderId="1" xfId="0" applyNumberFormat="1" applyFont="1" applyFill="1" applyBorder="1" applyAlignment="1" applyProtection="1">
      <alignment horizontal="center"/>
      <protection hidden="1"/>
    </xf>
    <xf numFmtId="1" fontId="5" fillId="5" borderId="1" xfId="0" applyNumberFormat="1" applyFont="1" applyFill="1" applyBorder="1" applyAlignment="1" applyProtection="1">
      <alignment horizontal="center"/>
      <protection hidden="1"/>
    </xf>
    <xf numFmtId="2" fontId="5" fillId="5" borderId="1" xfId="0" applyNumberFormat="1" applyFont="1" applyFill="1" applyBorder="1" applyAlignment="1" applyProtection="1">
      <alignment horizontal="center" wrapText="1"/>
      <protection hidden="1"/>
    </xf>
    <xf numFmtId="1" fontId="10" fillId="5" borderId="1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7" fillId="2" borderId="0" xfId="0" applyFont="1" applyFill="1" applyAlignment="1">
      <alignment horizontal="center"/>
    </xf>
    <xf numFmtId="0" fontId="11" fillId="0" borderId="0" xfId="1" applyFont="1" applyFill="1" applyAlignment="1">
      <alignment horizontal="center"/>
    </xf>
    <xf numFmtId="1" fontId="17" fillId="0" borderId="1" xfId="0" applyNumberFormat="1" applyFont="1" applyBorder="1" applyAlignment="1" applyProtection="1">
      <alignment horizontal="center"/>
      <protection locked="0"/>
    </xf>
    <xf numFmtId="0" fontId="18" fillId="0" borderId="0" xfId="1" applyFont="1" applyFill="1" applyAlignment="1">
      <alignment horizontal="center"/>
    </xf>
    <xf numFmtId="0" fontId="5" fillId="0" borderId="3" xfId="0" applyFont="1" applyBorder="1" applyAlignment="1">
      <alignment horizontal="center" wrapText="1" shrinkToFit="1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1" fontId="16" fillId="0" borderId="1" xfId="0" applyNumberFormat="1" applyFont="1" applyBorder="1" applyAlignment="1" applyProtection="1">
      <alignment horizontal="center"/>
      <protection locked="0"/>
    </xf>
    <xf numFmtId="1" fontId="16" fillId="0" borderId="2" xfId="0" applyNumberFormat="1" applyFont="1" applyBorder="1" applyAlignment="1" applyProtection="1">
      <alignment horizontal="center"/>
      <protection locked="0"/>
    </xf>
    <xf numFmtId="0" fontId="12" fillId="2" borderId="0" xfId="0" applyFont="1" applyFill="1" applyAlignment="1">
      <alignment horizontal="center"/>
    </xf>
    <xf numFmtId="0" fontId="13" fillId="0" borderId="0" xfId="0" applyFont="1"/>
    <xf numFmtId="0" fontId="14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</cellXfs>
  <cellStyles count="3">
    <cellStyle name="Excel Built-in Normal" xfId="2" xr:uid="{D62EAE8A-3017-4EA5-BDA3-FB38109B3935}"/>
    <cellStyle name="Hyperlink" xfId="1" builtinId="8"/>
    <cellStyle name="Normal" xfId="0" builtinId="0"/>
  </cellStyles>
  <dxfs count="319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91" Type="http://schemas.openxmlformats.org/officeDocument/2006/relationships/worksheet" Target="worksheets/sheet191.xml"/><Relationship Id="rId205" Type="http://schemas.openxmlformats.org/officeDocument/2006/relationships/worksheet" Target="worksheets/sheet205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worksheet" Target="worksheets/sheet181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92" Type="http://schemas.openxmlformats.org/officeDocument/2006/relationships/worksheet" Target="worksheets/sheet192.xml"/><Relationship Id="rId206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182" Type="http://schemas.openxmlformats.org/officeDocument/2006/relationships/worksheet" Target="worksheets/sheet182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5" Type="http://schemas.openxmlformats.org/officeDocument/2006/relationships/worksheet" Target="worksheets/sheet65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51" Type="http://schemas.openxmlformats.org/officeDocument/2006/relationships/worksheet" Target="worksheets/sheet151.xml"/><Relationship Id="rId172" Type="http://schemas.openxmlformats.org/officeDocument/2006/relationships/worksheet" Target="worksheets/sheet172.xml"/><Relationship Id="rId193" Type="http://schemas.openxmlformats.org/officeDocument/2006/relationships/worksheet" Target="worksheets/sheet193.xml"/><Relationship Id="rId207" Type="http://schemas.openxmlformats.org/officeDocument/2006/relationships/theme" Target="theme/theme1.xml"/><Relationship Id="rId13" Type="http://schemas.openxmlformats.org/officeDocument/2006/relationships/worksheet" Target="worksheets/sheet13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20" Type="http://schemas.openxmlformats.org/officeDocument/2006/relationships/worksheet" Target="worksheets/sheet120.xml"/><Relationship Id="rId141" Type="http://schemas.openxmlformats.org/officeDocument/2006/relationships/worksheet" Target="worksheets/sheet141.xml"/><Relationship Id="rId7" Type="http://schemas.openxmlformats.org/officeDocument/2006/relationships/worksheet" Target="worksheets/sheet7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4" Type="http://schemas.openxmlformats.org/officeDocument/2006/relationships/worksheet" Target="worksheets/sheet24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31" Type="http://schemas.openxmlformats.org/officeDocument/2006/relationships/worksheet" Target="worksheets/sheet131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worksheet" Target="worksheets/sheet194.xml"/><Relationship Id="rId199" Type="http://schemas.openxmlformats.org/officeDocument/2006/relationships/worksheet" Target="worksheets/sheet199.xml"/><Relationship Id="rId203" Type="http://schemas.openxmlformats.org/officeDocument/2006/relationships/worksheet" Target="worksheets/sheet203.xml"/><Relationship Id="rId208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189" Type="http://schemas.openxmlformats.org/officeDocument/2006/relationships/worksheet" Target="worksheets/sheet189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95" Type="http://schemas.openxmlformats.org/officeDocument/2006/relationships/worksheet" Target="worksheets/sheet195.xml"/><Relationship Id="rId209" Type="http://schemas.openxmlformats.org/officeDocument/2006/relationships/sharedStrings" Target="sharedStrings.xml"/><Relationship Id="rId190" Type="http://schemas.openxmlformats.org/officeDocument/2006/relationships/worksheet" Target="worksheets/sheet190.xml"/><Relationship Id="rId204" Type="http://schemas.openxmlformats.org/officeDocument/2006/relationships/worksheet" Target="worksheets/sheet204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worksheet" Target="worksheets/sheet18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10" Type="http://schemas.openxmlformats.org/officeDocument/2006/relationships/calcChain" Target="calcChain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96" Type="http://schemas.openxmlformats.org/officeDocument/2006/relationships/worksheet" Target="worksheets/sheet196.xml"/><Relationship Id="rId200" Type="http://schemas.openxmlformats.org/officeDocument/2006/relationships/worksheet" Target="worksheets/sheet200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worksheet" Target="worksheets/sheet186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97" Type="http://schemas.openxmlformats.org/officeDocument/2006/relationships/worksheet" Target="worksheets/sheet197.xml"/><Relationship Id="rId201" Type="http://schemas.openxmlformats.org/officeDocument/2006/relationships/worksheet" Target="worksheets/sheet201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87" Type="http://schemas.openxmlformats.org/officeDocument/2006/relationships/worksheet" Target="worksheets/sheet187.xml"/><Relationship Id="rId1" Type="http://schemas.openxmlformats.org/officeDocument/2006/relationships/worksheet" Target="worksheets/sheet1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60" Type="http://schemas.openxmlformats.org/officeDocument/2006/relationships/worksheet" Target="worksheets/sheet60.xml"/><Relationship Id="rId81" Type="http://schemas.openxmlformats.org/officeDocument/2006/relationships/worksheet" Target="worksheets/sheet81.xml"/><Relationship Id="rId135" Type="http://schemas.openxmlformats.org/officeDocument/2006/relationships/worksheet" Target="worksheets/sheet135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98" Type="http://schemas.openxmlformats.org/officeDocument/2006/relationships/worksheet" Target="worksheets/sheet198.xml"/><Relationship Id="rId202" Type="http://schemas.openxmlformats.org/officeDocument/2006/relationships/worksheet" Target="worksheets/sheet202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50" Type="http://schemas.openxmlformats.org/officeDocument/2006/relationships/worksheet" Target="worksheets/sheet50.xml"/><Relationship Id="rId104" Type="http://schemas.openxmlformats.org/officeDocument/2006/relationships/worksheet" Target="worksheets/sheet104.xml"/><Relationship Id="rId125" Type="http://schemas.openxmlformats.org/officeDocument/2006/relationships/worksheet" Target="worksheets/sheet125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40" Type="http://schemas.openxmlformats.org/officeDocument/2006/relationships/worksheet" Target="worksheets/sheet40.xml"/><Relationship Id="rId115" Type="http://schemas.openxmlformats.org/officeDocument/2006/relationships/worksheet" Target="worksheets/sheet115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XFB210"/>
  <sheetViews>
    <sheetView tabSelected="1" workbookViewId="0"/>
  </sheetViews>
  <sheetFormatPr defaultRowHeight="15" x14ac:dyDescent="0.25"/>
  <cols>
    <col min="1" max="1" width="9.28515625" style="9"/>
    <col min="2" max="2" width="16.5703125" style="9" customWidth="1"/>
    <col min="3" max="3" width="22.7109375" style="33" customWidth="1"/>
    <col min="4" max="4" width="15.7109375" style="9" bestFit="1" customWidth="1"/>
    <col min="5" max="5" width="16.28515625" style="9" bestFit="1" customWidth="1"/>
    <col min="6" max="6" width="27.7109375" style="18" customWidth="1"/>
  </cols>
  <sheetData>
    <row r="1" spans="1:6 16382:16382" x14ac:dyDescent="0.25">
      <c r="A1" s="10"/>
      <c r="B1" s="10"/>
      <c r="C1" s="83"/>
      <c r="D1" s="10"/>
      <c r="E1" s="10"/>
      <c r="F1" s="17"/>
    </row>
    <row r="2" spans="1:6 16382:16382" ht="23.25" x14ac:dyDescent="0.35">
      <c r="A2" s="93" t="s">
        <v>74</v>
      </c>
      <c r="B2" s="94"/>
      <c r="C2" s="94"/>
      <c r="D2" s="94"/>
      <c r="E2" s="94"/>
      <c r="F2" s="94"/>
    </row>
    <row r="3" spans="1:6 16382:16382" ht="21" x14ac:dyDescent="0.35">
      <c r="A3" s="95" t="s">
        <v>284</v>
      </c>
      <c r="B3" s="96"/>
      <c r="C3" s="96"/>
      <c r="D3" s="96"/>
      <c r="E3" s="96"/>
      <c r="F3" s="96"/>
    </row>
    <row r="4" spans="1:6 16382:16382" x14ac:dyDescent="0.25">
      <c r="A4" s="10"/>
      <c r="B4" s="10"/>
      <c r="C4" s="83"/>
      <c r="D4" s="10"/>
      <c r="E4" s="10"/>
      <c r="F4" s="17"/>
    </row>
    <row r="5" spans="1:6 16382:16382" s="48" customFormat="1" ht="15" customHeight="1" x14ac:dyDescent="0.25">
      <c r="A5" s="46" t="s">
        <v>0</v>
      </c>
      <c r="B5" s="46" t="s">
        <v>1</v>
      </c>
      <c r="C5" s="46" t="s">
        <v>2</v>
      </c>
      <c r="D5" s="46" t="s">
        <v>18</v>
      </c>
      <c r="E5" s="46" t="s">
        <v>16</v>
      </c>
      <c r="F5" s="47" t="s">
        <v>17</v>
      </c>
    </row>
    <row r="6" spans="1:6 16382:16382" s="48" customFormat="1" ht="15" customHeight="1" x14ac:dyDescent="0.25">
      <c r="A6" s="46">
        <v>1</v>
      </c>
      <c r="B6" s="49" t="s">
        <v>20</v>
      </c>
      <c r="C6" s="84" t="s">
        <v>235</v>
      </c>
      <c r="D6" s="51">
        <f>SUM('Jon McGeorge'!K11)</f>
        <v>38</v>
      </c>
      <c r="E6" s="51">
        <f>SUM('Jon McGeorge'!L11)</f>
        <v>7516.0020000000004</v>
      </c>
      <c r="F6" s="47">
        <f>SUM('Jon McGeorge'!M11)</f>
        <v>197.78952631578949</v>
      </c>
    </row>
    <row r="7" spans="1:6 16382:16382" s="48" customFormat="1" ht="15" customHeight="1" x14ac:dyDescent="0.25">
      <c r="A7" s="46">
        <v>2</v>
      </c>
      <c r="B7" s="49" t="s">
        <v>20</v>
      </c>
      <c r="C7" s="52" t="s">
        <v>184</v>
      </c>
      <c r="D7" s="51">
        <f>SUM('Don Kowalsky'!K8)</f>
        <v>23</v>
      </c>
      <c r="E7" s="51">
        <f>SUM('Don Kowalsky'!L8)</f>
        <v>4549.0029999999997</v>
      </c>
      <c r="F7" s="47">
        <f>SUM('Don Kowalsky'!M8)</f>
        <v>197.78273913043478</v>
      </c>
    </row>
    <row r="8" spans="1:6 16382:16382" s="48" customFormat="1" ht="15" customHeight="1" x14ac:dyDescent="0.25">
      <c r="A8" s="46">
        <v>3</v>
      </c>
      <c r="B8" s="49" t="s">
        <v>20</v>
      </c>
      <c r="C8" s="52" t="s">
        <v>252</v>
      </c>
      <c r="D8" s="51">
        <f>SUM('Jim Parker'!K27)</f>
        <v>96</v>
      </c>
      <c r="E8" s="51">
        <f>SUM('Jim Parker'!L27)</f>
        <v>18981.038000000004</v>
      </c>
      <c r="F8" s="47">
        <f>SUM('Jim Parker'!M27)</f>
        <v>197.71914583333339</v>
      </c>
    </row>
    <row r="9" spans="1:6 16382:16382" s="48" customFormat="1" ht="15" customHeight="1" x14ac:dyDescent="0.25">
      <c r="A9" s="46">
        <v>4</v>
      </c>
      <c r="B9" s="49" t="s">
        <v>20</v>
      </c>
      <c r="C9" s="84" t="s">
        <v>221</v>
      </c>
      <c r="D9" s="51">
        <f>SUM('Stanley Canter'!K7)</f>
        <v>20</v>
      </c>
      <c r="E9" s="51">
        <f>SUM('Stanley Canter'!L7)</f>
        <v>3954.0050000000001</v>
      </c>
      <c r="F9" s="47">
        <f>SUM('Stanley Canter'!M7)</f>
        <v>197.70025000000001</v>
      </c>
    </row>
    <row r="10" spans="1:6 16382:16382" s="48" customFormat="1" ht="15" customHeight="1" x14ac:dyDescent="0.25">
      <c r="A10" s="46">
        <v>5</v>
      </c>
      <c r="B10" s="49" t="s">
        <v>20</v>
      </c>
      <c r="C10" s="52" t="s">
        <v>180</v>
      </c>
      <c r="D10" s="51">
        <f>SUM('Chuck Morrell'!K11)</f>
        <v>37</v>
      </c>
      <c r="E10" s="51">
        <f>SUM('Chuck Morrell'!L11)</f>
        <v>7313.009</v>
      </c>
      <c r="F10" s="47">
        <f>SUM('Chuck Morrell'!M11)</f>
        <v>197.64889189189188</v>
      </c>
      <c r="XFB10" s="53"/>
    </row>
    <row r="11" spans="1:6 16382:16382" s="48" customFormat="1" ht="15" customHeight="1" x14ac:dyDescent="0.25">
      <c r="A11" s="46">
        <v>6</v>
      </c>
      <c r="B11" s="49" t="s">
        <v>20</v>
      </c>
      <c r="C11" s="54" t="s">
        <v>68</v>
      </c>
      <c r="D11" s="51">
        <f>SUM('Johnny Montgomery'!K7)</f>
        <v>20</v>
      </c>
      <c r="E11" s="51">
        <f>SUM('Johnny Montgomery'!L7)</f>
        <v>3950.0039999999999</v>
      </c>
      <c r="F11" s="47">
        <f>SUM('Johnny Montgomery'!M7)</f>
        <v>197.50020000000001</v>
      </c>
    </row>
    <row r="12" spans="1:6 16382:16382" s="48" customFormat="1" ht="15" customHeight="1" x14ac:dyDescent="0.25">
      <c r="A12" s="46">
        <v>7</v>
      </c>
      <c r="B12" s="49" t="s">
        <v>27</v>
      </c>
      <c r="C12" s="84" t="s">
        <v>208</v>
      </c>
      <c r="D12" s="51">
        <f>SUM('David McGeorge'!K8)</f>
        <v>22</v>
      </c>
      <c r="E12" s="51">
        <f>SUM('David McGeorge'!L8)</f>
        <v>4343.0039999999999</v>
      </c>
      <c r="F12" s="47">
        <f>SUM('David McGeorge'!M8)</f>
        <v>197.40927272727274</v>
      </c>
    </row>
    <row r="13" spans="1:6 16382:16382" s="48" customFormat="1" ht="15" customHeight="1" x14ac:dyDescent="0.25">
      <c r="A13" s="46">
        <v>8</v>
      </c>
      <c r="B13" s="49" t="s">
        <v>20</v>
      </c>
      <c r="C13" s="84" t="s">
        <v>239</v>
      </c>
      <c r="D13" s="51">
        <f>SUM('Brandon Hayes'!K8)</f>
        <v>22</v>
      </c>
      <c r="E13" s="51">
        <f>SUM('Brandon Hayes'!L8)</f>
        <v>4336.0020000000004</v>
      </c>
      <c r="F13" s="47">
        <f>SUM('Brandon Hayes'!M8)</f>
        <v>197.09100000000001</v>
      </c>
    </row>
    <row r="14" spans="1:6 16382:16382" s="48" customFormat="1" ht="15" customHeight="1" x14ac:dyDescent="0.25">
      <c r="A14" s="46">
        <v>9</v>
      </c>
      <c r="B14" s="49" t="s">
        <v>27</v>
      </c>
      <c r="C14" s="52" t="s">
        <v>172</v>
      </c>
      <c r="D14" s="51">
        <f>SUM('Kenny Huth'!K12)</f>
        <v>42</v>
      </c>
      <c r="E14" s="51">
        <f>SUM('Kenny Huth'!L12)</f>
        <v>8274.0042000000012</v>
      </c>
      <c r="F14" s="47">
        <f>SUM('Kenny Huth'!M12)</f>
        <v>197.00010000000003</v>
      </c>
      <c r="XFB14" s="53"/>
    </row>
    <row r="15" spans="1:6 16382:16382" s="48" customFormat="1" ht="15" customHeight="1" x14ac:dyDescent="0.25">
      <c r="A15" s="46">
        <v>10</v>
      </c>
      <c r="B15" s="49" t="s">
        <v>27</v>
      </c>
      <c r="C15" s="52" t="s">
        <v>59</v>
      </c>
      <c r="D15" s="51">
        <f>SUM('Mike Gross'!K55)</f>
        <v>220</v>
      </c>
      <c r="E15" s="51">
        <f>SUM('Mike Gross'!L55)</f>
        <v>43337.032999999989</v>
      </c>
      <c r="F15" s="47">
        <f>SUM('Mike Gross'!M55)</f>
        <v>196.98651363636358</v>
      </c>
      <c r="XFB15" s="53"/>
    </row>
    <row r="16" spans="1:6 16382:16382" s="48" customFormat="1" ht="15" customHeight="1" x14ac:dyDescent="0.25">
      <c r="A16" s="46">
        <v>11</v>
      </c>
      <c r="B16" s="49" t="s">
        <v>27</v>
      </c>
      <c r="C16" s="52" t="s">
        <v>46</v>
      </c>
      <c r="D16" s="51">
        <f>SUM('Bobby Young'!K17)</f>
        <v>60</v>
      </c>
      <c r="E16" s="51">
        <f>SUM('Bobby Young'!L17)</f>
        <v>11817.04</v>
      </c>
      <c r="F16" s="47">
        <f>SUM('Bobby Young'!M17)</f>
        <v>196.95066666666668</v>
      </c>
      <c r="XFB16" s="60"/>
    </row>
    <row r="17" spans="1:6 16382:16382" s="48" customFormat="1" ht="15" customHeight="1" x14ac:dyDescent="0.25">
      <c r="A17" s="46">
        <v>12</v>
      </c>
      <c r="B17" s="49" t="s">
        <v>27</v>
      </c>
      <c r="C17" s="52" t="s">
        <v>173</v>
      </c>
      <c r="D17" s="51">
        <f>SUM('Marvin Batliner'!K14)</f>
        <v>50</v>
      </c>
      <c r="E17" s="51">
        <f>SUM('Marvin Batliner'!L14)</f>
        <v>9844.0030000000006</v>
      </c>
      <c r="F17" s="47">
        <f>SUM('Marvin Batliner'!M14)</f>
        <v>196.88006000000001</v>
      </c>
      <c r="XFB17" s="60"/>
    </row>
    <row r="18" spans="1:6 16382:16382" s="48" customFormat="1" ht="15" customHeight="1" x14ac:dyDescent="0.25">
      <c r="A18" s="46">
        <v>13</v>
      </c>
      <c r="B18" s="49" t="s">
        <v>27</v>
      </c>
      <c r="C18" s="54" t="s">
        <v>62</v>
      </c>
      <c r="D18" s="51">
        <f>SUM('Cecil Combs'!K24)</f>
        <v>84</v>
      </c>
      <c r="E18" s="51">
        <f>SUM('Cecil Combs'!L24)</f>
        <v>16529.009000000002</v>
      </c>
      <c r="F18" s="47">
        <f>SUM('Cecil Combs'!M24)</f>
        <v>196.77391666666668</v>
      </c>
      <c r="XFB18" s="60"/>
    </row>
    <row r="19" spans="1:6 16382:16382" s="48" customFormat="1" ht="15" customHeight="1" x14ac:dyDescent="0.25">
      <c r="A19" s="46">
        <v>14</v>
      </c>
      <c r="B19" s="49" t="s">
        <v>27</v>
      </c>
      <c r="C19" s="50" t="s">
        <v>56</v>
      </c>
      <c r="D19" s="51">
        <f>SUM('Jeromy Viands'!K19)</f>
        <v>66</v>
      </c>
      <c r="E19" s="51">
        <f>SUM('Jeromy Viands'!L19)</f>
        <v>12968.009000000002</v>
      </c>
      <c r="F19" s="47">
        <f>SUM('Jeromy Viands'!M19)</f>
        <v>196.48498484848488</v>
      </c>
      <c r="XFB19" s="60"/>
    </row>
    <row r="20" spans="1:6 16382:16382" s="48" customFormat="1" ht="15" customHeight="1" x14ac:dyDescent="0.25">
      <c r="A20" s="46">
        <v>15</v>
      </c>
      <c r="B20" s="49" t="s">
        <v>27</v>
      </c>
      <c r="C20" s="52" t="s">
        <v>36</v>
      </c>
      <c r="D20" s="51">
        <f>SUM('Ricky Haley'!K39)</f>
        <v>157</v>
      </c>
      <c r="E20" s="51">
        <f>SUM('Ricky Haley'!L39)</f>
        <v>30837.014000000003</v>
      </c>
      <c r="F20" s="47">
        <f>SUM('Ricky Haley'!M39)</f>
        <v>196.41410191082804</v>
      </c>
      <c r="XFB20" s="60"/>
    </row>
    <row r="21" spans="1:6 16382:16382" s="48" customFormat="1" ht="15" customHeight="1" x14ac:dyDescent="0.25">
      <c r="A21" s="46">
        <v>16</v>
      </c>
      <c r="B21" s="49" t="s">
        <v>27</v>
      </c>
      <c r="C21" s="50" t="s">
        <v>55</v>
      </c>
      <c r="D21" s="51">
        <f>SUM('Jeff Lewis'!K74)</f>
        <v>296</v>
      </c>
      <c r="E21" s="51">
        <f>SUM('Jeff Lewis'!L74)</f>
        <v>58127.161199999973</v>
      </c>
      <c r="F21" s="47">
        <f>SUM('Jeff Lewis'!M74)</f>
        <v>196.37554459459452</v>
      </c>
      <c r="XFB21" s="60"/>
    </row>
    <row r="22" spans="1:6 16382:16382" s="48" customFormat="1" ht="15" customHeight="1" x14ac:dyDescent="0.25">
      <c r="A22" s="46">
        <v>17</v>
      </c>
      <c r="B22" s="49" t="s">
        <v>27</v>
      </c>
      <c r="C22" s="52" t="s">
        <v>47</v>
      </c>
      <c r="D22" s="51">
        <f>SUM('Charles Knight'!K13)</f>
        <v>44</v>
      </c>
      <c r="E22" s="51">
        <f>SUM('Charles Knight'!L13)</f>
        <v>8638.0210000000006</v>
      </c>
      <c r="F22" s="47">
        <f>SUM('Charles Knight'!M13)</f>
        <v>196.31865909090911</v>
      </c>
      <c r="XFB22" s="60"/>
    </row>
    <row r="23" spans="1:6 16382:16382" s="48" customFormat="1" ht="15" customHeight="1" x14ac:dyDescent="0.25">
      <c r="A23" s="46">
        <v>18</v>
      </c>
      <c r="B23" s="49" t="s">
        <v>27</v>
      </c>
      <c r="C23" s="84" t="s">
        <v>45</v>
      </c>
      <c r="D23" s="51">
        <f>SUM('John Laseter'!K19)</f>
        <v>68</v>
      </c>
      <c r="E23" s="51">
        <f>SUM('John Laseter'!L19)</f>
        <v>13329.07</v>
      </c>
      <c r="F23" s="47">
        <f>SUM('John Laseter'!M19)</f>
        <v>196.01573529411763</v>
      </c>
      <c r="XFB23" s="60"/>
    </row>
    <row r="24" spans="1:6 16382:16382" s="48" customFormat="1" ht="15" customHeight="1" x14ac:dyDescent="0.25">
      <c r="A24" s="46">
        <v>19</v>
      </c>
      <c r="B24" s="49" t="s">
        <v>27</v>
      </c>
      <c r="C24" s="50" t="s">
        <v>58</v>
      </c>
      <c r="D24" s="51">
        <f>SUM('Jud Denniston'!K45)</f>
        <v>180</v>
      </c>
      <c r="E24" s="51">
        <f>SUM('Jud Denniston'!L45)</f>
        <v>35262.010999999991</v>
      </c>
      <c r="F24" s="47">
        <f>SUM('Jud Denniston'!M45)</f>
        <v>195.90006111111106</v>
      </c>
      <c r="XFB24" s="60"/>
    </row>
    <row r="25" spans="1:6 16382:16382" s="48" customFormat="1" ht="15" customHeight="1" x14ac:dyDescent="0.25">
      <c r="A25" s="46">
        <v>20</v>
      </c>
      <c r="B25" s="49" t="s">
        <v>27</v>
      </c>
      <c r="C25" s="52" t="s">
        <v>21</v>
      </c>
      <c r="D25" s="51">
        <f>SUM('Billy Hudson'!K40)</f>
        <v>153</v>
      </c>
      <c r="E25" s="51">
        <f>SUM('Billy Hudson'!L40)</f>
        <v>29958.009000000002</v>
      </c>
      <c r="F25" s="47">
        <f>SUM('Billy Hudson'!M40)</f>
        <v>195.80398039215689</v>
      </c>
      <c r="XFB25" s="60"/>
    </row>
    <row r="26" spans="1:6 16382:16382" s="48" customFormat="1" ht="15" customHeight="1" x14ac:dyDescent="0.25">
      <c r="A26" s="46">
        <v>21</v>
      </c>
      <c r="B26" s="49" t="s">
        <v>27</v>
      </c>
      <c r="C26" s="61" t="s">
        <v>104</v>
      </c>
      <c r="D26" s="51">
        <f>SUM('Sherman White'!K10)</f>
        <v>24</v>
      </c>
      <c r="E26" s="51">
        <f>SUM('Sherman White'!L10)</f>
        <v>4698.0084999999999</v>
      </c>
      <c r="F26" s="47">
        <f>SUM('Sherman White'!M10)</f>
        <v>195.75035416666665</v>
      </c>
      <c r="XFB26" s="60"/>
    </row>
    <row r="27" spans="1:6 16382:16382" s="48" customFormat="1" ht="15" customHeight="1" x14ac:dyDescent="0.25">
      <c r="A27" s="46">
        <v>22</v>
      </c>
      <c r="B27" s="49" t="s">
        <v>27</v>
      </c>
      <c r="C27" s="52" t="s">
        <v>140</v>
      </c>
      <c r="D27" s="51">
        <f>SUM('Claude Pennington'!K13)</f>
        <v>37</v>
      </c>
      <c r="E27" s="51">
        <f>SUM('Claude Pennington'!L13)</f>
        <v>7239.0030000000006</v>
      </c>
      <c r="F27" s="47">
        <f>SUM('Claude Pennington'!M13)</f>
        <v>195.64872972972975</v>
      </c>
      <c r="XFB27" s="60"/>
    </row>
    <row r="28" spans="1:6 16382:16382" s="48" customFormat="1" ht="15" customHeight="1" x14ac:dyDescent="0.25">
      <c r="A28" s="46">
        <v>23</v>
      </c>
      <c r="B28" s="49" t="s">
        <v>27</v>
      </c>
      <c r="C28" s="52" t="s">
        <v>125</v>
      </c>
      <c r="D28" s="51">
        <f>SUM('Gary Gallion'!K18)</f>
        <v>67</v>
      </c>
      <c r="E28" s="51">
        <f>SUM('Gary Gallion'!L18)</f>
        <v>13101.011</v>
      </c>
      <c r="F28" s="47">
        <f>SUM('Gary Gallion'!M18)</f>
        <v>195.53747761194032</v>
      </c>
      <c r="XFB28" s="60"/>
    </row>
    <row r="29" spans="1:6 16382:16382" s="48" customFormat="1" ht="15" customHeight="1" x14ac:dyDescent="0.25">
      <c r="A29" s="46">
        <v>24</v>
      </c>
      <c r="B29" s="49" t="s">
        <v>27</v>
      </c>
      <c r="C29" s="52" t="s">
        <v>31</v>
      </c>
      <c r="D29" s="51">
        <f>SUM('Melvin Ferguson'!K11)</f>
        <v>36</v>
      </c>
      <c r="E29" s="51">
        <f>SUM('Melvin Ferguson'!L11)</f>
        <v>7038.0050000000001</v>
      </c>
      <c r="F29" s="47">
        <f>SUM('Melvin Ferguson'!M11)</f>
        <v>195.5001388888889</v>
      </c>
      <c r="XFB29" s="60"/>
    </row>
    <row r="30" spans="1:6 16382:16382" s="48" customFormat="1" ht="15" customHeight="1" x14ac:dyDescent="0.25">
      <c r="A30" s="46">
        <v>25</v>
      </c>
      <c r="B30" s="49" t="s">
        <v>27</v>
      </c>
      <c r="C30" s="50" t="s">
        <v>60</v>
      </c>
      <c r="D30" s="51">
        <f>SUM('Steve DuVall'!K35)</f>
        <v>138</v>
      </c>
      <c r="E30" s="51">
        <f>SUM('Steve DuVall'!L35)</f>
        <v>26971.006000000001</v>
      </c>
      <c r="F30" s="47">
        <f>SUM('Steve DuVall'!M35)</f>
        <v>195.44207246376811</v>
      </c>
      <c r="XFB30" s="60"/>
    </row>
    <row r="31" spans="1:6 16382:16382" s="48" customFormat="1" ht="15" customHeight="1" x14ac:dyDescent="0.25">
      <c r="A31" s="46">
        <v>26</v>
      </c>
      <c r="B31" s="49" t="s">
        <v>27</v>
      </c>
      <c r="C31" s="52" t="s">
        <v>142</v>
      </c>
      <c r="D31" s="51">
        <f>SUM('Jay Boyd'!K21)</f>
        <v>74</v>
      </c>
      <c r="E31" s="51">
        <f>SUM('Jay Boyd'!L21)</f>
        <v>14460.008000000002</v>
      </c>
      <c r="F31" s="47">
        <f>SUM('Jay Boyd'!M21)</f>
        <v>195.40551351351354</v>
      </c>
      <c r="XFB31" s="60"/>
    </row>
    <row r="32" spans="1:6 16382:16382" s="48" customFormat="1" ht="15" customHeight="1" x14ac:dyDescent="0.25">
      <c r="A32" s="46">
        <v>27</v>
      </c>
      <c r="B32" s="49" t="s">
        <v>27</v>
      </c>
      <c r="C32" s="52" t="s">
        <v>22</v>
      </c>
      <c r="D32" s="51">
        <f>SUM('Travis Davis'!K16)</f>
        <v>60</v>
      </c>
      <c r="E32" s="51">
        <f>SUM('Travis Davis'!L16)</f>
        <v>11721.001</v>
      </c>
      <c r="F32" s="47">
        <f>SUM('Travis Davis'!M16)</f>
        <v>195.35001666666668</v>
      </c>
      <c r="XFB32" s="60"/>
    </row>
    <row r="33" spans="1:6 16382:16382" s="48" customFormat="1" ht="15" customHeight="1" x14ac:dyDescent="0.25">
      <c r="A33" s="46">
        <v>28</v>
      </c>
      <c r="B33" s="49" t="s">
        <v>27</v>
      </c>
      <c r="C33" s="50" t="s">
        <v>53</v>
      </c>
      <c r="D33" s="51">
        <f>SUM('Foster Arvin'!K47)</f>
        <v>184</v>
      </c>
      <c r="E33" s="51">
        <f>SUM('Foster Arvin'!L47)</f>
        <v>35942.016000000003</v>
      </c>
      <c r="F33" s="47">
        <f>SUM('Foster Arvin'!M47)</f>
        <v>195.33704347826088</v>
      </c>
      <c r="XFB33" s="60"/>
    </row>
    <row r="34" spans="1:6 16382:16382" s="48" customFormat="1" ht="15" customHeight="1" x14ac:dyDescent="0.25">
      <c r="A34" s="46">
        <v>29</v>
      </c>
      <c r="B34" s="49" t="s">
        <v>27</v>
      </c>
      <c r="C34" s="52" t="s">
        <v>73</v>
      </c>
      <c r="D34" s="51">
        <f>SUM('Les Lala'!K10)</f>
        <v>30</v>
      </c>
      <c r="E34" s="51">
        <f>SUM('Les Lala'!L10)</f>
        <v>5860.01</v>
      </c>
      <c r="F34" s="47">
        <f>SUM('Les Lala'!M10)</f>
        <v>195.33366666666669</v>
      </c>
      <c r="XFB34" s="60"/>
    </row>
    <row r="35" spans="1:6 16382:16382" s="48" customFormat="1" ht="15" customHeight="1" x14ac:dyDescent="0.25">
      <c r="A35" s="46">
        <v>30</v>
      </c>
      <c r="B35" s="49" t="s">
        <v>27</v>
      </c>
      <c r="C35" s="52" t="s">
        <v>109</v>
      </c>
      <c r="D35" s="51">
        <f>SUM('Bill Poor'!K15)</f>
        <v>56</v>
      </c>
      <c r="E35" s="51">
        <f>SUM('Bill Poor'!L15)</f>
        <v>10921.0031</v>
      </c>
      <c r="F35" s="47">
        <f>SUM('Bill Poor'!M15)</f>
        <v>195.01791249999999</v>
      </c>
      <c r="XFB35" s="60"/>
    </row>
    <row r="36" spans="1:6 16382:16382" s="48" customFormat="1" ht="15" customHeight="1" x14ac:dyDescent="0.25">
      <c r="A36" s="46">
        <v>31</v>
      </c>
      <c r="B36" s="49" t="s">
        <v>27</v>
      </c>
      <c r="C36" s="52" t="s">
        <v>174</v>
      </c>
      <c r="D36" s="51">
        <f>SUM('Raymond Stewart'!K13)</f>
        <v>42</v>
      </c>
      <c r="E36" s="51">
        <f>SUM('Raymond Stewart'!L13)</f>
        <v>8188.02</v>
      </c>
      <c r="F36" s="47">
        <f>SUM('Raymond Stewart'!M13)</f>
        <v>194.95285714285714</v>
      </c>
      <c r="XFB36" s="60"/>
    </row>
    <row r="37" spans="1:6 16382:16382" s="48" customFormat="1" ht="15" customHeight="1" x14ac:dyDescent="0.25">
      <c r="A37" s="46">
        <v>32</v>
      </c>
      <c r="B37" s="49" t="s">
        <v>27</v>
      </c>
      <c r="C37" s="52" t="s">
        <v>128</v>
      </c>
      <c r="D37" s="51">
        <f>SUM('Jeff Davis'!K11)</f>
        <v>36</v>
      </c>
      <c r="E37" s="51">
        <f>SUM('Jeff Davis'!L11)</f>
        <v>7017.0039999999999</v>
      </c>
      <c r="F37" s="47">
        <f>SUM('Jeff Davis'!M11)</f>
        <v>194.91677777777778</v>
      </c>
      <c r="XFB37" s="60"/>
    </row>
    <row r="38" spans="1:6 16382:16382" s="48" customFormat="1" ht="15" customHeight="1" x14ac:dyDescent="0.25">
      <c r="A38" s="46">
        <v>33</v>
      </c>
      <c r="B38" s="49" t="s">
        <v>27</v>
      </c>
      <c r="C38" s="62" t="s">
        <v>71</v>
      </c>
      <c r="D38" s="51">
        <f>SUM('Bruce Karsch'!K9)</f>
        <v>26</v>
      </c>
      <c r="E38" s="51">
        <f>SUM('Bruce Karsch'!L9)</f>
        <v>5067</v>
      </c>
      <c r="F38" s="47">
        <f>SUM('Bruce Karsch'!M9)</f>
        <v>194.88461538461539</v>
      </c>
      <c r="XFB38" s="60"/>
    </row>
    <row r="39" spans="1:6 16382:16382" s="48" customFormat="1" ht="15" customHeight="1" x14ac:dyDescent="0.25">
      <c r="A39" s="46">
        <v>34</v>
      </c>
      <c r="B39" s="49" t="s">
        <v>27</v>
      </c>
      <c r="C39" s="52" t="s">
        <v>86</v>
      </c>
      <c r="D39" s="51">
        <f>SUM('Larry Mcgill'!K8)</f>
        <v>24</v>
      </c>
      <c r="E39" s="51">
        <f>SUM('Larry Mcgill'!L8)</f>
        <v>4676</v>
      </c>
      <c r="F39" s="47">
        <f>SUM('Larry Mcgill'!M8)</f>
        <v>194.83333333333334</v>
      </c>
      <c r="XFB39" s="60"/>
    </row>
    <row r="40" spans="1:6 16382:16382" s="48" customFormat="1" ht="15" customHeight="1" x14ac:dyDescent="0.25">
      <c r="A40" s="46">
        <v>35</v>
      </c>
      <c r="B40" s="49" t="s">
        <v>27</v>
      </c>
      <c r="C40" s="52" t="s">
        <v>23</v>
      </c>
      <c r="D40" s="51">
        <f>SUM('Steve Kiemele'!K33)</f>
        <v>124</v>
      </c>
      <c r="E40" s="51">
        <f>SUM('Steve Kiemele'!L33)</f>
        <v>24159.007000000001</v>
      </c>
      <c r="F40" s="47">
        <f>SUM('Steve Kiemele'!M33)</f>
        <v>194.83070161290323</v>
      </c>
      <c r="XFB40" s="60"/>
    </row>
    <row r="41" spans="1:6 16382:16382" s="48" customFormat="1" ht="15" customHeight="1" x14ac:dyDescent="0.25">
      <c r="A41" s="46">
        <v>36</v>
      </c>
      <c r="B41" s="49" t="s">
        <v>27</v>
      </c>
      <c r="C41" s="52" t="s">
        <v>91</v>
      </c>
      <c r="D41" s="51">
        <f>SUM('Troy Gibbens'!K14)</f>
        <v>44</v>
      </c>
      <c r="E41" s="51">
        <f>SUM('Troy Gibbens'!L14)</f>
        <v>8570.02</v>
      </c>
      <c r="F41" s="47">
        <f>SUM('Troy Gibbens'!M14)</f>
        <v>194.77318181818183</v>
      </c>
      <c r="XFB41" s="60"/>
    </row>
    <row r="42" spans="1:6 16382:16382" s="48" customFormat="1" ht="15" customHeight="1" x14ac:dyDescent="0.25">
      <c r="A42" s="46">
        <v>37</v>
      </c>
      <c r="B42" s="49" t="s">
        <v>27</v>
      </c>
      <c r="C42" s="52" t="s">
        <v>120</v>
      </c>
      <c r="D42" s="51">
        <f>SUM('Bruce Cameron'!K14)</f>
        <v>50</v>
      </c>
      <c r="E42" s="51">
        <f>SUM('Bruce Cameron'!L14)</f>
        <v>9735.0070000000014</v>
      </c>
      <c r="F42" s="47">
        <f>SUM('Bruce Cameron'!M14)</f>
        <v>194.70014000000003</v>
      </c>
      <c r="XFB42" s="60"/>
    </row>
    <row r="43" spans="1:6 16382:16382" s="48" customFormat="1" ht="15" customHeight="1" x14ac:dyDescent="0.25">
      <c r="A43" s="46">
        <v>38</v>
      </c>
      <c r="B43" s="49" t="s">
        <v>27</v>
      </c>
      <c r="C43" s="52" t="s">
        <v>48</v>
      </c>
      <c r="D43" s="51">
        <f>SUM('Dean Irvin'!K12)</f>
        <v>40</v>
      </c>
      <c r="E43" s="51">
        <f>SUM('Dean Irvin'!L12)</f>
        <v>7786.01</v>
      </c>
      <c r="F43" s="47">
        <f>SUM('Dean Irvin'!M12)</f>
        <v>194.65025</v>
      </c>
      <c r="XFB43" s="60"/>
    </row>
    <row r="44" spans="1:6 16382:16382" s="48" customFormat="1" ht="15" customHeight="1" x14ac:dyDescent="0.25">
      <c r="A44" s="46">
        <v>39</v>
      </c>
      <c r="B44" s="49" t="s">
        <v>27</v>
      </c>
      <c r="C44" s="62" t="s">
        <v>81</v>
      </c>
      <c r="D44" s="51">
        <f>SUM('Jack Hutchinson'!K11)</f>
        <v>34</v>
      </c>
      <c r="E44" s="51">
        <f>SUM('Jack Hutchinson'!L11)</f>
        <v>6618.02</v>
      </c>
      <c r="F44" s="47">
        <f>SUM('Jack Hutchinson'!M11)</f>
        <v>194.64764705882354</v>
      </c>
      <c r="XFB44" s="60"/>
    </row>
    <row r="45" spans="1:6 16382:16382" s="48" customFormat="1" ht="15" customHeight="1" x14ac:dyDescent="0.25">
      <c r="A45" s="46">
        <v>40</v>
      </c>
      <c r="B45" s="49" t="s">
        <v>27</v>
      </c>
      <c r="C45" s="54" t="s">
        <v>65</v>
      </c>
      <c r="D45" s="51">
        <f>SUM('Don Tucker'!K15)</f>
        <v>52</v>
      </c>
      <c r="E45" s="51">
        <f>SUM('Don Tucker'!L15)</f>
        <v>10117.01</v>
      </c>
      <c r="F45" s="47">
        <f>SUM('Don Tucker'!M15)</f>
        <v>194.55788461538461</v>
      </c>
      <c r="XFB45" s="60"/>
    </row>
    <row r="46" spans="1:6 16382:16382" s="48" customFormat="1" ht="15" customHeight="1" x14ac:dyDescent="0.25">
      <c r="A46" s="46">
        <v>41</v>
      </c>
      <c r="B46" s="49" t="s">
        <v>27</v>
      </c>
      <c r="C46" s="52" t="s">
        <v>151</v>
      </c>
      <c r="D46" s="51">
        <f>SUM('Phil Mallegni'!K10)</f>
        <v>30</v>
      </c>
      <c r="E46" s="51">
        <f>SUM('Phil Mallegni'!L10)</f>
        <v>5836.01</v>
      </c>
      <c r="F46" s="47">
        <f>SUM('Phil Mallegni'!M10)</f>
        <v>194.53366666666668</v>
      </c>
      <c r="XFB46" s="60"/>
    </row>
    <row r="47" spans="1:6 16382:16382" s="48" customFormat="1" ht="15" customHeight="1" x14ac:dyDescent="0.25">
      <c r="A47" s="46">
        <v>42</v>
      </c>
      <c r="B47" s="49" t="s">
        <v>27</v>
      </c>
      <c r="C47" s="54" t="s">
        <v>63</v>
      </c>
      <c r="D47" s="51">
        <f>SUM('Danny Sissom'!K21)</f>
        <v>81</v>
      </c>
      <c r="E47" s="51">
        <f>SUM('Danny Sissom'!L21)</f>
        <v>15755.004000000001</v>
      </c>
      <c r="F47" s="47">
        <f>SUM('Danny Sissom'!M21)</f>
        <v>194.50622222222222</v>
      </c>
      <c r="XFB47" s="60"/>
    </row>
    <row r="48" spans="1:6 16382:16382" s="48" customFormat="1" ht="15" customHeight="1" x14ac:dyDescent="0.25">
      <c r="A48" s="46">
        <v>43</v>
      </c>
      <c r="B48" s="46" t="s">
        <v>27</v>
      </c>
      <c r="C48" s="52" t="s">
        <v>158</v>
      </c>
      <c r="D48" s="51">
        <f>SUM('Jim Peightal'!K8)</f>
        <v>24</v>
      </c>
      <c r="E48" s="51">
        <f>SUM('Jim Peightal'!L8)</f>
        <v>4668.01</v>
      </c>
      <c r="F48" s="47">
        <f>SUM('Jim Peightal'!M8)</f>
        <v>194.50041666666667</v>
      </c>
      <c r="XFB48" s="60"/>
    </row>
    <row r="49" spans="1:6 16382:16382" s="48" customFormat="1" ht="15" customHeight="1" x14ac:dyDescent="0.25">
      <c r="A49" s="46">
        <v>44</v>
      </c>
      <c r="B49" s="46" t="s">
        <v>27</v>
      </c>
      <c r="C49" s="52" t="s">
        <v>112</v>
      </c>
      <c r="D49" s="51">
        <f>SUM('John Hakius'!K13)</f>
        <v>46</v>
      </c>
      <c r="E49" s="51">
        <f>SUM('John Hakius'!L13)</f>
        <v>8942.0010000000002</v>
      </c>
      <c r="F49" s="47">
        <f>SUM('John Hakius'!M13)</f>
        <v>194.39132608695652</v>
      </c>
      <c r="XFB49" s="60"/>
    </row>
    <row r="50" spans="1:6 16382:16382" s="48" customFormat="1" ht="15" customHeight="1" x14ac:dyDescent="0.25">
      <c r="A50" s="46">
        <v>45</v>
      </c>
      <c r="B50" s="49" t="s">
        <v>27</v>
      </c>
      <c r="C50" s="52" t="s">
        <v>38</v>
      </c>
      <c r="D50" s="51">
        <f>SUM('Freddy Geiselbreth'!K16)</f>
        <v>54</v>
      </c>
      <c r="E50" s="51">
        <f>SUM('Freddy Geiselbreth'!L16)</f>
        <v>10494.041000000001</v>
      </c>
      <c r="F50" s="47">
        <f>SUM('Freddy Geiselbreth'!M16)</f>
        <v>194.33409259259261</v>
      </c>
      <c r="XFB50" s="60"/>
    </row>
    <row r="51" spans="1:6 16382:16382" s="48" customFormat="1" ht="15" customHeight="1" x14ac:dyDescent="0.25">
      <c r="A51" s="46">
        <v>46</v>
      </c>
      <c r="B51" s="49" t="s">
        <v>27</v>
      </c>
      <c r="C51" s="52" t="s">
        <v>54</v>
      </c>
      <c r="D51" s="51">
        <f>SUM('Greg Smetanko'!K26)</f>
        <v>102</v>
      </c>
      <c r="E51" s="51">
        <f>SUM('Greg Smetanko'!L26)</f>
        <v>19818.004000000001</v>
      </c>
      <c r="F51" s="47">
        <f>SUM('Greg Smetanko'!M26)</f>
        <v>194.2941568627451</v>
      </c>
      <c r="XFB51" s="60"/>
    </row>
    <row r="52" spans="1:6 16382:16382" s="48" customFormat="1" ht="15" customHeight="1" x14ac:dyDescent="0.25">
      <c r="A52" s="46">
        <v>47</v>
      </c>
      <c r="B52" s="49" t="s">
        <v>27</v>
      </c>
      <c r="C52" s="52" t="s">
        <v>143</v>
      </c>
      <c r="D52" s="51">
        <f>SUM('Roger Foshee'!K11)</f>
        <v>25</v>
      </c>
      <c r="E52" s="51">
        <f>SUM('Roger Foshee'!L11)</f>
        <v>4856.0050000000001</v>
      </c>
      <c r="F52" s="47">
        <f>SUM('Roger Foshee'!M11)</f>
        <v>194.24020000000002</v>
      </c>
      <c r="XFB52" s="60"/>
    </row>
    <row r="53" spans="1:6 16382:16382" s="48" customFormat="1" ht="15" customHeight="1" x14ac:dyDescent="0.25">
      <c r="A53" s="46">
        <v>48</v>
      </c>
      <c r="B53" s="49" t="s">
        <v>27</v>
      </c>
      <c r="C53" s="52" t="s">
        <v>170</v>
      </c>
      <c r="D53" s="51">
        <f>SUM('Steve Reynolds'!K9)</f>
        <v>28</v>
      </c>
      <c r="E53" s="51">
        <f>SUM('Steve Reynolds'!L9)</f>
        <v>5437.0001000000002</v>
      </c>
      <c r="F53" s="47">
        <f>SUM('Steve Reynolds'!M9)</f>
        <v>194.178575</v>
      </c>
      <c r="XFB53" s="60"/>
    </row>
    <row r="54" spans="1:6 16382:16382" s="48" customFormat="1" ht="15" customHeight="1" x14ac:dyDescent="0.25">
      <c r="A54" s="46">
        <v>49</v>
      </c>
      <c r="B54" s="49" t="s">
        <v>27</v>
      </c>
      <c r="C54" s="52" t="s">
        <v>111</v>
      </c>
      <c r="D54" s="51">
        <f>SUM('Doug Depweg'!K19)</f>
        <v>72</v>
      </c>
      <c r="E54" s="51">
        <f>SUM('Doug Depweg'!L19)</f>
        <v>13978.004100000002</v>
      </c>
      <c r="F54" s="47">
        <f>SUM('Doug Depweg'!M19)</f>
        <v>194.13894583333337</v>
      </c>
      <c r="XFB54" s="60"/>
    </row>
    <row r="55" spans="1:6 16382:16382" s="48" customFormat="1" ht="15" customHeight="1" x14ac:dyDescent="0.25">
      <c r="A55" s="46">
        <v>50</v>
      </c>
      <c r="B55" s="49" t="s">
        <v>27</v>
      </c>
      <c r="C55" s="50" t="s">
        <v>57</v>
      </c>
      <c r="D55" s="51">
        <f>SUM('Jody Campbell'!K10)</f>
        <v>30</v>
      </c>
      <c r="E55" s="51">
        <f>SUM('Jody Campbell'!L10)</f>
        <v>5816</v>
      </c>
      <c r="F55" s="47">
        <f>SUM('Jody Campbell'!M10)</f>
        <v>193.86666666666667</v>
      </c>
      <c r="XFB55" s="60"/>
    </row>
    <row r="56" spans="1:6 16382:16382" s="48" customFormat="1" ht="15" customHeight="1" x14ac:dyDescent="0.25">
      <c r="A56" s="46">
        <v>51</v>
      </c>
      <c r="B56" s="49" t="s">
        <v>27</v>
      </c>
      <c r="C56" s="52" t="s">
        <v>162</v>
      </c>
      <c r="D56" s="51">
        <f>SUM('Ronald Blasko'!K7)</f>
        <v>20</v>
      </c>
      <c r="E56" s="51">
        <f>SUM('Ronald Blasko'!L7)</f>
        <v>3874</v>
      </c>
      <c r="F56" s="47">
        <f>SUM('Ronald Blasko'!M7)</f>
        <v>193.7</v>
      </c>
      <c r="XFB56" s="60"/>
    </row>
    <row r="57" spans="1:6 16382:16382" s="48" customFormat="1" ht="15" customHeight="1" x14ac:dyDescent="0.25">
      <c r="A57" s="46">
        <v>52</v>
      </c>
      <c r="B57" s="49" t="s">
        <v>27</v>
      </c>
      <c r="C57" s="52" t="s">
        <v>40</v>
      </c>
      <c r="D57" s="51">
        <f>SUM('Bud Stell'!K19)</f>
        <v>68</v>
      </c>
      <c r="E57" s="51">
        <f>SUM('Bud Stell'!L19)</f>
        <v>13162.001</v>
      </c>
      <c r="F57" s="47">
        <f>SUM('Bud Stell'!M19)</f>
        <v>193.55883823529413</v>
      </c>
      <c r="XFB57" s="60"/>
    </row>
    <row r="58" spans="1:6 16382:16382" s="48" customFormat="1" ht="15" customHeight="1" x14ac:dyDescent="0.25">
      <c r="A58" s="46">
        <v>53</v>
      </c>
      <c r="B58" s="49" t="s">
        <v>27</v>
      </c>
      <c r="C58" s="84" t="s">
        <v>257</v>
      </c>
      <c r="D58" s="51">
        <f>SUM('Tim Thomas'!K9)</f>
        <v>25</v>
      </c>
      <c r="E58" s="51">
        <f>SUM('Tim Thomas'!L9)</f>
        <v>4834.0010000000002</v>
      </c>
      <c r="F58" s="47">
        <f>SUM('Tim Thomas'!M9)</f>
        <v>193.36004</v>
      </c>
      <c r="XFB58" s="60"/>
    </row>
    <row r="59" spans="1:6 16382:16382" s="48" customFormat="1" ht="15" customHeight="1" x14ac:dyDescent="0.25">
      <c r="A59" s="46">
        <v>54</v>
      </c>
      <c r="B59" s="49" t="s">
        <v>27</v>
      </c>
      <c r="C59" s="61" t="s">
        <v>96</v>
      </c>
      <c r="D59" s="51">
        <f>SUM('Connel Rowe'!K8)</f>
        <v>22</v>
      </c>
      <c r="E59" s="51">
        <f>SUM('Connel Rowe'!L8)</f>
        <v>4245</v>
      </c>
      <c r="F59" s="47">
        <f>SUM('Connel Rowe'!M8)</f>
        <v>192.95454545454547</v>
      </c>
      <c r="XFB59" s="60"/>
    </row>
    <row r="60" spans="1:6 16382:16382" s="48" customFormat="1" ht="15" customHeight="1" x14ac:dyDescent="0.25">
      <c r="A60" s="46">
        <v>55</v>
      </c>
      <c r="B60" s="49" t="s">
        <v>27</v>
      </c>
      <c r="C60" s="52" t="s">
        <v>33</v>
      </c>
      <c r="D60" s="51">
        <f>SUM('Hubert Kelsheimer'!K17)</f>
        <v>60</v>
      </c>
      <c r="E60" s="51">
        <f>SUM('Hubert Kelsheimer'!L17)</f>
        <v>11575.012000000001</v>
      </c>
      <c r="F60" s="47">
        <f>SUM('Hubert Kelsheimer'!M17)</f>
        <v>192.91686666666666</v>
      </c>
      <c r="XFB60" s="60"/>
    </row>
    <row r="61" spans="1:6 16382:16382" s="48" customFormat="1" ht="15" customHeight="1" x14ac:dyDescent="0.25">
      <c r="A61" s="46">
        <v>56</v>
      </c>
      <c r="B61" s="49" t="s">
        <v>27</v>
      </c>
      <c r="C61" s="54" t="s">
        <v>52</v>
      </c>
      <c r="D61" s="51">
        <f>SUM('Bill Smith'!K39)</f>
        <v>152</v>
      </c>
      <c r="E61" s="51">
        <f>SUM('Bill Smith'!L39)</f>
        <v>29318.009000000002</v>
      </c>
      <c r="F61" s="47">
        <f>SUM('Bill Smith'!M39)</f>
        <v>192.88163815789474</v>
      </c>
      <c r="XFB61" s="60"/>
    </row>
    <row r="62" spans="1:6 16382:16382" s="48" customFormat="1" ht="15" customHeight="1" x14ac:dyDescent="0.25">
      <c r="A62" s="46">
        <v>57</v>
      </c>
      <c r="B62" s="49" t="s">
        <v>27</v>
      </c>
      <c r="C62" s="61" t="s">
        <v>100</v>
      </c>
      <c r="D62" s="51">
        <f>SUM('Howard Ary'!K10)</f>
        <v>24</v>
      </c>
      <c r="E62" s="51">
        <f>SUM('Howard Ary'!L10)</f>
        <v>4628.0225</v>
      </c>
      <c r="F62" s="47">
        <f>SUM('Howard Ary'!M10)</f>
        <v>192.83427083333333</v>
      </c>
      <c r="XFB62" s="60"/>
    </row>
    <row r="63" spans="1:6 16382:16382" s="48" customFormat="1" ht="15" customHeight="1" x14ac:dyDescent="0.25">
      <c r="A63" s="46">
        <v>58</v>
      </c>
      <c r="B63" s="49" t="s">
        <v>27</v>
      </c>
      <c r="C63" s="62" t="s">
        <v>148</v>
      </c>
      <c r="D63" s="51">
        <f>SUM('Glen Dickson'!K12)</f>
        <v>36</v>
      </c>
      <c r="E63" s="51">
        <f>SUM('Glen Dickson'!L12)</f>
        <v>6942.0039999999999</v>
      </c>
      <c r="F63" s="47">
        <f>SUM('Glen Dickson'!M12)</f>
        <v>192.83344444444444</v>
      </c>
      <c r="XFB63" s="60"/>
    </row>
    <row r="64" spans="1:6 16382:16382" s="48" customFormat="1" ht="15" customHeight="1" x14ac:dyDescent="0.25">
      <c r="A64" s="46">
        <v>59</v>
      </c>
      <c r="B64" s="49" t="s">
        <v>27</v>
      </c>
      <c r="C64" s="61" t="s">
        <v>103</v>
      </c>
      <c r="D64" s="51">
        <f>SUM('Nick Palmer'!K10)</f>
        <v>24</v>
      </c>
      <c r="E64" s="51">
        <f>SUM('Nick Palmer'!L10)</f>
        <v>4626.0298999999995</v>
      </c>
      <c r="F64" s="47">
        <f>SUM('Nick Palmer'!M10)</f>
        <v>192.75124583333331</v>
      </c>
      <c r="XFB64" s="60"/>
    </row>
    <row r="65" spans="1:6 16382:16382" s="48" customFormat="1" ht="15" customHeight="1" x14ac:dyDescent="0.25">
      <c r="A65" s="46">
        <v>60</v>
      </c>
      <c r="B65" s="49" t="s">
        <v>27</v>
      </c>
      <c r="C65" s="61" t="s">
        <v>98</v>
      </c>
      <c r="D65" s="51">
        <f>SUM('Glen Dawson'!K10)</f>
        <v>30</v>
      </c>
      <c r="E65" s="51">
        <f>SUM('Glen Dawson'!L10)</f>
        <v>5781</v>
      </c>
      <c r="F65" s="47">
        <f>SUM('Glen Dawson'!M10)</f>
        <v>192.7</v>
      </c>
      <c r="XFB65" s="60"/>
    </row>
    <row r="66" spans="1:6 16382:16382" s="48" customFormat="1" ht="15" customHeight="1" x14ac:dyDescent="0.25">
      <c r="A66" s="46">
        <v>61</v>
      </c>
      <c r="B66" s="49" t="s">
        <v>27</v>
      </c>
      <c r="C66" s="52" t="s">
        <v>24</v>
      </c>
      <c r="D66" s="51">
        <f>SUM('Harold Reynolds'!K11)</f>
        <v>30</v>
      </c>
      <c r="E66" s="51">
        <f>SUM('Harold Reynolds'!L11)</f>
        <v>5766.0010000000002</v>
      </c>
      <c r="F66" s="47">
        <f>SUM('Harold Reynolds'!M11)</f>
        <v>192.20003333333335</v>
      </c>
      <c r="XFB66" s="60"/>
    </row>
    <row r="67" spans="1:6 16382:16382" s="48" customFormat="1" ht="15" customHeight="1" x14ac:dyDescent="0.25">
      <c r="A67" s="46">
        <v>62</v>
      </c>
      <c r="B67" s="49" t="s">
        <v>27</v>
      </c>
      <c r="C67" s="52" t="s">
        <v>175</v>
      </c>
      <c r="D67" s="51">
        <f>SUM('Ricky Eldridge'!K8)</f>
        <v>22</v>
      </c>
      <c r="E67" s="51">
        <f>SUM('Ricky Eldridge'!L8)</f>
        <v>4228</v>
      </c>
      <c r="F67" s="47">
        <f>SUM('Ricky Eldridge'!M8)</f>
        <v>192.18181818181819</v>
      </c>
      <c r="XFB67" s="60"/>
    </row>
    <row r="68" spans="1:6 16382:16382" s="48" customFormat="1" ht="15" customHeight="1" x14ac:dyDescent="0.25">
      <c r="A68" s="46">
        <v>63</v>
      </c>
      <c r="B68" s="49" t="s">
        <v>27</v>
      </c>
      <c r="C68" s="54" t="s">
        <v>101</v>
      </c>
      <c r="D68" s="51">
        <f>SUM('John Petteruti'!K18)</f>
        <v>63</v>
      </c>
      <c r="E68" s="51">
        <f>SUM('John Petteruti'!L18)</f>
        <v>12104.014500000001</v>
      </c>
      <c r="F68" s="47">
        <f>SUM('John Petteruti'!M18)</f>
        <v>192.1272142857143</v>
      </c>
      <c r="XFB68" s="60"/>
    </row>
    <row r="69" spans="1:6 16382:16382" s="48" customFormat="1" ht="15" customHeight="1" x14ac:dyDescent="0.25">
      <c r="A69" s="46">
        <v>64</v>
      </c>
      <c r="B69" s="49" t="s">
        <v>27</v>
      </c>
      <c r="C69" s="52" t="s">
        <v>90</v>
      </c>
      <c r="D69" s="51">
        <f>SUM('Tao Irtz'!K16)</f>
        <v>56</v>
      </c>
      <c r="E69" s="51">
        <f>SUM('Tao Irtz'!L16)</f>
        <v>10754.003000000001</v>
      </c>
      <c r="F69" s="47">
        <f>SUM('Tao Irtz'!M16)</f>
        <v>192.03576785714287</v>
      </c>
      <c r="XFB69" s="60"/>
    </row>
    <row r="70" spans="1:6 16382:16382" s="48" customFormat="1" ht="15" customHeight="1" x14ac:dyDescent="0.25">
      <c r="A70" s="46">
        <v>65</v>
      </c>
      <c r="B70" s="46" t="s">
        <v>27</v>
      </c>
      <c r="C70" s="52" t="s">
        <v>107</v>
      </c>
      <c r="D70" s="51">
        <f>SUM('Jerry Hensler'!K10)</f>
        <v>28</v>
      </c>
      <c r="E70" s="51">
        <f>SUM('Jerry Hensler'!L10)</f>
        <v>5371.0050000000001</v>
      </c>
      <c r="F70" s="47">
        <f>SUM('Jerry Hensler'!M10)</f>
        <v>191.82160714285715</v>
      </c>
      <c r="XFB70" s="60"/>
    </row>
    <row r="71" spans="1:6 16382:16382" s="48" customFormat="1" ht="15" customHeight="1" x14ac:dyDescent="0.25">
      <c r="A71" s="46">
        <v>66</v>
      </c>
      <c r="B71" s="46" t="s">
        <v>27</v>
      </c>
      <c r="C71" s="52" t="s">
        <v>134</v>
      </c>
      <c r="D71" s="51">
        <f>SUM('Mingo Harkness'!K15)</f>
        <v>49</v>
      </c>
      <c r="E71" s="51">
        <f>SUM('Mingo Harkness'!L15)</f>
        <v>9399.0010000000002</v>
      </c>
      <c r="F71" s="47">
        <f>SUM('Mingo Harkness'!M15)</f>
        <v>191.81634693877552</v>
      </c>
      <c r="XFB71" s="60"/>
    </row>
    <row r="72" spans="1:6 16382:16382" s="48" customFormat="1" ht="15" customHeight="1" x14ac:dyDescent="0.25">
      <c r="A72" s="46">
        <v>67</v>
      </c>
      <c r="B72" s="46" t="s">
        <v>27</v>
      </c>
      <c r="C72" s="52" t="s">
        <v>161</v>
      </c>
      <c r="D72" s="51">
        <f>SUM('Pam Gates'!K9)</f>
        <v>30</v>
      </c>
      <c r="E72" s="51">
        <f>SUM('Pam Gates'!L9)</f>
        <v>5753</v>
      </c>
      <c r="F72" s="47">
        <f>SUM('Pam Gates'!M9)</f>
        <v>191.76666666666668</v>
      </c>
      <c r="XFB72" s="60"/>
    </row>
    <row r="73" spans="1:6 16382:16382" s="48" customFormat="1" ht="15" customHeight="1" x14ac:dyDescent="0.25">
      <c r="A73" s="46">
        <v>68</v>
      </c>
      <c r="B73" s="49" t="s">
        <v>27</v>
      </c>
      <c r="C73" s="52" t="s">
        <v>155</v>
      </c>
      <c r="D73" s="51">
        <f>SUM('Ann Tucker'!K9)</f>
        <v>24</v>
      </c>
      <c r="E73" s="51">
        <f>SUM('Ann Tucker'!L9)</f>
        <v>4600</v>
      </c>
      <c r="F73" s="47">
        <f>SUM('Ann Tucker'!M9)</f>
        <v>191.66666666666666</v>
      </c>
      <c r="XFB73" s="60"/>
    </row>
    <row r="74" spans="1:6 16382:16382" s="48" customFormat="1" ht="15" customHeight="1" x14ac:dyDescent="0.25">
      <c r="A74" s="46">
        <v>69</v>
      </c>
      <c r="B74" s="49" t="s">
        <v>27</v>
      </c>
      <c r="C74" s="52" t="s">
        <v>32</v>
      </c>
      <c r="D74" s="51">
        <f>SUM('Daniel Henry'!K22)</f>
        <v>84</v>
      </c>
      <c r="E74" s="51">
        <f>SUM('Daniel Henry'!L22)</f>
        <v>16054.006000000001</v>
      </c>
      <c r="F74" s="47">
        <f>SUM('Daniel Henry'!M22)</f>
        <v>191.11911904761905</v>
      </c>
      <c r="XFB74" s="60"/>
    </row>
    <row r="75" spans="1:6 16382:16382" s="48" customFormat="1" ht="15" customHeight="1" x14ac:dyDescent="0.25">
      <c r="A75" s="46">
        <v>70</v>
      </c>
      <c r="B75" s="49" t="s">
        <v>27</v>
      </c>
      <c r="C75" s="52" t="s">
        <v>108</v>
      </c>
      <c r="D75" s="51">
        <f>SUM('Josie Hensler'!K8)</f>
        <v>20</v>
      </c>
      <c r="E75" s="51">
        <f>SUM('Josie Hensler'!L8)</f>
        <v>3822.0010000000002</v>
      </c>
      <c r="F75" s="47">
        <f>SUM('Josie Hensler'!M8)</f>
        <v>191.10005000000001</v>
      </c>
      <c r="XFB75" s="60"/>
    </row>
    <row r="76" spans="1:6 16382:16382" s="48" customFormat="1" ht="15" customHeight="1" x14ac:dyDescent="0.25">
      <c r="A76" s="46">
        <v>71</v>
      </c>
      <c r="B76" s="49" t="s">
        <v>27</v>
      </c>
      <c r="C76" s="54" t="s">
        <v>66</v>
      </c>
      <c r="D76" s="51">
        <f>SUM('Jim Parnell'!K14)</f>
        <v>52</v>
      </c>
      <c r="E76" s="51">
        <f>SUM('Jim Parnell'!L14)</f>
        <v>9928</v>
      </c>
      <c r="F76" s="47">
        <f>SUM('Jim Parnell'!M14)</f>
        <v>190.92307692307693</v>
      </c>
      <c r="XFB76" s="60"/>
    </row>
    <row r="77" spans="1:6 16382:16382" s="48" customFormat="1" ht="15" customHeight="1" x14ac:dyDescent="0.25">
      <c r="A77" s="46">
        <v>72</v>
      </c>
      <c r="B77" s="46" t="s">
        <v>27</v>
      </c>
      <c r="C77" s="52" t="s">
        <v>49</v>
      </c>
      <c r="D77" s="51">
        <f>SUM('Kevin Sullivan'!K11)</f>
        <v>36</v>
      </c>
      <c r="E77" s="51">
        <f>SUM('Kevin Sullivan'!L11)</f>
        <v>6872.0010000000002</v>
      </c>
      <c r="F77" s="47">
        <f>SUM('Kevin Sullivan'!M11)</f>
        <v>190.88891666666666</v>
      </c>
      <c r="XFB77" s="60"/>
    </row>
    <row r="78" spans="1:6 16382:16382" s="48" customFormat="1" ht="15" customHeight="1" x14ac:dyDescent="0.25">
      <c r="A78" s="46">
        <v>73</v>
      </c>
      <c r="B78" s="46" t="s">
        <v>27</v>
      </c>
      <c r="C78" s="52" t="s">
        <v>44</v>
      </c>
      <c r="D78" s="51">
        <f>SUM('Tommy Cole'!K9)</f>
        <v>24</v>
      </c>
      <c r="E78" s="51">
        <f>SUM('Tommy Cole'!L9)</f>
        <v>4581</v>
      </c>
      <c r="F78" s="47">
        <f>SUM('Tommy Cole'!M9)</f>
        <v>190.875</v>
      </c>
      <c r="XFB78" s="60"/>
    </row>
    <row r="79" spans="1:6 16382:16382" s="48" customFormat="1" ht="15" customHeight="1" x14ac:dyDescent="0.25">
      <c r="A79" s="46">
        <v>74</v>
      </c>
      <c r="B79" s="49" t="s">
        <v>27</v>
      </c>
      <c r="C79" s="84" t="s">
        <v>229</v>
      </c>
      <c r="D79" s="51">
        <f>SUM('Scott Jackson'!K8)</f>
        <v>20</v>
      </c>
      <c r="E79" s="51">
        <f>SUM('Scott Jackson'!L8)</f>
        <v>3802.0039999999999</v>
      </c>
      <c r="F79" s="47">
        <f>SUM('Scott Jackson'!M8)</f>
        <v>190.1002</v>
      </c>
      <c r="XFB79" s="60"/>
    </row>
    <row r="80" spans="1:6 16382:16382" s="48" customFormat="1" ht="15" customHeight="1" x14ac:dyDescent="0.25">
      <c r="A80" s="46">
        <v>75</v>
      </c>
      <c r="B80" s="49" t="s">
        <v>27</v>
      </c>
      <c r="C80" s="52" t="s">
        <v>137</v>
      </c>
      <c r="D80" s="51">
        <f>SUM('Arthur Cole'!K11)</f>
        <v>28</v>
      </c>
      <c r="E80" s="51">
        <f>SUM('Arthur Cole'!L11)</f>
        <v>5295.0030000000006</v>
      </c>
      <c r="F80" s="47">
        <f>SUM('Arthur Cole'!M11)</f>
        <v>189.10725000000002</v>
      </c>
      <c r="XFB80" s="60"/>
    </row>
    <row r="81" spans="1:6 16382:16382" s="48" customFormat="1" ht="15" customHeight="1" x14ac:dyDescent="0.25">
      <c r="A81" s="46">
        <v>76</v>
      </c>
      <c r="B81" s="49" t="s">
        <v>27</v>
      </c>
      <c r="C81" s="84" t="s">
        <v>132</v>
      </c>
      <c r="D81" s="51">
        <f>SUM('Ken Mix'!K10)</f>
        <v>29</v>
      </c>
      <c r="E81" s="51">
        <f>SUM('Ken Mix'!L10)</f>
        <v>5411.0030000000006</v>
      </c>
      <c r="F81" s="47">
        <f>SUM('Ken Mix'!M10)</f>
        <v>186.58631034482761</v>
      </c>
      <c r="XFB81" s="60"/>
    </row>
    <row r="82" spans="1:6 16382:16382" s="48" customFormat="1" ht="15" customHeight="1" x14ac:dyDescent="0.25">
      <c r="A82" s="46">
        <v>77</v>
      </c>
      <c r="B82" s="49" t="s">
        <v>27</v>
      </c>
      <c r="C82" s="84" t="s">
        <v>197</v>
      </c>
      <c r="D82" s="51">
        <f>SUM('Paul Dyer'!K8)</f>
        <v>20</v>
      </c>
      <c r="E82" s="51">
        <f>SUM('Paul Dyer'!L8)</f>
        <v>3720</v>
      </c>
      <c r="F82" s="47">
        <f>SUM('Paul Dyer'!M8)</f>
        <v>186</v>
      </c>
      <c r="XFB82" s="60"/>
    </row>
    <row r="83" spans="1:6 16382:16382" s="48" customFormat="1" ht="15" customHeight="1" x14ac:dyDescent="0.25">
      <c r="A83" s="46">
        <v>78</v>
      </c>
      <c r="B83" s="49" t="s">
        <v>27</v>
      </c>
      <c r="C83" s="52" t="s">
        <v>85</v>
      </c>
      <c r="D83" s="51">
        <f>SUM('Ken Osmond'!K14)</f>
        <v>48</v>
      </c>
      <c r="E83" s="51">
        <f>SUM('Ken Osmond'!L14)</f>
        <v>8920.0020000000004</v>
      </c>
      <c r="F83" s="47">
        <f>SUM('Ken Osmond'!M14)</f>
        <v>185.83337500000002</v>
      </c>
      <c r="XFB83" s="60"/>
    </row>
    <row r="84" spans="1:6 16382:16382" s="48" customFormat="1" ht="15" customHeight="1" x14ac:dyDescent="0.25">
      <c r="A84" s="46">
        <v>79</v>
      </c>
      <c r="B84" s="49" t="s">
        <v>27</v>
      </c>
      <c r="C84" s="84" t="s">
        <v>115</v>
      </c>
      <c r="D84" s="51">
        <f>SUM('Ben Brown'!K11)</f>
        <v>36</v>
      </c>
      <c r="E84" s="51">
        <f>SUM('Ben Brown'!L11)</f>
        <v>6643</v>
      </c>
      <c r="F84" s="47">
        <f>SUM('Ben Brown'!M11)</f>
        <v>184.52777777777777</v>
      </c>
      <c r="XFB84" s="60"/>
    </row>
    <row r="85" spans="1:6 16382:16382" s="48" customFormat="1" ht="15" customHeight="1" x14ac:dyDescent="0.25">
      <c r="A85" s="46">
        <v>80</v>
      </c>
      <c r="B85" s="49" t="s">
        <v>27</v>
      </c>
      <c r="C85" s="54" t="s">
        <v>61</v>
      </c>
      <c r="D85" s="51">
        <f>SUM('Bill Middlebrook'!K17)</f>
        <v>58</v>
      </c>
      <c r="E85" s="51">
        <f>SUM('Bill Middlebrook'!L17)</f>
        <v>10696.003000000001</v>
      </c>
      <c r="F85" s="47">
        <f>SUM('Bill Middlebrook'!M17)</f>
        <v>184.41384482758622</v>
      </c>
      <c r="XFB85" s="60"/>
    </row>
    <row r="86" spans="1:6 16382:16382" s="48" customFormat="1" ht="15" customHeight="1" x14ac:dyDescent="0.25">
      <c r="A86" s="46">
        <v>81</v>
      </c>
      <c r="B86" s="49" t="s">
        <v>27</v>
      </c>
      <c r="C86" s="52" t="s">
        <v>37</v>
      </c>
      <c r="D86" s="51">
        <f>SUM('Jim Swaringin'!K11)</f>
        <v>34</v>
      </c>
      <c r="E86" s="51">
        <f>SUM('Jim Swaringin'!L11)</f>
        <v>6216.0049999999992</v>
      </c>
      <c r="F86" s="47">
        <f>SUM('Jim Swaringin'!M11)</f>
        <v>182.82367647058823</v>
      </c>
      <c r="XFB86" s="60"/>
    </row>
    <row r="87" spans="1:6 16382:16382" s="48" customFormat="1" ht="15" customHeight="1" x14ac:dyDescent="0.25">
      <c r="A87" s="46">
        <v>82</v>
      </c>
      <c r="B87" s="49" t="s">
        <v>27</v>
      </c>
      <c r="C87" s="52" t="s">
        <v>69</v>
      </c>
      <c r="D87" s="51">
        <f>SUM('Curtis Jenkins'!K19)</f>
        <v>68</v>
      </c>
      <c r="E87" s="51">
        <f>SUM('Curtis Jenkins'!L19)</f>
        <v>12352</v>
      </c>
      <c r="F87" s="47">
        <f>SUM('Curtis Jenkins'!M19)</f>
        <v>181.64705882352942</v>
      </c>
      <c r="XFB87" s="60"/>
    </row>
    <row r="88" spans="1:6 16382:16382" s="48" customFormat="1" ht="15" customHeight="1" x14ac:dyDescent="0.25">
      <c r="A88" s="46">
        <v>83</v>
      </c>
      <c r="B88" s="49" t="s">
        <v>27</v>
      </c>
      <c r="C88" s="52" t="s">
        <v>159</v>
      </c>
      <c r="D88" s="51">
        <f>SUM('Joe Jarrell'!K9)</f>
        <v>26</v>
      </c>
      <c r="E88" s="51">
        <f>SUM('Joe Jarrell'!L9)</f>
        <v>4684</v>
      </c>
      <c r="F88" s="47">
        <f>SUM('Joe Jarrell'!M9)</f>
        <v>180.15384615384616</v>
      </c>
      <c r="XFB88" s="60"/>
    </row>
    <row r="89" spans="1:6 16382:16382" s="48" customFormat="1" ht="15" customHeight="1" x14ac:dyDescent="0.25">
      <c r="A89" s="46">
        <v>84</v>
      </c>
      <c r="B89" s="49" t="s">
        <v>27</v>
      </c>
      <c r="C89" s="54" t="s">
        <v>72</v>
      </c>
      <c r="D89" s="51">
        <f>SUM('David Ellwood'!K19)</f>
        <v>70</v>
      </c>
      <c r="E89" s="51">
        <f>SUM('David Ellwood'!L19)</f>
        <v>12502.004000000001</v>
      </c>
      <c r="F89" s="47">
        <f>SUM('David Ellwood'!M19)</f>
        <v>178.60005714285717</v>
      </c>
      <c r="XFB89" s="60"/>
    </row>
    <row r="90" spans="1:6 16382:16382" s="48" customFormat="1" ht="15" customHeight="1" x14ac:dyDescent="0.25">
      <c r="A90" s="46">
        <v>85</v>
      </c>
      <c r="B90" s="49" t="s">
        <v>27</v>
      </c>
      <c r="C90" s="84" t="s">
        <v>116</v>
      </c>
      <c r="D90" s="51">
        <f>SUM('Scott McClure'!K12)</f>
        <v>40</v>
      </c>
      <c r="E90" s="51">
        <f>SUM('Scott McClure'!L12)</f>
        <v>7062</v>
      </c>
      <c r="F90" s="47">
        <f>SUM('Scott McClure'!M12)</f>
        <v>176.55</v>
      </c>
      <c r="XFB90" s="60"/>
    </row>
    <row r="91" spans="1:6 16382:16382" s="48" customFormat="1" ht="15" customHeight="1" x14ac:dyDescent="0.25">
      <c r="A91" s="55"/>
      <c r="B91" s="56"/>
      <c r="C91" s="57"/>
      <c r="D91" s="58"/>
      <c r="E91" s="58"/>
      <c r="F91" s="59"/>
      <c r="XFB91" s="53"/>
    </row>
    <row r="92" spans="1:6 16382:16382" s="48" customFormat="1" ht="15" customHeight="1" x14ac:dyDescent="0.25">
      <c r="A92" s="46" t="s">
        <v>0</v>
      </c>
      <c r="B92" s="46" t="s">
        <v>1</v>
      </c>
      <c r="C92" s="46" t="s">
        <v>2</v>
      </c>
      <c r="D92" s="46" t="s">
        <v>18</v>
      </c>
      <c r="E92" s="46" t="s">
        <v>16</v>
      </c>
      <c r="F92" s="47" t="s">
        <v>17</v>
      </c>
    </row>
    <row r="93" spans="1:6 16382:16382" s="48" customFormat="1" ht="15" customHeight="1" x14ac:dyDescent="0.25">
      <c r="A93" s="46">
        <v>86</v>
      </c>
      <c r="B93" s="49" t="s">
        <v>27</v>
      </c>
      <c r="C93" s="84" t="s">
        <v>223</v>
      </c>
      <c r="D93" s="51">
        <f>SUM('Dale Taylor'!K4)</f>
        <v>3</v>
      </c>
      <c r="E93" s="51">
        <f>SUM('Dale Taylor'!L4)</f>
        <v>598.00149999999996</v>
      </c>
      <c r="F93" s="47">
        <f>SUM('Dale Taylor'!M4)</f>
        <v>199.33383333333333</v>
      </c>
      <c r="XFB93" s="60"/>
    </row>
    <row r="94" spans="1:6 16382:16382" s="48" customFormat="1" ht="15" customHeight="1" x14ac:dyDescent="0.25">
      <c r="A94" s="46">
        <v>87</v>
      </c>
      <c r="B94" s="49" t="s">
        <v>27</v>
      </c>
      <c r="C94" s="84" t="s">
        <v>212</v>
      </c>
      <c r="D94" s="51">
        <f>SUM('Wally Smallwood'!K5)</f>
        <v>8</v>
      </c>
      <c r="E94" s="51">
        <f>SUM('Wally Smallwood'!L5)</f>
        <v>1588.001</v>
      </c>
      <c r="F94" s="47">
        <f>SUM('Wally Smallwood'!M5)</f>
        <v>198.500125</v>
      </c>
    </row>
    <row r="95" spans="1:6 16382:16382" s="48" customFormat="1" ht="15" customHeight="1" x14ac:dyDescent="0.25">
      <c r="A95" s="46">
        <v>88</v>
      </c>
      <c r="B95" s="46" t="s">
        <v>27</v>
      </c>
      <c r="C95" s="52" t="s">
        <v>185</v>
      </c>
      <c r="D95" s="51">
        <f>SUM('Ethan Pennington'!K4)</f>
        <v>3</v>
      </c>
      <c r="E95" s="51">
        <f>SUM('Ethan Pennington'!L4)</f>
        <v>595</v>
      </c>
      <c r="F95" s="47">
        <f>SUM('Ethan Pennington'!M4)</f>
        <v>198.33333333333334</v>
      </c>
    </row>
    <row r="96" spans="1:6 16382:16382" s="48" customFormat="1" ht="15" customHeight="1" x14ac:dyDescent="0.25">
      <c r="A96" s="46">
        <v>89</v>
      </c>
      <c r="B96" s="46" t="s">
        <v>27</v>
      </c>
      <c r="C96" s="84" t="s">
        <v>282</v>
      </c>
      <c r="D96" s="51">
        <f>SUM('Jerry Graves'!K4)</f>
        <v>4</v>
      </c>
      <c r="E96" s="51">
        <f>SUM('Jerry Graves'!L4)</f>
        <v>793</v>
      </c>
      <c r="F96" s="47">
        <f>SUM('Jerry Graves'!M4)</f>
        <v>198.25</v>
      </c>
    </row>
    <row r="97" spans="1:6" s="48" customFormat="1" ht="15" customHeight="1" x14ac:dyDescent="0.25">
      <c r="A97" s="46">
        <v>90</v>
      </c>
      <c r="B97" s="46" t="s">
        <v>27</v>
      </c>
      <c r="C97" s="84" t="s">
        <v>228</v>
      </c>
      <c r="D97" s="51">
        <f>SUM('Matthew Tignor'!K4)</f>
        <v>3</v>
      </c>
      <c r="E97" s="51">
        <f>SUM('Matthew Tignor'!L4)</f>
        <v>594.00099999999998</v>
      </c>
      <c r="F97" s="47">
        <f>SUM('Matthew Tignor'!M4)</f>
        <v>198.00033333333332</v>
      </c>
    </row>
    <row r="98" spans="1:6" s="48" customFormat="1" ht="15" customHeight="1" x14ac:dyDescent="0.25">
      <c r="A98" s="46">
        <v>91</v>
      </c>
      <c r="B98" s="46" t="s">
        <v>27</v>
      </c>
      <c r="C98" s="84" t="s">
        <v>209</v>
      </c>
      <c r="D98" s="51">
        <f>SUM('Erica Smith'!K4)</f>
        <v>4</v>
      </c>
      <c r="E98" s="51">
        <f>SUM('Erica Smith'!L4)</f>
        <v>791</v>
      </c>
      <c r="F98" s="47">
        <f>SUM('Erica Smith'!M4)</f>
        <v>197.75</v>
      </c>
    </row>
    <row r="99" spans="1:6" s="48" customFormat="1" ht="15" customHeight="1" x14ac:dyDescent="0.25">
      <c r="A99" s="46">
        <v>92</v>
      </c>
      <c r="B99" s="46" t="s">
        <v>27</v>
      </c>
      <c r="C99" s="86" t="s">
        <v>244</v>
      </c>
      <c r="D99" s="51">
        <f>SUM('Benji Matoy'!K5)</f>
        <v>10</v>
      </c>
      <c r="E99" s="51">
        <f>SUM('Benji Matoy'!L5)</f>
        <v>1977.001</v>
      </c>
      <c r="F99" s="47">
        <f>SUM('Benji Matoy'!M5)</f>
        <v>197.70009999999999</v>
      </c>
    </row>
    <row r="100" spans="1:6" x14ac:dyDescent="0.25">
      <c r="A100" s="46">
        <v>93</v>
      </c>
      <c r="B100" s="46" t="s">
        <v>27</v>
      </c>
      <c r="C100" s="52" t="s">
        <v>186</v>
      </c>
      <c r="D100" s="51">
        <f>SUM('Jason Frymier'!K5)</f>
        <v>9</v>
      </c>
      <c r="E100" s="51">
        <f>SUM('Jason Frymier'!L5)</f>
        <v>1779.0029999999999</v>
      </c>
      <c r="F100" s="47">
        <f>SUM('Jason Frymier'!M5)</f>
        <v>197.667</v>
      </c>
    </row>
    <row r="101" spans="1:6" x14ac:dyDescent="0.25">
      <c r="A101" s="46">
        <v>94</v>
      </c>
      <c r="B101" s="46" t="s">
        <v>27</v>
      </c>
      <c r="C101" s="86" t="s">
        <v>245</v>
      </c>
      <c r="D101" s="51">
        <f>SUM('Donnie Melson'!K4)</f>
        <v>6</v>
      </c>
      <c r="E101" s="51">
        <f>SUM('Donnie Melson'!L4)</f>
        <v>1186</v>
      </c>
      <c r="F101" s="47">
        <f>SUM('Donnie Melson'!M4)</f>
        <v>197.66666666666666</v>
      </c>
    </row>
    <row r="102" spans="1:6" x14ac:dyDescent="0.25">
      <c r="A102" s="46">
        <v>95</v>
      </c>
      <c r="B102" s="46" t="s">
        <v>27</v>
      </c>
      <c r="C102" s="84" t="s">
        <v>260</v>
      </c>
      <c r="D102" s="51">
        <f>SUM('Tyson Gross'!K4)</f>
        <v>4</v>
      </c>
      <c r="E102" s="51">
        <f>SUM('Tyson Gross'!L4)</f>
        <v>789</v>
      </c>
      <c r="F102" s="47">
        <f>SUM('Tyson Gross'!M4)</f>
        <v>197.25</v>
      </c>
    </row>
    <row r="103" spans="1:6" x14ac:dyDescent="0.25">
      <c r="A103" s="46">
        <v>96</v>
      </c>
      <c r="B103" s="46" t="s">
        <v>27</v>
      </c>
      <c r="C103" s="52" t="s">
        <v>192</v>
      </c>
      <c r="D103" s="51">
        <f>SUM('Steve Bates'!K7)</f>
        <v>13</v>
      </c>
      <c r="E103" s="51">
        <f>SUM('Steve Bates'!L7)</f>
        <v>2564.1044000000002</v>
      </c>
      <c r="F103" s="47">
        <f>SUM('Steve Bates'!M7)</f>
        <v>197.23880000000003</v>
      </c>
    </row>
    <row r="104" spans="1:6" x14ac:dyDescent="0.25">
      <c r="A104" s="46">
        <v>97</v>
      </c>
      <c r="B104" s="46" t="s">
        <v>27</v>
      </c>
      <c r="C104" s="52" t="s">
        <v>127</v>
      </c>
      <c r="D104" s="51">
        <f>SUM('Jeff Cale'!K7)</f>
        <v>12</v>
      </c>
      <c r="E104" s="51">
        <f>SUM('Jeff Cale'!L7)</f>
        <v>2366.1385999999998</v>
      </c>
      <c r="F104" s="47">
        <f>SUM('Jeff Cale'!M7)</f>
        <v>197.17821666666666</v>
      </c>
    </row>
    <row r="105" spans="1:6" x14ac:dyDescent="0.25">
      <c r="A105" s="46">
        <v>98</v>
      </c>
      <c r="B105" s="46" t="s">
        <v>27</v>
      </c>
      <c r="C105" s="84" t="s">
        <v>218</v>
      </c>
      <c r="D105" s="51">
        <f>SUM('David Buckley'!K5)</f>
        <v>8</v>
      </c>
      <c r="E105" s="51">
        <f>SUM('David Buckley'!L5)</f>
        <v>1574.001</v>
      </c>
      <c r="F105" s="47">
        <f>SUM('David Buckley'!M5)</f>
        <v>196.750125</v>
      </c>
    </row>
    <row r="106" spans="1:6" x14ac:dyDescent="0.25">
      <c r="A106" s="46">
        <v>99</v>
      </c>
      <c r="B106" s="46" t="s">
        <v>27</v>
      </c>
      <c r="C106" s="84" t="s">
        <v>224</v>
      </c>
      <c r="D106" s="51">
        <f>SUM('John Williams'!K4)</f>
        <v>3</v>
      </c>
      <c r="E106" s="51">
        <f>SUM('John Williams'!L4)</f>
        <v>590.00130000000001</v>
      </c>
      <c r="F106" s="47">
        <f>SUM('John Williams'!M4)</f>
        <v>196.6671</v>
      </c>
    </row>
    <row r="107" spans="1:6" x14ac:dyDescent="0.25">
      <c r="A107" s="46">
        <v>100</v>
      </c>
      <c r="B107" s="46" t="s">
        <v>27</v>
      </c>
      <c r="C107" s="84" t="s">
        <v>254</v>
      </c>
      <c r="D107" s="51">
        <f>SUM('Leigh Thomas'!K4)</f>
        <v>4</v>
      </c>
      <c r="E107" s="51">
        <f>SUM('Leigh Thomas'!L4)</f>
        <v>786.00099999999998</v>
      </c>
      <c r="F107" s="47">
        <f>SUM('Leigh Thomas'!M4)</f>
        <v>196.50024999999999</v>
      </c>
    </row>
    <row r="108" spans="1:6" x14ac:dyDescent="0.25">
      <c r="A108" s="46">
        <v>101</v>
      </c>
      <c r="B108" s="46" t="s">
        <v>27</v>
      </c>
      <c r="C108" s="84" t="s">
        <v>280</v>
      </c>
      <c r="D108" s="51">
        <f>SUM('Jim Haley'!K4)</f>
        <v>4</v>
      </c>
      <c r="E108" s="51">
        <f>SUM('Jim Haley'!L4)</f>
        <v>786</v>
      </c>
      <c r="F108" s="47">
        <f>SUM('Jim Haley'!M4)</f>
        <v>196.5</v>
      </c>
    </row>
    <row r="109" spans="1:6" x14ac:dyDescent="0.25">
      <c r="A109" s="46">
        <v>102</v>
      </c>
      <c r="B109" s="46" t="s">
        <v>27</v>
      </c>
      <c r="C109" s="52" t="s">
        <v>145</v>
      </c>
      <c r="D109" s="51">
        <f>SUM('Steve Pennington'!K7)</f>
        <v>15</v>
      </c>
      <c r="E109" s="51">
        <f>SUM('Steve Pennington'!L7)</f>
        <v>2947.0010000000002</v>
      </c>
      <c r="F109" s="47">
        <f>SUM('Steve Pennington'!M7)</f>
        <v>196.46673333333334</v>
      </c>
    </row>
    <row r="110" spans="1:6" x14ac:dyDescent="0.25">
      <c r="A110" s="46">
        <v>103</v>
      </c>
      <c r="B110" s="46" t="s">
        <v>27</v>
      </c>
      <c r="C110" s="52" t="s">
        <v>156</v>
      </c>
      <c r="D110" s="51">
        <f>SUM('Devon Tomlinson'!K5)</f>
        <v>10</v>
      </c>
      <c r="E110" s="51">
        <f>SUM('Devon Tomlinson'!L5)</f>
        <v>1964.01</v>
      </c>
      <c r="F110" s="47">
        <f>SUM('Devon Tomlinson'!M5)</f>
        <v>196.40100000000001</v>
      </c>
    </row>
    <row r="111" spans="1:6" x14ac:dyDescent="0.25">
      <c r="A111" s="46">
        <v>104</v>
      </c>
      <c r="B111" s="46" t="s">
        <v>27</v>
      </c>
      <c r="C111" s="52" t="s">
        <v>126</v>
      </c>
      <c r="D111" s="51">
        <f>SUM('George Donavon'!K4)</f>
        <v>3</v>
      </c>
      <c r="E111" s="51">
        <f>SUM('George Donavon'!L4)</f>
        <v>589.00210000000004</v>
      </c>
      <c r="F111" s="47">
        <f>SUM('George Donavon'!M4)</f>
        <v>196.33403333333334</v>
      </c>
    </row>
    <row r="112" spans="1:6" x14ac:dyDescent="0.25">
      <c r="A112" s="46">
        <v>105</v>
      </c>
      <c r="B112" s="46" t="s">
        <v>27</v>
      </c>
      <c r="C112" s="52" t="s">
        <v>190</v>
      </c>
      <c r="D112" s="51">
        <f>SUM('Marise Maaoia'!K4)</f>
        <v>3</v>
      </c>
      <c r="E112" s="51">
        <f>SUM('Marise Maaoia'!L4)</f>
        <v>589.00099999999998</v>
      </c>
      <c r="F112" s="47">
        <f>SUM('Marise Maaoia'!M4)</f>
        <v>196.33366666666666</v>
      </c>
    </row>
    <row r="113" spans="1:6" x14ac:dyDescent="0.25">
      <c r="A113" s="46">
        <v>106</v>
      </c>
      <c r="B113" s="46" t="s">
        <v>27</v>
      </c>
      <c r="C113" s="84" t="s">
        <v>210</v>
      </c>
      <c r="D113" s="51">
        <f>SUM('H.I. Stroth'!K6)</f>
        <v>12</v>
      </c>
      <c r="E113" s="51">
        <f>SUM('H.I. Stroth'!L6)</f>
        <v>2353.002</v>
      </c>
      <c r="F113" s="47">
        <f>SUM('H.I. Stroth'!M6)</f>
        <v>196.08349999999999</v>
      </c>
    </row>
    <row r="114" spans="1:6" x14ac:dyDescent="0.25">
      <c r="A114" s="46">
        <v>107</v>
      </c>
      <c r="B114" s="46" t="s">
        <v>27</v>
      </c>
      <c r="C114" s="84" t="s">
        <v>196</v>
      </c>
      <c r="D114" s="51">
        <f>SUM('John Comer'!K4)</f>
        <v>3</v>
      </c>
      <c r="E114" s="51">
        <f>SUM('John Comer'!L4)</f>
        <v>588.01499999999999</v>
      </c>
      <c r="F114" s="47">
        <f>SUM('John Comer'!M4)</f>
        <v>196.005</v>
      </c>
    </row>
    <row r="115" spans="1:6" x14ac:dyDescent="0.25">
      <c r="A115" s="46">
        <v>108</v>
      </c>
      <c r="B115" s="46" t="s">
        <v>27</v>
      </c>
      <c r="C115" s="52" t="s">
        <v>39</v>
      </c>
      <c r="D115" s="51">
        <f>SUM('Van Presson'!K6)</f>
        <v>14</v>
      </c>
      <c r="E115" s="51">
        <f>SUM('Van Presson'!L6)</f>
        <v>2744.05</v>
      </c>
      <c r="F115" s="47">
        <f>SUM('Van Presson'!M6)</f>
        <v>196.00357142857143</v>
      </c>
    </row>
    <row r="116" spans="1:6" x14ac:dyDescent="0.25">
      <c r="A116" s="46">
        <v>109</v>
      </c>
      <c r="B116" s="46" t="s">
        <v>27</v>
      </c>
      <c r="C116" s="86" t="s">
        <v>233</v>
      </c>
      <c r="D116" s="51">
        <f>SUM('Rose Allbright'!K4)</f>
        <v>4</v>
      </c>
      <c r="E116" s="51">
        <f>SUM('Rose Allbright'!L4)</f>
        <v>784</v>
      </c>
      <c r="F116" s="47">
        <f>SUM('Rose Allbright'!M4)</f>
        <v>196</v>
      </c>
    </row>
    <row r="117" spans="1:6" x14ac:dyDescent="0.25">
      <c r="A117" s="46">
        <v>110</v>
      </c>
      <c r="B117" s="46" t="s">
        <v>27</v>
      </c>
      <c r="C117" s="52" t="s">
        <v>135</v>
      </c>
      <c r="D117" s="51">
        <f>SUM('Tia Craig'!K6)</f>
        <v>15</v>
      </c>
      <c r="E117" s="51">
        <f>SUM('Tia Craig'!L6)</f>
        <v>2939.0006000000003</v>
      </c>
      <c r="F117" s="47">
        <f>SUM('Tia Craig'!M6)</f>
        <v>195.93337333333335</v>
      </c>
    </row>
    <row r="118" spans="1:6" x14ac:dyDescent="0.25">
      <c r="A118" s="46">
        <v>111</v>
      </c>
      <c r="B118" s="46" t="s">
        <v>27</v>
      </c>
      <c r="C118" s="52" t="s">
        <v>165</v>
      </c>
      <c r="D118" s="51">
        <f>SUM('Evelio McDonald'!K6)</f>
        <v>14</v>
      </c>
      <c r="E118" s="51">
        <f>SUM('Evelio McDonald'!L6)</f>
        <v>2741.0039999999999</v>
      </c>
      <c r="F118" s="47">
        <f>SUM('Evelio McDonald'!M6)</f>
        <v>195.786</v>
      </c>
    </row>
    <row r="119" spans="1:6" x14ac:dyDescent="0.25">
      <c r="A119" s="46">
        <v>112</v>
      </c>
      <c r="B119" s="46" t="s">
        <v>27</v>
      </c>
      <c r="C119" s="61" t="s">
        <v>99</v>
      </c>
      <c r="D119" s="51">
        <f>SUM('Greg George'!K7)</f>
        <v>15</v>
      </c>
      <c r="E119" s="51">
        <f>SUM('Greg George'!L7)</f>
        <v>2936.0064000000002</v>
      </c>
      <c r="F119" s="47">
        <f>SUM('Greg George'!M7)</f>
        <v>195.73376000000002</v>
      </c>
    </row>
    <row r="120" spans="1:6" x14ac:dyDescent="0.25">
      <c r="A120" s="46">
        <v>113</v>
      </c>
      <c r="B120" s="46" t="s">
        <v>27</v>
      </c>
      <c r="C120" s="84" t="s">
        <v>259</v>
      </c>
      <c r="D120" s="51">
        <f>SUM('Randy Herrmann'!K4)</f>
        <v>6</v>
      </c>
      <c r="E120" s="51">
        <f>SUM('Randy Herrmann'!L4)</f>
        <v>1174</v>
      </c>
      <c r="F120" s="47">
        <f>SUM('Randy Herrmann'!M4)</f>
        <v>195.66666666666666</v>
      </c>
    </row>
    <row r="121" spans="1:6" x14ac:dyDescent="0.25">
      <c r="A121" s="46">
        <v>114</v>
      </c>
      <c r="B121" s="46" t="s">
        <v>27</v>
      </c>
      <c r="C121" s="52" t="s">
        <v>167</v>
      </c>
      <c r="D121" s="51">
        <f>SUM('Justin Fortson'!K4)</f>
        <v>3</v>
      </c>
      <c r="E121" s="51">
        <f>SUM('Justin Fortson'!L4)</f>
        <v>587</v>
      </c>
      <c r="F121" s="47">
        <f>SUM('Justin Fortson'!M4)</f>
        <v>195.66666666666666</v>
      </c>
    </row>
    <row r="122" spans="1:6" x14ac:dyDescent="0.25">
      <c r="A122" s="46">
        <v>115</v>
      </c>
      <c r="B122" s="46" t="s">
        <v>27</v>
      </c>
      <c r="C122" s="52" t="s">
        <v>178</v>
      </c>
      <c r="D122" s="51">
        <f>SUM('Bill Dooley'!K4)</f>
        <v>3</v>
      </c>
      <c r="E122" s="51">
        <f>SUM('Bill Dooley'!L4)</f>
        <v>587</v>
      </c>
      <c r="F122" s="47">
        <f>SUM('Bill Dooley'!M4)</f>
        <v>195.66666666666666</v>
      </c>
    </row>
    <row r="123" spans="1:6" x14ac:dyDescent="0.25">
      <c r="A123" s="46">
        <v>116</v>
      </c>
      <c r="B123" s="46" t="s">
        <v>27</v>
      </c>
      <c r="C123" s="86" t="s">
        <v>181</v>
      </c>
      <c r="D123" s="51">
        <f>SUM('Dave Renfroe'!K8)</f>
        <v>18</v>
      </c>
      <c r="E123" s="51">
        <f>SUM('Dave Renfroe'!L8)</f>
        <v>3519.0050000000001</v>
      </c>
      <c r="F123" s="47">
        <f>SUM('Dave Renfroe'!M8)</f>
        <v>195.5002777777778</v>
      </c>
    </row>
    <row r="124" spans="1:6" x14ac:dyDescent="0.25">
      <c r="A124" s="46">
        <v>117</v>
      </c>
      <c r="B124" s="46" t="s">
        <v>27</v>
      </c>
      <c r="C124" s="84" t="s">
        <v>277</v>
      </c>
      <c r="D124" s="51">
        <f>SUM('Les Williams'!K5)</f>
        <v>8</v>
      </c>
      <c r="E124" s="51">
        <f>SUM('Les Williams'!L5)</f>
        <v>1564.001</v>
      </c>
      <c r="F124" s="47">
        <f>SUM('Les Williams'!M5)</f>
        <v>195.500125</v>
      </c>
    </row>
    <row r="125" spans="1:6" x14ac:dyDescent="0.25">
      <c r="A125" s="46">
        <v>118</v>
      </c>
      <c r="B125" s="46" t="s">
        <v>27</v>
      </c>
      <c r="C125" s="52" t="s">
        <v>131</v>
      </c>
      <c r="D125" s="51">
        <f>SUM('Joe Di Donato'!K7)</f>
        <v>16</v>
      </c>
      <c r="E125" s="51">
        <f>SUM('Joe Di Donato'!L7)</f>
        <v>3128.0010000000002</v>
      </c>
      <c r="F125" s="47">
        <f>SUM('Joe Di Donato'!M7)</f>
        <v>195.50006250000001</v>
      </c>
    </row>
    <row r="126" spans="1:6" x14ac:dyDescent="0.25">
      <c r="A126" s="46">
        <v>119</v>
      </c>
      <c r="B126" s="46" t="s">
        <v>27</v>
      </c>
      <c r="C126" s="52" t="s">
        <v>130</v>
      </c>
      <c r="D126" s="51">
        <f>SUM('Joe Craig'!K7)</f>
        <v>18</v>
      </c>
      <c r="E126" s="51">
        <f>SUM('Joe Craig'!L7)</f>
        <v>3518.0037000000002</v>
      </c>
      <c r="F126" s="47">
        <f>SUM('Joe Craig'!M7)</f>
        <v>195.44465000000002</v>
      </c>
    </row>
    <row r="127" spans="1:6" x14ac:dyDescent="0.25">
      <c r="A127" s="46">
        <v>120</v>
      </c>
      <c r="B127" s="46" t="s">
        <v>27</v>
      </c>
      <c r="C127" s="84" t="s">
        <v>271</v>
      </c>
      <c r="D127" s="51">
        <f>SUM('James Carroll'!K5)</f>
        <v>10</v>
      </c>
      <c r="E127" s="51">
        <f>SUM('James Carroll'!L5)</f>
        <v>1954</v>
      </c>
      <c r="F127" s="47">
        <f>SUM('James Carroll'!M5)</f>
        <v>195.4</v>
      </c>
    </row>
    <row r="128" spans="1:6" x14ac:dyDescent="0.25">
      <c r="A128" s="46">
        <v>121</v>
      </c>
      <c r="B128" s="46" t="s">
        <v>27</v>
      </c>
      <c r="C128" s="52" t="s">
        <v>179</v>
      </c>
      <c r="D128" s="51">
        <f>SUM('Bill Simmons'!K4)</f>
        <v>3</v>
      </c>
      <c r="E128" s="51">
        <f>SUM('Bill Simmons'!L4)</f>
        <v>586</v>
      </c>
      <c r="F128" s="47">
        <f>SUM('Bill Simmons'!M4)</f>
        <v>195.33333333333334</v>
      </c>
    </row>
    <row r="129" spans="1:6 16382:16382" x14ac:dyDescent="0.25">
      <c r="A129" s="46">
        <v>122</v>
      </c>
      <c r="B129" s="46" t="s">
        <v>27</v>
      </c>
      <c r="C129" s="52" t="s">
        <v>171</v>
      </c>
      <c r="D129" s="51">
        <f>SUM('Arch Morgan'!K7)</f>
        <v>18</v>
      </c>
      <c r="E129" s="51">
        <f>SUM('Arch Morgan'!L7)</f>
        <v>3515</v>
      </c>
      <c r="F129" s="47">
        <f>SUM('Arch Morgan'!M7)</f>
        <v>195.27777777777777</v>
      </c>
    </row>
    <row r="130" spans="1:6 16382:16382" x14ac:dyDescent="0.25">
      <c r="A130" s="46">
        <v>123</v>
      </c>
      <c r="B130" s="46" t="s">
        <v>27</v>
      </c>
      <c r="C130" s="84" t="s">
        <v>220</v>
      </c>
      <c r="D130" s="51">
        <f>SUM('David Randolph'!K4)</f>
        <v>4</v>
      </c>
      <c r="E130" s="51">
        <f>SUM('David Randolph'!L4)</f>
        <v>781.00099999999998</v>
      </c>
      <c r="F130" s="47">
        <f>SUM('David Randolph'!M4)</f>
        <v>195.25024999999999</v>
      </c>
    </row>
    <row r="131" spans="1:6 16382:16382" x14ac:dyDescent="0.25">
      <c r="A131" s="46">
        <v>124</v>
      </c>
      <c r="B131" s="46" t="s">
        <v>27</v>
      </c>
      <c r="C131" s="84" t="s">
        <v>226</v>
      </c>
      <c r="D131" s="51">
        <f>SUM('Glenn Lancaster'!K7)</f>
        <v>18</v>
      </c>
      <c r="E131" s="51">
        <f>SUM('Glenn Lancaster'!L7)</f>
        <v>3513.01</v>
      </c>
      <c r="F131" s="47">
        <f>SUM('Glenn Lancaster'!M7)</f>
        <v>195.16722222222222</v>
      </c>
    </row>
    <row r="132" spans="1:6 16382:16382" x14ac:dyDescent="0.25">
      <c r="A132" s="46">
        <v>125</v>
      </c>
      <c r="B132" s="46" t="s">
        <v>27</v>
      </c>
      <c r="C132" s="52" t="s">
        <v>153</v>
      </c>
      <c r="D132" s="51">
        <f>SUM('Brandon Eversole'!K6)</f>
        <v>12</v>
      </c>
      <c r="E132" s="51">
        <f>SUM('Brandon Eversole'!L6)</f>
        <v>2341</v>
      </c>
      <c r="F132" s="47">
        <f>SUM('Brandon Eversole'!M6)</f>
        <v>195.08333333333334</v>
      </c>
    </row>
    <row r="133" spans="1:6 16382:16382" x14ac:dyDescent="0.25">
      <c r="A133" s="46">
        <v>126</v>
      </c>
      <c r="B133" s="46" t="s">
        <v>27</v>
      </c>
      <c r="C133" s="52" t="s">
        <v>189</v>
      </c>
      <c r="D133" s="51">
        <f>SUM('Leo Maaoia'!K4)</f>
        <v>3</v>
      </c>
      <c r="E133" s="51">
        <f>SUM('Leo Maaoia'!L4)</f>
        <v>585.00299999999993</v>
      </c>
      <c r="F133" s="47">
        <f>SUM('Leo Maaoia'!M4)</f>
        <v>195.00099999999998</v>
      </c>
    </row>
    <row r="134" spans="1:6 16382:16382" x14ac:dyDescent="0.25">
      <c r="A134" s="46">
        <v>127</v>
      </c>
      <c r="B134" s="46" t="s">
        <v>27</v>
      </c>
      <c r="C134" s="52" t="s">
        <v>182</v>
      </c>
      <c r="D134" s="51">
        <f>SUM('Dean Ackman'!K4)</f>
        <v>3</v>
      </c>
      <c r="E134" s="51">
        <f>SUM('Dean Ackman'!L4)</f>
        <v>585.00199999999995</v>
      </c>
      <c r="F134" s="47">
        <f>SUM('Dean Ackman'!M4)</f>
        <v>195.00066666666666</v>
      </c>
    </row>
    <row r="135" spans="1:6 16382:16382" x14ac:dyDescent="0.25">
      <c r="A135" s="46">
        <v>128</v>
      </c>
      <c r="B135" s="46" t="s">
        <v>27</v>
      </c>
      <c r="C135" s="52" t="s">
        <v>191</v>
      </c>
      <c r="D135" s="51">
        <f>SUM('Richard Lightfoot'!K4)</f>
        <v>3</v>
      </c>
      <c r="E135" s="51">
        <f>SUM('Richard Lightfoot'!L4)</f>
        <v>585.00099999999998</v>
      </c>
      <c r="F135" s="47">
        <f>SUM('Richard Lightfoot'!M4)</f>
        <v>195.00033333333332</v>
      </c>
    </row>
    <row r="136" spans="1:6 16382:16382" x14ac:dyDescent="0.25">
      <c r="A136" s="46">
        <v>129</v>
      </c>
      <c r="B136" s="46" t="s">
        <v>27</v>
      </c>
      <c r="C136" s="52" t="s">
        <v>129</v>
      </c>
      <c r="D136" s="51">
        <f>SUM('Jeff Riester'!K4)</f>
        <v>4</v>
      </c>
      <c r="E136" s="51">
        <f>SUM('Jeff Riester'!L4)</f>
        <v>780.00099999999998</v>
      </c>
      <c r="F136" s="47">
        <f>SUM('Jeff Riester'!M4)</f>
        <v>195.00024999999999</v>
      </c>
    </row>
    <row r="137" spans="1:6 16382:16382" x14ac:dyDescent="0.25">
      <c r="A137" s="46">
        <v>130</v>
      </c>
      <c r="B137" s="46" t="s">
        <v>27</v>
      </c>
      <c r="C137" s="61" t="s">
        <v>93</v>
      </c>
      <c r="D137" s="51">
        <f>SUM('Brad Palmer'!K8)</f>
        <v>15</v>
      </c>
      <c r="E137" s="51">
        <f>SUM('Brad Palmer'!L8)</f>
        <v>2924.0124999999998</v>
      </c>
      <c r="F137" s="47">
        <f>SUM('Brad Palmer'!M8)</f>
        <v>194.93416666666664</v>
      </c>
    </row>
    <row r="138" spans="1:6 16382:16382" x14ac:dyDescent="0.25">
      <c r="A138" s="46">
        <v>131</v>
      </c>
      <c r="B138" s="46" t="s">
        <v>27</v>
      </c>
      <c r="C138" s="52" t="s">
        <v>118</v>
      </c>
      <c r="D138" s="51">
        <f>SUM('Brendan Prebish'!K4)</f>
        <v>4</v>
      </c>
      <c r="E138" s="51">
        <f>SUM('Brendan Prebish'!L4)</f>
        <v>778.00099999999998</v>
      </c>
      <c r="F138" s="47">
        <f>SUM('Brendan Prebish'!M4)</f>
        <v>194.50024999999999</v>
      </c>
    </row>
    <row r="139" spans="1:6 16382:16382" x14ac:dyDescent="0.25">
      <c r="A139" s="46">
        <v>132</v>
      </c>
      <c r="B139" s="46" t="s">
        <v>27</v>
      </c>
      <c r="C139" s="52" t="s">
        <v>168</v>
      </c>
      <c r="D139" s="51">
        <f>SUM('Keith Stilltner'!K4)</f>
        <v>4</v>
      </c>
      <c r="E139" s="51">
        <f>SUM('Keith Stilltner'!L4)</f>
        <v>778</v>
      </c>
      <c r="F139" s="47">
        <f>SUM('Keith Stilltner'!M4)</f>
        <v>194.5</v>
      </c>
    </row>
    <row r="140" spans="1:6 16382:16382" x14ac:dyDescent="0.25">
      <c r="A140" s="46">
        <v>133</v>
      </c>
      <c r="B140" s="46" t="s">
        <v>27</v>
      </c>
      <c r="C140" s="84" t="s">
        <v>206</v>
      </c>
      <c r="D140" s="51">
        <f>SUM('Billy Miller'!K4)</f>
        <v>3</v>
      </c>
      <c r="E140" s="51">
        <f>SUM('Billy Miller'!L4)</f>
        <v>583.00099999999998</v>
      </c>
      <c r="F140" s="47">
        <f>SUM('Billy Miller'!M4)</f>
        <v>194.33366666666666</v>
      </c>
    </row>
    <row r="141" spans="1:6 16382:16382" x14ac:dyDescent="0.25">
      <c r="A141" s="46">
        <v>134</v>
      </c>
      <c r="B141" s="46" t="s">
        <v>27</v>
      </c>
      <c r="C141" s="52" t="s">
        <v>141</v>
      </c>
      <c r="D141" s="51">
        <f>SUM('David Jennings'!K5)</f>
        <v>6</v>
      </c>
      <c r="E141" s="51">
        <f>SUM('David Jennings'!L5)</f>
        <v>1166</v>
      </c>
      <c r="F141" s="47">
        <f>SUM('David Jennings'!M5)</f>
        <v>194.33333333333334</v>
      </c>
    </row>
    <row r="142" spans="1:6 16382:16382" x14ac:dyDescent="0.25">
      <c r="A142" s="46">
        <v>135</v>
      </c>
      <c r="B142" s="46" t="s">
        <v>27</v>
      </c>
      <c r="C142" s="84" t="s">
        <v>276</v>
      </c>
      <c r="D142" s="51">
        <f>SUM('Fred Jamison'!K5)</f>
        <v>10</v>
      </c>
      <c r="E142" s="51">
        <f>SUM('Fred Jamison'!L5)</f>
        <v>1943.002</v>
      </c>
      <c r="F142" s="47">
        <f>SUM('Fred Jamison'!M5)</f>
        <v>194.30019999999999</v>
      </c>
    </row>
    <row r="143" spans="1:6 16382:16382" x14ac:dyDescent="0.25">
      <c r="A143" s="46">
        <v>136</v>
      </c>
      <c r="B143" s="46" t="s">
        <v>27</v>
      </c>
      <c r="C143" s="84" t="s">
        <v>261</v>
      </c>
      <c r="D143" s="51">
        <f>SUM('Phil Blower'!K4)</f>
        <v>3</v>
      </c>
      <c r="E143" s="51">
        <f>SUM('Phil Blower'!L4)</f>
        <v>582.00130000000001</v>
      </c>
      <c r="F143" s="47">
        <f>SUM('Phil Blower'!M4)</f>
        <v>194.00043333333335</v>
      </c>
    </row>
    <row r="144" spans="1:6 16382:16382" x14ac:dyDescent="0.25">
      <c r="A144" s="46">
        <v>137</v>
      </c>
      <c r="B144" s="46" t="s">
        <v>27</v>
      </c>
      <c r="C144" s="86" t="s">
        <v>246</v>
      </c>
      <c r="D144" s="51">
        <f>SUM('Howard Wilson'!K4)</f>
        <v>6</v>
      </c>
      <c r="E144" s="51">
        <f>SUM('Howard Wilson'!L4)</f>
        <v>1164</v>
      </c>
      <c r="F144" s="47">
        <f>SUM('Howard Wilson'!M4)</f>
        <v>194</v>
      </c>
      <c r="XFB144" s="51"/>
    </row>
    <row r="145" spans="1:6" x14ac:dyDescent="0.25">
      <c r="A145" s="46">
        <v>138</v>
      </c>
      <c r="B145" s="46" t="s">
        <v>27</v>
      </c>
      <c r="C145" s="84" t="s">
        <v>272</v>
      </c>
      <c r="D145" s="51">
        <f>SUM('Jamie Penton'!K5)</f>
        <v>10</v>
      </c>
      <c r="E145" s="51">
        <f>SUM('Jamie Penton'!L5)</f>
        <v>1939</v>
      </c>
      <c r="F145" s="47">
        <f>SUM('Jamie Penton'!M5)</f>
        <v>193.9</v>
      </c>
    </row>
    <row r="146" spans="1:6" x14ac:dyDescent="0.25">
      <c r="A146" s="46">
        <v>139</v>
      </c>
      <c r="B146" s="46" t="s">
        <v>27</v>
      </c>
      <c r="C146" s="61" t="s">
        <v>106</v>
      </c>
      <c r="D146" s="51">
        <f>SUM('Tony Picarelli'!K5)</f>
        <v>7</v>
      </c>
      <c r="E146" s="51">
        <f>SUM('Tony Picarelli'!L5)</f>
        <v>1357.001</v>
      </c>
      <c r="F146" s="47">
        <f>SUM('Tony Picarelli'!M5)</f>
        <v>193.85728571428572</v>
      </c>
    </row>
    <row r="147" spans="1:6" x14ac:dyDescent="0.25">
      <c r="A147" s="46">
        <v>140</v>
      </c>
      <c r="B147" s="46" t="s">
        <v>27</v>
      </c>
      <c r="C147" s="84" t="s">
        <v>219</v>
      </c>
      <c r="D147" s="51">
        <f>SUM('Ken Baker'!K4)</f>
        <v>4</v>
      </c>
      <c r="E147" s="51">
        <f>SUM('Ken Baker'!L4)</f>
        <v>775</v>
      </c>
      <c r="F147" s="47">
        <f>SUM('Ken Baker'!M4)</f>
        <v>193.75</v>
      </c>
    </row>
    <row r="148" spans="1:6" x14ac:dyDescent="0.25">
      <c r="A148" s="46">
        <v>141</v>
      </c>
      <c r="B148" s="46" t="s">
        <v>27</v>
      </c>
      <c r="C148" s="52" t="s">
        <v>169</v>
      </c>
      <c r="D148" s="51">
        <f>SUM('Rick Edington'!K5)</f>
        <v>8</v>
      </c>
      <c r="E148" s="51">
        <f>SUM('Rick Edington'!L5)</f>
        <v>1549</v>
      </c>
      <c r="F148" s="47">
        <f>SUM('Rick Edington'!M5)</f>
        <v>193.625</v>
      </c>
    </row>
    <row r="149" spans="1:6" x14ac:dyDescent="0.25">
      <c r="A149" s="46">
        <v>142</v>
      </c>
      <c r="B149" s="46" t="s">
        <v>27</v>
      </c>
      <c r="C149" s="84" t="s">
        <v>202</v>
      </c>
      <c r="D149" s="51">
        <f>SUM('Mark Lippi'!K4)</f>
        <v>4</v>
      </c>
      <c r="E149" s="51">
        <f>SUM('Mark Lippi'!L4)</f>
        <v>774</v>
      </c>
      <c r="F149" s="47">
        <f>SUM('Mark Lippi'!M4)</f>
        <v>193.5</v>
      </c>
    </row>
    <row r="150" spans="1:6" x14ac:dyDescent="0.25">
      <c r="A150" s="46">
        <v>143</v>
      </c>
      <c r="B150" s="46" t="s">
        <v>27</v>
      </c>
      <c r="C150" s="52" t="s">
        <v>160</v>
      </c>
      <c r="D150" s="51">
        <f>SUM('John Gleto'!K4)</f>
        <v>4</v>
      </c>
      <c r="E150" s="51">
        <f>SUM('John Gleto'!L4)</f>
        <v>774</v>
      </c>
      <c r="F150" s="47">
        <f>SUM('John Gleto'!M4)</f>
        <v>193.5</v>
      </c>
    </row>
    <row r="151" spans="1:6" x14ac:dyDescent="0.25">
      <c r="A151" s="46">
        <v>144</v>
      </c>
      <c r="B151" s="46" t="s">
        <v>27</v>
      </c>
      <c r="C151" s="52" t="s">
        <v>88</v>
      </c>
      <c r="D151" s="51">
        <f>SUM('Robert Boykin'!K4)</f>
        <v>4</v>
      </c>
      <c r="E151" s="51">
        <f>SUM('Robert Boykin'!L4)</f>
        <v>773</v>
      </c>
      <c r="F151" s="47">
        <f>SUM('Robert Boykin'!M4)</f>
        <v>193.25</v>
      </c>
    </row>
    <row r="152" spans="1:6" x14ac:dyDescent="0.25">
      <c r="A152" s="46">
        <v>145</v>
      </c>
      <c r="B152" s="46" t="s">
        <v>27</v>
      </c>
      <c r="C152" s="84" t="s">
        <v>121</v>
      </c>
      <c r="D152" s="51">
        <f>SUM('Bruce Postlethwait'!K8)</f>
        <v>18</v>
      </c>
      <c r="E152" s="51">
        <f>SUM('Bruce Postlethwait'!L8)</f>
        <v>3475.0134000000003</v>
      </c>
      <c r="F152" s="47">
        <f>SUM('Bruce Postlethwait'!M8)</f>
        <v>193.05630000000002</v>
      </c>
    </row>
    <row r="153" spans="1:6" x14ac:dyDescent="0.25">
      <c r="A153" s="46">
        <v>146</v>
      </c>
      <c r="B153" s="46" t="s">
        <v>27</v>
      </c>
      <c r="C153" s="52" t="s">
        <v>177</v>
      </c>
      <c r="D153" s="51">
        <f>SUM('Annette Rowe'!K4)</f>
        <v>3</v>
      </c>
      <c r="E153" s="51">
        <f>SUM('Annette Rowe'!L4)</f>
        <v>579</v>
      </c>
      <c r="F153" s="47">
        <f>SUM('Annette Rowe'!M4)</f>
        <v>193</v>
      </c>
    </row>
    <row r="154" spans="1:6" x14ac:dyDescent="0.25">
      <c r="A154" s="46">
        <v>147</v>
      </c>
      <c r="B154" s="46" t="s">
        <v>27</v>
      </c>
      <c r="C154" s="84" t="s">
        <v>236</v>
      </c>
      <c r="D154" s="51">
        <f>SUM('Fred Lotts'!K5)</f>
        <v>8</v>
      </c>
      <c r="E154" s="51">
        <f>SUM('Fred Lotts'!L5)</f>
        <v>1543.0039999999999</v>
      </c>
      <c r="F154" s="47">
        <f>SUM('Fred Lotts'!M5)</f>
        <v>192.87549999999999</v>
      </c>
    </row>
    <row r="155" spans="1:6" x14ac:dyDescent="0.25">
      <c r="A155" s="46">
        <v>148</v>
      </c>
      <c r="B155" s="46" t="s">
        <v>27</v>
      </c>
      <c r="C155" s="84" t="s">
        <v>268</v>
      </c>
      <c r="D155" s="51">
        <f>SUM('Doug Gates'!K4)</f>
        <v>4</v>
      </c>
      <c r="E155" s="51">
        <f>SUM('Doug Gates'!L4)</f>
        <v>771</v>
      </c>
      <c r="F155" s="47">
        <f>SUM('Doug Gates'!M4)</f>
        <v>192.75</v>
      </c>
    </row>
    <row r="156" spans="1:6" x14ac:dyDescent="0.25">
      <c r="A156" s="46">
        <v>149</v>
      </c>
      <c r="B156" s="46" t="s">
        <v>27</v>
      </c>
      <c r="C156" s="86" t="s">
        <v>267</v>
      </c>
      <c r="D156" s="51">
        <f>SUM('Dana Waxler'!K5)</f>
        <v>10</v>
      </c>
      <c r="E156" s="51">
        <f>SUM('Dana Waxler'!L5)</f>
        <v>1927</v>
      </c>
      <c r="F156" s="47">
        <f>SUM('Dana Waxler'!M5)</f>
        <v>192.7</v>
      </c>
    </row>
    <row r="157" spans="1:6" x14ac:dyDescent="0.25">
      <c r="A157" s="46">
        <v>150</v>
      </c>
      <c r="B157" s="46" t="s">
        <v>27</v>
      </c>
      <c r="C157" s="52" t="s">
        <v>183</v>
      </c>
      <c r="D157" s="51">
        <f>SUM('Del Smith'!K4)</f>
        <v>3</v>
      </c>
      <c r="E157" s="51">
        <f>SUM('Del Smith'!L4)</f>
        <v>578</v>
      </c>
      <c r="F157" s="47">
        <f>SUM('Del Smith'!M4)</f>
        <v>192.66666666666666</v>
      </c>
    </row>
    <row r="158" spans="1:6" x14ac:dyDescent="0.25">
      <c r="A158" s="46">
        <v>151</v>
      </c>
      <c r="B158" s="46" t="s">
        <v>27</v>
      </c>
      <c r="C158" s="84" t="s">
        <v>283</v>
      </c>
      <c r="D158" s="51">
        <f>SUM('Walter Smith'!K4)</f>
        <v>4</v>
      </c>
      <c r="E158" s="51">
        <f>SUM('Walter Smith'!L4)</f>
        <v>770</v>
      </c>
      <c r="F158" s="47">
        <f>SUM('Walter Smith'!M4)</f>
        <v>192.5</v>
      </c>
    </row>
    <row r="159" spans="1:6" x14ac:dyDescent="0.25">
      <c r="A159" s="46">
        <v>152</v>
      </c>
      <c r="B159" s="46" t="s">
        <v>27</v>
      </c>
      <c r="C159" s="84" t="s">
        <v>269</v>
      </c>
      <c r="D159" s="51">
        <f>SUM('Marcom Majors'!K4)</f>
        <v>4</v>
      </c>
      <c r="E159" s="51">
        <f>SUM('Marcom Majors'!L4)</f>
        <v>770</v>
      </c>
      <c r="F159" s="47">
        <f>SUM('Marcom Majors'!M4)</f>
        <v>192.5</v>
      </c>
    </row>
    <row r="160" spans="1:6" x14ac:dyDescent="0.25">
      <c r="A160" s="46">
        <v>153</v>
      </c>
      <c r="B160" s="46" t="s">
        <v>27</v>
      </c>
      <c r="C160" s="84" t="s">
        <v>274</v>
      </c>
      <c r="D160" s="51">
        <f>SUM('Dave Eisenschmied'!K5)</f>
        <v>8</v>
      </c>
      <c r="E160" s="51">
        <f>SUM('Dave Eisenschmied'!L5)</f>
        <v>1539.001</v>
      </c>
      <c r="F160" s="47">
        <f>SUM('Dave Eisenschmied'!M5)</f>
        <v>192.375125</v>
      </c>
    </row>
    <row r="161" spans="1:6" x14ac:dyDescent="0.25">
      <c r="A161" s="46">
        <v>154</v>
      </c>
      <c r="B161" s="46" t="s">
        <v>27</v>
      </c>
      <c r="C161" s="84" t="s">
        <v>234</v>
      </c>
      <c r="D161" s="51">
        <f>SUM('Mark Harrison'!K5)</f>
        <v>8</v>
      </c>
      <c r="E161" s="51">
        <f>SUM('Mark Harrison'!L5)</f>
        <v>1539</v>
      </c>
      <c r="F161" s="47">
        <f>SUM('Mark Harrison'!M5)</f>
        <v>192.375</v>
      </c>
    </row>
    <row r="162" spans="1:6" x14ac:dyDescent="0.25">
      <c r="A162" s="46">
        <v>155</v>
      </c>
      <c r="B162" s="46" t="s">
        <v>27</v>
      </c>
      <c r="C162" s="84" t="s">
        <v>278</v>
      </c>
      <c r="D162" s="51">
        <f>SUM('John Plummer'!K5)</f>
        <v>8</v>
      </c>
      <c r="E162" s="51">
        <f>SUM('John Plummer'!L5)</f>
        <v>1539</v>
      </c>
      <c r="F162" s="47">
        <f>SUM('John Plummer'!M5)</f>
        <v>192.375</v>
      </c>
    </row>
    <row r="163" spans="1:6" x14ac:dyDescent="0.25">
      <c r="A163" s="46">
        <v>156</v>
      </c>
      <c r="B163" s="46" t="s">
        <v>27</v>
      </c>
      <c r="C163" s="52" t="s">
        <v>152</v>
      </c>
      <c r="D163" s="51">
        <f>SUM('Craig Bailey'!K5)</f>
        <v>8</v>
      </c>
      <c r="E163" s="51">
        <f>SUM('Craig Bailey'!L5)</f>
        <v>1538</v>
      </c>
      <c r="F163" s="47">
        <f>SUM('Craig Bailey'!M5)</f>
        <v>192.25</v>
      </c>
    </row>
    <row r="164" spans="1:6" x14ac:dyDescent="0.25">
      <c r="A164" s="46">
        <v>157</v>
      </c>
      <c r="B164" s="46" t="s">
        <v>27</v>
      </c>
      <c r="C164" s="84" t="s">
        <v>203</v>
      </c>
      <c r="D164" s="51">
        <f>SUM('Ray Miller'!K5)</f>
        <v>8</v>
      </c>
      <c r="E164" s="51">
        <f>SUM('Ray Miller'!L5)</f>
        <v>1538</v>
      </c>
      <c r="F164" s="47">
        <f>SUM('Ray Miller'!M5)</f>
        <v>192.25</v>
      </c>
    </row>
    <row r="165" spans="1:6" x14ac:dyDescent="0.25">
      <c r="A165" s="46">
        <v>158</v>
      </c>
      <c r="B165" s="46" t="s">
        <v>27</v>
      </c>
      <c r="C165" s="84" t="s">
        <v>273</v>
      </c>
      <c r="D165" s="51">
        <f>SUM('Jason Edwards'!K5)</f>
        <v>8</v>
      </c>
      <c r="E165" s="51">
        <f>SUM('Jason Edwards'!L5)</f>
        <v>1537</v>
      </c>
      <c r="F165" s="47">
        <f>SUM('Jason Edwards'!M5)</f>
        <v>192.125</v>
      </c>
    </row>
    <row r="166" spans="1:6" x14ac:dyDescent="0.25">
      <c r="A166" s="46">
        <v>159</v>
      </c>
      <c r="B166" s="46" t="s">
        <v>27</v>
      </c>
      <c r="C166" s="61" t="s">
        <v>102</v>
      </c>
      <c r="D166" s="51">
        <f>SUM('Mary Webb'!K7)</f>
        <v>15</v>
      </c>
      <c r="E166" s="51">
        <f>SUM('Mary Webb'!L7)</f>
        <v>2881.0030999999999</v>
      </c>
      <c r="F166" s="47">
        <f>SUM('Mary Webb'!M7)</f>
        <v>192.06687333333332</v>
      </c>
    </row>
    <row r="167" spans="1:6" x14ac:dyDescent="0.25">
      <c r="A167" s="46">
        <v>160</v>
      </c>
      <c r="B167" s="46" t="s">
        <v>27</v>
      </c>
      <c r="C167" s="54" t="s">
        <v>79</v>
      </c>
      <c r="D167" s="51">
        <f>SUM('Gary Henry'!K4)</f>
        <v>4</v>
      </c>
      <c r="E167" s="51">
        <f>SUM('Gary Henry'!L4)</f>
        <v>768</v>
      </c>
      <c r="F167" s="47">
        <f>SUM('Gary Henry'!M4)</f>
        <v>192</v>
      </c>
    </row>
    <row r="168" spans="1:6" x14ac:dyDescent="0.25">
      <c r="A168" s="46">
        <v>161</v>
      </c>
      <c r="B168" s="46" t="s">
        <v>27</v>
      </c>
      <c r="C168" s="52" t="s">
        <v>82</v>
      </c>
      <c r="D168" s="51">
        <f>SUM('Jeffery Wilson'!K4)</f>
        <v>4</v>
      </c>
      <c r="E168" s="51">
        <f>SUM('Jeffery Wilson'!L4)</f>
        <v>768</v>
      </c>
      <c r="F168" s="47">
        <f>SUM('Jeffery Wilson'!M4)</f>
        <v>192</v>
      </c>
    </row>
    <row r="169" spans="1:6" x14ac:dyDescent="0.25">
      <c r="A169" s="46">
        <v>162</v>
      </c>
      <c r="B169" s="46" t="s">
        <v>27</v>
      </c>
      <c r="C169" s="52" t="s">
        <v>139</v>
      </c>
      <c r="D169" s="51">
        <f>SUM('Bill Myers'!K4)</f>
        <v>3</v>
      </c>
      <c r="E169" s="51">
        <f>SUM('Bill Myers'!L4)</f>
        <v>576</v>
      </c>
      <c r="F169" s="47">
        <f>SUM('Bill Myers'!M4)</f>
        <v>192</v>
      </c>
    </row>
    <row r="170" spans="1:6" x14ac:dyDescent="0.25">
      <c r="A170" s="46">
        <v>163</v>
      </c>
      <c r="B170" s="46" t="s">
        <v>27</v>
      </c>
      <c r="C170" s="52" t="s">
        <v>166</v>
      </c>
      <c r="D170" s="51">
        <f>SUM('Rebbeca Carroll'!K5)</f>
        <v>10</v>
      </c>
      <c r="E170" s="51">
        <f>SUM('Rebbeca Carroll'!L5)</f>
        <v>1918</v>
      </c>
      <c r="F170" s="47">
        <f>SUM('Rebbeca Carroll'!M5)</f>
        <v>191.8</v>
      </c>
    </row>
    <row r="171" spans="1:6" x14ac:dyDescent="0.25">
      <c r="A171" s="46">
        <v>164</v>
      </c>
      <c r="B171" s="46" t="s">
        <v>27</v>
      </c>
      <c r="C171" s="84" t="s">
        <v>242</v>
      </c>
      <c r="D171" s="51">
        <f>SUM('Corey Applewhite'!K6)</f>
        <v>12</v>
      </c>
      <c r="E171" s="51">
        <f>SUM('Corey Applewhite'!L6)</f>
        <v>2301</v>
      </c>
      <c r="F171" s="47">
        <f>SUM('Corey Applewhite'!M6)</f>
        <v>191.75</v>
      </c>
    </row>
    <row r="172" spans="1:6" x14ac:dyDescent="0.25">
      <c r="A172" s="46">
        <v>165</v>
      </c>
      <c r="B172" s="46" t="s">
        <v>27</v>
      </c>
      <c r="C172" s="54" t="s">
        <v>78</v>
      </c>
      <c r="D172" s="51">
        <f>SUM('Ben Johnson'!K4)</f>
        <v>4</v>
      </c>
      <c r="E172" s="51">
        <f>SUM('Ben Johnson'!L4)</f>
        <v>767</v>
      </c>
      <c r="F172" s="47">
        <f>SUM('Ben Johnson'!M4)</f>
        <v>191.75</v>
      </c>
    </row>
    <row r="173" spans="1:6" x14ac:dyDescent="0.25">
      <c r="A173" s="46">
        <v>166</v>
      </c>
      <c r="B173" s="46" t="s">
        <v>27</v>
      </c>
      <c r="C173" s="62" t="s">
        <v>67</v>
      </c>
      <c r="D173" s="51">
        <f>SUM('Bill Glausier'!K4)</f>
        <v>4</v>
      </c>
      <c r="E173" s="51">
        <f>SUM('Bill Glausier'!L4)</f>
        <v>767</v>
      </c>
      <c r="F173" s="47">
        <f>SUM('Bill Glausier'!M4)</f>
        <v>191.75</v>
      </c>
    </row>
    <row r="174" spans="1:6" x14ac:dyDescent="0.25">
      <c r="A174" s="46">
        <v>167</v>
      </c>
      <c r="B174" s="46" t="s">
        <v>27</v>
      </c>
      <c r="C174" s="52" t="s">
        <v>188</v>
      </c>
      <c r="D174" s="51">
        <f>SUM('Lacey Allman'!K4)</f>
        <v>3</v>
      </c>
      <c r="E174" s="51">
        <f>SUM('Lacey Allman'!L4)</f>
        <v>574</v>
      </c>
      <c r="F174" s="47">
        <f>SUM('Lacey Allman'!M4)</f>
        <v>191.33333333333334</v>
      </c>
    </row>
    <row r="175" spans="1:6" x14ac:dyDescent="0.25">
      <c r="A175" s="46">
        <v>168</v>
      </c>
      <c r="B175" s="46" t="s">
        <v>27</v>
      </c>
      <c r="C175" s="52" t="s">
        <v>84</v>
      </c>
      <c r="D175" s="51">
        <f>SUM('John Oren'!K4)</f>
        <v>4</v>
      </c>
      <c r="E175" s="51">
        <f>SUM('John Oren'!L4)</f>
        <v>765</v>
      </c>
      <c r="F175" s="47">
        <f>SUM('John Oren'!M4)</f>
        <v>191.25</v>
      </c>
    </row>
    <row r="176" spans="1:6" x14ac:dyDescent="0.25">
      <c r="A176" s="46">
        <v>169</v>
      </c>
      <c r="B176" s="46" t="s">
        <v>27</v>
      </c>
      <c r="C176" s="84" t="s">
        <v>200</v>
      </c>
      <c r="D176" s="51">
        <f>SUM('Dalton Naquin'!K4)</f>
        <v>4</v>
      </c>
      <c r="E176" s="51">
        <f>SUM('Dalton Naquin'!L4)</f>
        <v>764</v>
      </c>
      <c r="F176" s="47">
        <f>SUM('Dalton Naquin'!M4)</f>
        <v>191</v>
      </c>
    </row>
    <row r="177" spans="1:6" x14ac:dyDescent="0.25">
      <c r="A177" s="46">
        <v>170</v>
      </c>
      <c r="B177" s="46" t="s">
        <v>27</v>
      </c>
      <c r="C177" s="52" t="s">
        <v>133</v>
      </c>
      <c r="D177" s="51">
        <f>SUM('Leon Switalski'!K5)</f>
        <v>8</v>
      </c>
      <c r="E177" s="51">
        <f>SUM('Leon Switalski'!L5)</f>
        <v>1526</v>
      </c>
      <c r="F177" s="47">
        <f>SUM('Leon Switalski'!M5)</f>
        <v>190.75</v>
      </c>
    </row>
    <row r="178" spans="1:6" x14ac:dyDescent="0.25">
      <c r="A178" s="46">
        <v>171</v>
      </c>
      <c r="B178" s="46" t="s">
        <v>27</v>
      </c>
      <c r="C178" s="84" t="s">
        <v>281</v>
      </c>
      <c r="D178" s="51">
        <f>SUM('Kelly Edwards'!K4)</f>
        <v>4</v>
      </c>
      <c r="E178" s="51">
        <f>SUM('Kelly Edwards'!L4)</f>
        <v>763</v>
      </c>
      <c r="F178" s="47">
        <f>SUM('Kelly Edwards'!M4)</f>
        <v>190.75</v>
      </c>
    </row>
    <row r="179" spans="1:6" x14ac:dyDescent="0.25">
      <c r="A179" s="46">
        <v>172</v>
      </c>
      <c r="B179" s="46" t="s">
        <v>27</v>
      </c>
      <c r="C179" s="61" t="s">
        <v>105</v>
      </c>
      <c r="D179" s="51">
        <f>SUM('Tim Rowlands'!K4)</f>
        <v>3</v>
      </c>
      <c r="E179" s="51">
        <f>SUM('Tim Rowlands'!L4)</f>
        <v>571</v>
      </c>
      <c r="F179" s="47">
        <f>SUM('Tim Rowlands'!M4)</f>
        <v>190.33333333333334</v>
      </c>
    </row>
    <row r="180" spans="1:6" x14ac:dyDescent="0.25">
      <c r="A180" s="46">
        <v>173</v>
      </c>
      <c r="B180" s="46" t="s">
        <v>27</v>
      </c>
      <c r="C180" s="84" t="s">
        <v>207</v>
      </c>
      <c r="D180" s="51">
        <f>SUM('Dave Randolph'!K4)</f>
        <v>3</v>
      </c>
      <c r="E180" s="51">
        <f>SUM('Dave Randolph'!L4)</f>
        <v>571</v>
      </c>
      <c r="F180" s="47">
        <f>SUM('Dave Randolph'!M4)</f>
        <v>190.33333333333334</v>
      </c>
    </row>
    <row r="181" spans="1:6" x14ac:dyDescent="0.25">
      <c r="A181" s="46">
        <v>174</v>
      </c>
      <c r="B181" s="46" t="s">
        <v>27</v>
      </c>
      <c r="C181" s="52" t="s">
        <v>176</v>
      </c>
      <c r="D181" s="51">
        <f>SUM('Tom Loomis'!K6)</f>
        <v>12</v>
      </c>
      <c r="E181" s="51">
        <f>SUM('Tom Loomis'!L6)</f>
        <v>2283</v>
      </c>
      <c r="F181" s="47">
        <f>SUM('Tom Loomis'!M6)</f>
        <v>190.25</v>
      </c>
    </row>
    <row r="182" spans="1:6" x14ac:dyDescent="0.25">
      <c r="A182" s="46">
        <v>175</v>
      </c>
      <c r="B182" s="46" t="s">
        <v>27</v>
      </c>
      <c r="C182" s="52" t="s">
        <v>157</v>
      </c>
      <c r="D182" s="51">
        <f>SUM('Ethan Cole'!K4)</f>
        <v>4</v>
      </c>
      <c r="E182" s="51">
        <f>SUM('Ethan Cole'!L4)</f>
        <v>760</v>
      </c>
      <c r="F182" s="47">
        <f>SUM('Ethan Cole'!M4)</f>
        <v>190</v>
      </c>
    </row>
    <row r="183" spans="1:6" x14ac:dyDescent="0.25">
      <c r="A183" s="46">
        <v>176</v>
      </c>
      <c r="B183" s="46" t="s">
        <v>27</v>
      </c>
      <c r="C183" s="84" t="s">
        <v>225</v>
      </c>
      <c r="D183" s="51">
        <f>SUM('Derrick Morgan'!K4)</f>
        <v>4</v>
      </c>
      <c r="E183" s="51">
        <f>SUM('Derrick Morgan'!L4)</f>
        <v>760</v>
      </c>
      <c r="F183" s="47">
        <f>SUM('Derrick Morgan'!M4)</f>
        <v>190</v>
      </c>
    </row>
    <row r="184" spans="1:6" x14ac:dyDescent="0.25">
      <c r="A184" s="46">
        <v>177</v>
      </c>
      <c r="B184" s="46" t="s">
        <v>27</v>
      </c>
      <c r="C184" s="84" t="s">
        <v>136</v>
      </c>
      <c r="D184" s="51">
        <f>SUM('Tom Woebkenberg'!K5)</f>
        <v>9</v>
      </c>
      <c r="E184" s="51">
        <f>SUM('Tom Woebkenberg'!L5)</f>
        <v>1706.0021999999999</v>
      </c>
      <c r="F184" s="47">
        <f>SUM('Tom Woebkenberg'!M5)</f>
        <v>189.55579999999998</v>
      </c>
    </row>
    <row r="185" spans="1:6" x14ac:dyDescent="0.25">
      <c r="A185" s="46">
        <v>178</v>
      </c>
      <c r="B185" s="46" t="s">
        <v>27</v>
      </c>
      <c r="C185" s="84" t="s">
        <v>251</v>
      </c>
      <c r="D185" s="51">
        <f>SUM('Jay Fruth'!K6)</f>
        <v>16</v>
      </c>
      <c r="E185" s="51">
        <f>SUM('Jay Fruth'!L6)</f>
        <v>3030</v>
      </c>
      <c r="F185" s="47">
        <f>SUM('Jay Fruth'!M6)</f>
        <v>189.375</v>
      </c>
    </row>
    <row r="186" spans="1:6" x14ac:dyDescent="0.25">
      <c r="A186" s="46">
        <v>179</v>
      </c>
      <c r="B186" s="46" t="s">
        <v>27</v>
      </c>
      <c r="C186" s="84" t="s">
        <v>262</v>
      </c>
      <c r="D186" s="51">
        <f>SUM('Terry Knisley'!K4)</f>
        <v>3</v>
      </c>
      <c r="E186" s="51">
        <f>SUM('Terry Knisley'!L4)</f>
        <v>568.00130000000001</v>
      </c>
      <c r="F186" s="47">
        <f>SUM('Terry Knisley'!M4)</f>
        <v>189.33376666666666</v>
      </c>
    </row>
    <row r="187" spans="1:6" x14ac:dyDescent="0.25">
      <c r="A187" s="46">
        <v>180</v>
      </c>
      <c r="B187" s="46" t="s">
        <v>27</v>
      </c>
      <c r="C187" s="52" t="s">
        <v>144</v>
      </c>
      <c r="D187" s="51">
        <f>SUM('Russ Peters'!K4)</f>
        <v>3</v>
      </c>
      <c r="E187" s="51">
        <f>SUM('Russ Peters'!L4)</f>
        <v>568</v>
      </c>
      <c r="F187" s="47">
        <f>SUM('Russ Peters'!M4)</f>
        <v>189.33333333333334</v>
      </c>
    </row>
    <row r="188" spans="1:6" x14ac:dyDescent="0.25">
      <c r="A188" s="46">
        <v>181</v>
      </c>
      <c r="B188" s="46" t="s">
        <v>27</v>
      </c>
      <c r="C188" s="84" t="s">
        <v>201</v>
      </c>
      <c r="D188" s="51">
        <f>SUM('James Freeman'!K4)</f>
        <v>4</v>
      </c>
      <c r="E188" s="51">
        <f>SUM('James Freeman'!L4)</f>
        <v>757</v>
      </c>
      <c r="F188" s="47">
        <f>SUM('James Freeman'!M4)</f>
        <v>189.25</v>
      </c>
    </row>
    <row r="189" spans="1:6" x14ac:dyDescent="0.25">
      <c r="A189" s="46">
        <v>182</v>
      </c>
      <c r="B189" s="46" t="s">
        <v>27</v>
      </c>
      <c r="C189" s="52" t="s">
        <v>150</v>
      </c>
      <c r="D189" s="51">
        <f>SUM('Dennis Cahill'!K6)</f>
        <v>14</v>
      </c>
      <c r="E189" s="51">
        <f>SUM('Dennis Cahill'!L6)</f>
        <v>2636</v>
      </c>
      <c r="F189" s="47">
        <f>SUM('Dennis Cahill'!M6)</f>
        <v>188.28571428571428</v>
      </c>
    </row>
    <row r="190" spans="1:6" x14ac:dyDescent="0.25">
      <c r="A190" s="46">
        <v>183</v>
      </c>
      <c r="B190" s="46" t="s">
        <v>27</v>
      </c>
      <c r="C190" s="84" t="s">
        <v>230</v>
      </c>
      <c r="D190" s="51">
        <f>SUM('Phillip Beekley'!K4)</f>
        <v>4</v>
      </c>
      <c r="E190" s="51">
        <f>SUM('Phillip Beekley'!L4)</f>
        <v>753</v>
      </c>
      <c r="F190" s="47">
        <f>SUM('Phillip Beekley'!M4)</f>
        <v>188.25</v>
      </c>
    </row>
    <row r="191" spans="1:6" x14ac:dyDescent="0.25">
      <c r="A191" s="46">
        <v>184</v>
      </c>
      <c r="B191" s="46" t="s">
        <v>27</v>
      </c>
      <c r="C191" s="84" t="s">
        <v>237</v>
      </c>
      <c r="D191" s="51">
        <f>SUM('Sarah Lotts'!K5)</f>
        <v>8</v>
      </c>
      <c r="E191" s="51">
        <f>SUM('Sarah Lotts'!L5)</f>
        <v>1505</v>
      </c>
      <c r="F191" s="47">
        <f>SUM('Sarah Lotts'!M5)</f>
        <v>188.125</v>
      </c>
    </row>
    <row r="192" spans="1:6" x14ac:dyDescent="0.25">
      <c r="A192" s="46">
        <v>185</v>
      </c>
      <c r="B192" s="46" t="s">
        <v>27</v>
      </c>
      <c r="C192" s="61" t="s">
        <v>97</v>
      </c>
      <c r="D192" s="51">
        <f>SUM('Frank Baird'!K7)</f>
        <v>15</v>
      </c>
      <c r="E192" s="51">
        <f>SUM('Frank Baird'!L7)</f>
        <v>2814</v>
      </c>
      <c r="F192" s="47">
        <f>SUM('Frank Baird'!M7)</f>
        <v>187.6</v>
      </c>
    </row>
    <row r="193" spans="1:6" x14ac:dyDescent="0.25">
      <c r="A193" s="46">
        <v>186</v>
      </c>
      <c r="B193" s="46" t="s">
        <v>27</v>
      </c>
      <c r="C193" s="84" t="s">
        <v>211</v>
      </c>
      <c r="D193" s="51">
        <f>SUM('Manual Hooten'!K4)</f>
        <v>4</v>
      </c>
      <c r="E193" s="51">
        <f>SUM('Manual Hooten'!L4)</f>
        <v>750</v>
      </c>
      <c r="F193" s="47">
        <f>SUM('Manual Hooten'!M4)</f>
        <v>187.5</v>
      </c>
    </row>
    <row r="194" spans="1:6" x14ac:dyDescent="0.25">
      <c r="A194" s="46">
        <v>187</v>
      </c>
      <c r="B194" s="46" t="s">
        <v>27</v>
      </c>
      <c r="C194" s="84" t="s">
        <v>256</v>
      </c>
      <c r="D194" s="51">
        <f>SUM('Ted Carmody'!K4)</f>
        <v>4</v>
      </c>
      <c r="E194" s="51">
        <f>SUM('Ted Carmody'!L4)</f>
        <v>750</v>
      </c>
      <c r="F194" s="47">
        <f>SUM('Ted Carmody'!M4)</f>
        <v>187.5</v>
      </c>
    </row>
    <row r="195" spans="1:6" x14ac:dyDescent="0.25">
      <c r="A195" s="46">
        <v>188</v>
      </c>
      <c r="B195" s="46" t="s">
        <v>27</v>
      </c>
      <c r="C195" s="84" t="s">
        <v>243</v>
      </c>
      <c r="D195" s="51">
        <f>SUM('Dan Patchin'!K4)</f>
        <v>4</v>
      </c>
      <c r="E195" s="51">
        <f>SUM('Dan Patchin'!L4)</f>
        <v>748</v>
      </c>
      <c r="F195" s="47">
        <f>SUM('Dan Patchin'!M4)</f>
        <v>187</v>
      </c>
    </row>
    <row r="196" spans="1:6" x14ac:dyDescent="0.25">
      <c r="A196" s="46">
        <v>189</v>
      </c>
      <c r="B196" s="46" t="s">
        <v>27</v>
      </c>
      <c r="C196" s="84" t="s">
        <v>227</v>
      </c>
      <c r="D196" s="51">
        <f>SUM('Jack Baker'!K4)</f>
        <v>4</v>
      </c>
      <c r="E196" s="51">
        <f>SUM('Jack Baker'!L4)</f>
        <v>746</v>
      </c>
      <c r="F196" s="47">
        <f>SUM('Jack Baker'!M4)</f>
        <v>186.5</v>
      </c>
    </row>
    <row r="197" spans="1:6" x14ac:dyDescent="0.25">
      <c r="A197" s="46">
        <v>190</v>
      </c>
      <c r="B197" s="46" t="s">
        <v>27</v>
      </c>
      <c r="C197" s="84" t="s">
        <v>113</v>
      </c>
      <c r="D197" s="51">
        <f>SUM('Samantha Carlin'!K4)</f>
        <v>4</v>
      </c>
      <c r="E197" s="51">
        <f>SUM('Samantha Carlin'!L4)</f>
        <v>745</v>
      </c>
      <c r="F197" s="47">
        <f>SUM('Samantha Carlin'!M4)</f>
        <v>186.25</v>
      </c>
    </row>
    <row r="198" spans="1:6" x14ac:dyDescent="0.25">
      <c r="A198" s="46">
        <v>191</v>
      </c>
      <c r="B198" s="46" t="s">
        <v>27</v>
      </c>
      <c r="C198" s="62" t="s">
        <v>92</v>
      </c>
      <c r="D198" s="51">
        <f>SUM('Wayne Argence'!K7)</f>
        <v>16</v>
      </c>
      <c r="E198" s="51">
        <f>SUM('Wayne Argence'!L7)</f>
        <v>2979.0010000000002</v>
      </c>
      <c r="F198" s="47">
        <f>SUM('Wayne Argence'!M7)</f>
        <v>186.18756250000001</v>
      </c>
    </row>
    <row r="199" spans="1:6" x14ac:dyDescent="0.25">
      <c r="A199" s="46">
        <v>192</v>
      </c>
      <c r="B199" s="46" t="s">
        <v>27</v>
      </c>
      <c r="C199" s="84" t="s">
        <v>89</v>
      </c>
      <c r="D199" s="51">
        <f>SUM('Steven Decateau'!K4)</f>
        <v>4</v>
      </c>
      <c r="E199" s="51">
        <f>SUM('Steven Decateau'!L4)</f>
        <v>743</v>
      </c>
      <c r="F199" s="47">
        <f>SUM('Steven Decateau'!M4)</f>
        <v>185.75</v>
      </c>
    </row>
    <row r="200" spans="1:6" x14ac:dyDescent="0.25">
      <c r="A200" s="46">
        <v>193</v>
      </c>
      <c r="B200" s="46" t="s">
        <v>27</v>
      </c>
      <c r="C200" s="52" t="s">
        <v>164</v>
      </c>
      <c r="D200" s="51">
        <f>SUM('Eric Halfacre'!K4)</f>
        <v>4</v>
      </c>
      <c r="E200" s="51">
        <f>SUM('Eric Halfacre'!L4)</f>
        <v>739.00099999999998</v>
      </c>
      <c r="F200" s="47">
        <f>SUM('Eric Halfacre'!M4)</f>
        <v>184.75024999999999</v>
      </c>
    </row>
    <row r="201" spans="1:6" x14ac:dyDescent="0.25">
      <c r="A201" s="46">
        <v>194</v>
      </c>
      <c r="B201" s="46" t="s">
        <v>27</v>
      </c>
      <c r="C201" s="84" t="s">
        <v>255</v>
      </c>
      <c r="D201" s="51">
        <f>SUM('Roy Cressinger'!K5)</f>
        <v>12</v>
      </c>
      <c r="E201" s="51">
        <f>SUM('Roy Cressinger'!L5)</f>
        <v>2214</v>
      </c>
      <c r="F201" s="47">
        <f>SUM('Roy Cressinger'!M5)</f>
        <v>184.5</v>
      </c>
    </row>
    <row r="202" spans="1:6" x14ac:dyDescent="0.25">
      <c r="A202" s="46">
        <v>195</v>
      </c>
      <c r="B202" s="46" t="s">
        <v>27</v>
      </c>
      <c r="C202" s="84" t="s">
        <v>270</v>
      </c>
      <c r="D202" s="51">
        <f>SUM('Charles Mullins'!K6)</f>
        <v>14</v>
      </c>
      <c r="E202" s="51">
        <f>SUM('Charles Mullins'!L6)</f>
        <v>2580</v>
      </c>
      <c r="F202" s="47">
        <f>SUM('Charles Mullins'!M6)</f>
        <v>184.28571428571428</v>
      </c>
    </row>
    <row r="203" spans="1:6" x14ac:dyDescent="0.25">
      <c r="A203" s="46">
        <v>196</v>
      </c>
      <c r="B203" s="46" t="s">
        <v>27</v>
      </c>
      <c r="C203" s="84" t="s">
        <v>279</v>
      </c>
      <c r="D203" s="51">
        <f>SUM('Jim Dupin II'!K4)</f>
        <v>4</v>
      </c>
      <c r="E203" s="51">
        <f>SUM('Jim Dupin II'!L4)</f>
        <v>731</v>
      </c>
      <c r="F203" s="47">
        <f>SUM('Jim Dupin II'!M4)</f>
        <v>182.75</v>
      </c>
    </row>
    <row r="204" spans="1:6" x14ac:dyDescent="0.25">
      <c r="A204" s="46">
        <v>197</v>
      </c>
      <c r="B204" s="46" t="s">
        <v>27</v>
      </c>
      <c r="C204" s="84" t="s">
        <v>275</v>
      </c>
      <c r="D204" s="51">
        <f>SUM('Brandon Tharp'!K5)</f>
        <v>8</v>
      </c>
      <c r="E204" s="51">
        <f>SUM('Brandon Tharp'!L5)</f>
        <v>1450</v>
      </c>
      <c r="F204" s="47">
        <f>SUM('Brandon Tharp'!M5)</f>
        <v>181.25</v>
      </c>
    </row>
    <row r="205" spans="1:6" x14ac:dyDescent="0.25">
      <c r="A205" s="46">
        <v>198</v>
      </c>
      <c r="B205" s="46" t="s">
        <v>27</v>
      </c>
      <c r="C205" s="84" t="s">
        <v>42</v>
      </c>
      <c r="D205" s="51">
        <f>SUM('Robert Benoit II'!K8)</f>
        <v>12</v>
      </c>
      <c r="E205" s="51">
        <f>SUM('Robert Benoit II'!L8)</f>
        <v>2149</v>
      </c>
      <c r="F205" s="47">
        <f>SUM('Robert Benoit II'!M8)</f>
        <v>179.08333333333334</v>
      </c>
    </row>
    <row r="206" spans="1:6" x14ac:dyDescent="0.25">
      <c r="A206" s="46">
        <v>199</v>
      </c>
      <c r="B206" s="46" t="s">
        <v>27</v>
      </c>
      <c r="C206" s="61" t="s">
        <v>95</v>
      </c>
      <c r="D206" s="51">
        <f>SUM('Brian Gilliland'!K7)</f>
        <v>13</v>
      </c>
      <c r="E206" s="51">
        <f>SUM('Brian Gilliland'!L7)</f>
        <v>2324.0051000000003</v>
      </c>
      <c r="F206" s="47">
        <f>SUM('Brian Gilliland'!M7)</f>
        <v>178.7696230769231</v>
      </c>
    </row>
    <row r="207" spans="1:6" x14ac:dyDescent="0.25">
      <c r="A207" s="46">
        <v>200</v>
      </c>
      <c r="B207" s="46" t="s">
        <v>27</v>
      </c>
      <c r="C207" s="84" t="s">
        <v>87</v>
      </c>
      <c r="D207" s="51">
        <f>SUM('Ricky Kyker'!K4)</f>
        <v>4</v>
      </c>
      <c r="E207" s="51">
        <f>SUM('Ricky Kyker'!L4)</f>
        <v>701</v>
      </c>
      <c r="F207" s="47">
        <f>SUM('Ricky Kyker'!M4)</f>
        <v>175.25</v>
      </c>
    </row>
    <row r="208" spans="1:6" x14ac:dyDescent="0.25">
      <c r="A208" s="46">
        <v>201</v>
      </c>
      <c r="B208" s="46" t="s">
        <v>27</v>
      </c>
      <c r="C208" s="84" t="s">
        <v>83</v>
      </c>
      <c r="D208" s="51">
        <f>SUM('John Hovan'!K4)</f>
        <v>4</v>
      </c>
      <c r="E208" s="51">
        <f>SUM('John Hovan'!L4)</f>
        <v>673</v>
      </c>
      <c r="F208" s="47">
        <f>SUM('John Hovan'!M4)</f>
        <v>168.25</v>
      </c>
    </row>
    <row r="209" spans="1:6" x14ac:dyDescent="0.25">
      <c r="A209" s="46">
        <v>202</v>
      </c>
      <c r="B209" s="46" t="s">
        <v>27</v>
      </c>
      <c r="C209" s="84" t="s">
        <v>232</v>
      </c>
      <c r="D209" s="51">
        <f>SUM('Ashley Frantz'!K4)</f>
        <v>2</v>
      </c>
      <c r="E209" s="51">
        <f>SUM('Ashley Frantz'!L4)</f>
        <v>312</v>
      </c>
      <c r="F209" s="47">
        <f>SUM('Ashley Frantz'!M4)</f>
        <v>156</v>
      </c>
    </row>
    <row r="210" spans="1:6" x14ac:dyDescent="0.25">
      <c r="A210" s="46">
        <v>203</v>
      </c>
      <c r="B210" s="46" t="s">
        <v>27</v>
      </c>
      <c r="C210" s="86" t="s">
        <v>247</v>
      </c>
      <c r="D210" s="51">
        <f>SUM('Mark Davis'!K4)</f>
        <v>6</v>
      </c>
      <c r="E210" s="51">
        <f>SUM('Mark Davis'!L4)</f>
        <v>772</v>
      </c>
      <c r="F210" s="47">
        <f>SUM('Mark Davis'!M4)</f>
        <v>128.66666666666666</v>
      </c>
    </row>
  </sheetData>
  <protectedRanges>
    <protectedRange sqref="C27:C28 C33 C36 C40:C41 C57 C68" name="Range1_18"/>
    <protectedRange algorithmName="SHA-512" hashValue="ON39YdpmFHfN9f47KpiRvqrKx0V9+erV1CNkpWzYhW/Qyc6aT8rEyCrvauWSYGZK2ia3o7vd3akF07acHAFpOA==" saltValue="yVW9XmDwTqEnmpSGai0KYg==" spinCount="100000" sqref="C17" name="Range1_5_2"/>
    <protectedRange algorithmName="SHA-512" hashValue="ON39YdpmFHfN9f47KpiRvqrKx0V9+erV1CNkpWzYhW/Qyc6aT8rEyCrvauWSYGZK2ia3o7vd3akF07acHAFpOA==" saltValue="yVW9XmDwTqEnmpSGai0KYg==" spinCount="100000" sqref="C24 C63 C43" name="Range1_7_1"/>
    <protectedRange algorithmName="SHA-512" hashValue="ON39YdpmFHfN9f47KpiRvqrKx0V9+erV1CNkpWzYhW/Qyc6aT8rEyCrvauWSYGZK2ia3o7vd3akF07acHAFpOA==" saltValue="yVW9XmDwTqEnmpSGai0KYg==" spinCount="100000" sqref="C59" name="Range1_10_1"/>
    <protectedRange algorithmName="SHA-512" hashValue="ON39YdpmFHfN9f47KpiRvqrKx0V9+erV1CNkpWzYhW/Qyc6aT8rEyCrvauWSYGZK2ia3o7vd3akF07acHAFpOA==" saltValue="yVW9XmDwTqEnmpSGai0KYg==" spinCount="100000" sqref="C29 C34" name="Range1_2_1_1_3"/>
    <protectedRange algorithmName="SHA-512" hashValue="ON39YdpmFHfN9f47KpiRvqrKx0V9+erV1CNkpWzYhW/Qyc6aT8rEyCrvauWSYGZK2ia3o7vd3akF07acHAFpOA==" saltValue="yVW9XmDwTqEnmpSGai0KYg==" spinCount="100000" sqref="C75" name="Range1_26"/>
    <protectedRange sqref="C69" name="Range1_5_2_3"/>
    <protectedRange algorithmName="SHA-512" hashValue="ON39YdpmFHfN9f47KpiRvqrKx0V9+erV1CNkpWzYhW/Qyc6aT8rEyCrvauWSYGZK2ia3o7vd3akF07acHAFpOA==" saltValue="yVW9XmDwTqEnmpSGai0KYg==" spinCount="100000" sqref="C73" name="Range1_2_4"/>
    <protectedRange algorithmName="SHA-512" hashValue="ON39YdpmFHfN9f47KpiRvqrKx0V9+erV1CNkpWzYhW/Qyc6aT8rEyCrvauWSYGZK2ia3o7vd3akF07acHAFpOA==" saltValue="yVW9XmDwTqEnmpSGai0KYg==" spinCount="100000" sqref="C44" name="Range1_6_2"/>
    <protectedRange sqref="C18 C65 C95" name="Range1_9"/>
    <protectedRange sqref="C39" name="Range1_5_1"/>
    <protectedRange algorithmName="SHA-512" hashValue="ON39YdpmFHfN9f47KpiRvqrKx0V9+erV1CNkpWzYhW/Qyc6aT8rEyCrvauWSYGZK2ia3o7vd3akF07acHAFpOA==" saltValue="yVW9XmDwTqEnmpSGai0KYg==" spinCount="100000" sqref="C58" name="Range1_11"/>
    <protectedRange algorithmName="SHA-512" hashValue="ON39YdpmFHfN9f47KpiRvqrKx0V9+erV1CNkpWzYhW/Qyc6aT8rEyCrvauWSYGZK2ia3o7vd3akF07acHAFpOA==" saltValue="yVW9XmDwTqEnmpSGai0KYg==" spinCount="100000" sqref="C96" name="Range1_4_4"/>
    <protectedRange algorithmName="SHA-512" hashValue="ON39YdpmFHfN9f47KpiRvqrKx0V9+erV1CNkpWzYhW/Qyc6aT8rEyCrvauWSYGZK2ia3o7vd3akF07acHAFpOA==" saltValue="yVW9XmDwTqEnmpSGai0KYg==" spinCount="100000" sqref="C53" name="Range1_5_5"/>
  </protectedRanges>
  <sortState xmlns:xlrd2="http://schemas.microsoft.com/office/spreadsheetml/2017/richdata2" ref="C93:F210">
    <sortCondition descending="1" ref="F93:F210"/>
  </sortState>
  <mergeCells count="2">
    <mergeCell ref="A2:F2"/>
    <mergeCell ref="A3:F3"/>
  </mergeCells>
  <dataValidations count="1">
    <dataValidation type="list" allowBlank="1" showInputMessage="1" showErrorMessage="1" sqref="C69" xr:uid="{16E0A765-6B3D-4468-82C8-5C4C57F8B068}">
      <formula1>#REF!</formula1>
    </dataValidation>
  </dataValidations>
  <hyperlinks>
    <hyperlink ref="C25" location="'Billy Hudson'!A1" display="Billy Hudson" xr:uid="{36B6DFB6-41B3-4C98-A41E-B3CB32D0399D}"/>
    <hyperlink ref="C40" location="'Steve Kiemele'!A1" display="Steve Kiemele" xr:uid="{5F8C5C73-FC28-4333-80E0-C2300236B129}"/>
    <hyperlink ref="C74" location="'Daniel Henry'!A1" display="Daniel Henry" xr:uid="{4260119A-6209-4211-A3A4-D4CDA02C04CA}"/>
    <hyperlink ref="C20" location="'Ricky Haley'!A1" display="Ricky Haley" xr:uid="{17A40EF6-326F-4BE9-8E2A-3647D6385181}"/>
    <hyperlink ref="C115" location="'Van Presson'!A1" display="Van Presson" xr:uid="{64FEFE90-B1D4-416C-9214-D428DC6D5C36}"/>
    <hyperlink ref="C205" location="'Robert Benoit II'!A1" display="Robert Benoit II" xr:uid="{021480B2-417E-4EAF-AD91-DFA9C11BCF65}"/>
    <hyperlink ref="C61" location="'Bill Smith'!A1" display="Bill Smith" xr:uid="{92495E31-A101-413C-B35D-19A631B61D2E}"/>
    <hyperlink ref="C33" location="'Foster Arvin'!A1" display="Foster Arvin" xr:uid="{98D65B33-532A-4AA0-83AF-6281FAFA3673}"/>
    <hyperlink ref="C19" location="'Jeromy Viands'!A1" display="Jeromy Viands" xr:uid="{B521EAE0-02E1-41E4-9CA4-6100D80654F8}"/>
    <hyperlink ref="C24" location="'Jud Denniston'!A1" display="Jud Denniston" xr:uid="{0EDE11B4-D90A-401F-A5DF-88ED43B18767}"/>
    <hyperlink ref="C15" location="'Mike Gross'!A1" display="Mike Gross" xr:uid="{9A1DA397-0438-40C8-A40A-E7DB841DDDEF}"/>
    <hyperlink ref="C18" location="'Cecil Combs'!A1" display="Cecil Combs" xr:uid="{B02BD038-1D21-41A4-9B6D-F8D2B99E59B0}"/>
    <hyperlink ref="C47" location="'Danny Sissom'!A1" display="Danny Sissom" xr:uid="{AA554A63-EDD9-41EF-9B25-3D1017DD3969}"/>
    <hyperlink ref="C21" location="'Jeff Lewis'!A1" display="Jeff Lewis" xr:uid="{B121CED0-9F7E-46F2-A789-E376F5A27CA5}"/>
    <hyperlink ref="C173" location="'Bill Glausier'!A1" display="Bill Glausier" xr:uid="{64F155F7-EA25-4488-AFC6-A8F0D5093081}"/>
    <hyperlink ref="C167" location="'Allen Wood'!A1" display="Allen Wood" xr:uid="{EA5EEF8E-4904-4C4E-8331-69D34FB32AF2}"/>
    <hyperlink ref="C172" location="'Ben Johnson'!A1" display="Ben Johnson" xr:uid="{2468E2CE-563D-436E-9186-906F18BCF890}"/>
    <hyperlink ref="C168" location="'Jeffery Wilson'!A1" display="Jeffery Wilson" xr:uid="{4B352A1E-0915-4193-B4AF-88BAEE93B73B}"/>
    <hyperlink ref="C208" location="'John Hovan'!A1" display="John Hovan" xr:uid="{DC2BBE1D-98A6-4ADB-A487-4F7ECC2081E9}"/>
    <hyperlink ref="C175" location="'John Oren'!A1" display="John Oren" xr:uid="{56506FC9-A477-4A7E-8E91-84158F41EDC3}"/>
    <hyperlink ref="C207" location="'Ricky Kyker'!A1" display="Ricky Kyker" xr:uid="{978AE95F-9F85-4787-A5AF-4F1E4EC27CA1}"/>
    <hyperlink ref="C151" location="'Robert Boykin'!A1" display="Robert Boykin" xr:uid="{8CB14C53-ACDE-4218-8661-DB37D8C4A15C}"/>
    <hyperlink ref="C199" location="'Steven Decateau'!A1" display="Steven Decateau" xr:uid="{346287E2-72D9-4903-B607-CE8F9B1DE901}"/>
    <hyperlink ref="C198" location="'Wayne Argence'!A1" display="Wayne Argence" xr:uid="{7588046C-66E0-4C4A-A64F-AFE3AF223D3F}"/>
    <hyperlink ref="C137" location="'Brad Palmer'!A1" display="Brad Palmer" xr:uid="{09D6C214-F327-4924-B69D-388FAAAD2AE4}"/>
    <hyperlink ref="C206" location="'Brian Gilliland'!A1" display="Brian Gilliland" xr:uid="{EC9B0B4C-6026-4323-9BFB-88E3DFCE391A}"/>
    <hyperlink ref="C192" location="'Frank Baird'!A1" display="Frank Baird" xr:uid="{DDBB996E-E2A0-49FD-BAB8-77E6333FB29C}"/>
    <hyperlink ref="C119" location="'Greg George'!A1" display="Greg George" xr:uid="{83E3D89D-4C55-4AEE-8A89-AD492959D50E}"/>
    <hyperlink ref="C166" location="'Mary Webb'!A1" display="Mary Webb" xr:uid="{2DBA563A-846E-40C2-99C2-E87E3AC2C34E}"/>
    <hyperlink ref="C179" location="'Tim Rowlands'!A1" display="Tim Rowlands" xr:uid="{DD9EBA9A-D1F9-40D1-A27F-8E9C24624B7F}"/>
    <hyperlink ref="C146" location="'Tony Picarelli'!A1" display="Tony Picarelli" xr:uid="{ECE4718A-5E91-497F-8B75-8CA87D4F7BA8}"/>
    <hyperlink ref="C30" location="'Steve DuVall'!A1" display="Steve DuVall" xr:uid="{B84C44D4-93FF-4B8F-BD52-C33B4975D3BA}"/>
    <hyperlink ref="C197" location="'Samantha Carlin'!A1" display="Samantha Carlin" xr:uid="{9DE603F2-E3E8-4243-89A3-EC1A9BDB724D}"/>
    <hyperlink ref="C86" location="'Jim Swaringin'!A1" display="Jim Swaringin" xr:uid="{F2957C10-500D-4213-B68C-D2222732666B}"/>
    <hyperlink ref="C138" location="'Brendan Prebish'!A1" display="Brendan Prebish" xr:uid="{5DD8300E-0B5B-44EA-9E99-191153BB5CDF}"/>
    <hyperlink ref="C111" location="'George Donavon'!A1" display="George Donavon" xr:uid="{4646F844-44EF-4E10-B76E-D373E472C5C4}"/>
    <hyperlink ref="C104" location="'Jeff Cale'!A1" display="Jeff Cale" xr:uid="{F68F8DCA-DCDA-41F3-8F96-DE4B216E8670}"/>
    <hyperlink ref="C136" location="'Jeff Riester'!A1" display="Jeff Riester" xr:uid="{1C71F11C-431C-485B-A521-D4381E6C9A4B}"/>
    <hyperlink ref="C126" location="'Joe Craig'!A1" display="Joe Craig" xr:uid="{41CB75F7-C7FC-4243-AC0E-C38D378219FB}"/>
    <hyperlink ref="C125" location="'Joe Di Donato'!A1" display="Joe Di Donato" xr:uid="{D3911C30-EAE3-49B8-B670-4B9956A29442}"/>
    <hyperlink ref="C177" location="'Leon Switalski'!A1" display="Leon Switalski" xr:uid="{7F19CD0C-68E5-41E0-B300-13DF1A74A8F5}"/>
    <hyperlink ref="C146" location="'Mingo Harkness'!A1" display="Mingo Harkness" xr:uid="{35CF79D7-E11A-4516-8312-BA09AF24A4EB}"/>
    <hyperlink ref="C117" location="'Tia Craig'!A1" display="Tia Craig" xr:uid="{54BEEADB-1458-4F46-B31D-F6EA5F92A214}"/>
    <hyperlink ref="C69" location="'Tao Irtz'!A1" display="Tao Irtz" xr:uid="{AF51A5C7-8228-47EA-A159-6C02BC98399E}"/>
    <hyperlink ref="C169" location="'Bill Myers'!A1" display="Arthor Cole" xr:uid="{A317F98C-AFAB-4881-98FB-573D9D95954A}"/>
    <hyperlink ref="C141" location="'David Jennings'!A1" display="Claude Pennington" xr:uid="{416BFAFB-9377-409F-A05E-62D73AE7DC06}"/>
    <hyperlink ref="C187" location="'Russ Peters'!A1" display="Roger Foshee" xr:uid="{E1A36DD8-E5BE-4D51-B3A6-BFFADA01E3B3}"/>
    <hyperlink ref="C109" location="'Steve Pennington'!A1" display="Russ Peters" xr:uid="{0E7CF0BD-59C8-4E50-A283-8BEF6E6E2363}"/>
    <hyperlink ref="C189" location="'Dennis Cahill'!A1" display="Dennis Cahill" xr:uid="{32C9C7F3-3E9F-40CE-9D86-CF7F286AF1D5}"/>
    <hyperlink ref="C163" location="'Craig Bailey'!A1" display="Craig Bailey" xr:uid="{039A2ED7-651F-48F7-9CC2-49BEB1C33A27}"/>
    <hyperlink ref="C89" location="'David Ellwood'!A1" display="David Ellwood" xr:uid="{4ECB6098-948F-41DE-9EBB-F86F30ACEFAF}"/>
    <hyperlink ref="C132" location="'Brandon Eversole'!A1" display="Brandon Eversole" xr:uid="{90D29F6A-1621-4181-AAC5-7FCD3A5864C0}"/>
    <hyperlink ref="C110" location="'Devon Tomlinson'!A1" display="Devon Tomlinson" xr:uid="{DC650CF6-6C92-482F-8E38-076AF5E5B6EE}"/>
    <hyperlink ref="C182" location="'Ethan Cole'!A1" display="Ethan Cole" xr:uid="{821B2302-C32A-4F78-9DD7-AEBAD444B6A6}"/>
    <hyperlink ref="C150" location="'John Gleto'!A1" display="John Gleto" xr:uid="{32813707-9377-4B58-8BD2-1042580EBFBF}"/>
    <hyperlink ref="C122:C124" location="'John Hovan'!A1" display="John Hovan" xr:uid="{463C7BE1-A47B-4F0B-99DC-D1F1097858C3}"/>
    <hyperlink ref="C200" location="'Eric Halfacre'!A1" display="Eric Halfacre" xr:uid="{4B84EC7D-0B01-4DB1-9684-8539DFE06A1B}"/>
    <hyperlink ref="C118" location="'Evelio McDonald'!A1" display="Evelio McDonald" xr:uid="{EA6D2576-5671-43AB-8D26-95F0531BE734}"/>
    <hyperlink ref="C170" location="'Rebbeca Carroll'!A1" display="Rebecca Carroll" xr:uid="{2FBBF02D-E6CF-4B69-9B4C-F924E8A10511}"/>
    <hyperlink ref="C51" location="'Greg Smetanko'!A1" display="Greg Smetanko" xr:uid="{8B746BBA-6B41-45A7-9E03-6E21181028CB}"/>
    <hyperlink ref="C68" location="'John Petteruti'!A1" display="John Petteruti" xr:uid="{BACC5A7D-D7F5-4581-BE14-303735355B50}"/>
    <hyperlink ref="C121" location="'Justin Fortson'!A1" display="Justin Fortson" xr:uid="{51C6AB84-CBFC-4980-802F-98BA9DCF33C7}"/>
    <hyperlink ref="C139" location="'Keith Stilltner'!A1" display="Keith Stilltner" xr:uid="{5D46E63E-BDD3-40CD-8E09-CD34E4609850}"/>
    <hyperlink ref="C148" location="'Rick Edington'!A1" display="Rick Edington" xr:uid="{0FB93227-72A2-4CDE-A4C5-8BCD0CEDC540}"/>
    <hyperlink ref="C129" location="'Arch Morgan'!A1" display="Arch Morgan" xr:uid="{860C729B-9E8F-4615-B8DF-BA6FCF214509}"/>
    <hyperlink ref="C181" location="'Tom Loomis'!A1" display="Tom Loomis" xr:uid="{F8C58E38-C172-4F6A-ADB5-231CC9762CA6}"/>
    <hyperlink ref="C41" location="'Troy Gibbens'!A1" display="Troy Gibbens" xr:uid="{16F866ED-EA2E-45B5-A366-915A2EF265F2}"/>
    <hyperlink ref="C57" location="'Bud Stell'!A1" display="Bud Stell" xr:uid="{E006D6FA-4322-44D8-95B6-2663D7429C1B}"/>
    <hyperlink ref="C153" location="'Annette Rowe'!A1" display="Annette Rowe" xr:uid="{47EE70E6-101C-494F-A21B-C8B4BDDB1286}"/>
    <hyperlink ref="C122" location="'Bill Dooley'!A1" display="Bill Dooley" xr:uid="{929E285B-531D-4818-BA5E-2BB7B88EC529}"/>
    <hyperlink ref="C128" location="'Bill Simmons'!A1" display="Bill Simmons" xr:uid="{A34A41C8-0E21-43DB-AA41-B9CDEEFE40B7}"/>
    <hyperlink ref="C152" location="'Bruce Postlethwait'!A1" display="Bruce Postlethwait" xr:uid="{38D2CCD7-168D-45F6-B29F-AD3BF3D5BFCD}"/>
    <hyperlink ref="C184" location="'Tom Woebkenberg'!A1" display="Tom Woebkenberg" xr:uid="{F6D9D051-6867-4642-BC27-713CFB25C081}"/>
    <hyperlink ref="C134" location="'Dean Ackman'!A1" display="Dean Ackman" xr:uid="{7E9C6777-1639-45E8-BFB4-6863ACADB90B}"/>
    <hyperlink ref="C157" location="'Del Smith'!A1" display="Del Smith" xr:uid="{E945D169-56EB-440B-8047-F5073F314AEB}"/>
    <hyperlink ref="C95" location="'Ethan Pennington'!A1" display="Ethan Pennington" xr:uid="{1BDF1256-30F9-4603-B56B-77E8723BF8FB}"/>
    <hyperlink ref="C100" location="'Jason Frymier'!A1" display="Jason Frymier" xr:uid="{C9E7D553-96FE-468E-9788-CCE969BEBFE4}"/>
    <hyperlink ref="C174" location="'Lacey Allman'!A1" display="Lacey Allman" xr:uid="{FC7EC361-8EEC-43B5-9166-19B824C128A2}"/>
    <hyperlink ref="C133" location="'Leo Maaoia'!A1" display="Leo Maaoia" xr:uid="{1E08653F-2073-47B3-BAE0-1F81EB81D1DC}"/>
    <hyperlink ref="C112" location="'Marise Maaoia'!A1" display="Marise Maaoia" xr:uid="{276E4319-8EC9-45B5-9306-5008E1F4572B}"/>
    <hyperlink ref="C135" location="'Richard Lightfoot'!A1" display="Richard Lightfoot" xr:uid="{523A1633-9248-4929-9F58-445A833EE4DD}"/>
    <hyperlink ref="C103" location="'Richard Lightfoot'!A1" display="Richard Lightfoot" xr:uid="{6DF48016-CAFD-4890-837B-862ECBAB930E}"/>
    <hyperlink ref="C8" location="'Jim Parker'!A1" display="Jim Parker" xr:uid="{730B866B-1E14-4CD8-839C-D15699FABF7D}"/>
    <hyperlink ref="C114" location="'John Comer'!A1" display="John Comer" xr:uid="{414D52B9-311F-41C6-9111-DEC99185091D}"/>
    <hyperlink ref="C60" location="'Hubert Kelsheimer'!A1" display="Hubert Kelsheimer" xr:uid="{3F8BD696-AC2A-449F-8E57-7BEE63E3F84D}"/>
    <hyperlink ref="C85" location="'Bill Middlebrook'!A1" display="Bill Middlebrook" xr:uid="{C8B0C527-1BF3-4514-BB94-B7312ECC2276}"/>
    <hyperlink ref="C31" location="'Jay Boyd'!A1" display="David Jennings" xr:uid="{2DB208F7-16BB-4EF7-B606-5B4FB03E7173}"/>
    <hyperlink ref="C87" location="'Curtis Jenkins'!A1" display="Curtis Jenkins" xr:uid="{8C423A3E-8FBD-42A4-91C8-56562AA598F4}"/>
    <hyperlink ref="C23" location="'John Laseter'!A1" display="John Laseter" xr:uid="{E7AC67A5-BF02-40A7-BAEE-AFF0F0AC09FC}"/>
    <hyperlink ref="C54" location="'Doug Depweg'!A1" display="Doug Depweg" xr:uid="{DE1F839B-EAE5-47CB-BAF8-59CE6B87BF74}"/>
    <hyperlink ref="C22" location="'Charles Knight'!A1" display="Charles Knight" xr:uid="{3F0D4007-25A9-4590-8F04-21BD50A277AC}"/>
    <hyperlink ref="C49" location="'John Hakius'!A1" display="John Hakius" xr:uid="{C0F3BD31-9B60-40C5-BCF6-2BDB6369BA30}"/>
    <hyperlink ref="C16" location="'Bobby Young'!A1" display="Bobby Young" xr:uid="{A3A20AB0-9307-4B67-A877-DC85104D5DC0}"/>
    <hyperlink ref="C176" location="'Dalton Naquin'!A1" display="Dalton Naquin" xr:uid="{AB994678-06CA-48AA-A774-EADCCD3160EA}"/>
    <hyperlink ref="C188" location="'James Freeman'!A1" display="James Freeman" xr:uid="{52D9B57B-6B17-43BC-82D8-E30DC56D660D}"/>
    <hyperlink ref="C149" location="'Mark Lippi'!A1" display="Mark Lippi" xr:uid="{852487CC-3393-4ED5-A375-8346AE271396}"/>
    <hyperlink ref="C164" location="'Ray Miller'!A1" display="Ray Miller" xr:uid="{E437C121-5901-4BCA-8095-009C5DE7169F}"/>
    <hyperlink ref="C140" location="'Billy Miller'!A1" display="Billy Miller" xr:uid="{3900A8D1-C485-40E1-8E30-A44EBFCE1E80}"/>
    <hyperlink ref="C180" location="'Dave Randolph'!A1" display="Dave Randolph" xr:uid="{7001E7D6-4C00-4D04-8857-F38002B884D7}"/>
    <hyperlink ref="C98" location="'Erica Smith'!A1" display="Erica Smith" xr:uid="{269682D2-883C-4076-BF06-01E83481201B}"/>
    <hyperlink ref="C113" location="'H.I. Stroth'!A1" display="H I Stroth" xr:uid="{45E8B7C8-7B2E-4735-B3AF-2BD030128BDA}"/>
    <hyperlink ref="C193" location="'Manual Hooten'!A1" display="Manual Hooten" xr:uid="{A7262DB6-9949-426C-B7CF-B842827B73BC}"/>
    <hyperlink ref="C94" location="'Wally Smallwood'!A1" display="Wally Smallwood" xr:uid="{71E9F0B0-1015-486D-9BB4-CAA24AA4C893}"/>
    <hyperlink ref="C32" location="'Travis Davis'!A1" display="Travis Davis" xr:uid="{0DC6A1C5-31BC-45DA-9EA8-7B93A5C915C5}"/>
    <hyperlink ref="C45" location="'Don Tucker'!A1" display="Don Tucker" xr:uid="{87CF6B84-91B4-468C-8E2C-6EBFC88352E0}"/>
    <hyperlink ref="C76" location="'Jim Parnell'!A1" display="Jim Parnell" xr:uid="{82085F4E-7227-4FFF-B2A4-F6D113CB5ACD}"/>
    <hyperlink ref="C50" location="'Freddy Geiselbreth'!A1" display="Freddy Geiselbreth" xr:uid="{0269C049-0E9E-4006-ADEF-C284C117449F}"/>
    <hyperlink ref="C105" location="'John Hovan'!A1" display="John Hovan" xr:uid="{24455B21-9D94-4787-B459-7DD9C349F892}"/>
    <hyperlink ref="C147" location="'John Hovan'!A1" display="John Hovan" xr:uid="{25295F6B-5385-4282-8347-1B2B6EDF1AA1}"/>
    <hyperlink ref="C130" location="'David Randolph'!A1" display="Davis Randolph" xr:uid="{BB697585-19CD-48E6-9CA6-1E782D0C6EED}"/>
    <hyperlink ref="C28" location="'Gary Gallion'!A1" display="Gary Gallion" xr:uid="{752FB36A-70E4-4DD5-A632-E48936E537E7}"/>
    <hyperlink ref="C42" location="'Bruce Cameron'!A1" display="Bruce Cameron" xr:uid="{6CF450AB-5764-414D-9C0B-36711BE3B5A0}"/>
    <hyperlink ref="C93" location="'Dale Taylor'!A1" display="Dale Taylor" xr:uid="{400315A4-A66C-405C-BD70-3244B9AB4205}"/>
    <hyperlink ref="C106" location="'John Williams'!A1" display="John Williams" xr:uid="{E121BCEC-6E02-436D-A95E-11A1D0F56704}"/>
    <hyperlink ref="C44" location="'Jack Hutchinson'!A1" display="Jack Hutchinson" xr:uid="{02192437-FDD4-4117-95A6-20C8960DE902}"/>
    <hyperlink ref="C183" location="'Derrick Morgan'!A1" display="Derrick Morgan" xr:uid="{3F11AD8E-14DB-417F-BCA8-D32A54058B49}"/>
    <hyperlink ref="C131" location="'Glenn Lancaster'!A1" display="Glenn Lancaster" xr:uid="{4F13FCD1-0E19-4E76-B171-306EDAC65920}"/>
    <hyperlink ref="C35" location="'Bill Poor'!A1" display="Bill Poor" xr:uid="{B65BFC8F-293E-47D6-9058-048A6BD18F86}"/>
    <hyperlink ref="C196" location="'Jack Baker'!A1" display="Jack Baker" xr:uid="{E953BEA5-2F4D-471B-8BDD-A2298C4B1886}"/>
    <hyperlink ref="C14" location="'Kenny Huth'!A1" display="Kenny Huth" xr:uid="{E91DF783-6858-4272-9DE3-3107A3EDE868}"/>
    <hyperlink ref="C17" location="'Marvin Batliner'!A1" display="Marvin Batliner" xr:uid="{AF49B6CF-6831-4B5E-BDC6-6E184B9F544C}"/>
    <hyperlink ref="C71" location="'Mingo Harkness'!A1" display="Mingo Harkness" xr:uid="{28B559FF-D0D9-4B43-A5E1-155C55AA1A14}"/>
    <hyperlink ref="C80" location="'Arthur Cole'!A1" display="Ken Mix" xr:uid="{1ED13004-BF1C-47E2-BCA0-99604B1F1886}"/>
    <hyperlink ref="C55" location="'Jody Campbell'!A1" display="Jody Campbell" xr:uid="{A1C7B1E0-8D00-4CBE-9537-B69B3FA75754}"/>
    <hyperlink ref="C83" location="'Ken Osmond'!A1" display="Ken Osmond" xr:uid="{75C57D12-E8FE-479A-9588-AA7EBC7D3D5B}"/>
    <hyperlink ref="C97" location="'Matthew Tignor'!A1" display="Matthew Tignor" xr:uid="{0CB0E470-1356-479B-BEC8-A1B42EF2E3D7}"/>
    <hyperlink ref="C63" location="'Glen Dickson'!A1" display="Glen Dickson" xr:uid="{ACFD3EEA-7A9C-436A-80BD-ADA4B3A1EDA5}"/>
    <hyperlink ref="C190" location="'Phillip Beekley'!A1" display="Phillip Beekley" xr:uid="{D7DC2825-93A2-4D7B-AEF9-8E2302BC5DC1}"/>
    <hyperlink ref="C73" location="'Ann Tucker'!A1" display="Ann Tucker" xr:uid="{4641FE35-10E1-4FAA-94EE-56DE45134D48}"/>
    <hyperlink ref="C90" location="'Scott McClure'!A1" display="Scott McClure" xr:uid="{43FA5311-5A59-49B1-A0F2-A83177FDE70C}"/>
    <hyperlink ref="C209" location="'Ashley Frantz'!A1" display="Ashley Frantz" xr:uid="{7008772A-FC82-442E-8137-4E71009CF230}"/>
    <hyperlink ref="C27" location="'Claude Pennington'!A1" display="Bill Myers" xr:uid="{78628796-9D51-4DC7-94D5-7F55D27302AC}"/>
    <hyperlink ref="C116" location="'Rose Allbright'!A1" display="Ashley Frantz" xr:uid="{E9F4A17A-485D-48A6-9BBF-D2FC039A2F3F}"/>
    <hyperlink ref="C161" location="'Mark Harrison'!A1" display="Mark Harrison" xr:uid="{49B845F3-2AE4-4066-B89E-EBB4F0359C4D}"/>
    <hyperlink ref="C52" location="'Roger Foshee'!A1" display="Jay Boyd" xr:uid="{F0956C02-2D2E-490E-843A-DCD6A42B6650}"/>
    <hyperlink ref="C154" location="'Fred Lotts'!A1" display="Fred Lotts" xr:uid="{2EA8EA70-4521-418B-AD52-0E9C6250CF39}"/>
    <hyperlink ref="C191" location="'Sarah Lotts'!A1" display="Sahar Lotts" xr:uid="{2E381370-F1CB-48A4-B9ED-0E699B823219}"/>
    <hyperlink ref="C43" location="'Dean Irvin'!A1" display="Dean Irvin" xr:uid="{DC7E4FE3-971B-40F4-A875-7162C1E918AD}"/>
    <hyperlink ref="C78" location="'Tommy Cole'!A1" display="Tommy Cole" xr:uid="{FB5EBB09-7464-4B7F-B1CF-29CD341023CA}"/>
    <hyperlink ref="C29" location="'Melvin Ferguson'!A1" display="Melvin Ferguson" xr:uid="{D7252375-6F92-4CA9-8FED-08551C458578}"/>
    <hyperlink ref="C77" location="'Kevin Sullivan'!A1" display="Kevin Sullivan" xr:uid="{9786EA8B-F84D-459B-9211-5DA515D4E285}"/>
    <hyperlink ref="C10" location="'Chuck Morrell'!A1" display="Chuck Morrell" xr:uid="{9C3B57AA-F9E5-4C9F-8F9B-5716D544F501}"/>
    <hyperlink ref="C34" location="'Les Lala'!A1" display="Les Lala" xr:uid="{1D2648A4-02A3-42B1-9400-4A20D6564830}"/>
    <hyperlink ref="C65" location="'Glen Dawson'!A1" display="Glen Dawson" xr:uid="{343621D1-F49B-4C92-85D2-BA29937E25C5}"/>
    <hyperlink ref="C171" location="'Corey Applewhite'!A1" display="Corey Applewhite" xr:uid="{6EB48381-4396-4FC7-ADA7-CCBF77370446}"/>
    <hyperlink ref="C195" location="'Dan Patchin'!A1" display="Dan Patchin" xr:uid="{E15FEC46-0611-4CFC-84B2-3854CE7052FA}"/>
    <hyperlink ref="C37" location="'Jeff Davis'!A1" display="Jeff Davis" xr:uid="{9FB378F4-97DE-4B6E-B63F-911A44D27964}"/>
    <hyperlink ref="C99" location="'Benji Matoy'!A1" display="Benji Matoy" xr:uid="{FDF8B847-23D1-47EE-A8B2-48AF195B1E3D}"/>
    <hyperlink ref="C101" location="'Donnie Melson'!A1" display="Donnie Melson" xr:uid="{52613D5D-4910-444F-B933-0DBA52F3856A}"/>
    <hyperlink ref="C144" location="'Howard Wilson'!A1" display="Howard Wilson" xr:uid="{A6A5B66E-5EBF-4D13-A561-7DAC7762B435}"/>
    <hyperlink ref="C210" location="'Mark Davis'!A1" display="Mark Davis" xr:uid="{42D8EBF5-D118-4861-9D88-3CE44A948EB6}"/>
    <hyperlink ref="C123" location="'Dave Renfroe'!A1" display="David Renfroe" xr:uid="{A3273328-CCAB-4695-9B93-40DFB38C0274}"/>
    <hyperlink ref="C185" location="'Jay Fruth'!A1" display="Jay Fruth" xr:uid="{3D202D2D-B4B9-4E2F-BC86-4259E270312E}"/>
    <hyperlink ref="C53" location="'Steve Reynolds'!A1" display="Steve Reynolds" xr:uid="{20893480-B0F3-4765-98CB-8CC42CC774CA}"/>
    <hyperlink ref="C84" location="'Ben Brown'!A1" display="Ben Brown" xr:uid="{33165509-BD6B-4633-89BE-1EA9B37F3E57}"/>
    <hyperlink ref="C12" location="'David McGeorge'!A1" display="David McGeorge" xr:uid="{5E5D20FC-A93B-473F-84E7-4C67C66B85DF}"/>
    <hyperlink ref="C36" location="'Raymond Stewart'!A1" display="Raymond Stewart" xr:uid="{BD3779A1-56FC-4A3A-AE2B-345EF87A4C5C}"/>
    <hyperlink ref="C70" location="'Jerry Hensler'!A1" display="Jerry Hensler" xr:uid="{3A8B1AE6-55ED-43D2-9A21-4FBFA522F964}"/>
    <hyperlink ref="C48" location="'Jim Peightal'!A1" display="Jim Peightal" xr:uid="{C6FB08C4-4D9D-4BD5-844C-3817E212AB99}"/>
    <hyperlink ref="C56" location="'Ronald Blasko'!A1" display="Ronald Blasko" xr:uid="{C1062308-7412-4C8E-9E7D-2180435E1C47}"/>
    <hyperlink ref="C88" location="'Joe Jarrell'!A1" display="Joe Jarrell" xr:uid="{73549DB2-BB07-4EFC-ACB1-0CAFC5264493}"/>
    <hyperlink ref="C72" location="'Pam Gates'!A1" display="Pam Gates" xr:uid="{790D7F2B-4ABB-4A06-BBFB-361F55A33C87}"/>
    <hyperlink ref="C66" location="'Harold Reynolds'!A1" display="Harold Reynolds" xr:uid="{053D099C-D50B-424D-84A1-DC1ADA2D1D20}"/>
    <hyperlink ref="C107" location="'Leigh Thomas'!A1" display="Leigh Thomas" xr:uid="{8DB0A36B-653F-4300-922C-71F6ACDA3732}"/>
    <hyperlink ref="C201" location="'Roy Cressinger'!A1" display="Roy Cressinger" xr:uid="{3CA167A4-8446-4CA6-BCAE-6113D48117B6}"/>
    <hyperlink ref="C194" location="'Ted Carmody'!A1" display="Ted Carmody" xr:uid="{15C96EC6-78C5-4D92-B49D-AE44C3D3D058}"/>
    <hyperlink ref="C120" location="'Randy Herrmann'!A1" display="Randy Herrmann" xr:uid="{3811F592-97BC-4C97-B3F4-9A10BE05278C}"/>
    <hyperlink ref="C6" location="'Jon McGeorge'!A1" display="Jon McGeorge" xr:uid="{16F1DB15-780F-4343-839F-FD54A7CE4B20}"/>
    <hyperlink ref="C82" location="'Paul Dyer'!A1" display="Paul Dyer" xr:uid="{0B71787E-3F06-4020-BCFB-35E8AA244B4E}"/>
    <hyperlink ref="C102" location="'Tyson Gross'!A1" display="Tyson Gross" xr:uid="{0CE84EAE-BF7D-4712-AE14-1578F34CF120}"/>
    <hyperlink ref="C9" location="'Stanley Canter'!A1" display="Stanley Canter" xr:uid="{3806D7D9-E19D-42E2-A48F-718B66077F1B}"/>
    <hyperlink ref="C26" location="'Sherman White'!A1" display="Sherman White" xr:uid="{ED47D864-C6D2-4CA0-BE31-7D70DB03507A}"/>
    <hyperlink ref="C62" location="'Howard Ary'!A1" display="Howard Ary" xr:uid="{35F9DD14-B906-461A-8F70-9D6FC071C6F5}"/>
    <hyperlink ref="C64" location="'Nick Palmer'!A1" display="Nick Palmer" xr:uid="{AA00B615-2E10-4C0E-A3A7-32B648BA937F}"/>
    <hyperlink ref="C143" location="'Phil Blower'!A1" display="Phil Blower" xr:uid="{3738AB98-E23F-4CD0-821C-A9BFC66DA27C}"/>
    <hyperlink ref="C186" location="'Terry Knisley'!A1" display="Terry Kinsley" xr:uid="{30DD0500-F5A4-45FA-B749-FF3D9C39AFBE}"/>
    <hyperlink ref="C46" location="'Phil Mallegni'!A1" display="Phil Mallegni" xr:uid="{3EC22E63-728A-43F4-9478-093D4DDE9333}"/>
    <hyperlink ref="C38" location="'Bruce Karsch'!A1" display="Bruce Karsch" xr:uid="{23DAF15C-787C-4C90-B29B-1FD0630CC12A}"/>
    <hyperlink ref="C156" location="'Mark Davis'!A1" display="Mark Davis" xr:uid="{64E235A0-35B2-41AD-BF0E-F920BDA1A085}"/>
    <hyperlink ref="C155" location="'Doug Gates'!A1" display="Doug Gates" xr:uid="{1347758F-4B41-42E5-9C4C-0D1ED95E2540}"/>
    <hyperlink ref="C159" location="'Marcom Majors'!A1" display="Marcom Majors" xr:uid="{E6C1ACD9-BF54-4ED2-BF03-C99CD8542712}"/>
    <hyperlink ref="C11" location="'Johnny Montgomery'!A1" display="Johnny Montgomery" xr:uid="{16B02FFB-2D53-4698-B9DF-0EA3E5C71D49}"/>
    <hyperlink ref="C202" location="'Charles Mullins'!A1" display="Charles Mullins" xr:uid="{BCC04C43-486A-4C47-8048-85203F400A57}"/>
    <hyperlink ref="C127" location="'James Carroll'!A1" display="James Carroll" xr:uid="{788EA073-D8FD-4C2A-B0B6-B871E7957C02}"/>
    <hyperlink ref="C145" location="'Jamie Penton'!A1" display="Jamie Penton" xr:uid="{355B0833-1FE5-4DDC-9DA0-73CBA6635613}"/>
    <hyperlink ref="C165" location="'Jason Edwards'!A1" display="Jason Edwards" xr:uid="{5518A701-5959-48A7-94E7-8707204797E3}"/>
    <hyperlink ref="C81" location="'John Hovan'!A1" display="John Hovan" xr:uid="{5321A381-0888-4220-A8DF-77141401FD94}"/>
    <hyperlink ref="C160" location="'Dave Eisenschmied'!A1" display="Dave Eisenschmied" xr:uid="{6DF2D429-6FF1-483D-96DE-C7B7ADA55B0A}"/>
    <hyperlink ref="C58" location="'Tim Thomas'!A1" display="Tim Thomas" xr:uid="{B8345346-0902-4606-A79C-F1A757AC4D3E}"/>
    <hyperlink ref="C204" location="'Brandon Tharp'!A1" display="Brandon Tharp" xr:uid="{A24FA045-3A06-4EE4-9759-C1AA09562634}"/>
    <hyperlink ref="C142" location="'Fred Jamison'!A1" display="Fred Jamison" xr:uid="{EDF34298-8987-4494-9850-2A1CB185AC84}"/>
    <hyperlink ref="C124" location="'Les Williams'!A1" display="Les Williams" xr:uid="{424FE939-9E68-437F-8630-BC31E394AD51}"/>
    <hyperlink ref="C79" location="'Scott Jackson'!A1" display="Scott Jackson" xr:uid="{F81E9E98-A001-46A1-B776-6A758AB15788}"/>
    <hyperlink ref="C75" location="'Josie Hensler'!A1" display="Josie Hensler" xr:uid="{F2A7A166-282C-4BA9-9030-909B25A88687}"/>
    <hyperlink ref="C39" location="'Larry Mcgill'!A1" display="Larry Mcgill" xr:uid="{5C440321-C47E-44DB-A303-73E9DD5DE3BC}"/>
    <hyperlink ref="C162" location="'John Plummer'!A1" display="John Plummer" xr:uid="{FA2997E5-D8CC-4FD1-880B-C515E2E31A8C}"/>
    <hyperlink ref="C7" location="'Don Kowalsky'!A1" display="Don Kowalsky" xr:uid="{454066D6-85E0-4620-86E2-1F64020C0DC1}"/>
    <hyperlink ref="C13" location="'Brandon Hayes'!A1" display="Brandon Hayes" xr:uid="{3B737392-0863-4147-B64A-F819B2C9E68E}"/>
    <hyperlink ref="C59" location="'Connel Rowe'!A1" display="Connel Rowe" xr:uid="{ABE9093F-E322-45EC-91A2-2A292E0BCCF1}"/>
    <hyperlink ref="C67" location="'Ricky Eldridge'!A1" display="Ricky Eldridge" xr:uid="{8E44285D-CF7D-40FA-A3A1-ED457D85463E}"/>
    <hyperlink ref="C203" location="'Jim Dupin II'!A1" display="Jim Dupin II" xr:uid="{D3A332C8-278C-4D0D-A3D5-953D8BFE9D91}"/>
    <hyperlink ref="C108" location="'Jim Haley'!A1" display="Jim Haley" xr:uid="{5726F72B-CA91-4B04-9852-147C1C6E1DC9}"/>
    <hyperlink ref="C178" location="'Kelly Edwards'!A1" display="Kelly Edwards" xr:uid="{065D7D00-C14D-4EAA-AC0D-02A84A3A9B74}"/>
    <hyperlink ref="C96" location="'Jerry Graves'!A1" display="Jerry Graves" xr:uid="{E90D196E-B322-4577-AB26-267D7E674B06}"/>
    <hyperlink ref="C158" location="'Walter Smith'!A1" display="Walter Smith" xr:uid="{61C8A922-2CDC-49ED-9294-231EF808FD52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31E30-1853-4D68-BF49-B289BAB2BB78}">
  <dimension ref="A1:Q4"/>
  <sheetViews>
    <sheetView workbookViewId="0">
      <selection activeCell="K5" sqref="K5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34" t="s">
        <v>178</v>
      </c>
      <c r="C2" s="75">
        <v>45069</v>
      </c>
      <c r="D2" s="76" t="s">
        <v>146</v>
      </c>
      <c r="E2" s="64">
        <v>194</v>
      </c>
      <c r="F2" s="64">
        <v>196</v>
      </c>
      <c r="G2" s="64">
        <v>197</v>
      </c>
      <c r="H2" s="64"/>
      <c r="I2" s="64"/>
      <c r="J2" s="64"/>
      <c r="K2" s="77">
        <v>3</v>
      </c>
      <c r="L2" s="77">
        <v>587</v>
      </c>
      <c r="M2" s="78">
        <v>195.66666666666666</v>
      </c>
      <c r="N2" s="79">
        <v>2</v>
      </c>
      <c r="O2" s="80">
        <v>197.66666666666666</v>
      </c>
    </row>
    <row r="4" spans="1:17" x14ac:dyDescent="0.25">
      <c r="K4" s="8">
        <f>SUM(K2:K3)</f>
        <v>3</v>
      </c>
      <c r="L4" s="8">
        <f>SUM(L2:L3)</f>
        <v>587</v>
      </c>
      <c r="M4" s="11">
        <f>SUM(L4/K4)</f>
        <v>195.66666666666666</v>
      </c>
      <c r="N4" s="8">
        <f>SUM(N2:N3)</f>
        <v>2</v>
      </c>
      <c r="O4" s="11">
        <f>SUM(M4+N4)</f>
        <v>197.66666666666666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H2:J2" name="Range1_3_11_1"/>
    <protectedRange algorithmName="SHA-512" hashValue="ON39YdpmFHfN9f47KpiRvqrKx0V9+erV1CNkpWzYhW/Qyc6aT8rEyCrvauWSYGZK2ia3o7vd3akF07acHAFpOA==" saltValue="yVW9XmDwTqEnmpSGai0KYg==" spinCount="100000" sqref="B2" name="Range1_2_1_1"/>
    <protectedRange algorithmName="SHA-512" hashValue="ON39YdpmFHfN9f47KpiRvqrKx0V9+erV1CNkpWzYhW/Qyc6aT8rEyCrvauWSYGZK2ia3o7vd3akF07acHAFpOA==" saltValue="yVW9XmDwTqEnmpSGai0KYg==" spinCount="100000" sqref="E2:G2" name="Range1_3_1_1_1"/>
  </protectedRanges>
  <conditionalFormatting sqref="H2">
    <cfRule type="top10" dxfId="302" priority="8" rank="1"/>
  </conditionalFormatting>
  <conditionalFormatting sqref="H2:J2">
    <cfRule type="cellIs" dxfId="301" priority="2" operator="greaterThanOrEqual">
      <formula>200</formula>
    </cfRule>
  </conditionalFormatting>
  <conditionalFormatting sqref="I2">
    <cfRule type="top10" dxfId="300" priority="7" rank="1"/>
  </conditionalFormatting>
  <conditionalFormatting sqref="J2">
    <cfRule type="top10" dxfId="299" priority="6" rank="1"/>
  </conditionalFormatting>
  <hyperlinks>
    <hyperlink ref="Q1" location="'National Rankings'!A1" display="Back to Ranking" xr:uid="{C275E03F-8ECA-4840-A414-FA63EFFB0600}"/>
  </hyperlink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D3861-D162-429E-9D62-FD66BA4B150C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28</v>
      </c>
      <c r="B2" s="34" t="s">
        <v>82</v>
      </c>
      <c r="C2" s="14">
        <v>45017</v>
      </c>
      <c r="D2" s="15" t="s">
        <v>35</v>
      </c>
      <c r="E2" s="16">
        <v>190</v>
      </c>
      <c r="F2" s="16">
        <v>191</v>
      </c>
      <c r="G2" s="16">
        <v>193</v>
      </c>
      <c r="H2" s="16">
        <v>194</v>
      </c>
      <c r="I2" s="16"/>
      <c r="J2" s="16"/>
      <c r="K2" s="19">
        <v>4</v>
      </c>
      <c r="L2" s="19">
        <v>768</v>
      </c>
      <c r="M2" s="20">
        <v>192</v>
      </c>
      <c r="N2" s="21">
        <v>2</v>
      </c>
      <c r="O2" s="22">
        <v>194</v>
      </c>
    </row>
    <row r="4" spans="1:17" x14ac:dyDescent="0.25">
      <c r="K4" s="8">
        <f>SUM(K2:K3)</f>
        <v>4</v>
      </c>
      <c r="L4" s="8">
        <f>SUM(L2:L3)</f>
        <v>768</v>
      </c>
      <c r="M4" s="7">
        <f>SUM(L4/K4)</f>
        <v>192</v>
      </c>
      <c r="N4" s="8">
        <f>SUM(N2:N3)</f>
        <v>2</v>
      </c>
      <c r="O4" s="11">
        <f>SUM(M4+N4)</f>
        <v>194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10D23ABA-15A2-4ED2-9F38-F25156E1AF5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F11426C-9942-4028-B57A-622BD4E14F2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7A753-C46A-44C9-9B06-7A561B0D0214}">
  <sheetPr codeName="Sheet57"/>
  <dimension ref="A1:Q19"/>
  <sheetViews>
    <sheetView workbookViewId="0">
      <selection activeCell="K20" sqref="K2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56</v>
      </c>
      <c r="C2" s="14">
        <v>44972</v>
      </c>
      <c r="D2" s="15" t="s">
        <v>50</v>
      </c>
      <c r="E2" s="16">
        <v>196</v>
      </c>
      <c r="F2" s="16">
        <v>195</v>
      </c>
      <c r="G2" s="16">
        <v>197</v>
      </c>
      <c r="H2" s="16">
        <v>197</v>
      </c>
      <c r="I2" s="16"/>
      <c r="J2" s="16"/>
      <c r="K2" s="19">
        <v>4</v>
      </c>
      <c r="L2" s="19">
        <v>785</v>
      </c>
      <c r="M2" s="20">
        <v>196.25</v>
      </c>
      <c r="N2" s="21">
        <v>2</v>
      </c>
      <c r="O2" s="22">
        <v>198.25</v>
      </c>
    </row>
    <row r="3" spans="1:17" x14ac:dyDescent="0.25">
      <c r="A3" s="12" t="s">
        <v>41</v>
      </c>
      <c r="B3" s="13" t="s">
        <v>56</v>
      </c>
      <c r="C3" s="14">
        <v>45000</v>
      </c>
      <c r="D3" s="15" t="s">
        <v>50</v>
      </c>
      <c r="E3" s="16">
        <v>196</v>
      </c>
      <c r="F3" s="16">
        <v>197</v>
      </c>
      <c r="G3" s="16">
        <v>198</v>
      </c>
      <c r="H3" s="16">
        <v>197</v>
      </c>
      <c r="I3" s="16"/>
      <c r="J3" s="16"/>
      <c r="K3" s="19">
        <v>4</v>
      </c>
      <c r="L3" s="19">
        <v>788</v>
      </c>
      <c r="M3" s="20">
        <v>197</v>
      </c>
      <c r="N3" s="21">
        <v>3</v>
      </c>
      <c r="O3" s="22">
        <v>200</v>
      </c>
    </row>
    <row r="4" spans="1:17" x14ac:dyDescent="0.25">
      <c r="A4" s="12" t="s">
        <v>41</v>
      </c>
      <c r="B4" s="13" t="s">
        <v>56</v>
      </c>
      <c r="C4" s="14">
        <v>45014</v>
      </c>
      <c r="D4" s="15" t="s">
        <v>50</v>
      </c>
      <c r="E4" s="16">
        <v>193</v>
      </c>
      <c r="F4" s="16">
        <v>195</v>
      </c>
      <c r="G4" s="16">
        <v>195</v>
      </c>
      <c r="H4" s="16">
        <v>196</v>
      </c>
      <c r="I4" s="16"/>
      <c r="J4" s="16"/>
      <c r="K4" s="19">
        <v>4</v>
      </c>
      <c r="L4" s="19">
        <v>779</v>
      </c>
      <c r="M4" s="20">
        <v>194.75</v>
      </c>
      <c r="N4" s="21">
        <v>3</v>
      </c>
      <c r="O4" s="22">
        <v>197.75</v>
      </c>
    </row>
    <row r="5" spans="1:17" x14ac:dyDescent="0.25">
      <c r="A5" s="12" t="s">
        <v>41</v>
      </c>
      <c r="B5" s="13" t="s">
        <v>56</v>
      </c>
      <c r="C5" s="14">
        <v>8493</v>
      </c>
      <c r="D5" s="15" t="s">
        <v>51</v>
      </c>
      <c r="E5" s="16">
        <v>193.001</v>
      </c>
      <c r="F5" s="16">
        <v>197</v>
      </c>
      <c r="G5" s="16">
        <v>196</v>
      </c>
      <c r="H5" s="16">
        <v>197</v>
      </c>
      <c r="I5" s="16"/>
      <c r="J5" s="16"/>
      <c r="K5" s="19">
        <v>4</v>
      </c>
      <c r="L5" s="19">
        <v>783.00099999999998</v>
      </c>
      <c r="M5" s="20">
        <v>195.75024999999999</v>
      </c>
      <c r="N5" s="21">
        <v>13</v>
      </c>
      <c r="O5" s="22">
        <v>208.75024999999999</v>
      </c>
    </row>
    <row r="6" spans="1:17" x14ac:dyDescent="0.25">
      <c r="A6" s="12" t="s">
        <v>41</v>
      </c>
      <c r="B6" s="44" t="s">
        <v>56</v>
      </c>
      <c r="C6" s="14">
        <v>45028</v>
      </c>
      <c r="D6" s="15" t="s">
        <v>50</v>
      </c>
      <c r="E6" s="16">
        <v>197.001</v>
      </c>
      <c r="F6" s="45">
        <v>200.001</v>
      </c>
      <c r="G6" s="16">
        <v>199</v>
      </c>
      <c r="H6" s="16">
        <v>199</v>
      </c>
      <c r="I6" s="16"/>
      <c r="J6" s="16"/>
      <c r="K6" s="19">
        <v>4</v>
      </c>
      <c r="L6" s="19">
        <v>795.00199999999995</v>
      </c>
      <c r="M6" s="20">
        <v>198.75049999999999</v>
      </c>
      <c r="N6" s="21">
        <v>9</v>
      </c>
      <c r="O6" s="22">
        <v>207.75049999999999</v>
      </c>
    </row>
    <row r="7" spans="1:17" x14ac:dyDescent="0.25">
      <c r="A7" s="12" t="s">
        <v>41</v>
      </c>
      <c r="B7" s="13" t="s">
        <v>56</v>
      </c>
      <c r="C7" s="14">
        <v>45049</v>
      </c>
      <c r="D7" s="15" t="s">
        <v>50</v>
      </c>
      <c r="E7" s="16">
        <v>196</v>
      </c>
      <c r="F7" s="16">
        <v>198</v>
      </c>
      <c r="G7" s="16">
        <v>197</v>
      </c>
      <c r="H7" s="16">
        <v>196</v>
      </c>
      <c r="I7" s="16"/>
      <c r="J7" s="16"/>
      <c r="K7" s="19">
        <v>4</v>
      </c>
      <c r="L7" s="19">
        <v>787</v>
      </c>
      <c r="M7" s="20">
        <v>196.75</v>
      </c>
      <c r="N7" s="21">
        <v>6</v>
      </c>
      <c r="O7" s="22">
        <v>202.75</v>
      </c>
    </row>
    <row r="8" spans="1:17" x14ac:dyDescent="0.25">
      <c r="A8" s="63" t="s">
        <v>28</v>
      </c>
      <c r="B8" s="34" t="s">
        <v>56</v>
      </c>
      <c r="C8" s="14">
        <v>45052</v>
      </c>
      <c r="D8" s="15" t="s">
        <v>123</v>
      </c>
      <c r="E8" s="16">
        <v>188</v>
      </c>
      <c r="F8" s="16">
        <v>192</v>
      </c>
      <c r="G8" s="16">
        <v>199</v>
      </c>
      <c r="H8" s="16">
        <v>196</v>
      </c>
      <c r="I8" s="16"/>
      <c r="J8" s="16"/>
      <c r="K8" s="19">
        <v>4</v>
      </c>
      <c r="L8" s="19">
        <v>775</v>
      </c>
      <c r="M8" s="20">
        <v>193.75</v>
      </c>
      <c r="N8" s="21">
        <v>2</v>
      </c>
      <c r="O8" s="22">
        <v>195.75</v>
      </c>
    </row>
    <row r="9" spans="1:17" x14ac:dyDescent="0.25">
      <c r="A9" s="63" t="s">
        <v>41</v>
      </c>
      <c r="B9" s="34" t="s">
        <v>56</v>
      </c>
      <c r="C9" s="75">
        <v>45080</v>
      </c>
      <c r="D9" s="76" t="s">
        <v>123</v>
      </c>
      <c r="E9" s="16">
        <v>197</v>
      </c>
      <c r="F9" s="16">
        <v>197</v>
      </c>
      <c r="G9" s="16">
        <v>196</v>
      </c>
      <c r="H9" s="16">
        <v>197</v>
      </c>
      <c r="I9" s="16"/>
      <c r="J9" s="16"/>
      <c r="K9" s="77">
        <v>4</v>
      </c>
      <c r="L9" s="77">
        <v>787</v>
      </c>
      <c r="M9" s="78">
        <v>196.75</v>
      </c>
      <c r="N9" s="79">
        <v>7</v>
      </c>
      <c r="O9" s="80">
        <v>203.75</v>
      </c>
    </row>
    <row r="10" spans="1:17" x14ac:dyDescent="0.25">
      <c r="A10" s="12" t="s">
        <v>41</v>
      </c>
      <c r="B10" s="13" t="s">
        <v>56</v>
      </c>
      <c r="C10" s="14">
        <v>45084</v>
      </c>
      <c r="D10" s="15" t="s">
        <v>50</v>
      </c>
      <c r="E10" s="16">
        <v>199.001</v>
      </c>
      <c r="F10" s="16">
        <v>194</v>
      </c>
      <c r="G10" s="16">
        <v>196</v>
      </c>
      <c r="H10" s="16">
        <v>198</v>
      </c>
      <c r="I10" s="16"/>
      <c r="J10" s="16"/>
      <c r="K10" s="19">
        <v>4</v>
      </c>
      <c r="L10" s="19">
        <v>787.00099999999998</v>
      </c>
      <c r="M10" s="20">
        <v>196.75024999999999</v>
      </c>
      <c r="N10" s="21">
        <v>4</v>
      </c>
      <c r="O10" s="22">
        <v>200.75024999999999</v>
      </c>
    </row>
    <row r="11" spans="1:17" x14ac:dyDescent="0.25">
      <c r="A11" s="63" t="s">
        <v>41</v>
      </c>
      <c r="B11" s="13" t="s">
        <v>56</v>
      </c>
      <c r="C11" s="75">
        <v>45105</v>
      </c>
      <c r="D11" s="76" t="s">
        <v>51</v>
      </c>
      <c r="E11" s="16">
        <v>198</v>
      </c>
      <c r="F11" s="16">
        <v>198</v>
      </c>
      <c r="G11" s="16">
        <v>198</v>
      </c>
      <c r="H11" s="16">
        <v>197</v>
      </c>
      <c r="I11" s="16"/>
      <c r="J11" s="16"/>
      <c r="K11" s="77">
        <v>4</v>
      </c>
      <c r="L11" s="77">
        <v>791</v>
      </c>
      <c r="M11" s="78">
        <v>197.75</v>
      </c>
      <c r="N11" s="79">
        <v>2</v>
      </c>
      <c r="O11" s="80">
        <v>199.75</v>
      </c>
    </row>
    <row r="12" spans="1:17" x14ac:dyDescent="0.25">
      <c r="A12" s="12" t="s">
        <v>41</v>
      </c>
      <c r="B12" s="13" t="s">
        <v>56</v>
      </c>
      <c r="C12" s="75">
        <v>45108</v>
      </c>
      <c r="D12" s="76" t="s">
        <v>123</v>
      </c>
      <c r="E12" s="16">
        <v>194</v>
      </c>
      <c r="F12" s="16">
        <v>195</v>
      </c>
      <c r="G12" s="16">
        <v>197</v>
      </c>
      <c r="H12" s="16">
        <v>196</v>
      </c>
      <c r="I12" s="16"/>
      <c r="J12" s="16"/>
      <c r="K12" s="77">
        <v>4</v>
      </c>
      <c r="L12" s="77">
        <v>782</v>
      </c>
      <c r="M12" s="78">
        <v>195.5</v>
      </c>
      <c r="N12" s="79">
        <v>2</v>
      </c>
      <c r="O12" s="80">
        <v>197.5</v>
      </c>
    </row>
    <row r="13" spans="1:17" x14ac:dyDescent="0.25">
      <c r="A13" s="12" t="s">
        <v>41</v>
      </c>
      <c r="B13" s="13" t="s">
        <v>56</v>
      </c>
      <c r="C13" s="14">
        <v>45133</v>
      </c>
      <c r="D13" s="15" t="s">
        <v>51</v>
      </c>
      <c r="E13" s="16">
        <v>197</v>
      </c>
      <c r="F13" s="16">
        <v>195</v>
      </c>
      <c r="G13" s="16">
        <v>196.001</v>
      </c>
      <c r="H13" s="16">
        <v>196</v>
      </c>
      <c r="I13" s="16"/>
      <c r="J13" s="16"/>
      <c r="K13" s="19">
        <v>4</v>
      </c>
      <c r="L13" s="19">
        <v>784.00099999999998</v>
      </c>
      <c r="M13" s="20">
        <v>196.00024999999999</v>
      </c>
      <c r="N13" s="21">
        <v>2</v>
      </c>
      <c r="O13" s="22">
        <v>198.00024999999999</v>
      </c>
    </row>
    <row r="14" spans="1:17" x14ac:dyDescent="0.25">
      <c r="A14" s="12" t="s">
        <v>41</v>
      </c>
      <c r="B14" s="13" t="s">
        <v>56</v>
      </c>
      <c r="C14" s="14">
        <v>45143</v>
      </c>
      <c r="D14" s="15" t="s">
        <v>123</v>
      </c>
      <c r="E14" s="45">
        <v>200</v>
      </c>
      <c r="F14" s="16">
        <v>199</v>
      </c>
      <c r="G14" s="45">
        <v>200</v>
      </c>
      <c r="H14" s="16">
        <v>195</v>
      </c>
      <c r="I14" s="16"/>
      <c r="J14" s="16"/>
      <c r="K14" s="19">
        <v>4</v>
      </c>
      <c r="L14" s="19">
        <v>794</v>
      </c>
      <c r="M14" s="20">
        <v>198.5</v>
      </c>
      <c r="N14" s="21">
        <v>7</v>
      </c>
      <c r="O14" s="22">
        <v>205.5</v>
      </c>
    </row>
    <row r="15" spans="1:17" x14ac:dyDescent="0.25">
      <c r="A15" s="12" t="s">
        <v>41</v>
      </c>
      <c r="B15" s="13" t="s">
        <v>56</v>
      </c>
      <c r="C15" s="14">
        <v>45150</v>
      </c>
      <c r="D15" s="15" t="s">
        <v>50</v>
      </c>
      <c r="E15" s="16">
        <v>197</v>
      </c>
      <c r="F15" s="16">
        <v>199.00399999999999</v>
      </c>
      <c r="G15" s="16">
        <v>196</v>
      </c>
      <c r="H15" s="16">
        <v>199</v>
      </c>
      <c r="I15" s="16">
        <v>194</v>
      </c>
      <c r="J15" s="16">
        <v>196</v>
      </c>
      <c r="K15" s="19">
        <v>6</v>
      </c>
      <c r="L15" s="19">
        <v>1181.0039999999999</v>
      </c>
      <c r="M15" s="20">
        <v>196.83399999999997</v>
      </c>
      <c r="N15" s="21">
        <v>8</v>
      </c>
      <c r="O15" s="22">
        <v>204.83399999999997</v>
      </c>
    </row>
    <row r="16" spans="1:17" x14ac:dyDescent="0.25">
      <c r="A16" s="12" t="s">
        <v>41</v>
      </c>
      <c r="B16" s="13" t="s">
        <v>56</v>
      </c>
      <c r="C16" s="14">
        <v>45182</v>
      </c>
      <c r="D16" s="15" t="s">
        <v>50</v>
      </c>
      <c r="E16" s="16">
        <v>197</v>
      </c>
      <c r="F16" s="16">
        <v>199</v>
      </c>
      <c r="G16" s="16">
        <v>199</v>
      </c>
      <c r="H16" s="16">
        <v>198</v>
      </c>
      <c r="I16" s="16"/>
      <c r="J16" s="16"/>
      <c r="K16" s="19">
        <v>4</v>
      </c>
      <c r="L16" s="19">
        <v>793</v>
      </c>
      <c r="M16" s="20">
        <v>198.25</v>
      </c>
      <c r="N16" s="21">
        <v>3</v>
      </c>
      <c r="O16" s="22">
        <v>201.25</v>
      </c>
    </row>
    <row r="17" spans="1:15" x14ac:dyDescent="0.25">
      <c r="A17" s="12" t="s">
        <v>41</v>
      </c>
      <c r="B17" s="13" t="s">
        <v>56</v>
      </c>
      <c r="C17" s="14">
        <v>45206</v>
      </c>
      <c r="D17" s="15" t="s">
        <v>123</v>
      </c>
      <c r="E17" s="16">
        <v>191</v>
      </c>
      <c r="F17" s="16">
        <v>197</v>
      </c>
      <c r="G17" s="16">
        <v>193</v>
      </c>
      <c r="H17" s="16">
        <v>196</v>
      </c>
      <c r="I17" s="16"/>
      <c r="J17" s="16"/>
      <c r="K17" s="19">
        <v>4</v>
      </c>
      <c r="L17" s="19">
        <v>777</v>
      </c>
      <c r="M17" s="20">
        <v>194.25</v>
      </c>
      <c r="N17" s="21">
        <v>9</v>
      </c>
      <c r="O17" s="22">
        <v>203.25</v>
      </c>
    </row>
    <row r="19" spans="1:15" x14ac:dyDescent="0.25">
      <c r="K19" s="8">
        <f>SUM(K2:K18)</f>
        <v>66</v>
      </c>
      <c r="L19" s="8">
        <f>SUM(L2:L18)</f>
        <v>12968.009000000002</v>
      </c>
      <c r="M19" s="7">
        <f>SUM(L19/K19)</f>
        <v>196.48498484848488</v>
      </c>
      <c r="N19" s="8">
        <f>SUM(N2:N18)</f>
        <v>82</v>
      </c>
      <c r="O19" s="11">
        <f>SUM(M19+N19)</f>
        <v>278.48498484848488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6:J7 B6:C7" name="Range1_2_4"/>
    <protectedRange algorithmName="SHA-512" hashValue="ON39YdpmFHfN9f47KpiRvqrKx0V9+erV1CNkpWzYhW/Qyc6aT8rEyCrvauWSYGZK2ia3o7vd3akF07acHAFpOA==" saltValue="yVW9XmDwTqEnmpSGai0KYg==" spinCount="100000" sqref="D6:D7" name="Range1_1_3_2"/>
    <protectedRange algorithmName="SHA-512" hashValue="ON39YdpmFHfN9f47KpiRvqrKx0V9+erV1CNkpWzYhW/Qyc6aT8rEyCrvauWSYGZK2ia3o7vd3akF07acHAFpOA==" saltValue="yVW9XmDwTqEnmpSGai0KYg==" spinCount="100000" sqref="E6:H7" name="Range1_3_1_3"/>
    <protectedRange algorithmName="SHA-512" hashValue="ON39YdpmFHfN9f47KpiRvqrKx0V9+erV1CNkpWzYhW/Qyc6aT8rEyCrvauWSYGZK2ia3o7vd3akF07acHAFpOA==" saltValue="yVW9XmDwTqEnmpSGai0KYg==" spinCount="100000" sqref="I8:J8 B8:C8" name="Range1_2_2"/>
    <protectedRange algorithmName="SHA-512" hashValue="ON39YdpmFHfN9f47KpiRvqrKx0V9+erV1CNkpWzYhW/Qyc6aT8rEyCrvauWSYGZK2ia3o7vd3akF07acHAFpOA==" saltValue="yVW9XmDwTqEnmpSGai0KYg==" spinCount="100000" sqref="D8" name="Range1_1_1"/>
    <protectedRange algorithmName="SHA-512" hashValue="ON39YdpmFHfN9f47KpiRvqrKx0V9+erV1CNkpWzYhW/Qyc6aT8rEyCrvauWSYGZK2ia3o7vd3akF07acHAFpOA==" saltValue="yVW9XmDwTqEnmpSGai0KYg==" spinCount="100000" sqref="E8:H8" name="Range1_3_1_1"/>
    <protectedRange algorithmName="SHA-512" hashValue="ON39YdpmFHfN9f47KpiRvqrKx0V9+erV1CNkpWzYhW/Qyc6aT8rEyCrvauWSYGZK2ia3o7vd3akF07acHAFpOA==" saltValue="yVW9XmDwTqEnmpSGai0KYg==" spinCount="100000" sqref="D16" name="Range1_1_33"/>
    <protectedRange algorithmName="SHA-512" hashValue="ON39YdpmFHfN9f47KpiRvqrKx0V9+erV1CNkpWzYhW/Qyc6aT8rEyCrvauWSYGZK2ia3o7vd3akF07acHAFpOA==" saltValue="yVW9XmDwTqEnmpSGai0KYg==" spinCount="100000" sqref="E16:J16" name="Range1_3_20"/>
    <protectedRange algorithmName="SHA-512" hashValue="ON39YdpmFHfN9f47KpiRvqrKx0V9+erV1CNkpWzYhW/Qyc6aT8rEyCrvauWSYGZK2ia3o7vd3akF07acHAFpOA==" saltValue="yVW9XmDwTqEnmpSGai0KYg==" spinCount="100000" sqref="C16" name="Range1_76"/>
  </protectedRanges>
  <sortState xmlns:xlrd2="http://schemas.microsoft.com/office/spreadsheetml/2017/richdata2" ref="B2:O5">
    <sortCondition ref="C2:C5"/>
  </sortState>
  <hyperlinks>
    <hyperlink ref="Q1" location="'National Rankings'!A1" display="Back to Ranking" xr:uid="{537B9C2C-722F-432D-81ED-26AFFB30A9E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72018E5-F8E6-49B4-8B4C-00BF537E0D7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BABB6-04F5-4E83-A1E0-7CCE2EEB6BA4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282</v>
      </c>
      <c r="C2" s="14">
        <v>45248</v>
      </c>
      <c r="D2" s="15" t="s">
        <v>50</v>
      </c>
      <c r="E2" s="16">
        <v>198</v>
      </c>
      <c r="F2" s="16">
        <v>197</v>
      </c>
      <c r="G2" s="16">
        <v>199</v>
      </c>
      <c r="H2" s="16">
        <v>199</v>
      </c>
      <c r="I2" s="16"/>
      <c r="J2" s="16"/>
      <c r="K2" s="19">
        <v>4</v>
      </c>
      <c r="L2" s="19">
        <v>793</v>
      </c>
      <c r="M2" s="20">
        <v>198.25</v>
      </c>
      <c r="N2" s="21">
        <v>4</v>
      </c>
      <c r="O2" s="22">
        <v>202.25</v>
      </c>
    </row>
    <row r="4" spans="1:17" x14ac:dyDescent="0.25">
      <c r="K4" s="8">
        <f>SUM(K2:K3)</f>
        <v>4</v>
      </c>
      <c r="L4" s="8">
        <f>SUM(L2:L3)</f>
        <v>793</v>
      </c>
      <c r="M4" s="7">
        <f>SUM(L4/K4)</f>
        <v>198.25</v>
      </c>
      <c r="N4" s="8">
        <f>SUM(N2:N3)</f>
        <v>4</v>
      </c>
      <c r="O4" s="11">
        <f>SUM(M4+N4)</f>
        <v>202.25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90"/>
    <protectedRange algorithmName="SHA-512" hashValue="ON39YdpmFHfN9f47KpiRvqrKx0V9+erV1CNkpWzYhW/Qyc6aT8rEyCrvauWSYGZK2ia3o7vd3akF07acHAFpOA==" saltValue="yVW9XmDwTqEnmpSGai0KYg==" spinCount="100000" sqref="D2" name="Range1_1_44"/>
    <protectedRange algorithmName="SHA-512" hashValue="ON39YdpmFHfN9f47KpiRvqrKx0V9+erV1CNkpWzYhW/Qyc6aT8rEyCrvauWSYGZK2ia3o7vd3akF07acHAFpOA==" saltValue="yVW9XmDwTqEnmpSGai0KYg==" spinCount="100000" sqref="E2:H2" name="Range1_3_23"/>
  </protectedRanges>
  <hyperlinks>
    <hyperlink ref="Q1" location="'National Rankings'!A1" display="Back to Ranking" xr:uid="{D5994874-ACEF-48B1-8374-A0B998420D8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9E89A3C-DEC6-4036-BD54-162E49E79AE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0E3CB-0328-4CE2-93B1-98E653586CA2}">
  <dimension ref="A1:Q10"/>
  <sheetViews>
    <sheetView workbookViewId="0">
      <selection activeCell="K11" sqref="K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63" t="s">
        <v>41</v>
      </c>
      <c r="B2" s="34" t="s">
        <v>107</v>
      </c>
      <c r="C2" s="14">
        <v>45034</v>
      </c>
      <c r="D2" s="15" t="s">
        <v>34</v>
      </c>
      <c r="E2" s="64">
        <v>194</v>
      </c>
      <c r="F2" s="64">
        <v>193.001</v>
      </c>
      <c r="G2" s="64">
        <v>195</v>
      </c>
      <c r="H2" s="64">
        <v>198</v>
      </c>
      <c r="I2" s="16"/>
      <c r="J2" s="16"/>
      <c r="K2" s="19">
        <v>4</v>
      </c>
      <c r="L2" s="19">
        <v>780.00099999999998</v>
      </c>
      <c r="M2" s="20">
        <v>195.00024999999999</v>
      </c>
      <c r="N2" s="21">
        <v>11</v>
      </c>
      <c r="O2" s="22">
        <v>206.00024999999999</v>
      </c>
    </row>
    <row r="3" spans="1:17" x14ac:dyDescent="0.25">
      <c r="A3" s="12" t="s">
        <v>41</v>
      </c>
      <c r="B3" s="13" t="s">
        <v>107</v>
      </c>
      <c r="C3" s="14">
        <v>45062</v>
      </c>
      <c r="D3" s="15" t="s">
        <v>34</v>
      </c>
      <c r="E3" s="64">
        <v>195.001</v>
      </c>
      <c r="F3" s="64">
        <v>192</v>
      </c>
      <c r="G3" s="64">
        <v>194</v>
      </c>
      <c r="H3" s="64">
        <v>191</v>
      </c>
      <c r="I3" s="16"/>
      <c r="J3" s="16"/>
      <c r="K3" s="19">
        <v>4</v>
      </c>
      <c r="L3" s="19">
        <v>772.00099999999998</v>
      </c>
      <c r="M3" s="20">
        <v>193.00024999999999</v>
      </c>
      <c r="N3" s="21">
        <v>3</v>
      </c>
      <c r="O3" s="22">
        <v>196.00024999999999</v>
      </c>
    </row>
    <row r="4" spans="1:17" x14ac:dyDescent="0.25">
      <c r="A4" s="63" t="s">
        <v>28</v>
      </c>
      <c r="B4" s="34" t="s">
        <v>107</v>
      </c>
      <c r="C4" s="75">
        <v>45097</v>
      </c>
      <c r="D4" s="76" t="s">
        <v>34</v>
      </c>
      <c r="E4" s="64">
        <v>190</v>
      </c>
      <c r="F4" s="64">
        <v>190</v>
      </c>
      <c r="G4" s="64">
        <v>188</v>
      </c>
      <c r="H4" s="64">
        <v>187</v>
      </c>
      <c r="I4" s="64"/>
      <c r="J4" s="64"/>
      <c r="K4" s="77">
        <v>4</v>
      </c>
      <c r="L4" s="77">
        <v>755</v>
      </c>
      <c r="M4" s="78">
        <v>188.75</v>
      </c>
      <c r="N4" s="79">
        <v>6</v>
      </c>
      <c r="O4" s="80">
        <v>194.75</v>
      </c>
    </row>
    <row r="5" spans="1:17" x14ac:dyDescent="0.25">
      <c r="A5" s="12" t="s">
        <v>41</v>
      </c>
      <c r="B5" s="13" t="s">
        <v>107</v>
      </c>
      <c r="C5" s="14">
        <v>45130</v>
      </c>
      <c r="D5" s="15" t="s">
        <v>34</v>
      </c>
      <c r="E5" s="16">
        <v>192</v>
      </c>
      <c r="F5" s="16">
        <v>194</v>
      </c>
      <c r="G5" s="16">
        <v>193</v>
      </c>
      <c r="H5" s="16">
        <v>193</v>
      </c>
      <c r="I5" s="16"/>
      <c r="J5" s="16"/>
      <c r="K5" s="19">
        <v>4</v>
      </c>
      <c r="L5" s="19">
        <v>772</v>
      </c>
      <c r="M5" s="20">
        <v>193</v>
      </c>
      <c r="N5" s="21">
        <v>9</v>
      </c>
      <c r="O5" s="22">
        <v>202</v>
      </c>
    </row>
    <row r="6" spans="1:17" x14ac:dyDescent="0.25">
      <c r="A6" s="12" t="s">
        <v>41</v>
      </c>
      <c r="B6" s="13" t="s">
        <v>107</v>
      </c>
      <c r="C6" s="14">
        <v>45158</v>
      </c>
      <c r="D6" s="15" t="s">
        <v>34</v>
      </c>
      <c r="E6" s="16">
        <v>183</v>
      </c>
      <c r="F6" s="16">
        <v>190</v>
      </c>
      <c r="G6" s="16">
        <v>193.001</v>
      </c>
      <c r="H6" s="16">
        <v>189</v>
      </c>
      <c r="I6" s="16"/>
      <c r="J6" s="16"/>
      <c r="K6" s="19">
        <v>4</v>
      </c>
      <c r="L6" s="19">
        <v>755.00099999999998</v>
      </c>
      <c r="M6" s="20">
        <v>188.75024999999999</v>
      </c>
      <c r="N6" s="21">
        <v>2</v>
      </c>
      <c r="O6" s="22">
        <v>190.75024999999999</v>
      </c>
    </row>
    <row r="7" spans="1:17" x14ac:dyDescent="0.25">
      <c r="A7" s="12" t="s">
        <v>28</v>
      </c>
      <c r="B7" s="13" t="s">
        <v>107</v>
      </c>
      <c r="C7" s="14">
        <v>45188</v>
      </c>
      <c r="D7" s="15" t="s">
        <v>34</v>
      </c>
      <c r="E7" s="16">
        <v>194.001</v>
      </c>
      <c r="F7" s="16">
        <v>181</v>
      </c>
      <c r="G7" s="16">
        <v>191</v>
      </c>
      <c r="H7" s="16">
        <v>191</v>
      </c>
      <c r="I7" s="16"/>
      <c r="J7" s="16"/>
      <c r="K7" s="19">
        <v>4</v>
      </c>
      <c r="L7" s="19">
        <v>757.00099999999998</v>
      </c>
      <c r="M7" s="20">
        <v>189.25024999999999</v>
      </c>
      <c r="N7" s="21">
        <v>4</v>
      </c>
      <c r="O7" s="22">
        <v>193.25024999999999</v>
      </c>
    </row>
    <row r="8" spans="1:17" x14ac:dyDescent="0.25">
      <c r="A8" s="12" t="s">
        <v>28</v>
      </c>
      <c r="B8" s="13" t="s">
        <v>107</v>
      </c>
      <c r="C8" s="14">
        <v>45216</v>
      </c>
      <c r="D8" s="15" t="s">
        <v>34</v>
      </c>
      <c r="E8" s="16">
        <v>193</v>
      </c>
      <c r="F8" s="16">
        <v>196</v>
      </c>
      <c r="G8" s="16">
        <v>195</v>
      </c>
      <c r="H8" s="16">
        <v>196.001</v>
      </c>
      <c r="I8" s="16"/>
      <c r="J8" s="16"/>
      <c r="K8" s="19">
        <v>4</v>
      </c>
      <c r="L8" s="19">
        <v>780.00099999999998</v>
      </c>
      <c r="M8" s="20">
        <v>195.00024999999999</v>
      </c>
      <c r="N8" s="21">
        <v>3</v>
      </c>
      <c r="O8" s="22">
        <v>198.00024999999999</v>
      </c>
    </row>
    <row r="10" spans="1:17" x14ac:dyDescent="0.25">
      <c r="K10" s="8">
        <f>SUM(K2:K9)</f>
        <v>28</v>
      </c>
      <c r="L10" s="8">
        <f>SUM(L2:L9)</f>
        <v>5371.0050000000001</v>
      </c>
      <c r="M10" s="7">
        <f>SUM(L10/K10)</f>
        <v>191.82160714285715</v>
      </c>
      <c r="N10" s="8">
        <f>SUM(N2:N9)</f>
        <v>38</v>
      </c>
      <c r="O10" s="11">
        <f>SUM(M10+N10)</f>
        <v>229.82160714285715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2_4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2:J2" name="Range1_3_1_3"/>
    <protectedRange algorithmName="SHA-512" hashValue="ON39YdpmFHfN9f47KpiRvqrKx0V9+erV1CNkpWzYhW/Qyc6aT8rEyCrvauWSYGZK2ia3o7vd3akF07acHAFpOA==" saltValue="yVW9XmDwTqEnmpSGai0KYg==" spinCount="100000" sqref="B8:C8" name="Range1_15"/>
    <protectedRange algorithmName="SHA-512" hashValue="ON39YdpmFHfN9f47KpiRvqrKx0V9+erV1CNkpWzYhW/Qyc6aT8rEyCrvauWSYGZK2ia3o7vd3akF07acHAFpOA==" saltValue="yVW9XmDwTqEnmpSGai0KYg==" spinCount="100000" sqref="D8" name="Range1_1_10"/>
    <protectedRange algorithmName="SHA-512" hashValue="ON39YdpmFHfN9f47KpiRvqrKx0V9+erV1CNkpWzYhW/Qyc6aT8rEyCrvauWSYGZK2ia3o7vd3akF07acHAFpOA==" saltValue="yVW9XmDwTqEnmpSGai0KYg==" spinCount="100000" sqref="E8:J8" name="Range1_3_5"/>
  </protectedRanges>
  <hyperlinks>
    <hyperlink ref="Q1" location="'National Rankings'!A1" display="Back to Ranking" xr:uid="{721D4A75-796B-49B0-A1DF-20EAD2BAA12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62577F2-06BD-4425-AE50-ACBF4703B37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A0590-C2BF-4B7A-9E5B-7BC33950041D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279</v>
      </c>
      <c r="C2" s="14">
        <v>45220</v>
      </c>
      <c r="D2" s="15" t="s">
        <v>43</v>
      </c>
      <c r="E2" s="16">
        <v>186</v>
      </c>
      <c r="F2" s="16">
        <v>185</v>
      </c>
      <c r="G2" s="16">
        <v>183</v>
      </c>
      <c r="H2" s="16">
        <v>177</v>
      </c>
      <c r="I2" s="16"/>
      <c r="J2" s="16"/>
      <c r="K2" s="19">
        <v>4</v>
      </c>
      <c r="L2" s="19">
        <v>731</v>
      </c>
      <c r="M2" s="20">
        <v>182.75</v>
      </c>
      <c r="N2" s="21">
        <v>12</v>
      </c>
      <c r="O2" s="22">
        <v>194.75</v>
      </c>
    </row>
    <row r="4" spans="1:17" x14ac:dyDescent="0.25">
      <c r="K4" s="8">
        <f>SUM(K2:K3)</f>
        <v>4</v>
      </c>
      <c r="L4" s="8">
        <f>SUM(L2:L3)</f>
        <v>731</v>
      </c>
      <c r="M4" s="7">
        <f>SUM(L4/K4)</f>
        <v>182.75</v>
      </c>
      <c r="N4" s="8">
        <f>SUM(N2:N3)</f>
        <v>12</v>
      </c>
      <c r="O4" s="11">
        <f>SUM(M4+N4)</f>
        <v>194.75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" name="Range1_19"/>
    <protectedRange sqref="D2" name="Range1_1_14"/>
    <protectedRange sqref="E2:J2" name="Range1_3_6"/>
  </protectedRanges>
  <hyperlinks>
    <hyperlink ref="Q1" location="'National Rankings'!A1" display="Back to Ranking" xr:uid="{E377C8B0-36B5-4E58-8A8F-E50D9902F8C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DE6780A-ACCF-4750-B35C-92C12754215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11AA3-84A8-4C15-9599-F157178BC48D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280</v>
      </c>
      <c r="C2" s="14">
        <v>45227</v>
      </c>
      <c r="D2" s="15" t="s">
        <v>64</v>
      </c>
      <c r="E2" s="16">
        <v>194</v>
      </c>
      <c r="F2" s="16">
        <v>196</v>
      </c>
      <c r="G2" s="16">
        <v>199</v>
      </c>
      <c r="H2" s="16">
        <v>197</v>
      </c>
      <c r="I2" s="16"/>
      <c r="J2" s="16"/>
      <c r="K2" s="19">
        <v>4</v>
      </c>
      <c r="L2" s="19">
        <v>786</v>
      </c>
      <c r="M2" s="20">
        <v>196.5</v>
      </c>
      <c r="N2" s="21">
        <v>4</v>
      </c>
      <c r="O2" s="22">
        <v>200.5</v>
      </c>
    </row>
    <row r="4" spans="1:17" x14ac:dyDescent="0.25">
      <c r="K4" s="8">
        <f>SUM(K2:K3)</f>
        <v>4</v>
      </c>
      <c r="L4" s="8">
        <f>SUM(L2:L3)</f>
        <v>786</v>
      </c>
      <c r="M4" s="7">
        <f>SUM(L4/K4)</f>
        <v>196.5</v>
      </c>
      <c r="N4" s="8">
        <f>SUM(N2:N3)</f>
        <v>4</v>
      </c>
      <c r="O4" s="11">
        <f>SUM(M4+N4)</f>
        <v>200.5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" name="Range1_19"/>
    <protectedRange sqref="D2" name="Range1_1_14"/>
    <protectedRange sqref="E2:J2" name="Range1_3_6"/>
  </protectedRanges>
  <hyperlinks>
    <hyperlink ref="Q1" location="'National Rankings'!A1" display="Back to Ranking" xr:uid="{D5CC0AF5-2264-456D-B5D1-004BC6A1752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63891D-D336-415E-9293-8BEA704F027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DACD8-FE5D-4A07-8D6E-6D0C86F6DFF4}">
  <dimension ref="A1:Q27"/>
  <sheetViews>
    <sheetView workbookViewId="0">
      <selection activeCell="K28" sqref="K2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252</v>
      </c>
      <c r="C2" s="14">
        <v>44958</v>
      </c>
      <c r="D2" s="15" t="s">
        <v>50</v>
      </c>
      <c r="E2" s="16">
        <v>195</v>
      </c>
      <c r="F2" s="16">
        <v>193</v>
      </c>
      <c r="G2" s="16">
        <v>199</v>
      </c>
      <c r="H2" s="16">
        <v>195</v>
      </c>
      <c r="I2" s="16"/>
      <c r="J2" s="16"/>
      <c r="K2" s="19">
        <v>4</v>
      </c>
      <c r="L2" s="19">
        <v>782</v>
      </c>
      <c r="M2" s="20">
        <v>195.5</v>
      </c>
      <c r="N2" s="21">
        <v>4</v>
      </c>
      <c r="O2" s="22">
        <v>199.5</v>
      </c>
    </row>
    <row r="3" spans="1:17" x14ac:dyDescent="0.25">
      <c r="A3" s="12" t="s">
        <v>41</v>
      </c>
      <c r="B3" s="13" t="s">
        <v>252</v>
      </c>
      <c r="C3" s="14">
        <v>44965</v>
      </c>
      <c r="D3" s="15" t="s">
        <v>50</v>
      </c>
      <c r="E3" s="16">
        <v>197</v>
      </c>
      <c r="F3" s="16">
        <v>198</v>
      </c>
      <c r="G3" s="45">
        <v>200.001</v>
      </c>
      <c r="H3" s="16">
        <v>199</v>
      </c>
      <c r="I3" s="16"/>
      <c r="J3" s="16"/>
      <c r="K3" s="19">
        <v>4</v>
      </c>
      <c r="L3" s="19">
        <v>794.00099999999998</v>
      </c>
      <c r="M3" s="20">
        <v>198.50024999999999</v>
      </c>
      <c r="N3" s="21">
        <v>9</v>
      </c>
      <c r="O3" s="22">
        <v>207.50024999999999</v>
      </c>
    </row>
    <row r="4" spans="1:17" x14ac:dyDescent="0.25">
      <c r="A4" s="12" t="s">
        <v>41</v>
      </c>
      <c r="B4" s="13" t="s">
        <v>252</v>
      </c>
      <c r="C4" s="14">
        <v>44972</v>
      </c>
      <c r="D4" s="15" t="s">
        <v>50</v>
      </c>
      <c r="E4" s="16">
        <v>198</v>
      </c>
      <c r="F4" s="16">
        <v>198.001</v>
      </c>
      <c r="G4" s="16">
        <v>195</v>
      </c>
      <c r="H4" s="16">
        <v>197</v>
      </c>
      <c r="I4" s="16"/>
      <c r="J4" s="16"/>
      <c r="K4" s="19">
        <v>4</v>
      </c>
      <c r="L4" s="19">
        <v>788.00099999999998</v>
      </c>
      <c r="M4" s="20">
        <v>197.00024999999999</v>
      </c>
      <c r="N4" s="21">
        <v>5</v>
      </c>
      <c r="O4" s="22">
        <v>202.00024999999999</v>
      </c>
    </row>
    <row r="5" spans="1:17" x14ac:dyDescent="0.25">
      <c r="A5" s="12" t="s">
        <v>41</v>
      </c>
      <c r="B5" s="13" t="s">
        <v>252</v>
      </c>
      <c r="C5" s="14">
        <v>44979</v>
      </c>
      <c r="D5" s="15" t="s">
        <v>50</v>
      </c>
      <c r="E5" s="16">
        <v>198</v>
      </c>
      <c r="F5" s="16">
        <v>196.001</v>
      </c>
      <c r="G5" s="16">
        <v>192</v>
      </c>
      <c r="H5" s="16">
        <v>188</v>
      </c>
      <c r="I5" s="16"/>
      <c r="J5" s="16"/>
      <c r="K5" s="19">
        <v>4</v>
      </c>
      <c r="L5" s="19">
        <v>774.00099999999998</v>
      </c>
      <c r="M5" s="20">
        <v>193.50024999999999</v>
      </c>
      <c r="N5" s="21">
        <v>7</v>
      </c>
      <c r="O5" s="22">
        <v>200.50024999999999</v>
      </c>
    </row>
    <row r="6" spans="1:17" x14ac:dyDescent="0.25">
      <c r="A6" s="12" t="s">
        <v>41</v>
      </c>
      <c r="B6" s="13" t="s">
        <v>252</v>
      </c>
      <c r="C6" s="14">
        <v>44986</v>
      </c>
      <c r="D6" s="15" t="s">
        <v>50</v>
      </c>
      <c r="E6" s="16">
        <v>199</v>
      </c>
      <c r="F6" s="45">
        <v>200</v>
      </c>
      <c r="G6" s="16">
        <v>199</v>
      </c>
      <c r="H6" s="16">
        <v>198</v>
      </c>
      <c r="I6" s="16"/>
      <c r="J6" s="16"/>
      <c r="K6" s="19">
        <v>4</v>
      </c>
      <c r="L6" s="19">
        <v>796</v>
      </c>
      <c r="M6" s="20">
        <v>199</v>
      </c>
      <c r="N6" s="21">
        <v>9</v>
      </c>
      <c r="O6" s="22">
        <v>208</v>
      </c>
    </row>
    <row r="7" spans="1:17" x14ac:dyDescent="0.25">
      <c r="A7" s="12" t="s">
        <v>41</v>
      </c>
      <c r="B7" s="13" t="s">
        <v>252</v>
      </c>
      <c r="C7" s="14">
        <v>45024</v>
      </c>
      <c r="D7" s="15" t="s">
        <v>94</v>
      </c>
      <c r="E7" s="16">
        <v>191.00200000000001</v>
      </c>
      <c r="F7" s="16">
        <v>191</v>
      </c>
      <c r="G7" s="16">
        <v>195</v>
      </c>
      <c r="H7" s="16"/>
      <c r="I7" s="16"/>
      <c r="J7" s="16"/>
      <c r="K7" s="19">
        <v>3</v>
      </c>
      <c r="L7" s="19">
        <f>SUM(E7:G7)</f>
        <v>577.00199999999995</v>
      </c>
      <c r="M7" s="20">
        <f>L7/K7</f>
        <v>192.33399999999997</v>
      </c>
      <c r="N7" s="21">
        <v>2</v>
      </c>
      <c r="O7" s="22">
        <f>M7+N7</f>
        <v>194.33399999999997</v>
      </c>
    </row>
    <row r="8" spans="1:17" x14ac:dyDescent="0.25">
      <c r="A8" s="12" t="s">
        <v>41</v>
      </c>
      <c r="B8" s="13" t="s">
        <v>252</v>
      </c>
      <c r="C8" s="75">
        <v>45052</v>
      </c>
      <c r="D8" s="76" t="s">
        <v>94</v>
      </c>
      <c r="E8" s="64">
        <v>199.0016</v>
      </c>
      <c r="F8" s="64">
        <v>196.0001</v>
      </c>
      <c r="G8" s="64">
        <v>198.00030000000001</v>
      </c>
      <c r="H8" s="64"/>
      <c r="I8" s="64"/>
      <c r="J8" s="64"/>
      <c r="K8" s="77">
        <f>COUNT(E8:J8)</f>
        <v>3</v>
      </c>
      <c r="L8" s="77">
        <f>SUM(E8:J8)</f>
        <v>593.00200000000007</v>
      </c>
      <c r="M8" s="78">
        <f>IFERROR(L8/K8,0)</f>
        <v>197.66733333333335</v>
      </c>
      <c r="N8" s="79">
        <v>6</v>
      </c>
      <c r="O8" s="80">
        <f>SUM(M8+N8)</f>
        <v>203.66733333333335</v>
      </c>
    </row>
    <row r="9" spans="1:17" x14ac:dyDescent="0.25">
      <c r="A9" s="12" t="s">
        <v>41</v>
      </c>
      <c r="B9" s="13" t="s">
        <v>252</v>
      </c>
      <c r="C9" s="14">
        <v>45069</v>
      </c>
      <c r="D9" s="15" t="s">
        <v>146</v>
      </c>
      <c r="E9" s="16">
        <v>198</v>
      </c>
      <c r="F9" s="16">
        <v>199</v>
      </c>
      <c r="G9" s="16">
        <v>199</v>
      </c>
      <c r="H9" s="16"/>
      <c r="I9" s="16"/>
      <c r="J9" s="16"/>
      <c r="K9" s="19">
        <v>3</v>
      </c>
      <c r="L9" s="19">
        <v>596</v>
      </c>
      <c r="M9" s="20">
        <v>198.66666666666666</v>
      </c>
      <c r="N9" s="21">
        <v>3</v>
      </c>
      <c r="O9" s="22">
        <v>201.66666666666666</v>
      </c>
    </row>
    <row r="10" spans="1:17" x14ac:dyDescent="0.25">
      <c r="A10" s="63" t="s">
        <v>41</v>
      </c>
      <c r="B10" s="13" t="s">
        <v>252</v>
      </c>
      <c r="C10" s="75">
        <v>45077</v>
      </c>
      <c r="D10" s="76" t="s">
        <v>50</v>
      </c>
      <c r="E10" s="64">
        <v>197</v>
      </c>
      <c r="F10" s="64">
        <v>193</v>
      </c>
      <c r="G10" s="64">
        <v>198</v>
      </c>
      <c r="H10" s="64">
        <v>197</v>
      </c>
      <c r="I10" s="64"/>
      <c r="J10" s="64"/>
      <c r="K10" s="77">
        <v>4</v>
      </c>
      <c r="L10" s="77">
        <v>785</v>
      </c>
      <c r="M10" s="78">
        <v>196.25</v>
      </c>
      <c r="N10" s="79">
        <v>2</v>
      </c>
      <c r="O10" s="80">
        <v>198.25</v>
      </c>
    </row>
    <row r="11" spans="1:17" x14ac:dyDescent="0.25">
      <c r="A11" s="12" t="s">
        <v>41</v>
      </c>
      <c r="B11" s="13" t="s">
        <v>252</v>
      </c>
      <c r="C11" s="14">
        <v>45084</v>
      </c>
      <c r="D11" s="15" t="s">
        <v>50</v>
      </c>
      <c r="E11" s="16">
        <v>194</v>
      </c>
      <c r="F11" s="16">
        <v>195</v>
      </c>
      <c r="G11" s="16">
        <v>197</v>
      </c>
      <c r="H11" s="16">
        <v>200.001</v>
      </c>
      <c r="I11" s="16"/>
      <c r="J11" s="16"/>
      <c r="K11" s="19">
        <v>4</v>
      </c>
      <c r="L11" s="19">
        <v>786.00099999999998</v>
      </c>
      <c r="M11" s="20">
        <v>196.50024999999999</v>
      </c>
      <c r="N11" s="21">
        <v>4</v>
      </c>
      <c r="O11" s="22">
        <v>200.50024999999999</v>
      </c>
    </row>
    <row r="12" spans="1:17" x14ac:dyDescent="0.25">
      <c r="A12" s="12" t="s">
        <v>41</v>
      </c>
      <c r="B12" s="13" t="s">
        <v>252</v>
      </c>
      <c r="C12" s="14">
        <v>45087</v>
      </c>
      <c r="D12" s="15" t="s">
        <v>94</v>
      </c>
      <c r="E12" s="16">
        <v>195.001</v>
      </c>
      <c r="F12" s="64">
        <v>194.00200000000001</v>
      </c>
      <c r="G12" s="64">
        <v>197.00800000000001</v>
      </c>
      <c r="H12" s="64"/>
      <c r="I12" s="16"/>
      <c r="J12" s="16"/>
      <c r="K12" s="19">
        <v>3</v>
      </c>
      <c r="L12" s="19">
        <v>586.01100000000008</v>
      </c>
      <c r="M12" s="20">
        <v>195.33700000000002</v>
      </c>
      <c r="N12" s="21">
        <v>2</v>
      </c>
      <c r="O12" s="22">
        <v>197.33700000000002</v>
      </c>
    </row>
    <row r="13" spans="1:17" x14ac:dyDescent="0.25">
      <c r="A13" s="12" t="s">
        <v>41</v>
      </c>
      <c r="B13" s="13" t="s">
        <v>252</v>
      </c>
      <c r="C13" s="14">
        <v>45140</v>
      </c>
      <c r="D13" s="15" t="s">
        <v>50</v>
      </c>
      <c r="E13" s="45">
        <v>200.001</v>
      </c>
      <c r="F13" s="16">
        <v>199</v>
      </c>
      <c r="G13" s="45">
        <v>200</v>
      </c>
      <c r="H13" s="16">
        <v>198</v>
      </c>
      <c r="I13" s="16"/>
      <c r="J13" s="16"/>
      <c r="K13" s="19">
        <v>4</v>
      </c>
      <c r="L13" s="19">
        <v>797.00099999999998</v>
      </c>
      <c r="M13" s="20">
        <v>199.25024999999999</v>
      </c>
      <c r="N13" s="21">
        <v>9</v>
      </c>
      <c r="O13" s="22">
        <v>208.25024999999999</v>
      </c>
    </row>
    <row r="14" spans="1:17" x14ac:dyDescent="0.25">
      <c r="A14" s="12" t="s">
        <v>41</v>
      </c>
      <c r="B14" s="13" t="s">
        <v>252</v>
      </c>
      <c r="C14" s="14">
        <v>45147</v>
      </c>
      <c r="D14" s="15" t="s">
        <v>50</v>
      </c>
      <c r="E14" s="16">
        <v>199</v>
      </c>
      <c r="F14" s="16">
        <v>199</v>
      </c>
      <c r="G14" s="16">
        <v>199</v>
      </c>
      <c r="H14" s="16">
        <v>199</v>
      </c>
      <c r="I14" s="16"/>
      <c r="J14" s="16"/>
      <c r="K14" s="19">
        <v>4</v>
      </c>
      <c r="L14" s="19">
        <v>796</v>
      </c>
      <c r="M14" s="20">
        <v>199</v>
      </c>
      <c r="N14" s="21">
        <v>3</v>
      </c>
      <c r="O14" s="22">
        <v>202</v>
      </c>
    </row>
    <row r="15" spans="1:17" x14ac:dyDescent="0.25">
      <c r="A15" s="12" t="s">
        <v>41</v>
      </c>
      <c r="B15" s="13" t="s">
        <v>252</v>
      </c>
      <c r="C15" s="14">
        <v>45150</v>
      </c>
      <c r="D15" s="15" t="s">
        <v>50</v>
      </c>
      <c r="E15" s="16">
        <v>198</v>
      </c>
      <c r="F15" s="16">
        <v>199</v>
      </c>
      <c r="G15" s="16">
        <v>199.001</v>
      </c>
      <c r="H15" s="16">
        <v>198</v>
      </c>
      <c r="I15" s="45">
        <v>200</v>
      </c>
      <c r="J15" s="45">
        <v>200.001</v>
      </c>
      <c r="K15" s="19">
        <v>6</v>
      </c>
      <c r="L15" s="19">
        <v>1194.002</v>
      </c>
      <c r="M15" s="20">
        <v>199.00033333333332</v>
      </c>
      <c r="N15" s="21">
        <v>22</v>
      </c>
      <c r="O15" s="22">
        <v>221.00033333333332</v>
      </c>
    </row>
    <row r="16" spans="1:17" x14ac:dyDescent="0.25">
      <c r="A16" s="12" t="s">
        <v>41</v>
      </c>
      <c r="B16" s="13" t="s">
        <v>252</v>
      </c>
      <c r="C16" s="14">
        <v>45154</v>
      </c>
      <c r="D16" s="15" t="s">
        <v>50</v>
      </c>
      <c r="E16" s="16">
        <v>198.001</v>
      </c>
      <c r="F16" s="16">
        <v>199</v>
      </c>
      <c r="G16" s="45">
        <v>200</v>
      </c>
      <c r="H16" s="16">
        <v>199</v>
      </c>
      <c r="I16" s="16"/>
      <c r="J16" s="16"/>
      <c r="K16" s="19">
        <v>4</v>
      </c>
      <c r="L16" s="19">
        <v>796.00099999999998</v>
      </c>
      <c r="M16" s="20">
        <v>199.00024999999999</v>
      </c>
      <c r="N16" s="21">
        <v>9</v>
      </c>
      <c r="O16" s="22">
        <v>208.00024999999999</v>
      </c>
    </row>
    <row r="17" spans="1:15" x14ac:dyDescent="0.25">
      <c r="A17" s="12" t="s">
        <v>41</v>
      </c>
      <c r="B17" s="13" t="s">
        <v>252</v>
      </c>
      <c r="C17" s="14">
        <v>45157</v>
      </c>
      <c r="D17" s="15" t="s">
        <v>50</v>
      </c>
      <c r="E17" s="16">
        <v>199</v>
      </c>
      <c r="F17" s="45">
        <v>200.001</v>
      </c>
      <c r="G17" s="16">
        <v>199.001</v>
      </c>
      <c r="H17" s="45">
        <v>200</v>
      </c>
      <c r="I17" s="16"/>
      <c r="J17" s="16"/>
      <c r="K17" s="19">
        <v>4</v>
      </c>
      <c r="L17" s="19">
        <v>798.00199999999995</v>
      </c>
      <c r="M17" s="20">
        <v>199.50049999999999</v>
      </c>
      <c r="N17" s="21">
        <v>13</v>
      </c>
      <c r="O17" s="22">
        <v>212.50049999999999</v>
      </c>
    </row>
    <row r="18" spans="1:15" x14ac:dyDescent="0.25">
      <c r="A18" s="12" t="s">
        <v>28</v>
      </c>
      <c r="B18" s="13" t="s">
        <v>252</v>
      </c>
      <c r="C18" s="14">
        <v>45171</v>
      </c>
      <c r="D18" s="15" t="s">
        <v>138</v>
      </c>
      <c r="E18" s="16">
        <v>198</v>
      </c>
      <c r="F18" s="16">
        <v>198</v>
      </c>
      <c r="G18" s="45">
        <v>200</v>
      </c>
      <c r="H18" s="45">
        <v>200</v>
      </c>
      <c r="I18" s="45">
        <v>200.001</v>
      </c>
      <c r="J18" s="45">
        <v>200</v>
      </c>
      <c r="K18" s="19">
        <v>6</v>
      </c>
      <c r="L18" s="19">
        <v>1196.001</v>
      </c>
      <c r="M18" s="20">
        <v>199.33349999999999</v>
      </c>
      <c r="N18" s="21">
        <v>14</v>
      </c>
      <c r="O18" s="22">
        <v>213.33349999999999</v>
      </c>
    </row>
    <row r="19" spans="1:15" x14ac:dyDescent="0.25">
      <c r="A19" s="12" t="s">
        <v>41</v>
      </c>
      <c r="B19" s="13" t="s">
        <v>252</v>
      </c>
      <c r="C19" s="14">
        <v>45175</v>
      </c>
      <c r="D19" s="15" t="s">
        <v>50</v>
      </c>
      <c r="E19" s="16">
        <v>197</v>
      </c>
      <c r="F19" s="16">
        <v>198</v>
      </c>
      <c r="G19" s="16">
        <v>198.001</v>
      </c>
      <c r="H19" s="45">
        <v>200</v>
      </c>
      <c r="I19" s="16"/>
      <c r="J19" s="16"/>
      <c r="K19" s="19">
        <v>4</v>
      </c>
      <c r="L19" s="19">
        <v>793.00099999999998</v>
      </c>
      <c r="M19" s="20">
        <v>198.25024999999999</v>
      </c>
      <c r="N19" s="21">
        <v>8</v>
      </c>
      <c r="O19" s="22">
        <v>206.25024999999999</v>
      </c>
    </row>
    <row r="20" spans="1:15" x14ac:dyDescent="0.25">
      <c r="A20" s="12" t="s">
        <v>41</v>
      </c>
      <c r="B20" s="13" t="s">
        <v>252</v>
      </c>
      <c r="C20" s="14">
        <v>45182</v>
      </c>
      <c r="D20" s="15" t="s">
        <v>50</v>
      </c>
      <c r="E20" s="16">
        <v>198</v>
      </c>
      <c r="F20" s="16">
        <v>199</v>
      </c>
      <c r="G20" s="45">
        <v>200.01</v>
      </c>
      <c r="H20" s="16">
        <v>197</v>
      </c>
      <c r="I20" s="16"/>
      <c r="J20" s="16"/>
      <c r="K20" s="19">
        <v>4</v>
      </c>
      <c r="L20" s="19">
        <v>794.01</v>
      </c>
      <c r="M20" s="20">
        <v>198.5025</v>
      </c>
      <c r="N20" s="21">
        <v>6</v>
      </c>
      <c r="O20" s="22">
        <v>204.5025</v>
      </c>
    </row>
    <row r="21" spans="1:15" x14ac:dyDescent="0.25">
      <c r="A21" s="12" t="s">
        <v>28</v>
      </c>
      <c r="B21" s="13" t="s">
        <v>252</v>
      </c>
      <c r="C21" s="14">
        <v>45189</v>
      </c>
      <c r="D21" s="15" t="s">
        <v>50</v>
      </c>
      <c r="E21" s="45">
        <v>200</v>
      </c>
      <c r="F21" s="16">
        <v>199</v>
      </c>
      <c r="G21" s="16">
        <v>199</v>
      </c>
      <c r="H21" s="16">
        <v>198</v>
      </c>
      <c r="I21" s="16"/>
      <c r="J21" s="16"/>
      <c r="K21" s="19">
        <v>4</v>
      </c>
      <c r="L21" s="19">
        <v>796</v>
      </c>
      <c r="M21" s="20">
        <v>199</v>
      </c>
      <c r="N21" s="21">
        <v>7</v>
      </c>
      <c r="O21" s="22">
        <v>206</v>
      </c>
    </row>
    <row r="22" spans="1:15" x14ac:dyDescent="0.25">
      <c r="A22" s="12" t="s">
        <v>41</v>
      </c>
      <c r="B22" s="13" t="s">
        <v>252</v>
      </c>
      <c r="C22" s="14">
        <v>45210</v>
      </c>
      <c r="D22" s="15" t="s">
        <v>50</v>
      </c>
      <c r="E22" s="16">
        <v>196</v>
      </c>
      <c r="F22" s="16">
        <v>198</v>
      </c>
      <c r="G22" s="16">
        <v>198</v>
      </c>
      <c r="H22" s="16">
        <v>199</v>
      </c>
      <c r="I22" s="16"/>
      <c r="J22" s="16"/>
      <c r="K22" s="19">
        <v>4</v>
      </c>
      <c r="L22" s="19">
        <v>791</v>
      </c>
      <c r="M22" s="20">
        <v>197.75</v>
      </c>
      <c r="N22" s="21">
        <v>2</v>
      </c>
      <c r="O22" s="22">
        <v>199.75</v>
      </c>
    </row>
    <row r="23" spans="1:15" x14ac:dyDescent="0.25">
      <c r="A23" s="12" t="s">
        <v>41</v>
      </c>
      <c r="B23" s="13" t="s">
        <v>252</v>
      </c>
      <c r="C23" s="14">
        <v>45231</v>
      </c>
      <c r="D23" s="15" t="s">
        <v>50</v>
      </c>
      <c r="E23" s="16">
        <v>198</v>
      </c>
      <c r="F23" s="16">
        <v>198</v>
      </c>
      <c r="G23" s="16">
        <v>198</v>
      </c>
      <c r="H23" s="16">
        <v>197</v>
      </c>
      <c r="I23" s="16"/>
      <c r="J23" s="16"/>
      <c r="K23" s="19">
        <v>4</v>
      </c>
      <c r="L23" s="19">
        <v>791</v>
      </c>
      <c r="M23" s="20">
        <v>197.75</v>
      </c>
      <c r="N23" s="21">
        <v>3</v>
      </c>
      <c r="O23" s="22">
        <v>200.75</v>
      </c>
    </row>
    <row r="24" spans="1:15" x14ac:dyDescent="0.25">
      <c r="A24" s="12" t="s">
        <v>28</v>
      </c>
      <c r="B24" s="13" t="s">
        <v>252</v>
      </c>
      <c r="C24" s="14">
        <v>45238</v>
      </c>
      <c r="D24" s="15" t="s">
        <v>50</v>
      </c>
      <c r="E24" s="16">
        <v>196</v>
      </c>
      <c r="F24" s="16">
        <v>198</v>
      </c>
      <c r="G24" s="16">
        <v>197.001</v>
      </c>
      <c r="H24" s="16">
        <v>196</v>
      </c>
      <c r="I24" s="16"/>
      <c r="J24" s="16"/>
      <c r="K24" s="19">
        <v>4</v>
      </c>
      <c r="L24" s="19">
        <v>787.00099999999998</v>
      </c>
      <c r="M24" s="20">
        <v>196.75024999999999</v>
      </c>
      <c r="N24" s="21">
        <v>4</v>
      </c>
      <c r="O24" s="22">
        <v>200.75024999999999</v>
      </c>
    </row>
    <row r="25" spans="1:15" x14ac:dyDescent="0.25">
      <c r="A25" s="12" t="s">
        <v>41</v>
      </c>
      <c r="B25" s="13" t="s">
        <v>252</v>
      </c>
      <c r="C25" s="14">
        <v>45245</v>
      </c>
      <c r="D25" s="15" t="s">
        <v>50</v>
      </c>
      <c r="E25" s="16">
        <v>197</v>
      </c>
      <c r="F25" s="16">
        <v>199</v>
      </c>
      <c r="G25" s="45">
        <v>200</v>
      </c>
      <c r="H25" s="16">
        <v>199</v>
      </c>
      <c r="I25" s="16"/>
      <c r="J25" s="16"/>
      <c r="K25" s="19">
        <v>4</v>
      </c>
      <c r="L25" s="19">
        <v>795</v>
      </c>
      <c r="M25" s="20">
        <v>198.75</v>
      </c>
      <c r="N25" s="21">
        <v>6</v>
      </c>
      <c r="O25" s="22">
        <v>204.75</v>
      </c>
    </row>
    <row r="27" spans="1:15" x14ac:dyDescent="0.25">
      <c r="K27" s="8">
        <f>SUM(K2:K26)</f>
        <v>96</v>
      </c>
      <c r="L27" s="8">
        <f>SUM(L2:L26)</f>
        <v>18981.038000000004</v>
      </c>
      <c r="M27" s="7">
        <f>SUM(L27/K27)</f>
        <v>197.71914583333339</v>
      </c>
      <c r="N27" s="8">
        <f>SUM(N2:N26)</f>
        <v>159</v>
      </c>
      <c r="O27" s="11">
        <f>SUM(M27+N27)</f>
        <v>356.71914583333341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5:C6 I5:J6 C10 I10:J10" name="Range1_2_4"/>
    <protectedRange algorithmName="SHA-512" hashValue="ON39YdpmFHfN9f47KpiRvqrKx0V9+erV1CNkpWzYhW/Qyc6aT8rEyCrvauWSYGZK2ia3o7vd3akF07acHAFpOA==" saltValue="yVW9XmDwTqEnmpSGai0KYg==" spinCount="100000" sqref="D5:D6 D10" name="Range1_1_3_2"/>
    <protectedRange algorithmName="SHA-512" hashValue="ON39YdpmFHfN9f47KpiRvqrKx0V9+erV1CNkpWzYhW/Qyc6aT8rEyCrvauWSYGZK2ia3o7vd3akF07acHAFpOA==" saltValue="yVW9XmDwTqEnmpSGai0KYg==" spinCount="100000" sqref="E5:H6 E10:H10" name="Range1_3_1_3"/>
    <protectedRange sqref="D2" name="Range1_1_1_3_1"/>
    <protectedRange sqref="E2:J2" name="Range1_3_1_1"/>
    <protectedRange sqref="C3" name="Range1_2_3_1"/>
    <protectedRange sqref="D3" name="Range1_1_1_3_1_1"/>
    <protectedRange sqref="E3:J3" name="Range1_3_1_1_1"/>
    <protectedRange algorithmName="SHA-512" hashValue="ON39YdpmFHfN9f47KpiRvqrKx0V9+erV1CNkpWzYhW/Qyc6aT8rEyCrvauWSYGZK2ia3o7vd3akF07acHAFpOA==" saltValue="yVW9XmDwTqEnmpSGai0KYg==" spinCount="100000" sqref="C8 I8:J8" name="Range1_2_2"/>
    <protectedRange algorithmName="SHA-512" hashValue="ON39YdpmFHfN9f47KpiRvqrKx0V9+erV1CNkpWzYhW/Qyc6aT8rEyCrvauWSYGZK2ia3o7vd3akF07acHAFpOA==" saltValue="yVW9XmDwTqEnmpSGai0KYg==" spinCount="100000" sqref="E8:H8" name="Range1_3_1_2"/>
    <protectedRange algorithmName="SHA-512" hashValue="ON39YdpmFHfN9f47KpiRvqrKx0V9+erV1CNkpWzYhW/Qyc6aT8rEyCrvauWSYGZK2ia3o7vd3akF07acHAFpOA==" saltValue="yVW9XmDwTqEnmpSGai0KYg==" spinCount="100000" sqref="D9" name="Range1_1_4_1"/>
    <protectedRange algorithmName="SHA-512" hashValue="ON39YdpmFHfN9f47KpiRvqrKx0V9+erV1CNkpWzYhW/Qyc6aT8rEyCrvauWSYGZK2ia3o7vd3akF07acHAFpOA==" saltValue="yVW9XmDwTqEnmpSGai0KYg==" spinCount="100000" sqref="D18" name="Range1_1_33"/>
    <protectedRange algorithmName="SHA-512" hashValue="ON39YdpmFHfN9f47KpiRvqrKx0V9+erV1CNkpWzYhW/Qyc6aT8rEyCrvauWSYGZK2ia3o7vd3akF07acHAFpOA==" saltValue="yVW9XmDwTqEnmpSGai0KYg==" spinCount="100000" sqref="E18:H18" name="Range1_3_19"/>
    <protectedRange algorithmName="SHA-512" hashValue="ON39YdpmFHfN9f47KpiRvqrKx0V9+erV1CNkpWzYhW/Qyc6aT8rEyCrvauWSYGZK2ia3o7vd3akF07acHAFpOA==" saltValue="yVW9XmDwTqEnmpSGai0KYg==" spinCount="100000" sqref="D20:D21" name="Range1_1_33_1"/>
    <protectedRange algorithmName="SHA-512" hashValue="ON39YdpmFHfN9f47KpiRvqrKx0V9+erV1CNkpWzYhW/Qyc6aT8rEyCrvauWSYGZK2ia3o7vd3akF07acHAFpOA==" saltValue="yVW9XmDwTqEnmpSGai0KYg==" spinCount="100000" sqref="D22" name="Range1_1_20_1"/>
    <protectedRange algorithmName="SHA-512" hashValue="ON39YdpmFHfN9f47KpiRvqrKx0V9+erV1CNkpWzYhW/Qyc6aT8rEyCrvauWSYGZK2ia3o7vd3akF07acHAFpOA==" saltValue="yVW9XmDwTqEnmpSGai0KYg==" spinCount="100000" sqref="E22:H22" name="Range1_3_8_1"/>
    <protectedRange sqref="C23:C24" name="Range1_19_1"/>
    <protectedRange sqref="D23:D24" name="Range1_1_14_1"/>
    <protectedRange sqref="E23:J24" name="Range1_3_6_1"/>
  </protectedRanges>
  <hyperlinks>
    <hyperlink ref="Q1" location="'National Rankings'!A1" display="Back to Ranking" xr:uid="{FAC5B4E9-EB82-44A1-9D71-DCC0F3FE7AB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D12139C-6511-4C05-AE23-C17CC05A83F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662B6-FC01-4ED6-87C1-4B81602B42D8}">
  <sheetPr codeName="Sheet114"/>
  <dimension ref="A1:Q14"/>
  <sheetViews>
    <sheetView workbookViewId="0">
      <selection activeCell="K15" sqref="K1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66</v>
      </c>
      <c r="C2" s="14">
        <v>45010</v>
      </c>
      <c r="D2" s="15" t="s">
        <v>64</v>
      </c>
      <c r="E2" s="16">
        <v>186</v>
      </c>
      <c r="F2" s="16">
        <v>180</v>
      </c>
      <c r="G2" s="16">
        <v>179</v>
      </c>
      <c r="H2" s="16">
        <v>179</v>
      </c>
      <c r="I2" s="16"/>
      <c r="J2" s="16"/>
      <c r="K2" s="19">
        <v>4</v>
      </c>
      <c r="L2" s="19">
        <v>724</v>
      </c>
      <c r="M2" s="35">
        <v>181</v>
      </c>
      <c r="N2" s="21">
        <v>6</v>
      </c>
      <c r="O2" s="36">
        <v>187</v>
      </c>
    </row>
    <row r="3" spans="1:17" x14ac:dyDescent="0.25">
      <c r="A3" s="37" t="s">
        <v>41</v>
      </c>
      <c r="B3" s="37" t="s">
        <v>66</v>
      </c>
      <c r="C3" s="14">
        <v>45011</v>
      </c>
      <c r="D3" s="37" t="s">
        <v>64</v>
      </c>
      <c r="E3" s="37">
        <v>192</v>
      </c>
      <c r="F3" s="37">
        <v>193</v>
      </c>
      <c r="G3" s="37">
        <v>192</v>
      </c>
      <c r="H3" s="37">
        <v>196</v>
      </c>
      <c r="I3" s="37"/>
      <c r="J3" s="37"/>
      <c r="K3" s="37">
        <v>4</v>
      </c>
      <c r="L3" s="37">
        <v>773</v>
      </c>
      <c r="M3" s="38">
        <v>193.25</v>
      </c>
      <c r="N3" s="37">
        <v>2</v>
      </c>
      <c r="O3" s="38">
        <v>195.25</v>
      </c>
    </row>
    <row r="4" spans="1:17" x14ac:dyDescent="0.25">
      <c r="A4" s="12" t="s">
        <v>41</v>
      </c>
      <c r="B4" s="34" t="s">
        <v>66</v>
      </c>
      <c r="C4" s="75">
        <v>45066</v>
      </c>
      <c r="D4" s="76" t="s">
        <v>64</v>
      </c>
      <c r="E4" s="64">
        <v>195</v>
      </c>
      <c r="F4" s="64">
        <v>193</v>
      </c>
      <c r="G4" s="64">
        <v>197</v>
      </c>
      <c r="H4" s="64">
        <v>197</v>
      </c>
      <c r="I4" s="64"/>
      <c r="J4" s="64"/>
      <c r="K4" s="77">
        <v>4</v>
      </c>
      <c r="L4" s="77">
        <v>782</v>
      </c>
      <c r="M4" s="78">
        <v>195.5</v>
      </c>
      <c r="N4" s="79">
        <v>3</v>
      </c>
      <c r="O4" s="80">
        <v>198.5</v>
      </c>
    </row>
    <row r="5" spans="1:17" x14ac:dyDescent="0.25">
      <c r="A5" s="63" t="s">
        <v>28</v>
      </c>
      <c r="B5" s="34" t="s">
        <v>66</v>
      </c>
      <c r="C5" s="75">
        <v>45067</v>
      </c>
      <c r="D5" s="76" t="s">
        <v>64</v>
      </c>
      <c r="E5" s="64">
        <v>194</v>
      </c>
      <c r="F5" s="64">
        <v>187</v>
      </c>
      <c r="G5" s="64">
        <v>188</v>
      </c>
      <c r="H5" s="64">
        <v>190</v>
      </c>
      <c r="I5" s="64"/>
      <c r="J5" s="64"/>
      <c r="K5" s="77">
        <v>4</v>
      </c>
      <c r="L5" s="77">
        <v>759</v>
      </c>
      <c r="M5" s="78">
        <v>189.75</v>
      </c>
      <c r="N5" s="79">
        <v>6</v>
      </c>
      <c r="O5" s="80">
        <v>195.75</v>
      </c>
    </row>
    <row r="6" spans="1:17" x14ac:dyDescent="0.25">
      <c r="A6" s="63" t="s">
        <v>41</v>
      </c>
      <c r="B6" s="34" t="s">
        <v>66</v>
      </c>
      <c r="C6" s="75">
        <v>45101</v>
      </c>
      <c r="D6" s="76" t="s">
        <v>64</v>
      </c>
      <c r="E6" s="64">
        <v>193</v>
      </c>
      <c r="F6" s="64">
        <v>195</v>
      </c>
      <c r="G6" s="64">
        <v>186</v>
      </c>
      <c r="H6" s="64">
        <v>194</v>
      </c>
      <c r="I6" s="64">
        <v>191</v>
      </c>
      <c r="J6" s="64">
        <v>194</v>
      </c>
      <c r="K6" s="77">
        <v>6</v>
      </c>
      <c r="L6" s="77">
        <v>1153</v>
      </c>
      <c r="M6" s="78">
        <v>192.16666666666666</v>
      </c>
      <c r="N6" s="79">
        <v>4</v>
      </c>
      <c r="O6" s="80">
        <v>196.16666666666666</v>
      </c>
    </row>
    <row r="7" spans="1:17" x14ac:dyDescent="0.25">
      <c r="A7" s="63" t="s">
        <v>41</v>
      </c>
      <c r="B7" s="34" t="s">
        <v>66</v>
      </c>
      <c r="C7" s="75">
        <v>45102</v>
      </c>
      <c r="D7" s="76" t="s">
        <v>64</v>
      </c>
      <c r="E7" s="64">
        <v>188</v>
      </c>
      <c r="F7" s="64">
        <v>186</v>
      </c>
      <c r="G7" s="64">
        <v>183</v>
      </c>
      <c r="H7" s="64">
        <v>191</v>
      </c>
      <c r="I7" s="64"/>
      <c r="J7" s="64"/>
      <c r="K7" s="77">
        <v>4</v>
      </c>
      <c r="L7" s="77">
        <v>748</v>
      </c>
      <c r="M7" s="78">
        <v>187</v>
      </c>
      <c r="N7" s="79">
        <v>2</v>
      </c>
      <c r="O7" s="80">
        <v>189</v>
      </c>
    </row>
    <row r="8" spans="1:17" x14ac:dyDescent="0.25">
      <c r="A8" s="12" t="s">
        <v>41</v>
      </c>
      <c r="B8" s="13" t="s">
        <v>66</v>
      </c>
      <c r="C8" s="14">
        <v>45129</v>
      </c>
      <c r="D8" s="15" t="s">
        <v>64</v>
      </c>
      <c r="E8" s="16">
        <v>195</v>
      </c>
      <c r="F8" s="16">
        <v>192</v>
      </c>
      <c r="G8" s="16">
        <v>193</v>
      </c>
      <c r="H8" s="16">
        <v>193</v>
      </c>
      <c r="I8" s="16">
        <v>188</v>
      </c>
      <c r="J8" s="16">
        <v>189</v>
      </c>
      <c r="K8" s="19">
        <v>6</v>
      </c>
      <c r="L8" s="19">
        <v>1150</v>
      </c>
      <c r="M8" s="20">
        <v>191.66666666666666</v>
      </c>
      <c r="N8" s="21">
        <v>4</v>
      </c>
      <c r="O8" s="22">
        <v>195.66666666666666</v>
      </c>
    </row>
    <row r="9" spans="1:17" x14ac:dyDescent="0.25">
      <c r="A9" s="12" t="s">
        <v>41</v>
      </c>
      <c r="B9" s="13" t="s">
        <v>66</v>
      </c>
      <c r="C9" s="14">
        <v>45130</v>
      </c>
      <c r="D9" s="15" t="s">
        <v>64</v>
      </c>
      <c r="E9" s="16">
        <v>184</v>
      </c>
      <c r="F9" s="16">
        <v>193</v>
      </c>
      <c r="G9" s="16">
        <v>194</v>
      </c>
      <c r="H9" s="16">
        <v>190</v>
      </c>
      <c r="I9" s="16"/>
      <c r="J9" s="16"/>
      <c r="K9" s="19">
        <v>4</v>
      </c>
      <c r="L9" s="19">
        <v>761</v>
      </c>
      <c r="M9" s="20">
        <v>190.25</v>
      </c>
      <c r="N9" s="21">
        <v>2</v>
      </c>
      <c r="O9" s="22">
        <v>192.25</v>
      </c>
    </row>
    <row r="10" spans="1:17" x14ac:dyDescent="0.25">
      <c r="A10" s="12" t="s">
        <v>28</v>
      </c>
      <c r="B10" s="13" t="s">
        <v>66</v>
      </c>
      <c r="C10" s="14">
        <v>45171</v>
      </c>
      <c r="D10" s="15" t="s">
        <v>138</v>
      </c>
      <c r="E10" s="16">
        <v>192</v>
      </c>
      <c r="F10" s="16">
        <v>187</v>
      </c>
      <c r="G10" s="16">
        <v>192</v>
      </c>
      <c r="H10" s="16">
        <v>188</v>
      </c>
      <c r="I10" s="16">
        <v>192</v>
      </c>
      <c r="J10" s="16">
        <v>190</v>
      </c>
      <c r="K10" s="19">
        <v>6</v>
      </c>
      <c r="L10" s="19">
        <v>1141</v>
      </c>
      <c r="M10" s="20">
        <v>190.16666666666666</v>
      </c>
      <c r="N10" s="21">
        <v>4</v>
      </c>
      <c r="O10" s="22">
        <v>194.16666666666666</v>
      </c>
    </row>
    <row r="11" spans="1:17" x14ac:dyDescent="0.25">
      <c r="A11" s="12" t="s">
        <v>41</v>
      </c>
      <c r="B11" s="13" t="s">
        <v>66</v>
      </c>
      <c r="C11" s="14">
        <v>45192</v>
      </c>
      <c r="D11" s="15" t="s">
        <v>64</v>
      </c>
      <c r="E11" s="16">
        <v>192</v>
      </c>
      <c r="F11" s="16">
        <v>191</v>
      </c>
      <c r="G11" s="16">
        <v>192</v>
      </c>
      <c r="H11" s="16">
        <v>197</v>
      </c>
      <c r="I11" s="16">
        <v>193</v>
      </c>
      <c r="J11" s="16">
        <v>197</v>
      </c>
      <c r="K11" s="19">
        <v>6</v>
      </c>
      <c r="L11" s="19">
        <v>1162</v>
      </c>
      <c r="M11" s="20">
        <v>193.66666666666666</v>
      </c>
      <c r="N11" s="21">
        <v>4</v>
      </c>
      <c r="O11" s="22">
        <v>197.66666666666666</v>
      </c>
    </row>
    <row r="12" spans="1:17" x14ac:dyDescent="0.25">
      <c r="A12" s="12" t="s">
        <v>41</v>
      </c>
      <c r="B12" s="13" t="s">
        <v>66</v>
      </c>
      <c r="C12" s="14">
        <v>45193</v>
      </c>
      <c r="D12" s="15" t="s">
        <v>64</v>
      </c>
      <c r="E12" s="16">
        <v>195</v>
      </c>
      <c r="F12" s="16">
        <v>193</v>
      </c>
      <c r="G12" s="16">
        <v>194</v>
      </c>
      <c r="H12" s="16">
        <v>193</v>
      </c>
      <c r="I12" s="16"/>
      <c r="J12" s="16"/>
      <c r="K12" s="19">
        <v>4</v>
      </c>
      <c r="L12" s="19">
        <v>775</v>
      </c>
      <c r="M12" s="20">
        <v>193.75</v>
      </c>
      <c r="N12" s="21">
        <v>2</v>
      </c>
      <c r="O12" s="22">
        <v>195.75</v>
      </c>
    </row>
    <row r="14" spans="1:17" x14ac:dyDescent="0.25">
      <c r="K14" s="8">
        <f>SUM(K2:K13)</f>
        <v>52</v>
      </c>
      <c r="L14" s="8">
        <f>SUM(L2:L13)</f>
        <v>9928</v>
      </c>
      <c r="M14" s="7">
        <f>SUM(L14/K14)</f>
        <v>190.92307692307693</v>
      </c>
      <c r="N14" s="8">
        <f>SUM(N2:N13)</f>
        <v>39</v>
      </c>
      <c r="O14" s="11">
        <f>SUM(M14+N14)</f>
        <v>229.92307692307693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3 I2:J3 I4:J5 B4:C5 B6:C7 I6:J7 I8:J9 B8:C9" name="Range1_2_4"/>
    <protectedRange algorithmName="SHA-512" hashValue="ON39YdpmFHfN9f47KpiRvqrKx0V9+erV1CNkpWzYhW/Qyc6aT8rEyCrvauWSYGZK2ia3o7vd3akF07acHAFpOA==" saltValue="yVW9XmDwTqEnmpSGai0KYg==" spinCount="100000" sqref="D2:D3 D4:D5 D6:D7 D8:D9" name="Range1_1_3_2"/>
    <protectedRange algorithmName="SHA-512" hashValue="ON39YdpmFHfN9f47KpiRvqrKx0V9+erV1CNkpWzYhW/Qyc6aT8rEyCrvauWSYGZK2ia3o7vd3akF07acHAFpOA==" saltValue="yVW9XmDwTqEnmpSGai0KYg==" spinCount="100000" sqref="E2:H3 E4:H5 E6:H7 E8:H9" name="Range1_3_1_3"/>
    <protectedRange algorithmName="SHA-512" hashValue="ON39YdpmFHfN9f47KpiRvqrKx0V9+erV1CNkpWzYhW/Qyc6aT8rEyCrvauWSYGZK2ia3o7vd3akF07acHAFpOA==" saltValue="yVW9XmDwTqEnmpSGai0KYg==" spinCount="100000" sqref="D10 D11:D12" name="Range1_1_33"/>
  </protectedRanges>
  <hyperlinks>
    <hyperlink ref="Q1" location="'National Rankings'!A1" display="Back to Ranking" xr:uid="{D812B1D2-2088-49CE-A589-18E8945C923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9232EE5-9FE8-4BAA-A8A8-87EC6DF0708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4AA9C-2DFF-46E5-AF86-57ADBAAEEF8E}">
  <dimension ref="A1:Q8"/>
  <sheetViews>
    <sheetView workbookViewId="0">
      <selection activeCell="K9" sqref="K9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63" t="s">
        <v>41</v>
      </c>
      <c r="B2" s="34" t="s">
        <v>158</v>
      </c>
      <c r="C2" s="75">
        <v>45066</v>
      </c>
      <c r="D2" s="76" t="s">
        <v>163</v>
      </c>
      <c r="E2" s="64">
        <v>193</v>
      </c>
      <c r="F2" s="64">
        <v>197</v>
      </c>
      <c r="G2" s="64">
        <v>198</v>
      </c>
      <c r="H2" s="64">
        <v>195</v>
      </c>
      <c r="I2" s="64"/>
      <c r="J2" s="64"/>
      <c r="K2" s="77">
        <v>4</v>
      </c>
      <c r="L2" s="77">
        <v>783</v>
      </c>
      <c r="M2" s="78">
        <v>195.75</v>
      </c>
      <c r="N2" s="79">
        <v>6</v>
      </c>
      <c r="O2" s="80">
        <v>201.75</v>
      </c>
    </row>
    <row r="3" spans="1:17" x14ac:dyDescent="0.25">
      <c r="A3" s="63" t="s">
        <v>28</v>
      </c>
      <c r="B3" s="34" t="s">
        <v>158</v>
      </c>
      <c r="C3" s="75">
        <v>45094</v>
      </c>
      <c r="D3" s="76" t="s">
        <v>163</v>
      </c>
      <c r="E3" s="64">
        <v>195</v>
      </c>
      <c r="F3" s="64">
        <v>196</v>
      </c>
      <c r="G3" s="64">
        <v>191</v>
      </c>
      <c r="H3" s="64">
        <v>195</v>
      </c>
      <c r="I3" s="64">
        <v>188</v>
      </c>
      <c r="J3" s="64">
        <v>194</v>
      </c>
      <c r="K3" s="77">
        <v>6</v>
      </c>
      <c r="L3" s="77">
        <v>1159</v>
      </c>
      <c r="M3" s="78">
        <v>193.16666666666666</v>
      </c>
      <c r="N3" s="79">
        <v>22</v>
      </c>
      <c r="O3" s="80">
        <v>215.16666666666666</v>
      </c>
    </row>
    <row r="4" spans="1:17" x14ac:dyDescent="0.25">
      <c r="A4" s="12" t="s">
        <v>41</v>
      </c>
      <c r="B4" s="13" t="s">
        <v>158</v>
      </c>
      <c r="C4" s="14">
        <v>45122</v>
      </c>
      <c r="D4" s="15" t="s">
        <v>163</v>
      </c>
      <c r="E4" s="16">
        <v>198</v>
      </c>
      <c r="F4" s="16">
        <v>196</v>
      </c>
      <c r="G4" s="16">
        <v>197</v>
      </c>
      <c r="H4" s="16">
        <v>198</v>
      </c>
      <c r="I4" s="16"/>
      <c r="J4" s="16"/>
      <c r="K4" s="19">
        <v>4</v>
      </c>
      <c r="L4" s="19">
        <v>789</v>
      </c>
      <c r="M4" s="20">
        <v>197.25</v>
      </c>
      <c r="N4" s="21">
        <v>11</v>
      </c>
      <c r="O4" s="22">
        <v>208.25</v>
      </c>
    </row>
    <row r="5" spans="1:17" x14ac:dyDescent="0.25">
      <c r="A5" s="12" t="s">
        <v>41</v>
      </c>
      <c r="B5" s="13" t="s">
        <v>158</v>
      </c>
      <c r="C5" s="14">
        <v>45157</v>
      </c>
      <c r="D5" s="15" t="s">
        <v>163</v>
      </c>
      <c r="E5" s="16">
        <v>186</v>
      </c>
      <c r="F5" s="16">
        <v>197</v>
      </c>
      <c r="G5" s="16">
        <v>196.01</v>
      </c>
      <c r="H5" s="16">
        <v>193</v>
      </c>
      <c r="I5" s="16">
        <v>189</v>
      </c>
      <c r="J5" s="16">
        <v>189</v>
      </c>
      <c r="K5" s="19">
        <v>6</v>
      </c>
      <c r="L5" s="19">
        <v>1150.01</v>
      </c>
      <c r="M5" s="20">
        <v>191.66833333333332</v>
      </c>
      <c r="N5" s="21">
        <v>14</v>
      </c>
      <c r="O5" s="22">
        <v>205.66833333333332</v>
      </c>
    </row>
    <row r="6" spans="1:17" x14ac:dyDescent="0.25">
      <c r="A6" s="12" t="s">
        <v>41</v>
      </c>
      <c r="B6" s="13" t="s">
        <v>158</v>
      </c>
      <c r="C6" s="14">
        <v>45185</v>
      </c>
      <c r="D6" s="15" t="s">
        <v>163</v>
      </c>
      <c r="E6" s="16">
        <v>199</v>
      </c>
      <c r="F6" s="16">
        <v>195</v>
      </c>
      <c r="G6" s="16">
        <v>197</v>
      </c>
      <c r="H6" s="16">
        <v>196</v>
      </c>
      <c r="I6" s="16"/>
      <c r="J6" s="16"/>
      <c r="K6" s="19">
        <v>4</v>
      </c>
      <c r="L6" s="19">
        <v>787</v>
      </c>
      <c r="M6" s="20">
        <v>196.75</v>
      </c>
      <c r="N6" s="21">
        <v>13</v>
      </c>
      <c r="O6" s="22">
        <v>209.75</v>
      </c>
    </row>
    <row r="8" spans="1:17" x14ac:dyDescent="0.25">
      <c r="K8" s="8">
        <f>SUM(K2:K7)</f>
        <v>24</v>
      </c>
      <c r="L8" s="8">
        <f>SUM(L2:L7)</f>
        <v>4668.01</v>
      </c>
      <c r="M8" s="11">
        <f>SUM(L8/K8)</f>
        <v>194.50041666666667</v>
      </c>
      <c r="N8" s="8">
        <f>SUM(N2:N7)</f>
        <v>66</v>
      </c>
      <c r="O8" s="11">
        <f>SUM(M8+N8)</f>
        <v>260.50041666666664</v>
      </c>
    </row>
  </sheetData>
  <hyperlinks>
    <hyperlink ref="Q1" location="'National Rankings'!A1" display="Back to Ranking" xr:uid="{5702A3E3-B1EE-4FD4-AB96-0F8E31A641C2}"/>
  </hyperlink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1FB61-831C-4249-891C-8D582972B551}">
  <sheetPr codeName="Sheet68"/>
  <dimension ref="A1:Q11"/>
  <sheetViews>
    <sheetView workbookViewId="0">
      <selection activeCell="K12" sqref="K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28</v>
      </c>
      <c r="B2" s="13" t="s">
        <v>37</v>
      </c>
      <c r="C2" s="14">
        <v>44982</v>
      </c>
      <c r="D2" s="15" t="s">
        <v>29</v>
      </c>
      <c r="E2" s="16">
        <v>185</v>
      </c>
      <c r="F2" s="16">
        <v>189.001</v>
      </c>
      <c r="G2" s="16">
        <v>188</v>
      </c>
      <c r="H2" s="16">
        <v>189</v>
      </c>
      <c r="I2" s="16"/>
      <c r="J2" s="16"/>
      <c r="K2" s="19">
        <v>4</v>
      </c>
      <c r="L2" s="19">
        <v>751.00099999999998</v>
      </c>
      <c r="M2" s="20">
        <v>187.75024999999999</v>
      </c>
      <c r="N2" s="21">
        <v>3</v>
      </c>
      <c r="O2" s="22">
        <v>190.75024999999999</v>
      </c>
    </row>
    <row r="3" spans="1:17" x14ac:dyDescent="0.25">
      <c r="A3" s="12" t="s">
        <v>28</v>
      </c>
      <c r="B3" s="13" t="s">
        <v>37</v>
      </c>
      <c r="C3" s="14">
        <v>44996</v>
      </c>
      <c r="D3" s="15" t="s">
        <v>29</v>
      </c>
      <c r="E3" s="16">
        <v>187.001</v>
      </c>
      <c r="F3" s="16">
        <v>179</v>
      </c>
      <c r="G3" s="16">
        <v>179</v>
      </c>
      <c r="H3" s="16">
        <v>174</v>
      </c>
      <c r="I3" s="16"/>
      <c r="J3" s="16"/>
      <c r="K3" s="19">
        <v>4</v>
      </c>
      <c r="L3" s="19">
        <v>719.00099999999998</v>
      </c>
      <c r="M3" s="20">
        <v>179.75024999999999</v>
      </c>
      <c r="N3" s="21">
        <v>5</v>
      </c>
      <c r="O3" s="22">
        <v>184.75024999999999</v>
      </c>
    </row>
    <row r="4" spans="1:17" x14ac:dyDescent="0.25">
      <c r="A4" s="12" t="s">
        <v>28</v>
      </c>
      <c r="B4" s="13" t="s">
        <v>37</v>
      </c>
      <c r="C4" s="14">
        <v>45010</v>
      </c>
      <c r="D4" s="15" t="s">
        <v>29</v>
      </c>
      <c r="E4" s="16">
        <v>186</v>
      </c>
      <c r="F4" s="16">
        <v>181</v>
      </c>
      <c r="G4" s="16">
        <v>187</v>
      </c>
      <c r="H4" s="16">
        <v>176</v>
      </c>
      <c r="I4" s="16"/>
      <c r="J4" s="16"/>
      <c r="K4" s="19">
        <v>4</v>
      </c>
      <c r="L4" s="19">
        <v>730</v>
      </c>
      <c r="M4" s="20">
        <v>182.5</v>
      </c>
      <c r="N4" s="21">
        <v>3</v>
      </c>
      <c r="O4" s="22">
        <v>185.5</v>
      </c>
    </row>
    <row r="5" spans="1:17" x14ac:dyDescent="0.25">
      <c r="A5" s="63" t="s">
        <v>28</v>
      </c>
      <c r="B5" s="34" t="s">
        <v>37</v>
      </c>
      <c r="C5" s="75">
        <v>45038</v>
      </c>
      <c r="D5" s="76" t="s">
        <v>29</v>
      </c>
      <c r="E5" s="64">
        <v>172</v>
      </c>
      <c r="F5" s="64">
        <v>175</v>
      </c>
      <c r="G5" s="64">
        <v>182</v>
      </c>
      <c r="H5" s="64">
        <v>178</v>
      </c>
      <c r="I5" s="64"/>
      <c r="J5" s="64"/>
      <c r="K5" s="77">
        <v>4</v>
      </c>
      <c r="L5" s="77">
        <v>707</v>
      </c>
      <c r="M5" s="78">
        <v>176.75</v>
      </c>
      <c r="N5" s="79">
        <v>3</v>
      </c>
      <c r="O5" s="80">
        <v>179.75</v>
      </c>
    </row>
    <row r="6" spans="1:17" x14ac:dyDescent="0.25">
      <c r="A6" s="63" t="s">
        <v>28</v>
      </c>
      <c r="B6" s="34" t="s">
        <v>37</v>
      </c>
      <c r="C6" s="75">
        <v>45048</v>
      </c>
      <c r="D6" s="76" t="s">
        <v>29</v>
      </c>
      <c r="E6" s="64">
        <v>184</v>
      </c>
      <c r="F6" s="64">
        <v>192</v>
      </c>
      <c r="G6" s="64">
        <v>194.001</v>
      </c>
      <c r="H6" s="64">
        <v>188</v>
      </c>
      <c r="I6" s="64"/>
      <c r="J6" s="64"/>
      <c r="K6" s="77">
        <v>4</v>
      </c>
      <c r="L6" s="77">
        <v>758.00099999999998</v>
      </c>
      <c r="M6" s="78">
        <v>189.50024999999999</v>
      </c>
      <c r="N6" s="79">
        <v>8</v>
      </c>
      <c r="O6" s="80">
        <v>197.50024999999999</v>
      </c>
    </row>
    <row r="7" spans="1:17" x14ac:dyDescent="0.25">
      <c r="A7" s="63" t="s">
        <v>28</v>
      </c>
      <c r="B7" s="34" t="s">
        <v>37</v>
      </c>
      <c r="C7" s="75">
        <v>45073</v>
      </c>
      <c r="D7" s="76" t="s">
        <v>29</v>
      </c>
      <c r="E7" s="64">
        <v>187</v>
      </c>
      <c r="F7" s="64">
        <v>175</v>
      </c>
      <c r="G7" s="64">
        <v>180</v>
      </c>
      <c r="H7" s="64">
        <v>180</v>
      </c>
      <c r="I7" s="64"/>
      <c r="J7" s="64"/>
      <c r="K7" s="77">
        <v>4</v>
      </c>
      <c r="L7" s="77">
        <v>722</v>
      </c>
      <c r="M7" s="78">
        <v>180.5</v>
      </c>
      <c r="N7" s="79">
        <v>4</v>
      </c>
      <c r="O7" s="80">
        <v>184.5</v>
      </c>
    </row>
    <row r="8" spans="1:17" x14ac:dyDescent="0.25">
      <c r="A8" s="12" t="s">
        <v>41</v>
      </c>
      <c r="B8" s="13" t="s">
        <v>37</v>
      </c>
      <c r="C8" s="14">
        <v>45087</v>
      </c>
      <c r="D8" s="15" t="s">
        <v>29</v>
      </c>
      <c r="E8" s="64">
        <v>189</v>
      </c>
      <c r="F8" s="64">
        <v>188</v>
      </c>
      <c r="G8" s="64">
        <v>192.001</v>
      </c>
      <c r="H8" s="64">
        <v>188.001</v>
      </c>
      <c r="I8" s="16"/>
      <c r="J8" s="16"/>
      <c r="K8" s="19">
        <v>4</v>
      </c>
      <c r="L8" s="19">
        <v>757.00199999999995</v>
      </c>
      <c r="M8" s="20">
        <v>189.25049999999999</v>
      </c>
      <c r="N8" s="21">
        <v>6</v>
      </c>
      <c r="O8" s="22">
        <v>195.25049999999999</v>
      </c>
    </row>
    <row r="9" spans="1:17" x14ac:dyDescent="0.25">
      <c r="A9" s="12" t="s">
        <v>41</v>
      </c>
      <c r="B9" s="13" t="s">
        <v>37</v>
      </c>
      <c r="C9" s="14">
        <v>45123</v>
      </c>
      <c r="D9" s="15" t="s">
        <v>29</v>
      </c>
      <c r="E9" s="16">
        <v>174</v>
      </c>
      <c r="F9" s="16">
        <v>177</v>
      </c>
      <c r="G9" s="16">
        <v>188</v>
      </c>
      <c r="H9" s="16">
        <v>180</v>
      </c>
      <c r="I9" s="16">
        <v>180</v>
      </c>
      <c r="J9" s="16">
        <v>173</v>
      </c>
      <c r="K9" s="19">
        <v>6</v>
      </c>
      <c r="L9" s="19">
        <v>1072</v>
      </c>
      <c r="M9" s="20">
        <v>178.66666666666666</v>
      </c>
      <c r="N9" s="21">
        <v>4</v>
      </c>
      <c r="O9" s="22">
        <v>182.66666666666666</v>
      </c>
    </row>
    <row r="11" spans="1:17" x14ac:dyDescent="0.25">
      <c r="K11" s="8">
        <f>SUM(K2:K10)</f>
        <v>34</v>
      </c>
      <c r="L11" s="8">
        <f>SUM(L2:L10)</f>
        <v>6216.0049999999992</v>
      </c>
      <c r="M11" s="7">
        <f>SUM(L11/K11)</f>
        <v>182.82367647058823</v>
      </c>
      <c r="N11" s="8">
        <f>SUM(N2:N10)</f>
        <v>36</v>
      </c>
      <c r="O11" s="11">
        <f>SUM(M11+N11)</f>
        <v>218.82367647058823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3 B2:C6 B7:C7" name="Range1_2_4"/>
    <protectedRange algorithmName="SHA-512" hashValue="ON39YdpmFHfN9f47KpiRvqrKx0V9+erV1CNkpWzYhW/Qyc6aT8rEyCrvauWSYGZK2ia3o7vd3akF07acHAFpOA==" saltValue="yVW9XmDwTqEnmpSGai0KYg==" spinCount="100000" sqref="D2:D6 D7" name="Range1_1_3_2"/>
    <protectedRange algorithmName="SHA-512" hashValue="ON39YdpmFHfN9f47KpiRvqrKx0V9+erV1CNkpWzYhW/Qyc6aT8rEyCrvauWSYGZK2ia3o7vd3akF07acHAFpOA==" saltValue="yVW9XmDwTqEnmpSGai0KYg==" spinCount="100000" sqref="E4:J6 E2:H3 E7:J7" name="Range1_3_1_3"/>
  </protectedRanges>
  <hyperlinks>
    <hyperlink ref="Q1" location="'National Rankings'!A1" display="Back to Ranking" xr:uid="{30ACC739-6400-4B8A-97B0-47EDD5021D5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7CD8B8F-3C4F-456D-83F4-2DDCA52F08D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03406-FA1D-4020-AD2E-921F1E34D826}">
  <sheetPr codeName="Sheet49"/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28</v>
      </c>
      <c r="B2" s="13" t="s">
        <v>67</v>
      </c>
      <c r="C2" s="14">
        <v>44996</v>
      </c>
      <c r="D2" s="15" t="s">
        <v>70</v>
      </c>
      <c r="E2" s="16">
        <v>190</v>
      </c>
      <c r="F2" s="16">
        <v>192</v>
      </c>
      <c r="G2" s="16">
        <v>191</v>
      </c>
      <c r="H2" s="16">
        <v>194</v>
      </c>
      <c r="I2" s="16"/>
      <c r="J2" s="16"/>
      <c r="K2" s="19">
        <v>4</v>
      </c>
      <c r="L2" s="19">
        <v>767</v>
      </c>
      <c r="M2" s="20">
        <v>191.75</v>
      </c>
      <c r="N2" s="21">
        <v>2</v>
      </c>
      <c r="O2" s="22">
        <v>193.75</v>
      </c>
    </row>
    <row r="4" spans="1:17" x14ac:dyDescent="0.25">
      <c r="K4" s="8">
        <f>SUM(K2:K3)</f>
        <v>4</v>
      </c>
      <c r="L4" s="8">
        <f>SUM(L2:L3)</f>
        <v>767</v>
      </c>
      <c r="M4" s="7">
        <f>SUM(L4/K4)</f>
        <v>191.75</v>
      </c>
      <c r="N4" s="8">
        <f>SUM(N2:N3)</f>
        <v>2</v>
      </c>
      <c r="O4" s="11">
        <f>SUM(M4+N4)</f>
        <v>193.75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" name="Range1_2_1_1"/>
    <protectedRange sqref="D2" name="Range1_1_1_1_1"/>
  </protectedRanges>
  <conditionalFormatting sqref="I2">
    <cfRule type="top10" dxfId="298" priority="4" rank="1"/>
  </conditionalFormatting>
  <conditionalFormatting sqref="I2:J2">
    <cfRule type="cellIs" dxfId="297" priority="2" operator="greaterThanOrEqual">
      <formula>200</formula>
    </cfRule>
  </conditionalFormatting>
  <conditionalFormatting sqref="J2">
    <cfRule type="top10" dxfId="296" priority="3" rank="1"/>
  </conditionalFormatting>
  <hyperlinks>
    <hyperlink ref="Q1" location="'National Rankings'!A1" display="Back to Ranking" xr:uid="{F4669E00-19A5-452C-B8ED-98C89C9D542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C3C4FA7-425F-489C-A5D9-84B789CF042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F04AD-A970-4630-915B-74BF05FD28EA}">
  <sheetPr codeName="Sheet37"/>
  <dimension ref="A1:Q10"/>
  <sheetViews>
    <sheetView workbookViewId="0">
      <selection activeCell="K11" sqref="K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57</v>
      </c>
      <c r="C2" s="14">
        <v>44986</v>
      </c>
      <c r="D2" s="15" t="s">
        <v>50</v>
      </c>
      <c r="E2" s="16">
        <v>193</v>
      </c>
      <c r="F2" s="16">
        <v>194</v>
      </c>
      <c r="G2" s="16">
        <v>189</v>
      </c>
      <c r="H2" s="16">
        <v>192</v>
      </c>
      <c r="I2" s="16"/>
      <c r="J2" s="16"/>
      <c r="K2" s="19">
        <v>4</v>
      </c>
      <c r="L2" s="19">
        <v>768</v>
      </c>
      <c r="M2" s="20">
        <v>192</v>
      </c>
      <c r="N2" s="21">
        <v>2</v>
      </c>
      <c r="O2" s="22">
        <v>194</v>
      </c>
    </row>
    <row r="3" spans="1:17" x14ac:dyDescent="0.25">
      <c r="A3" s="12" t="s">
        <v>41</v>
      </c>
      <c r="B3" s="13" t="s">
        <v>57</v>
      </c>
      <c r="C3" s="14">
        <v>45056</v>
      </c>
      <c r="D3" s="15" t="s">
        <v>50</v>
      </c>
      <c r="E3" s="16">
        <v>195</v>
      </c>
      <c r="F3" s="16">
        <v>194</v>
      </c>
      <c r="G3" s="16">
        <v>190</v>
      </c>
      <c r="H3" s="16">
        <v>194</v>
      </c>
      <c r="I3" s="16"/>
      <c r="J3" s="16"/>
      <c r="K3" s="19">
        <v>4</v>
      </c>
      <c r="L3" s="19">
        <v>773</v>
      </c>
      <c r="M3" s="20">
        <v>193.25</v>
      </c>
      <c r="N3" s="21">
        <v>2</v>
      </c>
      <c r="O3" s="22">
        <v>195.25</v>
      </c>
    </row>
    <row r="4" spans="1:17" x14ac:dyDescent="0.25">
      <c r="A4" s="63" t="s">
        <v>41</v>
      </c>
      <c r="B4" s="34" t="s">
        <v>205</v>
      </c>
      <c r="C4" s="75">
        <v>45101</v>
      </c>
      <c r="D4" s="76" t="s">
        <v>50</v>
      </c>
      <c r="E4" s="64">
        <v>197</v>
      </c>
      <c r="F4" s="64">
        <v>197</v>
      </c>
      <c r="G4" s="64">
        <v>198</v>
      </c>
      <c r="H4" s="64">
        <v>198</v>
      </c>
      <c r="I4" s="64"/>
      <c r="J4" s="64"/>
      <c r="K4" s="77">
        <v>4</v>
      </c>
      <c r="L4" s="77">
        <v>790</v>
      </c>
      <c r="M4" s="78">
        <v>197.5</v>
      </c>
      <c r="N4" s="79">
        <v>2</v>
      </c>
      <c r="O4" s="80">
        <v>199.5</v>
      </c>
    </row>
    <row r="5" spans="1:17" x14ac:dyDescent="0.25">
      <c r="A5" s="12" t="s">
        <v>41</v>
      </c>
      <c r="B5" s="13" t="s">
        <v>205</v>
      </c>
      <c r="C5" s="14">
        <v>45112</v>
      </c>
      <c r="D5" s="15" t="s">
        <v>50</v>
      </c>
      <c r="E5" s="16">
        <v>193</v>
      </c>
      <c r="F5" s="16">
        <v>196</v>
      </c>
      <c r="G5" s="16">
        <v>191</v>
      </c>
      <c r="H5" s="16">
        <v>194</v>
      </c>
      <c r="I5" s="16"/>
      <c r="J5" s="16"/>
      <c r="K5" s="19">
        <v>4</v>
      </c>
      <c r="L5" s="19">
        <v>774</v>
      </c>
      <c r="M5" s="20">
        <v>193.5</v>
      </c>
      <c r="N5" s="21">
        <v>2</v>
      </c>
      <c r="O5" s="22">
        <v>195.5</v>
      </c>
    </row>
    <row r="6" spans="1:17" x14ac:dyDescent="0.25">
      <c r="A6" s="12" t="s">
        <v>41</v>
      </c>
      <c r="B6" s="13" t="s">
        <v>205</v>
      </c>
      <c r="C6" s="14">
        <v>45122</v>
      </c>
      <c r="D6" s="15" t="s">
        <v>50</v>
      </c>
      <c r="E6" s="16">
        <v>195</v>
      </c>
      <c r="F6" s="16">
        <v>197</v>
      </c>
      <c r="G6" s="16">
        <v>191</v>
      </c>
      <c r="H6" s="16">
        <v>192</v>
      </c>
      <c r="I6" s="16"/>
      <c r="J6" s="16"/>
      <c r="K6" s="19">
        <v>4</v>
      </c>
      <c r="L6" s="19">
        <v>775</v>
      </c>
      <c r="M6" s="20">
        <v>193.75</v>
      </c>
      <c r="N6" s="21">
        <v>2</v>
      </c>
      <c r="O6" s="22">
        <v>195.75</v>
      </c>
    </row>
    <row r="7" spans="1:17" x14ac:dyDescent="0.25">
      <c r="A7" s="12" t="s">
        <v>41</v>
      </c>
      <c r="B7" s="13" t="s">
        <v>205</v>
      </c>
      <c r="C7" s="14">
        <v>45150</v>
      </c>
      <c r="D7" s="15" t="s">
        <v>50</v>
      </c>
      <c r="E7" s="44">
        <v>195</v>
      </c>
      <c r="F7" s="44">
        <v>191</v>
      </c>
      <c r="G7" s="44">
        <v>190</v>
      </c>
      <c r="H7" s="44">
        <v>195</v>
      </c>
      <c r="I7" s="88">
        <v>194</v>
      </c>
      <c r="J7" s="88">
        <v>197</v>
      </c>
      <c r="K7" s="19">
        <v>6</v>
      </c>
      <c r="L7" s="19">
        <v>1162</v>
      </c>
      <c r="M7" s="20">
        <v>193.66666666666666</v>
      </c>
      <c r="N7" s="21">
        <v>4</v>
      </c>
      <c r="O7" s="22">
        <v>197.66666666666666</v>
      </c>
    </row>
    <row r="8" spans="1:17" x14ac:dyDescent="0.25">
      <c r="A8" s="12" t="s">
        <v>41</v>
      </c>
      <c r="B8" s="13" t="s">
        <v>57</v>
      </c>
      <c r="C8" s="14">
        <v>45175</v>
      </c>
      <c r="D8" s="15" t="s">
        <v>50</v>
      </c>
      <c r="E8" s="16">
        <v>191</v>
      </c>
      <c r="F8" s="16">
        <v>197</v>
      </c>
      <c r="G8" s="16">
        <v>194</v>
      </c>
      <c r="H8" s="16">
        <v>192</v>
      </c>
      <c r="I8" s="16"/>
      <c r="J8" s="16"/>
      <c r="K8" s="19">
        <v>4</v>
      </c>
      <c r="L8" s="19">
        <v>774</v>
      </c>
      <c r="M8" s="20">
        <v>193.5</v>
      </c>
      <c r="N8" s="21">
        <v>2</v>
      </c>
      <c r="O8" s="22">
        <v>195.5</v>
      </c>
    </row>
    <row r="10" spans="1:17" x14ac:dyDescent="0.25">
      <c r="K10" s="8">
        <f>SUM(K2:K9)</f>
        <v>30</v>
      </c>
      <c r="L10" s="8">
        <f>SUM(L2:L9)</f>
        <v>5816</v>
      </c>
      <c r="M10" s="7">
        <f>SUM(L10/K10)</f>
        <v>193.86666666666667</v>
      </c>
      <c r="N10" s="8">
        <f>SUM(N2:N9)</f>
        <v>16</v>
      </c>
      <c r="O10" s="11">
        <f>SUM(M10+N10)</f>
        <v>209.86666666666667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2_4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2:J2" name="Range1_3_1_3"/>
    <protectedRange algorithmName="SHA-512" hashValue="ON39YdpmFHfN9f47KpiRvqrKx0V9+erV1CNkpWzYhW/Qyc6aT8rEyCrvauWSYGZK2ia3o7vd3akF07acHAFpOA==" saltValue="yVW9XmDwTqEnmpSGai0KYg==" spinCount="100000" sqref="C5" name="Range1_49"/>
    <protectedRange algorithmName="SHA-512" hashValue="ON39YdpmFHfN9f47KpiRvqrKx0V9+erV1CNkpWzYhW/Qyc6aT8rEyCrvauWSYGZK2ia3o7vd3akF07acHAFpOA==" saltValue="yVW9XmDwTqEnmpSGai0KYg==" spinCount="100000" sqref="D5" name="Range1_1_18"/>
    <protectedRange algorithmName="SHA-512" hashValue="ON39YdpmFHfN9f47KpiRvqrKx0V9+erV1CNkpWzYhW/Qyc6aT8rEyCrvauWSYGZK2ia3o7vd3akF07acHAFpOA==" saltValue="yVW9XmDwTqEnmpSGai0KYg==" spinCount="100000" sqref="B5" name="Range1_2_2"/>
    <protectedRange algorithmName="SHA-512" hashValue="ON39YdpmFHfN9f47KpiRvqrKx0V9+erV1CNkpWzYhW/Qyc6aT8rEyCrvauWSYGZK2ia3o7vd3akF07acHAFpOA==" saltValue="yVW9XmDwTqEnmpSGai0KYg==" spinCount="100000" sqref="H5:J5" name="Range1_3_2_1"/>
    <protectedRange algorithmName="SHA-512" hashValue="ON39YdpmFHfN9f47KpiRvqrKx0V9+erV1CNkpWzYhW/Qyc6aT8rEyCrvauWSYGZK2ia3o7vd3akF07acHAFpOA==" saltValue="yVW9XmDwTqEnmpSGai0KYg==" spinCount="100000" sqref="E5:G5" name="Range1_3_1_1_1"/>
  </protectedRanges>
  <sortState xmlns:xlrd2="http://schemas.microsoft.com/office/spreadsheetml/2017/richdata2" ref="A2:O2">
    <sortCondition ref="C2"/>
  </sortState>
  <hyperlinks>
    <hyperlink ref="Q1" location="'National Rankings'!A1" display="Back to Ranking" xr:uid="{7F56AD98-CD29-4E78-96E7-8D7D9C6378F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88BB40-0818-4E4E-AAC9-0B1E52FB441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9C32D-42FE-4FDF-A54F-4790ACA53C49}"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34" t="s">
        <v>130</v>
      </c>
      <c r="C2" s="75">
        <v>45052</v>
      </c>
      <c r="D2" s="76" t="s">
        <v>94</v>
      </c>
      <c r="E2" s="64">
        <v>193.00020000000001</v>
      </c>
      <c r="F2" s="64">
        <v>196.00040000000001</v>
      </c>
      <c r="G2" s="64">
        <v>192.0001</v>
      </c>
      <c r="H2" s="64"/>
      <c r="I2" s="64"/>
      <c r="J2" s="64"/>
      <c r="K2" s="77">
        <f>COUNT(E2:J2)</f>
        <v>3</v>
      </c>
      <c r="L2" s="77">
        <f>SUM(E2:J2)</f>
        <v>581.00070000000005</v>
      </c>
      <c r="M2" s="78">
        <f>IFERROR(L2/K2,0)</f>
        <v>193.66690000000003</v>
      </c>
      <c r="N2" s="79">
        <v>2</v>
      </c>
      <c r="O2" s="80">
        <f>SUM(M2+N2)</f>
        <v>195.66690000000003</v>
      </c>
    </row>
    <row r="3" spans="1:17" x14ac:dyDescent="0.25">
      <c r="A3" s="12" t="s">
        <v>41</v>
      </c>
      <c r="B3" s="34" t="s">
        <v>130</v>
      </c>
      <c r="C3" s="14">
        <v>45087</v>
      </c>
      <c r="D3" s="15" t="s">
        <v>94</v>
      </c>
      <c r="E3" s="16">
        <v>195.001</v>
      </c>
      <c r="F3" s="16">
        <v>197.001</v>
      </c>
      <c r="G3" s="16">
        <v>197.001</v>
      </c>
      <c r="H3" s="16"/>
      <c r="I3" s="16"/>
      <c r="J3" s="16"/>
      <c r="K3" s="19">
        <v>3</v>
      </c>
      <c r="L3" s="19">
        <v>589.00300000000004</v>
      </c>
      <c r="M3" s="20">
        <v>196.33433333333335</v>
      </c>
      <c r="N3" s="21">
        <v>3</v>
      </c>
      <c r="O3" s="22">
        <v>199.33433333333335</v>
      </c>
    </row>
    <row r="4" spans="1:17" x14ac:dyDescent="0.25">
      <c r="A4" s="12" t="s">
        <v>41</v>
      </c>
      <c r="B4" s="13" t="s">
        <v>130</v>
      </c>
      <c r="C4" s="14">
        <v>45150</v>
      </c>
      <c r="D4" s="15" t="s">
        <v>50</v>
      </c>
      <c r="E4" s="16">
        <v>196</v>
      </c>
      <c r="F4" s="16">
        <v>194</v>
      </c>
      <c r="G4" s="16">
        <v>197</v>
      </c>
      <c r="H4" s="16">
        <v>199</v>
      </c>
      <c r="I4" s="16">
        <v>191</v>
      </c>
      <c r="J4" s="16">
        <v>193</v>
      </c>
      <c r="K4" s="19">
        <v>6</v>
      </c>
      <c r="L4" s="19">
        <v>1170</v>
      </c>
      <c r="M4" s="20">
        <v>195</v>
      </c>
      <c r="N4" s="21">
        <v>4</v>
      </c>
      <c r="O4" s="22">
        <v>199</v>
      </c>
    </row>
    <row r="5" spans="1:17" x14ac:dyDescent="0.25">
      <c r="A5" s="12" t="s">
        <v>28</v>
      </c>
      <c r="B5" s="13" t="s">
        <v>130</v>
      </c>
      <c r="C5" s="14">
        <v>45171</v>
      </c>
      <c r="D5" s="15" t="s">
        <v>138</v>
      </c>
      <c r="E5" s="16">
        <v>199</v>
      </c>
      <c r="F5" s="16">
        <v>199</v>
      </c>
      <c r="G5" s="16">
        <v>198</v>
      </c>
      <c r="H5" s="16">
        <v>195</v>
      </c>
      <c r="I5" s="16">
        <v>196</v>
      </c>
      <c r="J5" s="16">
        <v>191</v>
      </c>
      <c r="K5" s="19">
        <v>6</v>
      </c>
      <c r="L5" s="19">
        <v>1178</v>
      </c>
      <c r="M5" s="20">
        <v>196.33333333333334</v>
      </c>
      <c r="N5" s="21">
        <v>4</v>
      </c>
      <c r="O5" s="22">
        <v>200.33333333333334</v>
      </c>
    </row>
    <row r="7" spans="1:17" x14ac:dyDescent="0.25">
      <c r="K7" s="8">
        <f>SUM(K2:K6)</f>
        <v>18</v>
      </c>
      <c r="L7" s="8">
        <f>SUM(L2:L6)</f>
        <v>3518.0037000000002</v>
      </c>
      <c r="M7" s="7">
        <f>SUM(L7/K7)</f>
        <v>195.44465000000002</v>
      </c>
      <c r="N7" s="8">
        <f>SUM(N2:N6)</f>
        <v>13</v>
      </c>
      <c r="O7" s="11">
        <f>SUM(M7+N7)</f>
        <v>208.44465000000002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I5:J5 B5:C5 B4" name="Range1_69"/>
    <protectedRange algorithmName="SHA-512" hashValue="ON39YdpmFHfN9f47KpiRvqrKx0V9+erV1CNkpWzYhW/Qyc6aT8rEyCrvauWSYGZK2ia3o7vd3akF07acHAFpOA==" saltValue="yVW9XmDwTqEnmpSGai0KYg==" spinCount="100000" sqref="D5" name="Range1_1_33"/>
    <protectedRange algorithmName="SHA-512" hashValue="ON39YdpmFHfN9f47KpiRvqrKx0V9+erV1CNkpWzYhW/Qyc6aT8rEyCrvauWSYGZK2ia3o7vd3akF07acHAFpOA==" saltValue="yVW9XmDwTqEnmpSGai0KYg==" spinCount="100000" sqref="E5:H5" name="Range1_3_19"/>
  </protectedRanges>
  <hyperlinks>
    <hyperlink ref="Q1" location="'National Rankings'!A1" display="Back to Ranking" xr:uid="{8F22E43C-CEC9-48C7-989D-71556D68541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B23441-2374-4670-A28D-E27BEFA85B8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7DE34-682B-4232-9C31-6412C301DB73}"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34" t="s">
        <v>131</v>
      </c>
      <c r="C2" s="75">
        <v>45053</v>
      </c>
      <c r="D2" s="76" t="s">
        <v>119</v>
      </c>
      <c r="E2" s="64">
        <v>199</v>
      </c>
      <c r="F2" s="64">
        <v>195</v>
      </c>
      <c r="G2" s="64">
        <v>195</v>
      </c>
      <c r="H2" s="64">
        <v>197</v>
      </c>
      <c r="I2" s="64"/>
      <c r="J2" s="64"/>
      <c r="K2" s="77">
        <v>4</v>
      </c>
      <c r="L2" s="77">
        <v>786</v>
      </c>
      <c r="M2" s="78">
        <v>196.5</v>
      </c>
      <c r="N2" s="79">
        <v>9</v>
      </c>
      <c r="O2" s="80">
        <v>205.5</v>
      </c>
    </row>
    <row r="3" spans="1:17" x14ac:dyDescent="0.25">
      <c r="A3" s="63" t="s">
        <v>41</v>
      </c>
      <c r="B3" s="34" t="s">
        <v>131</v>
      </c>
      <c r="C3" s="75">
        <v>45081</v>
      </c>
      <c r="D3" s="76" t="s">
        <v>119</v>
      </c>
      <c r="E3" s="64">
        <v>197</v>
      </c>
      <c r="F3" s="64">
        <v>195</v>
      </c>
      <c r="G3" s="64">
        <v>190</v>
      </c>
      <c r="H3" s="64">
        <v>193</v>
      </c>
      <c r="I3" s="64"/>
      <c r="J3" s="64"/>
      <c r="K3" s="77">
        <v>4</v>
      </c>
      <c r="L3" s="77">
        <v>775</v>
      </c>
      <c r="M3" s="78">
        <v>193.75</v>
      </c>
      <c r="N3" s="79">
        <v>13</v>
      </c>
      <c r="O3" s="80">
        <v>206.75</v>
      </c>
    </row>
    <row r="4" spans="1:17" x14ac:dyDescent="0.25">
      <c r="A4" s="12" t="s">
        <v>28</v>
      </c>
      <c r="B4" s="13" t="s">
        <v>131</v>
      </c>
      <c r="C4" s="14">
        <v>45144</v>
      </c>
      <c r="D4" s="15" t="s">
        <v>119</v>
      </c>
      <c r="E4" s="16">
        <v>197</v>
      </c>
      <c r="F4" s="16">
        <v>196.001</v>
      </c>
      <c r="G4" s="16">
        <v>197</v>
      </c>
      <c r="H4" s="16">
        <v>197</v>
      </c>
      <c r="I4" s="16"/>
      <c r="J4" s="16"/>
      <c r="K4" s="19">
        <v>4</v>
      </c>
      <c r="L4" s="19">
        <v>787.00099999999998</v>
      </c>
      <c r="M4" s="20">
        <v>196.75024999999999</v>
      </c>
      <c r="N4" s="21">
        <v>13</v>
      </c>
      <c r="O4" s="22">
        <v>209.75024999999999</v>
      </c>
    </row>
    <row r="5" spans="1:17" x14ac:dyDescent="0.25">
      <c r="A5" s="12" t="s">
        <v>41</v>
      </c>
      <c r="B5" s="13" t="s">
        <v>265</v>
      </c>
      <c r="C5" s="14">
        <v>45179</v>
      </c>
      <c r="D5" s="15" t="s">
        <v>119</v>
      </c>
      <c r="E5" s="16">
        <v>197</v>
      </c>
      <c r="F5" s="16">
        <v>194</v>
      </c>
      <c r="G5" s="16">
        <v>197</v>
      </c>
      <c r="H5" s="16">
        <v>192</v>
      </c>
      <c r="I5" s="16"/>
      <c r="J5" s="16"/>
      <c r="K5" s="19">
        <v>4</v>
      </c>
      <c r="L5" s="19">
        <v>780</v>
      </c>
      <c r="M5" s="20">
        <v>195</v>
      </c>
      <c r="N5" s="21">
        <v>13</v>
      </c>
      <c r="O5" s="22">
        <v>208</v>
      </c>
    </row>
    <row r="7" spans="1:17" x14ac:dyDescent="0.25">
      <c r="K7" s="8">
        <f>SUM(K2:K6)</f>
        <v>16</v>
      </c>
      <c r="L7" s="8">
        <f>SUM(L2:L6)</f>
        <v>3128.0010000000002</v>
      </c>
      <c r="M7" s="7">
        <f>SUM(L7/K7)</f>
        <v>195.50006250000001</v>
      </c>
      <c r="N7" s="8">
        <f>SUM(N2:N6)</f>
        <v>48</v>
      </c>
      <c r="O7" s="11">
        <f>SUM(M7+N7)</f>
        <v>243.50006250000001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_1"/>
  </protectedRanges>
  <hyperlinks>
    <hyperlink ref="Q1" location="'National Rankings'!A1" display="Back to Ranking" xr:uid="{08CC1F35-D245-4168-B411-8F6125ECA7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2E37FD9-3AE6-48BD-B2C3-B89FCA5BFF1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C10C3-AD1E-4F2F-9777-21FDD110AD88}">
  <dimension ref="A1:Q9"/>
  <sheetViews>
    <sheetView workbookViewId="0">
      <selection activeCell="K10" sqref="K10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63" t="s">
        <v>41</v>
      </c>
      <c r="B2" s="34" t="s">
        <v>159</v>
      </c>
      <c r="C2" s="75">
        <v>45067</v>
      </c>
      <c r="D2" s="76" t="s">
        <v>154</v>
      </c>
      <c r="E2" s="64">
        <v>192</v>
      </c>
      <c r="F2" s="64">
        <v>198</v>
      </c>
      <c r="G2" s="64">
        <v>194</v>
      </c>
      <c r="H2" s="64">
        <v>190</v>
      </c>
      <c r="I2" s="64"/>
      <c r="J2" s="64"/>
      <c r="K2" s="77">
        <v>4</v>
      </c>
      <c r="L2" s="77">
        <v>774</v>
      </c>
      <c r="M2" s="78">
        <v>193.5</v>
      </c>
      <c r="N2" s="79">
        <v>4</v>
      </c>
      <c r="O2" s="80">
        <v>197.5</v>
      </c>
    </row>
    <row r="3" spans="1:17" x14ac:dyDescent="0.25">
      <c r="A3" s="63" t="s">
        <v>41</v>
      </c>
      <c r="B3" s="34" t="s">
        <v>159</v>
      </c>
      <c r="C3" s="75">
        <v>45070</v>
      </c>
      <c r="D3" s="76" t="s">
        <v>51</v>
      </c>
      <c r="E3" s="64">
        <v>199</v>
      </c>
      <c r="F3" s="64">
        <v>192</v>
      </c>
      <c r="G3" s="64">
        <v>196</v>
      </c>
      <c r="H3" s="64">
        <v>196</v>
      </c>
      <c r="I3" s="64"/>
      <c r="J3" s="64"/>
      <c r="K3" s="77">
        <v>4</v>
      </c>
      <c r="L3" s="77">
        <v>783</v>
      </c>
      <c r="M3" s="78">
        <v>195.75</v>
      </c>
      <c r="N3" s="79">
        <v>4</v>
      </c>
      <c r="O3" s="80">
        <v>199.75</v>
      </c>
    </row>
    <row r="4" spans="1:17" x14ac:dyDescent="0.25">
      <c r="A4" s="63" t="s">
        <v>41</v>
      </c>
      <c r="B4" s="34" t="s">
        <v>159</v>
      </c>
      <c r="C4" s="75">
        <v>45095</v>
      </c>
      <c r="D4" s="76" t="s">
        <v>154</v>
      </c>
      <c r="E4" s="64">
        <v>194</v>
      </c>
      <c r="F4" s="64">
        <v>196</v>
      </c>
      <c r="G4" s="64">
        <v>195</v>
      </c>
      <c r="H4" s="64">
        <v>195</v>
      </c>
      <c r="I4" s="64"/>
      <c r="J4" s="64"/>
      <c r="K4" s="77">
        <v>4</v>
      </c>
      <c r="L4" s="77">
        <v>780</v>
      </c>
      <c r="M4" s="78">
        <v>195</v>
      </c>
      <c r="N4" s="79">
        <v>2</v>
      </c>
      <c r="O4" s="80">
        <v>197</v>
      </c>
    </row>
    <row r="5" spans="1:17" x14ac:dyDescent="0.25">
      <c r="A5" s="63" t="s">
        <v>41</v>
      </c>
      <c r="B5" s="34" t="s">
        <v>159</v>
      </c>
      <c r="C5" s="75">
        <v>45105</v>
      </c>
      <c r="D5" s="76" t="s">
        <v>51</v>
      </c>
      <c r="E5" s="64">
        <v>195</v>
      </c>
      <c r="F5" s="64">
        <v>195</v>
      </c>
      <c r="G5" s="64">
        <v>198</v>
      </c>
      <c r="H5" s="64">
        <v>197</v>
      </c>
      <c r="I5" s="64"/>
      <c r="J5" s="64"/>
      <c r="K5" s="77">
        <v>4</v>
      </c>
      <c r="L5" s="77">
        <v>785</v>
      </c>
      <c r="M5" s="78">
        <v>196.25</v>
      </c>
      <c r="N5" s="79">
        <v>2</v>
      </c>
      <c r="O5" s="80">
        <v>198.25</v>
      </c>
    </row>
    <row r="6" spans="1:17" x14ac:dyDescent="0.25">
      <c r="A6" s="12" t="s">
        <v>41</v>
      </c>
      <c r="B6" s="13" t="s">
        <v>159</v>
      </c>
      <c r="C6" s="14">
        <v>45158</v>
      </c>
      <c r="D6" s="15" t="s">
        <v>154</v>
      </c>
      <c r="E6" s="16">
        <v>198</v>
      </c>
      <c r="F6" s="16">
        <v>196</v>
      </c>
      <c r="G6" s="16">
        <v>195</v>
      </c>
      <c r="H6" s="16">
        <v>194</v>
      </c>
      <c r="I6" s="16"/>
      <c r="J6" s="16"/>
      <c r="K6" s="19">
        <v>4</v>
      </c>
      <c r="L6" s="19">
        <v>783</v>
      </c>
      <c r="M6" s="20">
        <v>195.75</v>
      </c>
      <c r="N6" s="21">
        <v>3</v>
      </c>
      <c r="O6" s="22">
        <v>198.75</v>
      </c>
    </row>
    <row r="7" spans="1:17" x14ac:dyDescent="0.25">
      <c r="A7" s="12" t="s">
        <v>41</v>
      </c>
      <c r="B7" s="13" t="s">
        <v>159</v>
      </c>
      <c r="C7" s="14">
        <v>8654</v>
      </c>
      <c r="D7" s="15" t="s">
        <v>51</v>
      </c>
      <c r="E7" s="16">
        <v>198</v>
      </c>
      <c r="F7" s="16">
        <v>198</v>
      </c>
      <c r="G7" s="16">
        <v>194</v>
      </c>
      <c r="H7" s="16">
        <v>189</v>
      </c>
      <c r="I7" s="16">
        <v>0</v>
      </c>
      <c r="J7" s="16">
        <v>0</v>
      </c>
      <c r="K7" s="19">
        <v>6</v>
      </c>
      <c r="L7" s="19">
        <v>779</v>
      </c>
      <c r="M7" s="20">
        <v>129.83333333333334</v>
      </c>
      <c r="N7" s="21">
        <v>4</v>
      </c>
      <c r="O7" s="22">
        <v>133.83333333333334</v>
      </c>
    </row>
    <row r="9" spans="1:17" x14ac:dyDescent="0.25">
      <c r="K9" s="8">
        <f>SUM(K2:K8)</f>
        <v>26</v>
      </c>
      <c r="L9" s="8">
        <f>SUM(L2:L8)</f>
        <v>4684</v>
      </c>
      <c r="M9" s="11">
        <f>SUM(L9/K9)</f>
        <v>180.15384615384616</v>
      </c>
      <c r="N9" s="8">
        <f>SUM(N2:N8)</f>
        <v>19</v>
      </c>
      <c r="O9" s="11">
        <f>SUM(M9+N9)</f>
        <v>199.15384615384616</v>
      </c>
    </row>
  </sheetData>
  <hyperlinks>
    <hyperlink ref="Q1" location="'National Rankings'!A1" display="Back to Ranking" xr:uid="{A790BACF-DE22-4407-9F4A-9BA82B981446}"/>
  </hyperlinks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2CE57-D568-4FBE-8709-5D39DF0FBDAD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63" t="s">
        <v>41</v>
      </c>
      <c r="B2" s="34" t="s">
        <v>196</v>
      </c>
      <c r="C2" s="75">
        <v>45087</v>
      </c>
      <c r="D2" s="76" t="s">
        <v>94</v>
      </c>
      <c r="E2" s="64">
        <v>193.00200000000001</v>
      </c>
      <c r="F2" s="64">
        <v>197.00299999999999</v>
      </c>
      <c r="G2" s="64">
        <v>198.01</v>
      </c>
      <c r="H2" s="64"/>
      <c r="I2" s="64"/>
      <c r="J2" s="64"/>
      <c r="K2" s="77">
        <v>3</v>
      </c>
      <c r="L2" s="77">
        <v>588.01499999999999</v>
      </c>
      <c r="M2" s="78">
        <v>196.005</v>
      </c>
      <c r="N2" s="79">
        <v>2</v>
      </c>
      <c r="O2" s="80">
        <v>198.005</v>
      </c>
    </row>
    <row r="4" spans="1:17" x14ac:dyDescent="0.25">
      <c r="K4" s="8">
        <f>SUM(K2:K3)</f>
        <v>3</v>
      </c>
      <c r="L4" s="8">
        <f>SUM(L2:L3)</f>
        <v>588.01499999999999</v>
      </c>
      <c r="M4" s="11">
        <f>SUM(L4/K4)</f>
        <v>196.005</v>
      </c>
      <c r="N4" s="8">
        <f>SUM(N2:N3)</f>
        <v>2</v>
      </c>
      <c r="O4" s="11">
        <f>SUM(M4+N4)</f>
        <v>198.005</v>
      </c>
    </row>
  </sheetData>
  <hyperlinks>
    <hyperlink ref="Q1" location="'National Rankings'!A1" display="Back to Ranking" xr:uid="{148BA362-858A-4759-A004-90F5015BD4BD}"/>
  </hyperlinks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BA317-2D39-4493-B7BC-4C91CE0C46E7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63" t="s">
        <v>41</v>
      </c>
      <c r="B2" s="34" t="s">
        <v>160</v>
      </c>
      <c r="C2" s="75">
        <v>45066</v>
      </c>
      <c r="D2" s="76" t="s">
        <v>163</v>
      </c>
      <c r="E2" s="64">
        <v>197</v>
      </c>
      <c r="F2" s="64">
        <v>190</v>
      </c>
      <c r="G2" s="64">
        <v>193</v>
      </c>
      <c r="H2" s="64">
        <v>194</v>
      </c>
      <c r="I2" s="64"/>
      <c r="J2" s="64"/>
      <c r="K2" s="77">
        <v>4</v>
      </c>
      <c r="L2" s="77">
        <v>774</v>
      </c>
      <c r="M2" s="78">
        <v>193.5</v>
      </c>
      <c r="N2" s="79">
        <v>4</v>
      </c>
      <c r="O2" s="80">
        <v>197.5</v>
      </c>
    </row>
    <row r="4" spans="1:17" x14ac:dyDescent="0.25">
      <c r="K4" s="8">
        <f>SUM(K2:K3)</f>
        <v>4</v>
      </c>
      <c r="L4" s="8">
        <f>SUM(L2:L3)</f>
        <v>774</v>
      </c>
      <c r="M4" s="11">
        <f>SUM(L4/K4)</f>
        <v>193.5</v>
      </c>
      <c r="N4" s="8">
        <f>SUM(N2:N3)</f>
        <v>4</v>
      </c>
      <c r="O4" s="11">
        <f>SUM(M4+N4)</f>
        <v>197.5</v>
      </c>
    </row>
  </sheetData>
  <hyperlinks>
    <hyperlink ref="Q1" location="'National Rankings'!A1" display="Back to Ranking" xr:uid="{472D919E-7F15-4F7E-92BF-934C97ACDE30}"/>
  </hyperlinks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49BC8-7AFD-4215-AF54-E6CDA5C8B8B7}">
  <dimension ref="A1:Q13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34" t="s">
        <v>112</v>
      </c>
      <c r="C2" s="14">
        <v>44661</v>
      </c>
      <c r="D2" s="15" t="s">
        <v>110</v>
      </c>
      <c r="E2" s="64">
        <v>194</v>
      </c>
      <c r="F2" s="64">
        <v>194</v>
      </c>
      <c r="G2" s="64">
        <v>196</v>
      </c>
      <c r="H2" s="64">
        <v>198</v>
      </c>
      <c r="I2" s="16"/>
      <c r="J2" s="16"/>
      <c r="K2" s="19">
        <v>4</v>
      </c>
      <c r="L2" s="19">
        <v>782</v>
      </c>
      <c r="M2" s="20">
        <v>195.5</v>
      </c>
      <c r="N2" s="21">
        <v>9</v>
      </c>
      <c r="O2" s="22">
        <v>204.5</v>
      </c>
    </row>
    <row r="3" spans="1:17" x14ac:dyDescent="0.25">
      <c r="A3" s="12" t="s">
        <v>28</v>
      </c>
      <c r="B3" s="13" t="s">
        <v>112</v>
      </c>
      <c r="C3" s="14">
        <v>45046</v>
      </c>
      <c r="D3" s="15" t="s">
        <v>117</v>
      </c>
      <c r="E3" s="64">
        <v>195</v>
      </c>
      <c r="F3" s="64">
        <v>191</v>
      </c>
      <c r="G3" s="64">
        <v>196</v>
      </c>
      <c r="H3" s="64">
        <v>196</v>
      </c>
      <c r="I3" s="16"/>
      <c r="J3" s="16"/>
      <c r="K3" s="19">
        <v>4</v>
      </c>
      <c r="L3" s="19">
        <v>778</v>
      </c>
      <c r="M3" s="20">
        <v>194.5</v>
      </c>
      <c r="N3" s="21">
        <v>3</v>
      </c>
      <c r="O3" s="22">
        <v>197.5</v>
      </c>
    </row>
    <row r="4" spans="1:17" x14ac:dyDescent="0.25">
      <c r="A4" s="63" t="s">
        <v>28</v>
      </c>
      <c r="B4" s="34" t="s">
        <v>112</v>
      </c>
      <c r="C4" s="75">
        <v>45060</v>
      </c>
      <c r="D4" s="76" t="s">
        <v>110</v>
      </c>
      <c r="E4" s="64">
        <v>193</v>
      </c>
      <c r="F4" s="64">
        <v>185</v>
      </c>
      <c r="G4" s="64">
        <v>192</v>
      </c>
      <c r="H4" s="64">
        <v>184</v>
      </c>
      <c r="I4" s="64"/>
      <c r="J4" s="64"/>
      <c r="K4" s="77">
        <v>4</v>
      </c>
      <c r="L4" s="77">
        <v>754</v>
      </c>
      <c r="M4" s="78">
        <v>188.5</v>
      </c>
      <c r="N4" s="79">
        <v>2</v>
      </c>
      <c r="O4" s="80">
        <v>190.5</v>
      </c>
    </row>
    <row r="5" spans="1:17" x14ac:dyDescent="0.25">
      <c r="A5" s="63" t="s">
        <v>41</v>
      </c>
      <c r="B5" s="13" t="s">
        <v>112</v>
      </c>
      <c r="C5" s="14">
        <v>45074</v>
      </c>
      <c r="D5" s="15" t="s">
        <v>117</v>
      </c>
      <c r="E5" s="64">
        <v>191</v>
      </c>
      <c r="F5" s="64">
        <v>196</v>
      </c>
      <c r="G5" s="64">
        <v>196</v>
      </c>
      <c r="H5" s="64">
        <v>195</v>
      </c>
      <c r="I5" s="16"/>
      <c r="J5" s="16"/>
      <c r="K5" s="19">
        <v>4</v>
      </c>
      <c r="L5" s="19">
        <v>778</v>
      </c>
      <c r="M5" s="20">
        <v>194.5</v>
      </c>
      <c r="N5" s="21">
        <v>4</v>
      </c>
      <c r="O5" s="22">
        <v>198.5</v>
      </c>
    </row>
    <row r="6" spans="1:17" x14ac:dyDescent="0.25">
      <c r="A6" s="12" t="s">
        <v>41</v>
      </c>
      <c r="B6" s="13" t="s">
        <v>112</v>
      </c>
      <c r="C6" s="14">
        <v>45088</v>
      </c>
      <c r="D6" s="15" t="s">
        <v>110</v>
      </c>
      <c r="E6" s="16">
        <v>199</v>
      </c>
      <c r="F6" s="16">
        <v>198</v>
      </c>
      <c r="G6" s="16">
        <v>197</v>
      </c>
      <c r="H6" s="16">
        <v>193</v>
      </c>
      <c r="I6" s="16"/>
      <c r="J6" s="16"/>
      <c r="K6" s="19">
        <v>4</v>
      </c>
      <c r="L6" s="19">
        <v>787</v>
      </c>
      <c r="M6" s="20">
        <v>196.75</v>
      </c>
      <c r="N6" s="21">
        <v>11</v>
      </c>
      <c r="O6" s="22">
        <v>207.75</v>
      </c>
    </row>
    <row r="7" spans="1:17" x14ac:dyDescent="0.25">
      <c r="A7" s="12" t="s">
        <v>28</v>
      </c>
      <c r="B7" s="13" t="s">
        <v>112</v>
      </c>
      <c r="C7" s="14">
        <v>45116</v>
      </c>
      <c r="D7" s="15" t="s">
        <v>110</v>
      </c>
      <c r="E7" s="16">
        <v>199</v>
      </c>
      <c r="F7" s="16">
        <v>197</v>
      </c>
      <c r="G7" s="16">
        <v>196</v>
      </c>
      <c r="H7" s="16">
        <v>196</v>
      </c>
      <c r="I7" s="16"/>
      <c r="J7" s="16"/>
      <c r="K7" s="19">
        <v>4</v>
      </c>
      <c r="L7" s="19">
        <v>788</v>
      </c>
      <c r="M7" s="20">
        <v>197</v>
      </c>
      <c r="N7" s="21">
        <v>7</v>
      </c>
      <c r="O7" s="22">
        <v>204</v>
      </c>
    </row>
    <row r="8" spans="1:17" x14ac:dyDescent="0.25">
      <c r="A8" s="12" t="s">
        <v>41</v>
      </c>
      <c r="B8" s="13" t="s">
        <v>112</v>
      </c>
      <c r="C8" s="14">
        <v>45130</v>
      </c>
      <c r="D8" s="15" t="s">
        <v>117</v>
      </c>
      <c r="E8" s="16">
        <v>195</v>
      </c>
      <c r="F8" s="16">
        <v>196</v>
      </c>
      <c r="G8" s="16">
        <v>193</v>
      </c>
      <c r="H8" s="16">
        <v>193</v>
      </c>
      <c r="I8" s="16">
        <v>198</v>
      </c>
      <c r="J8" s="16">
        <v>195</v>
      </c>
      <c r="K8" s="19">
        <v>6</v>
      </c>
      <c r="L8" s="19">
        <v>1170</v>
      </c>
      <c r="M8" s="20">
        <v>195</v>
      </c>
      <c r="N8" s="21">
        <v>10</v>
      </c>
      <c r="O8" s="22">
        <v>205</v>
      </c>
    </row>
    <row r="9" spans="1:17" x14ac:dyDescent="0.25">
      <c r="A9" s="12" t="s">
        <v>28</v>
      </c>
      <c r="B9" s="13" t="s">
        <v>112</v>
      </c>
      <c r="C9" s="14">
        <v>45151</v>
      </c>
      <c r="D9" s="15" t="s">
        <v>110</v>
      </c>
      <c r="E9" s="16">
        <v>195</v>
      </c>
      <c r="F9" s="16">
        <v>191</v>
      </c>
      <c r="G9" s="16">
        <v>196</v>
      </c>
      <c r="H9" s="16">
        <v>192</v>
      </c>
      <c r="I9" s="16">
        <v>193</v>
      </c>
      <c r="J9" s="16">
        <v>193</v>
      </c>
      <c r="K9" s="19">
        <v>6</v>
      </c>
      <c r="L9" s="19">
        <v>1160</v>
      </c>
      <c r="M9" s="20">
        <v>193.33333333333334</v>
      </c>
      <c r="N9" s="21">
        <v>4</v>
      </c>
      <c r="O9" s="22">
        <v>197.33333333333334</v>
      </c>
    </row>
    <row r="10" spans="1:17" x14ac:dyDescent="0.25">
      <c r="A10" s="12" t="s">
        <v>28</v>
      </c>
      <c r="B10" s="13" t="s">
        <v>112</v>
      </c>
      <c r="C10" s="14">
        <v>45179</v>
      </c>
      <c r="D10" s="15" t="s">
        <v>110</v>
      </c>
      <c r="E10" s="16">
        <v>199</v>
      </c>
      <c r="F10" s="16">
        <v>195</v>
      </c>
      <c r="G10" s="16">
        <v>197.001</v>
      </c>
      <c r="H10" s="16">
        <v>195</v>
      </c>
      <c r="I10" s="16">
        <v>197</v>
      </c>
      <c r="J10" s="16">
        <v>197</v>
      </c>
      <c r="K10" s="19">
        <v>6</v>
      </c>
      <c r="L10" s="19">
        <v>1180.001</v>
      </c>
      <c r="M10" s="20">
        <v>196.66683333333333</v>
      </c>
      <c r="N10" s="21">
        <v>16</v>
      </c>
      <c r="O10" s="22">
        <v>212.66683333333333</v>
      </c>
    </row>
    <row r="11" spans="1:17" x14ac:dyDescent="0.25">
      <c r="A11" s="12" t="s">
        <v>41</v>
      </c>
      <c r="B11" s="13" t="s">
        <v>112</v>
      </c>
      <c r="C11" s="14">
        <v>45207</v>
      </c>
      <c r="D11" s="15" t="s">
        <v>110</v>
      </c>
      <c r="E11" s="16">
        <v>193</v>
      </c>
      <c r="F11" s="16">
        <v>188</v>
      </c>
      <c r="G11" s="16">
        <v>191</v>
      </c>
      <c r="H11" s="16">
        <v>193</v>
      </c>
      <c r="I11" s="16"/>
      <c r="J11" s="16"/>
      <c r="K11" s="19">
        <v>4</v>
      </c>
      <c r="L11" s="19">
        <v>765</v>
      </c>
      <c r="M11" s="20">
        <v>191.25</v>
      </c>
      <c r="N11" s="21">
        <v>5</v>
      </c>
      <c r="O11" s="22">
        <v>196.25</v>
      </c>
    </row>
    <row r="13" spans="1:17" x14ac:dyDescent="0.25">
      <c r="K13" s="8">
        <f>SUM(K2:K12)</f>
        <v>46</v>
      </c>
      <c r="L13" s="8">
        <f>SUM(L2:L12)</f>
        <v>8942.0010000000002</v>
      </c>
      <c r="M13" s="7">
        <f>SUM(L13/K13)</f>
        <v>194.39132608695652</v>
      </c>
      <c r="N13" s="8">
        <f>SUM(N2:N12)</f>
        <v>71</v>
      </c>
      <c r="O13" s="11">
        <f>SUM(M13+N13)</f>
        <v>265.3913260869565</v>
      </c>
    </row>
  </sheetData>
  <protectedRanges>
    <protectedRange sqref="B2:C3" name="Range1_2_1_1_1"/>
    <protectedRange sqref="D2:D3" name="Range1_1_1_1_1_1"/>
    <protectedRange algorithmName="SHA-512" hashValue="ON39YdpmFHfN9f47KpiRvqrKx0V9+erV1CNkpWzYhW/Qyc6aT8rEyCrvauWSYGZK2ia3o7vd3akF07acHAFpOA==" saltValue="yVW9XmDwTqEnmpSGai0KYg==" spinCount="100000" sqref="I9:J9 B9:C9" name="Range1_17"/>
    <protectedRange algorithmName="SHA-512" hashValue="ON39YdpmFHfN9f47KpiRvqrKx0V9+erV1CNkpWzYhW/Qyc6aT8rEyCrvauWSYGZK2ia3o7vd3akF07acHAFpOA==" saltValue="yVW9XmDwTqEnmpSGai0KYg==" spinCount="100000" sqref="D9" name="Range1_1_12"/>
    <protectedRange algorithmName="SHA-512" hashValue="ON39YdpmFHfN9f47KpiRvqrKx0V9+erV1CNkpWzYhW/Qyc6aT8rEyCrvauWSYGZK2ia3o7vd3akF07acHAFpOA==" saltValue="yVW9XmDwTqEnmpSGai0KYg==" spinCount="100000" sqref="E9:H9" name="Range1_3_6"/>
    <protectedRange algorithmName="SHA-512" hashValue="ON39YdpmFHfN9f47KpiRvqrKx0V9+erV1CNkpWzYhW/Qyc6aT8rEyCrvauWSYGZK2ia3o7vd3akF07acHAFpOA==" saltValue="yVW9XmDwTqEnmpSGai0KYg==" spinCount="100000" sqref="I10:J10 B10" name="Range1_21"/>
    <protectedRange algorithmName="SHA-512" hashValue="ON39YdpmFHfN9f47KpiRvqrKx0V9+erV1CNkpWzYhW/Qyc6aT8rEyCrvauWSYGZK2ia3o7vd3akF07acHAFpOA==" saltValue="yVW9XmDwTqEnmpSGai0KYg==" spinCount="100000" sqref="D10" name="Range1_1_16"/>
    <protectedRange algorithmName="SHA-512" hashValue="ON39YdpmFHfN9f47KpiRvqrKx0V9+erV1CNkpWzYhW/Qyc6aT8rEyCrvauWSYGZK2ia3o7vd3akF07acHAFpOA==" saltValue="yVW9XmDwTqEnmpSGai0KYg==" spinCount="100000" sqref="E10:H10" name="Range1_3_7"/>
    <protectedRange algorithmName="SHA-512" hashValue="ON39YdpmFHfN9f47KpiRvqrKx0V9+erV1CNkpWzYhW/Qyc6aT8rEyCrvauWSYGZK2ia3o7vd3akF07acHAFpOA==" saltValue="yVW9XmDwTqEnmpSGai0KYg==" spinCount="100000" sqref="I11:J11 B11:C11" name="Range1_26"/>
    <protectedRange algorithmName="SHA-512" hashValue="ON39YdpmFHfN9f47KpiRvqrKx0V9+erV1CNkpWzYhW/Qyc6aT8rEyCrvauWSYGZK2ia3o7vd3akF07acHAFpOA==" saltValue="yVW9XmDwTqEnmpSGai0KYg==" spinCount="100000" sqref="D11" name="Range1_1_20"/>
    <protectedRange algorithmName="SHA-512" hashValue="ON39YdpmFHfN9f47KpiRvqrKx0V9+erV1CNkpWzYhW/Qyc6aT8rEyCrvauWSYGZK2ia3o7vd3akF07acHAFpOA==" saltValue="yVW9XmDwTqEnmpSGai0KYg==" spinCount="100000" sqref="E11:H11" name="Range1_3_8"/>
  </protectedRanges>
  <hyperlinks>
    <hyperlink ref="Q1" location="'National Rankings'!A1" display="Back to Ranking" xr:uid="{804A68E2-588A-4F24-B14A-1139289D061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D29D543-EE76-4E2A-AC3F-357FBD5BAE3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F9AF2-7EE8-494C-9AD9-4214250A7FFC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83</v>
      </c>
      <c r="C2" s="14">
        <v>44989</v>
      </c>
      <c r="D2" s="15" t="s">
        <v>30</v>
      </c>
      <c r="E2" s="16">
        <v>177</v>
      </c>
      <c r="F2" s="16">
        <v>139</v>
      </c>
      <c r="G2" s="16">
        <v>174</v>
      </c>
      <c r="H2" s="16">
        <v>183</v>
      </c>
      <c r="I2" s="16"/>
      <c r="J2" s="16"/>
      <c r="K2" s="19">
        <v>4</v>
      </c>
      <c r="L2" s="19">
        <v>673</v>
      </c>
      <c r="M2" s="20">
        <v>168.25</v>
      </c>
      <c r="N2" s="21">
        <v>2</v>
      </c>
      <c r="O2" s="22">
        <v>170.25</v>
      </c>
    </row>
    <row r="4" spans="1:17" x14ac:dyDescent="0.25">
      <c r="K4" s="8">
        <f>SUM(K2:K3)</f>
        <v>4</v>
      </c>
      <c r="L4" s="8">
        <f>SUM(L2:L3)</f>
        <v>673</v>
      </c>
      <c r="M4" s="7">
        <f>SUM(L4/K4)</f>
        <v>168.25</v>
      </c>
      <c r="N4" s="8">
        <f>SUM(N2:N3)</f>
        <v>2</v>
      </c>
      <c r="O4" s="11">
        <f>SUM(M4+N4)</f>
        <v>170.25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2_4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2:J2" name="Range1_3_1_3"/>
  </protectedRanges>
  <hyperlinks>
    <hyperlink ref="Q1" location="'National Rankings'!A1" display="Back to Ranking" xr:uid="{09DF8849-C2A0-47D1-A45B-BC29E51E19F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FC8501F-6703-48F6-B321-F1D187EC4E8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C7D6F-C207-4BD1-9555-21E01FD941F3}">
  <sheetPr codeName="Sheet69"/>
  <dimension ref="A1:Q19"/>
  <sheetViews>
    <sheetView workbookViewId="0">
      <selection activeCell="K20" sqref="K2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28</v>
      </c>
      <c r="B2" s="13" t="s">
        <v>45</v>
      </c>
      <c r="C2" s="14">
        <v>44996</v>
      </c>
      <c r="D2" s="15" t="s">
        <v>70</v>
      </c>
      <c r="E2" s="16">
        <v>197</v>
      </c>
      <c r="F2" s="16">
        <v>199.01</v>
      </c>
      <c r="G2" s="16">
        <v>196</v>
      </c>
      <c r="H2" s="16">
        <v>195</v>
      </c>
      <c r="I2" s="16"/>
      <c r="J2" s="16"/>
      <c r="K2" s="19">
        <v>4</v>
      </c>
      <c r="L2" s="19">
        <v>787.01</v>
      </c>
      <c r="M2" s="20">
        <v>196.7525</v>
      </c>
      <c r="N2" s="21">
        <v>7</v>
      </c>
      <c r="O2" s="22">
        <v>203.75</v>
      </c>
    </row>
    <row r="3" spans="1:17" ht="15" customHeight="1" x14ac:dyDescent="0.25">
      <c r="A3" s="12" t="s">
        <v>28</v>
      </c>
      <c r="B3" s="13" t="s">
        <v>45</v>
      </c>
      <c r="C3" s="14">
        <v>45017</v>
      </c>
      <c r="D3" s="15" t="s">
        <v>35</v>
      </c>
      <c r="E3" s="16">
        <v>199</v>
      </c>
      <c r="F3" s="16">
        <v>198</v>
      </c>
      <c r="G3" s="45">
        <v>200</v>
      </c>
      <c r="H3" s="16">
        <v>198.01</v>
      </c>
      <c r="I3" s="16"/>
      <c r="J3" s="16"/>
      <c r="K3" s="19">
        <v>4</v>
      </c>
      <c r="L3" s="19">
        <v>795.01</v>
      </c>
      <c r="M3" s="20">
        <v>198.7525</v>
      </c>
      <c r="N3" s="21">
        <v>11</v>
      </c>
      <c r="O3" s="22">
        <v>209.7525</v>
      </c>
    </row>
    <row r="4" spans="1:17" ht="15" customHeight="1" x14ac:dyDescent="0.25">
      <c r="A4" s="63" t="s">
        <v>28</v>
      </c>
      <c r="B4" s="34" t="s">
        <v>45</v>
      </c>
      <c r="C4" s="75">
        <v>45052</v>
      </c>
      <c r="D4" s="76" t="s">
        <v>35</v>
      </c>
      <c r="E4" s="64">
        <v>198</v>
      </c>
      <c r="F4" s="64">
        <v>196</v>
      </c>
      <c r="G4" s="64">
        <v>197</v>
      </c>
      <c r="H4" s="64">
        <v>198.01</v>
      </c>
      <c r="I4" s="64"/>
      <c r="J4" s="64"/>
      <c r="K4" s="77">
        <v>4</v>
      </c>
      <c r="L4" s="77">
        <v>789.01</v>
      </c>
      <c r="M4" s="78">
        <v>197.2525</v>
      </c>
      <c r="N4" s="79">
        <v>4</v>
      </c>
      <c r="O4" s="80">
        <v>201.2525</v>
      </c>
    </row>
    <row r="5" spans="1:17" x14ac:dyDescent="0.25">
      <c r="A5" s="12" t="s">
        <v>41</v>
      </c>
      <c r="B5" s="13" t="s">
        <v>45</v>
      </c>
      <c r="C5" s="14">
        <v>45059</v>
      </c>
      <c r="D5" s="14" t="s">
        <v>147</v>
      </c>
      <c r="E5" s="64">
        <v>194</v>
      </c>
      <c r="F5" s="64">
        <v>197</v>
      </c>
      <c r="G5" s="64">
        <v>193</v>
      </c>
      <c r="H5" s="64">
        <v>195</v>
      </c>
      <c r="I5" s="16"/>
      <c r="J5" s="16"/>
      <c r="K5" s="19">
        <v>4</v>
      </c>
      <c r="L5" s="19">
        <v>779</v>
      </c>
      <c r="M5" s="20">
        <v>194.75</v>
      </c>
      <c r="N5" s="21">
        <v>2</v>
      </c>
      <c r="O5" s="22">
        <v>196.75</v>
      </c>
    </row>
    <row r="6" spans="1:17" x14ac:dyDescent="0.25">
      <c r="A6" s="63" t="s">
        <v>41</v>
      </c>
      <c r="B6" s="34" t="s">
        <v>45</v>
      </c>
      <c r="C6" s="75">
        <v>45080</v>
      </c>
      <c r="D6" s="76" t="s">
        <v>35</v>
      </c>
      <c r="E6" s="64">
        <v>197</v>
      </c>
      <c r="F6" s="64">
        <v>195</v>
      </c>
      <c r="G6" s="64">
        <v>198</v>
      </c>
      <c r="H6" s="64">
        <v>198.01</v>
      </c>
      <c r="I6" s="64"/>
      <c r="J6" s="64"/>
      <c r="K6" s="77">
        <v>4</v>
      </c>
      <c r="L6" s="77">
        <v>788.01</v>
      </c>
      <c r="M6" s="78">
        <v>197.0025</v>
      </c>
      <c r="N6" s="79">
        <v>9</v>
      </c>
      <c r="O6" s="80">
        <v>206.0025</v>
      </c>
    </row>
    <row r="7" spans="1:17" x14ac:dyDescent="0.25">
      <c r="A7" s="12" t="s">
        <v>41</v>
      </c>
      <c r="B7" s="13" t="s">
        <v>45</v>
      </c>
      <c r="C7" s="14">
        <v>45087</v>
      </c>
      <c r="D7" s="15" t="s">
        <v>70</v>
      </c>
      <c r="E7" s="45">
        <v>200</v>
      </c>
      <c r="F7" s="16">
        <v>195</v>
      </c>
      <c r="G7" s="16">
        <v>196</v>
      </c>
      <c r="H7" s="16">
        <v>198</v>
      </c>
      <c r="I7" s="16"/>
      <c r="J7" s="16"/>
      <c r="K7" s="19">
        <v>4</v>
      </c>
      <c r="L7" s="19">
        <v>789</v>
      </c>
      <c r="M7" s="20">
        <v>197.25</v>
      </c>
      <c r="N7" s="21">
        <v>5</v>
      </c>
      <c r="O7" s="22">
        <v>202.25</v>
      </c>
    </row>
    <row r="8" spans="1:17" x14ac:dyDescent="0.25">
      <c r="A8" s="63" t="s">
        <v>41</v>
      </c>
      <c r="B8" s="13" t="s">
        <v>45</v>
      </c>
      <c r="C8" s="14">
        <v>45108</v>
      </c>
      <c r="D8" s="15" t="s">
        <v>35</v>
      </c>
      <c r="E8" s="16">
        <v>198.01</v>
      </c>
      <c r="F8" s="16">
        <v>191</v>
      </c>
      <c r="G8" s="16">
        <v>197.01</v>
      </c>
      <c r="H8" s="16">
        <v>194</v>
      </c>
      <c r="I8" s="16"/>
      <c r="J8" s="16"/>
      <c r="K8" s="19">
        <v>4</v>
      </c>
      <c r="L8" s="19">
        <v>780.02</v>
      </c>
      <c r="M8" s="20">
        <v>195.005</v>
      </c>
      <c r="N8" s="21">
        <v>6</v>
      </c>
      <c r="O8" s="22">
        <v>201.005</v>
      </c>
    </row>
    <row r="9" spans="1:17" x14ac:dyDescent="0.25">
      <c r="A9" s="12" t="s">
        <v>28</v>
      </c>
      <c r="B9" s="13" t="s">
        <v>45</v>
      </c>
      <c r="C9" s="14">
        <v>45115</v>
      </c>
      <c r="D9" s="15" t="s">
        <v>70</v>
      </c>
      <c r="E9" s="16">
        <v>197</v>
      </c>
      <c r="F9" s="16">
        <v>188</v>
      </c>
      <c r="G9" s="16">
        <v>198</v>
      </c>
      <c r="H9" s="16">
        <v>193</v>
      </c>
      <c r="I9" s="16"/>
      <c r="J9" s="16"/>
      <c r="K9" s="19">
        <v>4</v>
      </c>
      <c r="L9" s="19">
        <v>776</v>
      </c>
      <c r="M9" s="20">
        <v>194</v>
      </c>
      <c r="N9" s="21">
        <v>2</v>
      </c>
      <c r="O9" s="22">
        <v>196</v>
      </c>
    </row>
    <row r="10" spans="1:17" x14ac:dyDescent="0.25">
      <c r="A10" s="12" t="s">
        <v>41</v>
      </c>
      <c r="B10" s="13" t="s">
        <v>45</v>
      </c>
      <c r="C10" s="14">
        <v>45143</v>
      </c>
      <c r="D10" s="15" t="s">
        <v>35</v>
      </c>
      <c r="E10" s="16">
        <v>198</v>
      </c>
      <c r="F10" s="16">
        <v>192</v>
      </c>
      <c r="G10" s="16">
        <v>196</v>
      </c>
      <c r="H10" s="16">
        <v>198</v>
      </c>
      <c r="I10" s="16"/>
      <c r="J10" s="16"/>
      <c r="K10" s="19">
        <v>4</v>
      </c>
      <c r="L10" s="19">
        <v>784</v>
      </c>
      <c r="M10" s="20">
        <v>196</v>
      </c>
      <c r="N10" s="21">
        <v>2</v>
      </c>
      <c r="O10" s="22">
        <v>198</v>
      </c>
    </row>
    <row r="11" spans="1:17" x14ac:dyDescent="0.25">
      <c r="A11" s="12" t="s">
        <v>28</v>
      </c>
      <c r="B11" s="13" t="s">
        <v>45</v>
      </c>
      <c r="C11" s="14">
        <v>45150</v>
      </c>
      <c r="D11" s="15" t="s">
        <v>70</v>
      </c>
      <c r="E11" s="16">
        <v>194</v>
      </c>
      <c r="F11" s="16">
        <v>196</v>
      </c>
      <c r="G11" s="16">
        <v>195</v>
      </c>
      <c r="H11" s="16">
        <v>195</v>
      </c>
      <c r="I11" s="16"/>
      <c r="J11" s="16"/>
      <c r="K11" s="19">
        <v>4</v>
      </c>
      <c r="L11" s="19">
        <v>780</v>
      </c>
      <c r="M11" s="20">
        <v>195</v>
      </c>
      <c r="N11" s="21">
        <v>2</v>
      </c>
      <c r="O11" s="22">
        <v>197</v>
      </c>
    </row>
    <row r="12" spans="1:17" x14ac:dyDescent="0.25">
      <c r="A12" s="12" t="s">
        <v>28</v>
      </c>
      <c r="B12" s="13" t="s">
        <v>45</v>
      </c>
      <c r="C12" s="14">
        <v>45171</v>
      </c>
      <c r="D12" s="15" t="s">
        <v>138</v>
      </c>
      <c r="E12" s="16">
        <v>195</v>
      </c>
      <c r="F12" s="16">
        <v>197</v>
      </c>
      <c r="G12" s="16">
        <v>195</v>
      </c>
      <c r="H12" s="16">
        <v>197</v>
      </c>
      <c r="I12" s="16">
        <v>197</v>
      </c>
      <c r="J12" s="16">
        <v>185</v>
      </c>
      <c r="K12" s="19">
        <v>6</v>
      </c>
      <c r="L12" s="19">
        <v>1166</v>
      </c>
      <c r="M12" s="20">
        <v>194.33333333333334</v>
      </c>
      <c r="N12" s="21">
        <v>4</v>
      </c>
      <c r="O12" s="22">
        <v>198.33333333333334</v>
      </c>
    </row>
    <row r="13" spans="1:17" x14ac:dyDescent="0.25">
      <c r="A13" s="12" t="s">
        <v>28</v>
      </c>
      <c r="B13" s="13" t="s">
        <v>45</v>
      </c>
      <c r="C13" s="14">
        <v>45178</v>
      </c>
      <c r="D13" s="15" t="s">
        <v>70</v>
      </c>
      <c r="E13" s="16">
        <v>198</v>
      </c>
      <c r="F13" s="16">
        <v>195</v>
      </c>
      <c r="G13" s="16">
        <v>199</v>
      </c>
      <c r="H13" s="16">
        <v>198</v>
      </c>
      <c r="I13" s="16"/>
      <c r="J13" s="16"/>
      <c r="K13" s="19">
        <v>4</v>
      </c>
      <c r="L13" s="19">
        <v>790</v>
      </c>
      <c r="M13" s="20">
        <v>197.5</v>
      </c>
      <c r="N13" s="21">
        <v>9</v>
      </c>
      <c r="O13" s="22">
        <v>206.5</v>
      </c>
    </row>
    <row r="14" spans="1:17" x14ac:dyDescent="0.25">
      <c r="A14" s="12" t="s">
        <v>41</v>
      </c>
      <c r="B14" s="13" t="s">
        <v>45</v>
      </c>
      <c r="C14" s="14">
        <v>45185</v>
      </c>
      <c r="D14" s="15" t="s">
        <v>35</v>
      </c>
      <c r="E14" s="16">
        <v>197</v>
      </c>
      <c r="F14" s="16">
        <v>198</v>
      </c>
      <c r="G14" s="45">
        <v>200</v>
      </c>
      <c r="H14" s="45">
        <v>200</v>
      </c>
      <c r="I14" s="16"/>
      <c r="J14" s="16"/>
      <c r="K14" s="19">
        <v>4</v>
      </c>
      <c r="L14" s="19">
        <v>795</v>
      </c>
      <c r="M14" s="20">
        <v>198.75</v>
      </c>
      <c r="N14" s="21">
        <v>9</v>
      </c>
      <c r="O14" s="22">
        <v>207.75</v>
      </c>
    </row>
    <row r="15" spans="1:17" x14ac:dyDescent="0.25">
      <c r="A15" s="12" t="s">
        <v>41</v>
      </c>
      <c r="B15" s="13" t="s">
        <v>45</v>
      </c>
      <c r="C15" s="14">
        <v>45206</v>
      </c>
      <c r="D15" s="15" t="s">
        <v>35</v>
      </c>
      <c r="E15" s="16">
        <v>194</v>
      </c>
      <c r="F15" s="16">
        <v>197</v>
      </c>
      <c r="G15" s="16">
        <v>198.01</v>
      </c>
      <c r="H15" s="16">
        <v>197</v>
      </c>
      <c r="I15" s="16"/>
      <c r="J15" s="16"/>
      <c r="K15" s="19">
        <v>4</v>
      </c>
      <c r="L15" s="19">
        <v>786.01</v>
      </c>
      <c r="M15" s="20">
        <v>196.5025</v>
      </c>
      <c r="N15" s="21">
        <v>5</v>
      </c>
      <c r="O15" s="22">
        <v>201.5025</v>
      </c>
    </row>
    <row r="16" spans="1:17" x14ac:dyDescent="0.25">
      <c r="A16" s="12" t="s">
        <v>28</v>
      </c>
      <c r="B16" s="13" t="s">
        <v>45</v>
      </c>
      <c r="C16" s="14">
        <v>45220</v>
      </c>
      <c r="D16" s="15" t="s">
        <v>70</v>
      </c>
      <c r="E16" s="16">
        <v>197</v>
      </c>
      <c r="F16" s="16">
        <v>194</v>
      </c>
      <c r="G16" s="16">
        <v>194</v>
      </c>
      <c r="H16" s="16">
        <v>192</v>
      </c>
      <c r="I16" s="16">
        <v>194</v>
      </c>
      <c r="J16" s="16">
        <v>191</v>
      </c>
      <c r="K16" s="19">
        <v>6</v>
      </c>
      <c r="L16" s="19">
        <v>1162</v>
      </c>
      <c r="M16" s="20">
        <v>193.66666666666666</v>
      </c>
      <c r="N16" s="21">
        <v>4</v>
      </c>
      <c r="O16" s="22">
        <v>197.66666666666666</v>
      </c>
    </row>
    <row r="17" spans="1:15" x14ac:dyDescent="0.25">
      <c r="A17" s="12" t="s">
        <v>41</v>
      </c>
      <c r="B17" s="13" t="s">
        <v>45</v>
      </c>
      <c r="C17" s="14">
        <v>45234</v>
      </c>
      <c r="D17" s="15" t="s">
        <v>35</v>
      </c>
      <c r="E17" s="16">
        <v>197</v>
      </c>
      <c r="F17" s="16">
        <v>194</v>
      </c>
      <c r="G17" s="16">
        <v>196</v>
      </c>
      <c r="H17" s="16">
        <v>196</v>
      </c>
      <c r="I17" s="16"/>
      <c r="J17" s="16"/>
      <c r="K17" s="19">
        <v>4</v>
      </c>
      <c r="L17" s="19">
        <v>783</v>
      </c>
      <c r="M17" s="20">
        <v>195.75</v>
      </c>
      <c r="N17" s="21">
        <v>3</v>
      </c>
      <c r="O17" s="22">
        <v>198.75</v>
      </c>
    </row>
    <row r="19" spans="1:15" x14ac:dyDescent="0.25">
      <c r="K19" s="8">
        <f>SUM(K2:K18)</f>
        <v>68</v>
      </c>
      <c r="L19" s="8">
        <f>SUM(L2:L18)</f>
        <v>13329.07</v>
      </c>
      <c r="M19" s="7">
        <f>SUM(L19/K19)</f>
        <v>196.01573529411763</v>
      </c>
      <c r="N19" s="8">
        <f>SUM(N2:N18)</f>
        <v>84</v>
      </c>
      <c r="O19" s="11">
        <f>SUM(M19+N19)</f>
        <v>280.01573529411763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3" name="Range1_2_4_1"/>
    <protectedRange algorithmName="SHA-512" hashValue="ON39YdpmFHfN9f47KpiRvqrKx0V9+erV1CNkpWzYhW/Qyc6aT8rEyCrvauWSYGZK2ia3o7vd3akF07acHAFpOA==" saltValue="yVW9XmDwTqEnmpSGai0KYg==" spinCount="100000" sqref="D2:D3" name="Range1_1_3_2_1"/>
    <protectedRange algorithmName="SHA-512" hashValue="ON39YdpmFHfN9f47KpiRvqrKx0V9+erV1CNkpWzYhW/Qyc6aT8rEyCrvauWSYGZK2ia3o7vd3akF07acHAFpOA==" saltValue="yVW9XmDwTqEnmpSGai0KYg==" spinCount="100000" sqref="E2:J3" name="Range1_3_1_3_1"/>
    <protectedRange algorithmName="SHA-512" hashValue="ON39YdpmFHfN9f47KpiRvqrKx0V9+erV1CNkpWzYhW/Qyc6aT8rEyCrvauWSYGZK2ia3o7vd3akF07acHAFpOA==" saltValue="yVW9XmDwTqEnmpSGai0KYg==" spinCount="100000" sqref="I4:J4 B4:C4" name="Range1_2_7"/>
    <protectedRange algorithmName="SHA-512" hashValue="ON39YdpmFHfN9f47KpiRvqrKx0V9+erV1CNkpWzYhW/Qyc6aT8rEyCrvauWSYGZK2ia3o7vd3akF07acHAFpOA==" saltValue="yVW9XmDwTqEnmpSGai0KYg==" spinCount="100000" sqref="D4" name="Range1_1_1_5"/>
    <protectedRange algorithmName="SHA-512" hashValue="ON39YdpmFHfN9f47KpiRvqrKx0V9+erV1CNkpWzYhW/Qyc6aT8rEyCrvauWSYGZK2ia3o7vd3akF07acHAFpOA==" saltValue="yVW9XmDwTqEnmpSGai0KYg==" spinCount="100000" sqref="E4:H4" name="Range1_3_1_2"/>
    <protectedRange algorithmName="SHA-512" hashValue="ON39YdpmFHfN9f47KpiRvqrKx0V9+erV1CNkpWzYhW/Qyc6aT8rEyCrvauWSYGZK2ia3o7vd3akF07acHAFpOA==" saltValue="yVW9XmDwTqEnmpSGai0KYg==" spinCount="100000" sqref="B9:C9" name="Range1_11_1"/>
    <protectedRange algorithmName="SHA-512" hashValue="ON39YdpmFHfN9f47KpiRvqrKx0V9+erV1CNkpWzYhW/Qyc6aT8rEyCrvauWSYGZK2ia3o7vd3akF07acHAFpOA==" saltValue="yVW9XmDwTqEnmpSGai0KYg==" spinCount="100000" sqref="D9" name="Range1_1_6_1"/>
    <protectedRange algorithmName="SHA-512" hashValue="ON39YdpmFHfN9f47KpiRvqrKx0V9+erV1CNkpWzYhW/Qyc6aT8rEyCrvauWSYGZK2ia3o7vd3akF07acHAFpOA==" saltValue="yVW9XmDwTqEnmpSGai0KYg==" spinCount="100000" sqref="H9:J9 E9:F9" name="Range1_3_3_1"/>
    <protectedRange algorithmName="SHA-512" hashValue="ON39YdpmFHfN9f47KpiRvqrKx0V9+erV1CNkpWzYhW/Qyc6aT8rEyCrvauWSYGZK2ia3o7vd3akF07acHAFpOA==" saltValue="yVW9XmDwTqEnmpSGai0KYg==" spinCount="100000" sqref="I12:J12 B12:C12" name="Range1_69"/>
    <protectedRange algorithmName="SHA-512" hashValue="ON39YdpmFHfN9f47KpiRvqrKx0V9+erV1CNkpWzYhW/Qyc6aT8rEyCrvauWSYGZK2ia3o7vd3akF07acHAFpOA==" saltValue="yVW9XmDwTqEnmpSGai0KYg==" spinCount="100000" sqref="D12" name="Range1_1_33"/>
    <protectedRange algorithmName="SHA-512" hashValue="ON39YdpmFHfN9f47KpiRvqrKx0V9+erV1CNkpWzYhW/Qyc6aT8rEyCrvauWSYGZK2ia3o7vd3akF07acHAFpOA==" saltValue="yVW9XmDwTqEnmpSGai0KYg==" spinCount="100000" sqref="E12:H12" name="Range1_3_19"/>
    <protectedRange algorithmName="SHA-512" hashValue="ON39YdpmFHfN9f47KpiRvqrKx0V9+erV1CNkpWzYhW/Qyc6aT8rEyCrvauWSYGZK2ia3o7vd3akF07acHAFpOA==" saltValue="yVW9XmDwTqEnmpSGai0KYg==" spinCount="100000" sqref="B13:C13" name="Range1_12"/>
    <protectedRange algorithmName="SHA-512" hashValue="ON39YdpmFHfN9f47KpiRvqrKx0V9+erV1CNkpWzYhW/Qyc6aT8rEyCrvauWSYGZK2ia3o7vd3akF07acHAFpOA==" saltValue="yVW9XmDwTqEnmpSGai0KYg==" spinCount="100000" sqref="D13" name="Range1_1_7"/>
    <protectedRange algorithmName="SHA-512" hashValue="ON39YdpmFHfN9f47KpiRvqrKx0V9+erV1CNkpWzYhW/Qyc6aT8rEyCrvauWSYGZK2ia3o7vd3akF07acHAFpOA==" saltValue="yVW9XmDwTqEnmpSGai0KYg==" spinCount="100000" sqref="E13:J13" name="Range1_3_4"/>
    <protectedRange algorithmName="SHA-512" hashValue="ON39YdpmFHfN9f47KpiRvqrKx0V9+erV1CNkpWzYhW/Qyc6aT8rEyCrvauWSYGZK2ia3o7vd3akF07acHAFpOA==" saltValue="yVW9XmDwTqEnmpSGai0KYg==" spinCount="100000" sqref="B16:C16" name="Range1_15"/>
    <protectedRange algorithmName="SHA-512" hashValue="ON39YdpmFHfN9f47KpiRvqrKx0V9+erV1CNkpWzYhW/Qyc6aT8rEyCrvauWSYGZK2ia3o7vd3akF07acHAFpOA==" saltValue="yVW9XmDwTqEnmpSGai0KYg==" spinCount="100000" sqref="D16" name="Range1_1_10"/>
    <protectedRange algorithmName="SHA-512" hashValue="ON39YdpmFHfN9f47KpiRvqrKx0V9+erV1CNkpWzYhW/Qyc6aT8rEyCrvauWSYGZK2ia3o7vd3akF07acHAFpOA==" saltValue="yVW9XmDwTqEnmpSGai0KYg==" spinCount="100000" sqref="E16:J16" name="Range1_3_5"/>
    <protectedRange algorithmName="SHA-512" hashValue="ON39YdpmFHfN9f47KpiRvqrKx0V9+erV1CNkpWzYhW/Qyc6aT8rEyCrvauWSYGZK2ia3o7vd3akF07acHAFpOA==" saltValue="yVW9XmDwTqEnmpSGai0KYg==" spinCount="100000" sqref="B17:C17" name="Range1_7"/>
    <protectedRange algorithmName="SHA-512" hashValue="ON39YdpmFHfN9f47KpiRvqrKx0V9+erV1CNkpWzYhW/Qyc6aT8rEyCrvauWSYGZK2ia3o7vd3akF07acHAFpOA==" saltValue="yVW9XmDwTqEnmpSGai0KYg==" spinCount="100000" sqref="D17" name="Range1_1_4"/>
    <protectedRange algorithmName="SHA-512" hashValue="ON39YdpmFHfN9f47KpiRvqrKx0V9+erV1CNkpWzYhW/Qyc6aT8rEyCrvauWSYGZK2ia3o7vd3akF07acHAFpOA==" saltValue="yVW9XmDwTqEnmpSGai0KYg==" spinCount="100000" sqref="E17:J17" name="Range1_3_2"/>
  </protectedRanges>
  <conditionalFormatting sqref="I2:I3">
    <cfRule type="top10" dxfId="133" priority="15" rank="1"/>
  </conditionalFormatting>
  <conditionalFormatting sqref="I4">
    <cfRule type="top10" dxfId="132" priority="6" rank="1"/>
  </conditionalFormatting>
  <conditionalFormatting sqref="I9">
    <cfRule type="top10" dxfId="131" priority="3" rank="1"/>
  </conditionalFormatting>
  <conditionalFormatting sqref="J2:J3">
    <cfRule type="top10" dxfId="130" priority="16" rank="1"/>
  </conditionalFormatting>
  <conditionalFormatting sqref="J4">
    <cfRule type="top10" dxfId="129" priority="7" rank="1"/>
  </conditionalFormatting>
  <conditionalFormatting sqref="J9">
    <cfRule type="top10" dxfId="128" priority="4" rank="1"/>
  </conditionalFormatting>
  <hyperlinks>
    <hyperlink ref="Q1" location="'National Rankings'!A1" display="Back to Ranking" xr:uid="{6934A73C-EF68-40C0-82FB-C1AC803CF62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13F45A2-772B-44A9-991D-D1242AA2AC3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61256-BE27-47F1-9D97-A74DEDD06C5A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28</v>
      </c>
      <c r="B2" s="13" t="s">
        <v>84</v>
      </c>
      <c r="C2" s="14">
        <v>44996</v>
      </c>
      <c r="D2" s="15" t="s">
        <v>70</v>
      </c>
      <c r="E2" s="16">
        <v>190</v>
      </c>
      <c r="F2" s="16">
        <v>188</v>
      </c>
      <c r="G2" s="16">
        <v>193</v>
      </c>
      <c r="H2" s="16">
        <v>194</v>
      </c>
      <c r="I2" s="16"/>
      <c r="J2" s="16"/>
      <c r="K2" s="19">
        <v>4</v>
      </c>
      <c r="L2" s="19">
        <v>765</v>
      </c>
      <c r="M2" s="20">
        <v>191.25</v>
      </c>
      <c r="N2" s="21">
        <v>2</v>
      </c>
      <c r="O2" s="22">
        <v>193.25</v>
      </c>
    </row>
    <row r="4" spans="1:17" x14ac:dyDescent="0.25">
      <c r="K4" s="8">
        <f>SUM(K2:K3)</f>
        <v>4</v>
      </c>
      <c r="L4" s="8">
        <f>SUM(L2:L3)</f>
        <v>765</v>
      </c>
      <c r="M4" s="7">
        <f>SUM(L4/K4)</f>
        <v>191.25</v>
      </c>
      <c r="N4" s="8">
        <f>SUM(N2:N3)</f>
        <v>2</v>
      </c>
      <c r="O4" s="11">
        <f>SUM(M4+N4)</f>
        <v>193.25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2"/>
    <protectedRange algorithmName="SHA-512" hashValue="ON39YdpmFHfN9f47KpiRvqrKx0V9+erV1CNkpWzYhW/Qyc6aT8rEyCrvauWSYGZK2ia3o7vd3akF07acHAFpOA==" saltValue="yVW9XmDwTqEnmpSGai0KYg==" spinCount="100000" sqref="D2" name="Range1_1_4_1"/>
  </protectedRanges>
  <hyperlinks>
    <hyperlink ref="Q1" location="'National Rankings'!A1" display="Back to Ranking" xr:uid="{165F947A-B8B1-498B-B76B-560E235B200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2F7AC3E-86D3-4717-B5EF-4A01852CBEB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E31F6-7408-4561-956B-9F735EE8408E}">
  <sheetPr codeName="Sheet45"/>
  <dimension ref="A1:Q17"/>
  <sheetViews>
    <sheetView workbookViewId="0">
      <selection activeCell="K18" sqref="K1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28</v>
      </c>
      <c r="B2" s="13" t="s">
        <v>61</v>
      </c>
      <c r="C2" s="14">
        <v>44982</v>
      </c>
      <c r="D2" s="15" t="s">
        <v>29</v>
      </c>
      <c r="E2" s="16">
        <v>189</v>
      </c>
      <c r="F2" s="16">
        <v>189</v>
      </c>
      <c r="G2" s="16">
        <v>190</v>
      </c>
      <c r="H2" s="16">
        <v>193</v>
      </c>
      <c r="I2" s="16"/>
      <c r="J2" s="16"/>
      <c r="K2" s="19">
        <v>4</v>
      </c>
      <c r="L2" s="19">
        <v>761</v>
      </c>
      <c r="M2" s="20">
        <v>190.25</v>
      </c>
      <c r="N2" s="21">
        <v>6</v>
      </c>
      <c r="O2" s="22">
        <v>196.25</v>
      </c>
    </row>
    <row r="3" spans="1:17" x14ac:dyDescent="0.25">
      <c r="A3" s="12" t="s">
        <v>28</v>
      </c>
      <c r="B3" s="13" t="s">
        <v>61</v>
      </c>
      <c r="C3" s="14">
        <v>44996</v>
      </c>
      <c r="D3" s="15" t="s">
        <v>29</v>
      </c>
      <c r="E3" s="16">
        <v>181</v>
      </c>
      <c r="F3" s="16">
        <v>163</v>
      </c>
      <c r="G3" s="16">
        <v>168</v>
      </c>
      <c r="H3" s="16">
        <v>168</v>
      </c>
      <c r="I3" s="16"/>
      <c r="J3" s="16"/>
      <c r="K3" s="19">
        <v>4</v>
      </c>
      <c r="L3" s="19">
        <v>680</v>
      </c>
      <c r="M3" s="20">
        <v>170</v>
      </c>
      <c r="N3" s="21">
        <v>2</v>
      </c>
      <c r="O3" s="22">
        <v>172</v>
      </c>
    </row>
    <row r="4" spans="1:17" x14ac:dyDescent="0.25">
      <c r="A4" s="12" t="s">
        <v>28</v>
      </c>
      <c r="B4" s="13" t="s">
        <v>61</v>
      </c>
      <c r="C4" s="14">
        <v>45010</v>
      </c>
      <c r="D4" s="15" t="s">
        <v>29</v>
      </c>
      <c r="E4" s="16">
        <v>192</v>
      </c>
      <c r="F4" s="16">
        <v>191</v>
      </c>
      <c r="G4" s="16">
        <v>189</v>
      </c>
      <c r="H4" s="16">
        <v>195</v>
      </c>
      <c r="I4" s="16"/>
      <c r="J4" s="16"/>
      <c r="K4" s="19">
        <v>4</v>
      </c>
      <c r="L4" s="19">
        <v>767</v>
      </c>
      <c r="M4" s="20">
        <v>191.75</v>
      </c>
      <c r="N4" s="21">
        <v>13</v>
      </c>
      <c r="O4" s="22">
        <v>204.75</v>
      </c>
    </row>
    <row r="5" spans="1:17" x14ac:dyDescent="0.25">
      <c r="A5" s="12" t="s">
        <v>28</v>
      </c>
      <c r="B5" s="13" t="s">
        <v>61</v>
      </c>
      <c r="C5" s="14">
        <v>45024</v>
      </c>
      <c r="D5" s="15" t="s">
        <v>29</v>
      </c>
      <c r="E5" s="16">
        <v>188</v>
      </c>
      <c r="F5" s="16">
        <v>191</v>
      </c>
      <c r="G5" s="16">
        <v>194</v>
      </c>
      <c r="H5" s="16">
        <v>197</v>
      </c>
      <c r="I5" s="16"/>
      <c r="J5" s="16"/>
      <c r="K5" s="19">
        <v>4</v>
      </c>
      <c r="L5" s="19">
        <v>770</v>
      </c>
      <c r="M5" s="20">
        <v>192.5</v>
      </c>
      <c r="N5" s="21">
        <v>10</v>
      </c>
      <c r="O5" s="22">
        <v>202.5</v>
      </c>
    </row>
    <row r="6" spans="1:17" x14ac:dyDescent="0.25">
      <c r="A6" s="12" t="s">
        <v>41</v>
      </c>
      <c r="B6" s="13" t="s">
        <v>61</v>
      </c>
      <c r="C6" s="14">
        <v>45087</v>
      </c>
      <c r="D6" s="15" t="s">
        <v>29</v>
      </c>
      <c r="E6" s="16">
        <v>191</v>
      </c>
      <c r="F6" s="16">
        <v>189</v>
      </c>
      <c r="G6" s="16">
        <v>190</v>
      </c>
      <c r="H6" s="16">
        <v>190</v>
      </c>
      <c r="I6" s="16"/>
      <c r="J6" s="16"/>
      <c r="K6" s="19">
        <v>4</v>
      </c>
      <c r="L6" s="19">
        <v>760</v>
      </c>
      <c r="M6" s="20">
        <v>190</v>
      </c>
      <c r="N6" s="21">
        <v>9</v>
      </c>
      <c r="O6" s="22">
        <v>199</v>
      </c>
    </row>
    <row r="7" spans="1:17" x14ac:dyDescent="0.25">
      <c r="A7" s="12" t="s">
        <v>41</v>
      </c>
      <c r="B7" s="34" t="s">
        <v>61</v>
      </c>
      <c r="C7" s="75">
        <v>45101</v>
      </c>
      <c r="D7" s="76" t="s">
        <v>29</v>
      </c>
      <c r="E7" s="16">
        <v>162</v>
      </c>
      <c r="F7" s="16">
        <v>179</v>
      </c>
      <c r="G7" s="16">
        <v>182</v>
      </c>
      <c r="H7" s="16">
        <v>180</v>
      </c>
      <c r="I7" s="16"/>
      <c r="J7" s="16"/>
      <c r="K7" s="77">
        <v>4</v>
      </c>
      <c r="L7" s="77">
        <v>703</v>
      </c>
      <c r="M7" s="78">
        <v>175.75</v>
      </c>
      <c r="N7" s="79">
        <v>3</v>
      </c>
      <c r="O7" s="80">
        <v>178.75</v>
      </c>
    </row>
    <row r="8" spans="1:17" x14ac:dyDescent="0.25">
      <c r="A8" s="12" t="s">
        <v>41</v>
      </c>
      <c r="B8" s="13" t="s">
        <v>61</v>
      </c>
      <c r="C8" s="14">
        <v>45115</v>
      </c>
      <c r="D8" s="15" t="s">
        <v>29</v>
      </c>
      <c r="E8" s="16">
        <v>180</v>
      </c>
      <c r="F8" s="16">
        <v>196</v>
      </c>
      <c r="G8" s="16">
        <v>188</v>
      </c>
      <c r="H8" s="16">
        <v>176</v>
      </c>
      <c r="I8" s="16"/>
      <c r="J8" s="16"/>
      <c r="K8" s="19">
        <v>4</v>
      </c>
      <c r="L8" s="19">
        <v>740</v>
      </c>
      <c r="M8" s="20">
        <v>185</v>
      </c>
      <c r="N8" s="21">
        <v>6</v>
      </c>
      <c r="O8" s="22">
        <v>191</v>
      </c>
    </row>
    <row r="9" spans="1:17" x14ac:dyDescent="0.25">
      <c r="A9" s="12" t="s">
        <v>41</v>
      </c>
      <c r="B9" s="13" t="s">
        <v>61</v>
      </c>
      <c r="C9" s="14">
        <v>45136</v>
      </c>
      <c r="D9" s="15" t="s">
        <v>29</v>
      </c>
      <c r="E9" s="16">
        <v>187</v>
      </c>
      <c r="F9" s="16">
        <v>185</v>
      </c>
      <c r="G9" s="16">
        <v>180</v>
      </c>
      <c r="H9" s="16">
        <v>186</v>
      </c>
      <c r="I9" s="16">
        <v>176</v>
      </c>
      <c r="J9" s="16">
        <v>177</v>
      </c>
      <c r="K9" s="19">
        <v>6</v>
      </c>
      <c r="L9" s="19">
        <v>1091</v>
      </c>
      <c r="M9" s="20">
        <v>181.83333333333334</v>
      </c>
      <c r="N9" s="21">
        <v>6</v>
      </c>
      <c r="O9" s="22">
        <v>187.83333333333334</v>
      </c>
    </row>
    <row r="10" spans="1:17" x14ac:dyDescent="0.25">
      <c r="A10" s="12" t="s">
        <v>41</v>
      </c>
      <c r="B10" s="13" t="s">
        <v>61</v>
      </c>
      <c r="C10" s="14">
        <v>45150</v>
      </c>
      <c r="D10" s="15" t="s">
        <v>29</v>
      </c>
      <c r="E10" s="16">
        <v>177</v>
      </c>
      <c r="F10" s="16">
        <v>169</v>
      </c>
      <c r="G10" s="16">
        <v>181</v>
      </c>
      <c r="H10" s="16">
        <v>182</v>
      </c>
      <c r="I10" s="16"/>
      <c r="J10" s="16"/>
      <c r="K10" s="19">
        <v>4</v>
      </c>
      <c r="L10" s="19">
        <v>709</v>
      </c>
      <c r="M10" s="20">
        <v>177.25</v>
      </c>
      <c r="N10" s="21">
        <v>3</v>
      </c>
      <c r="O10" s="22">
        <v>180.25</v>
      </c>
    </row>
    <row r="11" spans="1:17" x14ac:dyDescent="0.25">
      <c r="A11" s="12" t="s">
        <v>41</v>
      </c>
      <c r="B11" s="13" t="s">
        <v>61</v>
      </c>
      <c r="C11" s="14">
        <v>45164</v>
      </c>
      <c r="D11" s="15" t="s">
        <v>29</v>
      </c>
      <c r="E11" s="16">
        <v>179</v>
      </c>
      <c r="F11" s="16">
        <v>191</v>
      </c>
      <c r="G11" s="16">
        <v>186.001</v>
      </c>
      <c r="H11" s="16">
        <v>185</v>
      </c>
      <c r="I11" s="16"/>
      <c r="J11" s="16"/>
      <c r="K11" s="19">
        <v>4</v>
      </c>
      <c r="L11" s="19">
        <v>741.00099999999998</v>
      </c>
      <c r="M11" s="20">
        <v>185.25024999999999</v>
      </c>
      <c r="N11" s="21">
        <v>11</v>
      </c>
      <c r="O11" s="22">
        <v>196.25024999999999</v>
      </c>
    </row>
    <row r="12" spans="1:17" x14ac:dyDescent="0.25">
      <c r="A12" s="12" t="s">
        <v>41</v>
      </c>
      <c r="B12" s="13" t="s">
        <v>61</v>
      </c>
      <c r="C12" s="14">
        <v>45178</v>
      </c>
      <c r="D12" s="15" t="s">
        <v>29</v>
      </c>
      <c r="E12" s="16">
        <v>190</v>
      </c>
      <c r="F12" s="16">
        <v>184</v>
      </c>
      <c r="G12" s="16">
        <v>184</v>
      </c>
      <c r="H12" s="16">
        <v>169</v>
      </c>
      <c r="I12" s="16"/>
      <c r="J12" s="16"/>
      <c r="K12" s="19">
        <v>4</v>
      </c>
      <c r="L12" s="19">
        <v>727</v>
      </c>
      <c r="M12" s="20">
        <v>181.75</v>
      </c>
      <c r="N12" s="21">
        <v>3</v>
      </c>
      <c r="O12" s="22">
        <v>184.75</v>
      </c>
    </row>
    <row r="13" spans="1:17" x14ac:dyDescent="0.25">
      <c r="A13" s="12" t="s">
        <v>41</v>
      </c>
      <c r="B13" s="13" t="s">
        <v>61</v>
      </c>
      <c r="C13" s="14">
        <v>45192</v>
      </c>
      <c r="D13" s="15" t="s">
        <v>29</v>
      </c>
      <c r="E13" s="16">
        <v>193</v>
      </c>
      <c r="F13" s="16">
        <v>189.001</v>
      </c>
      <c r="G13" s="16">
        <v>180.001</v>
      </c>
      <c r="H13" s="16">
        <v>183</v>
      </c>
      <c r="I13" s="16"/>
      <c r="J13" s="16"/>
      <c r="K13" s="19">
        <v>4</v>
      </c>
      <c r="L13" s="19">
        <v>745.00199999999995</v>
      </c>
      <c r="M13" s="20">
        <v>186.25049999999999</v>
      </c>
      <c r="N13" s="21">
        <v>9</v>
      </c>
      <c r="O13" s="22">
        <v>195.25049999999999</v>
      </c>
    </row>
    <row r="14" spans="1:17" x14ac:dyDescent="0.25">
      <c r="A14" s="12" t="s">
        <v>41</v>
      </c>
      <c r="B14" s="13" t="s">
        <v>61</v>
      </c>
      <c r="C14" s="14">
        <v>45213</v>
      </c>
      <c r="D14" s="15" t="s">
        <v>29</v>
      </c>
      <c r="E14" s="16">
        <v>186</v>
      </c>
      <c r="F14" s="16">
        <v>184</v>
      </c>
      <c r="G14" s="16">
        <v>185</v>
      </c>
      <c r="H14" s="16">
        <v>190</v>
      </c>
      <c r="I14" s="16"/>
      <c r="J14" s="16"/>
      <c r="K14" s="19">
        <v>4</v>
      </c>
      <c r="L14" s="19">
        <v>745</v>
      </c>
      <c r="M14" s="20">
        <v>186.25</v>
      </c>
      <c r="N14" s="21">
        <v>6</v>
      </c>
      <c r="O14" s="22">
        <v>192.25</v>
      </c>
    </row>
    <row r="15" spans="1:17" x14ac:dyDescent="0.25">
      <c r="A15" s="12" t="s">
        <v>41</v>
      </c>
      <c r="B15" s="13" t="s">
        <v>61</v>
      </c>
      <c r="C15" s="14">
        <v>45227</v>
      </c>
      <c r="D15" s="15" t="s">
        <v>29</v>
      </c>
      <c r="E15" s="16">
        <v>192</v>
      </c>
      <c r="F15" s="16">
        <v>185</v>
      </c>
      <c r="G15" s="16">
        <v>191</v>
      </c>
      <c r="H15" s="16">
        <v>189</v>
      </c>
      <c r="I15" s="16"/>
      <c r="J15" s="16"/>
      <c r="K15" s="19">
        <v>4</v>
      </c>
      <c r="L15" s="19">
        <v>757</v>
      </c>
      <c r="M15" s="20">
        <v>189.25</v>
      </c>
      <c r="N15" s="21">
        <v>2</v>
      </c>
      <c r="O15" s="22">
        <v>191.25</v>
      </c>
    </row>
    <row r="17" spans="11:15" x14ac:dyDescent="0.25">
      <c r="K17" s="8">
        <f>SUM(K2:K16)</f>
        <v>58</v>
      </c>
      <c r="L17" s="8">
        <f>SUM(L2:L16)</f>
        <v>10696.003000000001</v>
      </c>
      <c r="M17" s="7">
        <f>SUM(L17/K17)</f>
        <v>184.41384482758622</v>
      </c>
      <c r="N17" s="8">
        <f>SUM(N2:N16)</f>
        <v>89</v>
      </c>
      <c r="O17" s="11">
        <f>SUM(M17+N17)</f>
        <v>273.41384482758622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4" name="Range1_2_1_1"/>
    <protectedRange sqref="D2:D4" name="Range1_1_1_1_1"/>
    <protectedRange algorithmName="SHA-512" hashValue="ON39YdpmFHfN9f47KpiRvqrKx0V9+erV1CNkpWzYhW/Qyc6aT8rEyCrvauWSYGZK2ia3o7vd3akF07acHAFpOA==" saltValue="yVW9XmDwTqEnmpSGai0KYg==" spinCount="100000" sqref="B6:C6" name="Range1_4"/>
    <protectedRange algorithmName="SHA-512" hashValue="ON39YdpmFHfN9f47KpiRvqrKx0V9+erV1CNkpWzYhW/Qyc6aT8rEyCrvauWSYGZK2ia3o7vd3akF07acHAFpOA==" saltValue="yVW9XmDwTqEnmpSGai0KYg==" spinCount="100000" sqref="D6" name="Range1_1_1"/>
    <protectedRange algorithmName="SHA-512" hashValue="ON39YdpmFHfN9f47KpiRvqrKx0V9+erV1CNkpWzYhW/Qyc6aT8rEyCrvauWSYGZK2ia3o7vd3akF07acHAFpOA==" saltValue="yVW9XmDwTqEnmpSGai0KYg==" spinCount="100000" sqref="H6:J6" name="Range1_3_1_1"/>
    <protectedRange algorithmName="SHA-512" hashValue="ON39YdpmFHfN9f47KpiRvqrKx0V9+erV1CNkpWzYhW/Qyc6aT8rEyCrvauWSYGZK2ia3o7vd3akF07acHAFpOA==" saltValue="yVW9XmDwTqEnmpSGai0KYg==" spinCount="100000" sqref="E6:G6" name="Range1_3_1_2"/>
    <protectedRange algorithmName="SHA-512" hashValue="ON39YdpmFHfN9f47KpiRvqrKx0V9+erV1CNkpWzYhW/Qyc6aT8rEyCrvauWSYGZK2ia3o7vd3akF07acHAFpOA==" saltValue="yVW9XmDwTqEnmpSGai0KYg==" spinCount="100000" sqref="B7:C7" name="Range1_9"/>
    <protectedRange algorithmName="SHA-512" hashValue="ON39YdpmFHfN9f47KpiRvqrKx0V9+erV1CNkpWzYhW/Qyc6aT8rEyCrvauWSYGZK2ia3o7vd3akF07acHAFpOA==" saltValue="yVW9XmDwTqEnmpSGai0KYg==" spinCount="100000" sqref="D7" name="Range1_1_2"/>
    <protectedRange algorithmName="SHA-512" hashValue="ON39YdpmFHfN9f47KpiRvqrKx0V9+erV1CNkpWzYhW/Qyc6aT8rEyCrvauWSYGZK2ia3o7vd3akF07acHAFpOA==" saltValue="yVW9XmDwTqEnmpSGai0KYg==" spinCount="100000" sqref="E7:J7" name="Range1_3_2"/>
    <protectedRange algorithmName="SHA-512" hashValue="ON39YdpmFHfN9f47KpiRvqrKx0V9+erV1CNkpWzYhW/Qyc6aT8rEyCrvauWSYGZK2ia3o7vd3akF07acHAFpOA==" saltValue="yVW9XmDwTqEnmpSGai0KYg==" spinCount="100000" sqref="B8:C9" name="Range1_46"/>
    <protectedRange algorithmName="SHA-512" hashValue="ON39YdpmFHfN9f47KpiRvqrKx0V9+erV1CNkpWzYhW/Qyc6aT8rEyCrvauWSYGZK2ia3o7vd3akF07acHAFpOA==" saltValue="yVW9XmDwTqEnmpSGai0KYg==" spinCount="100000" sqref="D8:D9" name="Range1_1_15"/>
    <protectedRange algorithmName="SHA-512" hashValue="ON39YdpmFHfN9f47KpiRvqrKx0V9+erV1CNkpWzYhW/Qyc6aT8rEyCrvauWSYGZK2ia3o7vd3akF07acHAFpOA==" saltValue="yVW9XmDwTqEnmpSGai0KYg==" spinCount="100000" sqref="H8:J8 H9:J9" name="Range1_3_15"/>
    <protectedRange algorithmName="SHA-512" hashValue="ON39YdpmFHfN9f47KpiRvqrKx0V9+erV1CNkpWzYhW/Qyc6aT8rEyCrvauWSYGZK2ia3o7vd3akF07acHAFpOA==" saltValue="yVW9XmDwTqEnmpSGai0KYg==" spinCount="100000" sqref="E8:G8 E9:G9" name="Range1_3_1_3"/>
    <protectedRange algorithmName="SHA-512" hashValue="ON39YdpmFHfN9f47KpiRvqrKx0V9+erV1CNkpWzYhW/Qyc6aT8rEyCrvauWSYGZK2ia3o7vd3akF07acHAFpOA==" saltValue="yVW9XmDwTqEnmpSGai0KYg==" spinCount="100000" sqref="B10:C10 B11:C11" name="Range1_13"/>
    <protectedRange algorithmName="SHA-512" hashValue="ON39YdpmFHfN9f47KpiRvqrKx0V9+erV1CNkpWzYhW/Qyc6aT8rEyCrvauWSYGZK2ia3o7vd3akF07acHAFpOA==" saltValue="yVW9XmDwTqEnmpSGai0KYg==" spinCount="100000" sqref="D10 D11" name="Range1_1_8"/>
    <protectedRange algorithmName="SHA-512" hashValue="ON39YdpmFHfN9f47KpiRvqrKx0V9+erV1CNkpWzYhW/Qyc6aT8rEyCrvauWSYGZK2ia3o7vd3akF07acHAFpOA==" saltValue="yVW9XmDwTqEnmpSGai0KYg==" spinCount="100000" sqref="E10:J10 E11:J11" name="Range1_3_4"/>
    <protectedRange algorithmName="SHA-512" hashValue="ON39YdpmFHfN9f47KpiRvqrKx0V9+erV1CNkpWzYhW/Qyc6aT8rEyCrvauWSYGZK2ia3o7vd3akF07acHAFpOA==" saltValue="yVW9XmDwTqEnmpSGai0KYg==" spinCount="100000" sqref="I14:J14 B14:C14" name="Range1_7"/>
    <protectedRange algorithmName="SHA-512" hashValue="ON39YdpmFHfN9f47KpiRvqrKx0V9+erV1CNkpWzYhW/Qyc6aT8rEyCrvauWSYGZK2ia3o7vd3akF07acHAFpOA==" saltValue="yVW9XmDwTqEnmpSGai0KYg==" spinCount="100000" sqref="D14" name="Range1_1_4"/>
    <protectedRange algorithmName="SHA-512" hashValue="ON39YdpmFHfN9f47KpiRvqrKx0V9+erV1CNkpWzYhW/Qyc6aT8rEyCrvauWSYGZK2ia3o7vd3akF07acHAFpOA==" saltValue="yVW9XmDwTqEnmpSGai0KYg==" spinCount="100000" sqref="E14:H14" name="Range1_3_1"/>
  </protectedRanges>
  <hyperlinks>
    <hyperlink ref="Q1" location="'National Rankings'!A1" display="Back to Ranking" xr:uid="{44722D50-AC25-4CAF-9622-7B8A99C378E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B5EDE6-5544-46C7-AA83-A62E70599A4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293B6-9DEB-45DF-91CF-77D2CEEE3DFD}">
  <dimension ref="A1:Q18"/>
  <sheetViews>
    <sheetView workbookViewId="0">
      <selection activeCell="K19" sqref="K1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101</v>
      </c>
      <c r="C2" s="14">
        <v>45024</v>
      </c>
      <c r="D2" s="15" t="s">
        <v>94</v>
      </c>
      <c r="E2" s="16">
        <v>186</v>
      </c>
      <c r="F2" s="16">
        <v>192</v>
      </c>
      <c r="G2" s="16">
        <v>195.001</v>
      </c>
      <c r="H2" s="16"/>
      <c r="I2" s="16"/>
      <c r="J2" s="16"/>
      <c r="K2" s="19">
        <v>3</v>
      </c>
      <c r="L2" s="19">
        <f>SUM(E2:G2)</f>
        <v>573.00099999999998</v>
      </c>
      <c r="M2" s="20">
        <f>L2/K2</f>
        <v>191.00033333333332</v>
      </c>
      <c r="N2" s="21">
        <v>2</v>
      </c>
      <c r="O2" s="22">
        <f>M2+N2</f>
        <v>193.00033333333332</v>
      </c>
    </row>
    <row r="3" spans="1:17" x14ac:dyDescent="0.25">
      <c r="A3" s="63" t="s">
        <v>41</v>
      </c>
      <c r="B3" s="13" t="s">
        <v>101</v>
      </c>
      <c r="C3" s="14">
        <v>44661</v>
      </c>
      <c r="D3" s="15" t="s">
        <v>110</v>
      </c>
      <c r="E3" s="64">
        <v>192</v>
      </c>
      <c r="F3" s="64">
        <v>192</v>
      </c>
      <c r="G3" s="64">
        <v>193</v>
      </c>
      <c r="H3" s="64">
        <v>194</v>
      </c>
      <c r="I3" s="16"/>
      <c r="J3" s="16"/>
      <c r="K3" s="19">
        <v>4</v>
      </c>
      <c r="L3" s="19">
        <v>771</v>
      </c>
      <c r="M3" s="20">
        <v>192.75</v>
      </c>
      <c r="N3" s="21">
        <v>2</v>
      </c>
      <c r="O3" s="22">
        <v>194.75</v>
      </c>
    </row>
    <row r="4" spans="1:17" x14ac:dyDescent="0.25">
      <c r="A4" s="12" t="s">
        <v>28</v>
      </c>
      <c r="B4" s="13" t="s">
        <v>101</v>
      </c>
      <c r="C4" s="14">
        <v>45046</v>
      </c>
      <c r="D4" s="15" t="s">
        <v>117</v>
      </c>
      <c r="E4" s="16">
        <v>190</v>
      </c>
      <c r="F4" s="16">
        <v>189</v>
      </c>
      <c r="G4" s="16">
        <v>195</v>
      </c>
      <c r="H4" s="16">
        <v>187</v>
      </c>
      <c r="I4" s="16"/>
      <c r="J4" s="16"/>
      <c r="K4" s="19">
        <v>4</v>
      </c>
      <c r="L4" s="19">
        <v>761</v>
      </c>
      <c r="M4" s="20">
        <v>190.25</v>
      </c>
      <c r="N4" s="21">
        <v>2</v>
      </c>
      <c r="O4" s="22">
        <v>192.25</v>
      </c>
    </row>
    <row r="5" spans="1:17" x14ac:dyDescent="0.25">
      <c r="A5" s="63" t="s">
        <v>28</v>
      </c>
      <c r="B5" s="34" t="s">
        <v>101</v>
      </c>
      <c r="C5" s="75">
        <v>45052</v>
      </c>
      <c r="D5" s="76" t="s">
        <v>94</v>
      </c>
      <c r="E5" s="64">
        <v>195.00020000000001</v>
      </c>
      <c r="F5" s="64">
        <v>191.0001</v>
      </c>
      <c r="G5" s="64">
        <v>198.0009</v>
      </c>
      <c r="H5" s="64"/>
      <c r="I5" s="64"/>
      <c r="J5" s="64"/>
      <c r="K5" s="77">
        <f>COUNT(E5:J5)</f>
        <v>3</v>
      </c>
      <c r="L5" s="77">
        <f>SUM(E5:J5)</f>
        <v>584.00120000000004</v>
      </c>
      <c r="M5" s="78">
        <f>IFERROR(L5/K5,0)</f>
        <v>194.66706666666667</v>
      </c>
      <c r="N5" s="79">
        <v>2</v>
      </c>
      <c r="O5" s="80">
        <f>SUM(M5+N5)</f>
        <v>196.66706666666667</v>
      </c>
    </row>
    <row r="6" spans="1:17" x14ac:dyDescent="0.25">
      <c r="A6" s="63" t="s">
        <v>28</v>
      </c>
      <c r="B6" s="34" t="s">
        <v>101</v>
      </c>
      <c r="C6" s="75">
        <v>45060</v>
      </c>
      <c r="D6" s="76" t="s">
        <v>110</v>
      </c>
      <c r="E6" s="64">
        <v>186</v>
      </c>
      <c r="F6" s="64">
        <v>179</v>
      </c>
      <c r="G6" s="64">
        <v>184</v>
      </c>
      <c r="H6" s="64">
        <v>182</v>
      </c>
      <c r="I6" s="64"/>
      <c r="J6" s="64"/>
      <c r="K6" s="77">
        <v>4</v>
      </c>
      <c r="L6" s="77">
        <v>731</v>
      </c>
      <c r="M6" s="78">
        <v>182.75</v>
      </c>
      <c r="N6" s="79">
        <v>2</v>
      </c>
      <c r="O6" s="80">
        <v>184.75</v>
      </c>
    </row>
    <row r="7" spans="1:17" x14ac:dyDescent="0.25">
      <c r="A7" s="63" t="s">
        <v>41</v>
      </c>
      <c r="B7" s="34" t="s">
        <v>101</v>
      </c>
      <c r="C7" s="14">
        <v>45074</v>
      </c>
      <c r="D7" s="15" t="s">
        <v>117</v>
      </c>
      <c r="E7" s="64">
        <v>194</v>
      </c>
      <c r="F7" s="64">
        <v>195</v>
      </c>
      <c r="G7" s="64">
        <v>192</v>
      </c>
      <c r="H7" s="64">
        <v>193</v>
      </c>
      <c r="I7" s="16"/>
      <c r="J7" s="16"/>
      <c r="K7" s="19">
        <v>4</v>
      </c>
      <c r="L7" s="19">
        <v>774</v>
      </c>
      <c r="M7" s="20">
        <v>193.5</v>
      </c>
      <c r="N7" s="21">
        <v>2</v>
      </c>
      <c r="O7" s="22">
        <v>195.5</v>
      </c>
    </row>
    <row r="8" spans="1:17" x14ac:dyDescent="0.25">
      <c r="A8" s="63" t="s">
        <v>41</v>
      </c>
      <c r="B8" s="13" t="s">
        <v>101</v>
      </c>
      <c r="C8" s="14">
        <v>45087</v>
      </c>
      <c r="D8" s="15" t="s">
        <v>94</v>
      </c>
      <c r="E8" s="16">
        <v>193.001</v>
      </c>
      <c r="F8" s="16">
        <v>196.00399999999999</v>
      </c>
      <c r="G8" s="16">
        <v>192.00399999999999</v>
      </c>
      <c r="H8" s="16"/>
      <c r="I8" s="16"/>
      <c r="J8" s="16"/>
      <c r="K8" s="19">
        <v>3</v>
      </c>
      <c r="L8" s="19">
        <v>581.00900000000001</v>
      </c>
      <c r="M8" s="20">
        <v>193.66966666666667</v>
      </c>
      <c r="N8" s="21">
        <v>2</v>
      </c>
      <c r="O8" s="22">
        <v>195.66966666666667</v>
      </c>
    </row>
    <row r="9" spans="1:17" x14ac:dyDescent="0.25">
      <c r="A9" s="12" t="s">
        <v>41</v>
      </c>
      <c r="B9" s="13" t="s">
        <v>198</v>
      </c>
      <c r="C9" s="14">
        <v>45088</v>
      </c>
      <c r="D9" s="15" t="s">
        <v>110</v>
      </c>
      <c r="E9" s="16">
        <v>192</v>
      </c>
      <c r="F9" s="16">
        <v>187</v>
      </c>
      <c r="G9" s="16">
        <v>196</v>
      </c>
      <c r="H9" s="16">
        <v>192</v>
      </c>
      <c r="I9" s="16"/>
      <c r="J9" s="16"/>
      <c r="K9" s="19">
        <v>4</v>
      </c>
      <c r="L9" s="19">
        <v>767</v>
      </c>
      <c r="M9" s="20">
        <v>191.75</v>
      </c>
      <c r="N9" s="21">
        <v>2</v>
      </c>
      <c r="O9" s="22">
        <v>193.75</v>
      </c>
    </row>
    <row r="10" spans="1:17" x14ac:dyDescent="0.25">
      <c r="A10" s="12" t="s">
        <v>28</v>
      </c>
      <c r="B10" s="13" t="s">
        <v>198</v>
      </c>
      <c r="C10" s="14">
        <v>45116</v>
      </c>
      <c r="D10" s="15" t="s">
        <v>110</v>
      </c>
      <c r="E10" s="16">
        <v>184</v>
      </c>
      <c r="F10" s="16">
        <v>196.0001</v>
      </c>
      <c r="G10" s="16">
        <v>194</v>
      </c>
      <c r="H10" s="16">
        <v>192</v>
      </c>
      <c r="I10" s="16"/>
      <c r="J10" s="16"/>
      <c r="K10" s="19">
        <v>4</v>
      </c>
      <c r="L10" s="19">
        <v>766.00009999999997</v>
      </c>
      <c r="M10" s="20">
        <v>191.50002499999999</v>
      </c>
      <c r="N10" s="21">
        <v>2</v>
      </c>
      <c r="O10" s="22">
        <v>193.50002499999999</v>
      </c>
    </row>
    <row r="11" spans="1:17" x14ac:dyDescent="0.25">
      <c r="A11" s="12" t="s">
        <v>41</v>
      </c>
      <c r="B11" s="13" t="s">
        <v>101</v>
      </c>
      <c r="C11" s="14">
        <v>45130</v>
      </c>
      <c r="D11" s="15" t="s">
        <v>117</v>
      </c>
      <c r="E11" s="16">
        <v>191</v>
      </c>
      <c r="F11" s="16">
        <v>194</v>
      </c>
      <c r="G11" s="16">
        <v>195</v>
      </c>
      <c r="H11" s="16">
        <v>193</v>
      </c>
      <c r="I11" s="16">
        <v>194</v>
      </c>
      <c r="J11" s="16">
        <v>191</v>
      </c>
      <c r="K11" s="19">
        <v>6</v>
      </c>
      <c r="L11" s="19">
        <v>1158</v>
      </c>
      <c r="M11" s="20">
        <v>193</v>
      </c>
      <c r="N11" s="21">
        <v>4</v>
      </c>
      <c r="O11" s="22">
        <v>197</v>
      </c>
    </row>
    <row r="12" spans="1:17" x14ac:dyDescent="0.25">
      <c r="A12" s="12" t="s">
        <v>28</v>
      </c>
      <c r="B12" s="13" t="s">
        <v>101</v>
      </c>
      <c r="C12" s="14">
        <v>45151</v>
      </c>
      <c r="D12" s="15" t="s">
        <v>110</v>
      </c>
      <c r="E12" s="16">
        <v>196</v>
      </c>
      <c r="F12" s="16">
        <v>195</v>
      </c>
      <c r="G12" s="16">
        <v>195.0001</v>
      </c>
      <c r="H12" s="16">
        <v>190</v>
      </c>
      <c r="I12" s="16">
        <v>198</v>
      </c>
      <c r="J12" s="16">
        <v>196.0001</v>
      </c>
      <c r="K12" s="19">
        <v>6</v>
      </c>
      <c r="L12" s="19">
        <v>1170.0001999999999</v>
      </c>
      <c r="M12" s="20">
        <v>195.00003333333333</v>
      </c>
      <c r="N12" s="21">
        <v>12</v>
      </c>
      <c r="O12" s="22">
        <v>207.00003333333333</v>
      </c>
    </row>
    <row r="13" spans="1:17" x14ac:dyDescent="0.25">
      <c r="A13" s="12" t="s">
        <v>41</v>
      </c>
      <c r="B13" s="13" t="s">
        <v>101</v>
      </c>
      <c r="C13" s="14">
        <v>45165</v>
      </c>
      <c r="D13" s="15" t="s">
        <v>117</v>
      </c>
      <c r="E13" s="16">
        <v>194</v>
      </c>
      <c r="F13" s="16">
        <v>188</v>
      </c>
      <c r="G13" s="16">
        <v>195</v>
      </c>
      <c r="H13" s="16">
        <v>192</v>
      </c>
      <c r="I13" s="16"/>
      <c r="J13" s="16"/>
      <c r="K13" s="19">
        <v>4</v>
      </c>
      <c r="L13" s="19">
        <v>769</v>
      </c>
      <c r="M13" s="20">
        <v>192.25</v>
      </c>
      <c r="N13" s="21">
        <v>2</v>
      </c>
      <c r="O13" s="22">
        <v>194.25</v>
      </c>
    </row>
    <row r="14" spans="1:17" x14ac:dyDescent="0.25">
      <c r="A14" s="12" t="s">
        <v>28</v>
      </c>
      <c r="B14" s="13" t="s">
        <v>101</v>
      </c>
      <c r="C14" s="14">
        <v>45179</v>
      </c>
      <c r="D14" s="15" t="s">
        <v>110</v>
      </c>
      <c r="E14" s="16">
        <v>189</v>
      </c>
      <c r="F14" s="16">
        <v>196</v>
      </c>
      <c r="G14" s="16">
        <v>193</v>
      </c>
      <c r="H14" s="16">
        <v>195.001</v>
      </c>
      <c r="I14" s="16">
        <v>195</v>
      </c>
      <c r="J14" s="16">
        <v>193</v>
      </c>
      <c r="K14" s="19">
        <v>6</v>
      </c>
      <c r="L14" s="19">
        <v>1161.001</v>
      </c>
      <c r="M14" s="20">
        <v>193.50016666666667</v>
      </c>
      <c r="N14" s="21">
        <v>4</v>
      </c>
      <c r="O14" s="22">
        <v>197.50016666666667</v>
      </c>
    </row>
    <row r="15" spans="1:17" x14ac:dyDescent="0.25">
      <c r="A15" s="12" t="s">
        <v>41</v>
      </c>
      <c r="B15" s="13" t="s">
        <v>101</v>
      </c>
      <c r="C15" s="14">
        <v>45193</v>
      </c>
      <c r="D15" s="15" t="s">
        <v>117</v>
      </c>
      <c r="E15" s="16">
        <v>192</v>
      </c>
      <c r="F15" s="16">
        <v>190</v>
      </c>
      <c r="G15" s="16">
        <v>192</v>
      </c>
      <c r="H15" s="16">
        <v>195</v>
      </c>
      <c r="I15" s="16"/>
      <c r="J15" s="16"/>
      <c r="K15" s="19">
        <v>4</v>
      </c>
      <c r="L15" s="19">
        <v>769</v>
      </c>
      <c r="M15" s="20">
        <v>192.25</v>
      </c>
      <c r="N15" s="21">
        <v>2</v>
      </c>
      <c r="O15" s="22">
        <v>194.25</v>
      </c>
    </row>
    <row r="16" spans="1:17" x14ac:dyDescent="0.25">
      <c r="A16" s="12" t="s">
        <v>41</v>
      </c>
      <c r="B16" s="13" t="s">
        <v>101</v>
      </c>
      <c r="C16" s="14">
        <v>45207</v>
      </c>
      <c r="D16" s="15" t="s">
        <v>110</v>
      </c>
      <c r="E16" s="16">
        <v>192.001</v>
      </c>
      <c r="F16" s="16">
        <v>190</v>
      </c>
      <c r="G16" s="16">
        <v>191.001</v>
      </c>
      <c r="H16" s="16">
        <v>196</v>
      </c>
      <c r="I16" s="16"/>
      <c r="J16" s="16"/>
      <c r="K16" s="19">
        <v>4</v>
      </c>
      <c r="L16" s="19">
        <v>769.00199999999995</v>
      </c>
      <c r="M16" s="20">
        <v>192.25049999999999</v>
      </c>
      <c r="N16" s="21">
        <v>6</v>
      </c>
      <c r="O16" s="22">
        <v>198.25049999999999</v>
      </c>
    </row>
    <row r="18" spans="11:15" x14ac:dyDescent="0.25">
      <c r="K18" s="8">
        <f>SUM(K2:K17)</f>
        <v>63</v>
      </c>
      <c r="L18" s="8">
        <f>SUM(L2:L17)</f>
        <v>12104.014500000001</v>
      </c>
      <c r="M18" s="7">
        <f>SUM(L18/K18)</f>
        <v>192.1272142857143</v>
      </c>
      <c r="N18" s="8">
        <f>SUM(N2:N17)</f>
        <v>48</v>
      </c>
      <c r="O18" s="11">
        <f>SUM(M18+N18)</f>
        <v>240.1272142857143</v>
      </c>
    </row>
  </sheetData>
  <protectedRanges>
    <protectedRange algorithmName="SHA-512" hashValue="ON39YdpmFHfN9f47KpiRvqrKx0V9+erV1CNkpWzYhW/Qyc6aT8rEyCrvauWSYGZK2ia3o7vd3akF07acHAFpOA==" saltValue="yVW9XmDwTqEnmpSGai0KYg==" spinCount="100000" sqref="B2:C4 E2:J4" name="Range1_7_2"/>
    <protectedRange algorithmName="SHA-512" hashValue="ON39YdpmFHfN9f47KpiRvqrKx0V9+erV1CNkpWzYhW/Qyc6aT8rEyCrvauWSYGZK2ia3o7vd3akF07acHAFpOA==" saltValue="yVW9XmDwTqEnmpSGai0KYg==" spinCount="100000" sqref="D2:D4" name="Range1_1_5_2"/>
    <protectedRange algorithmName="SHA-512" hashValue="ON39YdpmFHfN9f47KpiRvqrKx0V9+erV1CNkpWzYhW/Qyc6aT8rEyCrvauWSYGZK2ia3o7vd3akF07acHAFpOA==" saltValue="yVW9XmDwTqEnmpSGai0KYg==" spinCount="100000" sqref="I5:J5 B5:C5" name="Range1_2_7_1"/>
    <protectedRange algorithmName="SHA-512" hashValue="ON39YdpmFHfN9f47KpiRvqrKx0V9+erV1CNkpWzYhW/Qyc6aT8rEyCrvauWSYGZK2ia3o7vd3akF07acHAFpOA==" saltValue="yVW9XmDwTqEnmpSGai0KYg==" spinCount="100000" sqref="D5" name="Range1_1_1_5_1"/>
    <protectedRange algorithmName="SHA-512" hashValue="ON39YdpmFHfN9f47KpiRvqrKx0V9+erV1CNkpWzYhW/Qyc6aT8rEyCrvauWSYGZK2ia3o7vd3akF07acHAFpOA==" saltValue="yVW9XmDwTqEnmpSGai0KYg==" spinCount="100000" sqref="E5:H5" name="Range1_3_1_2_1"/>
    <protectedRange algorithmName="SHA-512" hashValue="ON39YdpmFHfN9f47KpiRvqrKx0V9+erV1CNkpWzYhW/Qyc6aT8rEyCrvauWSYGZK2ia3o7vd3akF07acHAFpOA==" saltValue="yVW9XmDwTqEnmpSGai0KYg==" spinCount="100000" sqref="I12:J12 B12:C12 B13:C13 I13:J13" name="Range1_17"/>
    <protectedRange algorithmName="SHA-512" hashValue="ON39YdpmFHfN9f47KpiRvqrKx0V9+erV1CNkpWzYhW/Qyc6aT8rEyCrvauWSYGZK2ia3o7vd3akF07acHAFpOA==" saltValue="yVW9XmDwTqEnmpSGai0KYg==" spinCount="100000" sqref="D12 D13" name="Range1_1_12"/>
    <protectedRange algorithmName="SHA-512" hashValue="ON39YdpmFHfN9f47KpiRvqrKx0V9+erV1CNkpWzYhW/Qyc6aT8rEyCrvauWSYGZK2ia3o7vd3akF07acHAFpOA==" saltValue="yVW9XmDwTqEnmpSGai0KYg==" spinCount="100000" sqref="E12:H12 E13:H13" name="Range1_3_6"/>
    <protectedRange algorithmName="SHA-512" hashValue="ON39YdpmFHfN9f47KpiRvqrKx0V9+erV1CNkpWzYhW/Qyc6aT8rEyCrvauWSYGZK2ia3o7vd3akF07acHAFpOA==" saltValue="yVW9XmDwTqEnmpSGai0KYg==" spinCount="100000" sqref="I14:J14 B14 B15 I15:J15" name="Range1_21"/>
    <protectedRange algorithmName="SHA-512" hashValue="ON39YdpmFHfN9f47KpiRvqrKx0V9+erV1CNkpWzYhW/Qyc6aT8rEyCrvauWSYGZK2ia3o7vd3akF07acHAFpOA==" saltValue="yVW9XmDwTqEnmpSGai0KYg==" spinCount="100000" sqref="D14 D15" name="Range1_1_16"/>
    <protectedRange algorithmName="SHA-512" hashValue="ON39YdpmFHfN9f47KpiRvqrKx0V9+erV1CNkpWzYhW/Qyc6aT8rEyCrvauWSYGZK2ia3o7vd3akF07acHAFpOA==" saltValue="yVW9XmDwTqEnmpSGai0KYg==" spinCount="100000" sqref="E14:H14 E15:H15" name="Range1_3_7"/>
    <protectedRange algorithmName="SHA-512" hashValue="ON39YdpmFHfN9f47KpiRvqrKx0V9+erV1CNkpWzYhW/Qyc6aT8rEyCrvauWSYGZK2ia3o7vd3akF07acHAFpOA==" saltValue="yVW9XmDwTqEnmpSGai0KYg==" spinCount="100000" sqref="I16:J16 B16:C16" name="Range1_26"/>
    <protectedRange algorithmName="SHA-512" hashValue="ON39YdpmFHfN9f47KpiRvqrKx0V9+erV1CNkpWzYhW/Qyc6aT8rEyCrvauWSYGZK2ia3o7vd3akF07acHAFpOA==" saltValue="yVW9XmDwTqEnmpSGai0KYg==" spinCount="100000" sqref="D16" name="Range1_1_20"/>
    <protectedRange algorithmName="SHA-512" hashValue="ON39YdpmFHfN9f47KpiRvqrKx0V9+erV1CNkpWzYhW/Qyc6aT8rEyCrvauWSYGZK2ia3o7vd3akF07acHAFpOA==" saltValue="yVW9XmDwTqEnmpSGai0KYg==" spinCount="100000" sqref="E16:H16" name="Range1_3_8"/>
  </protectedRanges>
  <hyperlinks>
    <hyperlink ref="Q1" location="'National Rankings'!A1" display="Back to Ranking" xr:uid="{95BBA81F-1B00-43F4-AD6C-F56CF69B139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C61904D-5D61-4173-810F-3DEA2D0C111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945B2-4363-4230-BA34-C72A5AE84489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278</v>
      </c>
      <c r="C2" s="14">
        <v>45224</v>
      </c>
      <c r="D2" s="15" t="s">
        <v>51</v>
      </c>
      <c r="E2" s="16">
        <v>195</v>
      </c>
      <c r="F2" s="16">
        <v>198</v>
      </c>
      <c r="G2" s="16">
        <v>194</v>
      </c>
      <c r="H2" s="16">
        <v>192</v>
      </c>
      <c r="I2" s="16"/>
      <c r="J2" s="16"/>
      <c r="K2" s="19">
        <v>4</v>
      </c>
      <c r="L2" s="19">
        <v>779</v>
      </c>
      <c r="M2" s="20">
        <v>194.75</v>
      </c>
      <c r="N2" s="21">
        <v>2</v>
      </c>
      <c r="O2" s="22">
        <v>196.75</v>
      </c>
    </row>
    <row r="3" spans="1:17" x14ac:dyDescent="0.25">
      <c r="A3" s="12" t="s">
        <v>41</v>
      </c>
      <c r="B3" s="13" t="s">
        <v>278</v>
      </c>
      <c r="C3" s="14">
        <v>45235</v>
      </c>
      <c r="D3" s="15" t="s">
        <v>51</v>
      </c>
      <c r="E3" s="16">
        <v>189</v>
      </c>
      <c r="F3" s="16">
        <v>186</v>
      </c>
      <c r="G3" s="16">
        <v>198</v>
      </c>
      <c r="H3" s="16">
        <v>187</v>
      </c>
      <c r="I3" s="16"/>
      <c r="J3" s="16"/>
      <c r="K3" s="19">
        <v>4</v>
      </c>
      <c r="L3" s="19">
        <v>760</v>
      </c>
      <c r="M3" s="20">
        <v>190</v>
      </c>
      <c r="N3" s="21">
        <v>4</v>
      </c>
      <c r="O3" s="22">
        <v>194</v>
      </c>
    </row>
    <row r="5" spans="1:17" x14ac:dyDescent="0.25">
      <c r="K5" s="8">
        <f>SUM(K2:K4)</f>
        <v>8</v>
      </c>
      <c r="L5" s="8">
        <f>SUM(L2:L4)</f>
        <v>1539</v>
      </c>
      <c r="M5" s="7">
        <f>SUM(L5/K5)</f>
        <v>192.375</v>
      </c>
      <c r="N5" s="8">
        <f>SUM(N2:N4)</f>
        <v>6</v>
      </c>
      <c r="O5" s="11">
        <f>SUM(M5+N5)</f>
        <v>198.375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J2" name="Range1_3"/>
    <protectedRange algorithmName="SHA-512" hashValue="ON39YdpmFHfN9f47KpiRvqrKx0V9+erV1CNkpWzYhW/Qyc6aT8rEyCrvauWSYGZK2ia3o7vd3akF07acHAFpOA==" saltValue="yVW9XmDwTqEnmpSGai0KYg==" spinCount="100000" sqref="B3:C3" name="Range1_7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J3" name="Range1_3_2"/>
  </protectedRanges>
  <hyperlinks>
    <hyperlink ref="Q1" location="'National Rankings'!A1" display="Back to Ranking" xr:uid="{73851A94-DBB0-4A40-AE2A-4A910E32DD7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04B716E-CC02-4CFD-BD0D-7FD0D617A64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8A60B-B0BB-4DC6-921D-553CEF49EB5A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34" t="s">
        <v>224</v>
      </c>
      <c r="C2" s="75">
        <v>45115</v>
      </c>
      <c r="D2" s="76" t="s">
        <v>94</v>
      </c>
      <c r="E2" s="64">
        <v>197.00030000000001</v>
      </c>
      <c r="F2" s="64">
        <v>198.00020000000001</v>
      </c>
      <c r="G2" s="64">
        <v>195.0008</v>
      </c>
      <c r="H2" s="64"/>
      <c r="I2" s="64"/>
      <c r="J2" s="64"/>
      <c r="K2" s="77">
        <v>3</v>
      </c>
      <c r="L2" s="77">
        <v>590.00130000000001</v>
      </c>
      <c r="M2" s="78">
        <v>196.6671</v>
      </c>
      <c r="N2" s="79">
        <v>2</v>
      </c>
      <c r="O2" s="80">
        <v>198.6671</v>
      </c>
    </row>
    <row r="4" spans="1:17" x14ac:dyDescent="0.25">
      <c r="K4" s="8">
        <f>SUM(K2:K3)</f>
        <v>3</v>
      </c>
      <c r="L4" s="8">
        <f>SUM(L2:L3)</f>
        <v>590.00130000000001</v>
      </c>
      <c r="M4" s="7">
        <f>SUM(L4/K4)</f>
        <v>196.6671</v>
      </c>
      <c r="N4" s="8">
        <f>SUM(N2:N3)</f>
        <v>2</v>
      </c>
      <c r="O4" s="11">
        <f>SUM(M4+N4)</f>
        <v>198.6671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0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2:H2" name="Range1_3_3"/>
  </protectedRanges>
  <hyperlinks>
    <hyperlink ref="Q1" location="'National Rankings'!A1" display="Back to Ranking" xr:uid="{8A1B3A70-B97E-45E7-A42E-1DB5FC0A2AE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C3A82D-615B-4FC6-958C-F75E7F79CD3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EBE37-B6A4-45DC-ACA8-C78047DF3595}">
  <sheetPr codeName="Sheet116"/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22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37" t="s">
        <v>41</v>
      </c>
      <c r="B2" s="37" t="s">
        <v>68</v>
      </c>
      <c r="C2" s="14">
        <v>45011</v>
      </c>
      <c r="D2" s="37" t="s">
        <v>64</v>
      </c>
      <c r="E2" s="37">
        <v>195</v>
      </c>
      <c r="F2" s="37">
        <v>196</v>
      </c>
      <c r="G2" s="37">
        <v>198</v>
      </c>
      <c r="H2" s="37">
        <v>198</v>
      </c>
      <c r="I2" s="37"/>
      <c r="J2" s="37"/>
      <c r="K2" s="37">
        <v>4</v>
      </c>
      <c r="L2" s="37">
        <v>787</v>
      </c>
      <c r="M2" s="38">
        <v>196.75</v>
      </c>
      <c r="N2" s="37">
        <v>9</v>
      </c>
      <c r="O2" s="38">
        <v>205.75</v>
      </c>
    </row>
    <row r="3" spans="1:17" x14ac:dyDescent="0.25">
      <c r="A3" s="63" t="s">
        <v>41</v>
      </c>
      <c r="B3" s="34" t="s">
        <v>68</v>
      </c>
      <c r="C3" s="75">
        <v>45039</v>
      </c>
      <c r="D3" s="76" t="s">
        <v>64</v>
      </c>
      <c r="E3" s="16">
        <v>198</v>
      </c>
      <c r="F3" s="16">
        <v>196</v>
      </c>
      <c r="G3" s="16">
        <v>198</v>
      </c>
      <c r="H3" s="16">
        <v>197</v>
      </c>
      <c r="I3" s="16"/>
      <c r="J3" s="16"/>
      <c r="K3" s="77">
        <v>4</v>
      </c>
      <c r="L3" s="77">
        <v>789</v>
      </c>
      <c r="M3" s="78">
        <v>197.25</v>
      </c>
      <c r="N3" s="79">
        <v>9</v>
      </c>
      <c r="O3" s="80">
        <v>206.25</v>
      </c>
    </row>
    <row r="4" spans="1:17" x14ac:dyDescent="0.25">
      <c r="A4" s="12" t="s">
        <v>41</v>
      </c>
      <c r="B4" s="13" t="s">
        <v>68</v>
      </c>
      <c r="C4" s="14">
        <v>45129</v>
      </c>
      <c r="D4" s="15" t="s">
        <v>64</v>
      </c>
      <c r="E4" s="16">
        <v>197</v>
      </c>
      <c r="F4" s="16">
        <v>195.001</v>
      </c>
      <c r="G4" s="16">
        <v>193</v>
      </c>
      <c r="H4" s="45">
        <v>200</v>
      </c>
      <c r="I4" s="16">
        <v>197</v>
      </c>
      <c r="J4" s="16">
        <v>198</v>
      </c>
      <c r="K4" s="19">
        <v>6</v>
      </c>
      <c r="L4" s="19">
        <v>1180.001</v>
      </c>
      <c r="M4" s="20">
        <v>196.66683333333333</v>
      </c>
      <c r="N4" s="21">
        <v>14</v>
      </c>
      <c r="O4" s="22">
        <v>210.66683333333333</v>
      </c>
    </row>
    <row r="5" spans="1:17" x14ac:dyDescent="0.25">
      <c r="A5" s="12" t="s">
        <v>41</v>
      </c>
      <c r="B5" s="13" t="s">
        <v>68</v>
      </c>
      <c r="C5" s="14">
        <v>45192</v>
      </c>
      <c r="D5" s="15" t="s">
        <v>64</v>
      </c>
      <c r="E5" s="16">
        <v>198</v>
      </c>
      <c r="F5" s="16">
        <v>199.001</v>
      </c>
      <c r="G5" s="16">
        <v>198</v>
      </c>
      <c r="H5" s="45">
        <v>200.001</v>
      </c>
      <c r="I5" s="16">
        <v>199.001</v>
      </c>
      <c r="J5" s="45">
        <v>200</v>
      </c>
      <c r="K5" s="19">
        <v>6</v>
      </c>
      <c r="L5" s="19">
        <v>1194.0029999999999</v>
      </c>
      <c r="M5" s="20">
        <v>199.00049999999999</v>
      </c>
      <c r="N5" s="21">
        <v>26</v>
      </c>
      <c r="O5" s="22">
        <v>225.00049999999999</v>
      </c>
    </row>
    <row r="7" spans="1:17" x14ac:dyDescent="0.25">
      <c r="K7" s="8">
        <f>SUM(K2:K6)</f>
        <v>20</v>
      </c>
      <c r="L7" s="8">
        <f>SUM(L2:L6)</f>
        <v>3950.0039999999999</v>
      </c>
      <c r="M7" s="7">
        <f>SUM(L7/K7)</f>
        <v>197.50020000000001</v>
      </c>
      <c r="N7" s="8">
        <f>SUM(N2:N6)</f>
        <v>58</v>
      </c>
      <c r="O7" s="11">
        <f>SUM(M7+N7)</f>
        <v>255.50020000000001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3 E2:J3 E4:J4 B4:C4 B5:C5 E5:J5" name="Range1_6_2"/>
    <protectedRange algorithmName="SHA-512" hashValue="ON39YdpmFHfN9f47KpiRvqrKx0V9+erV1CNkpWzYhW/Qyc6aT8rEyCrvauWSYGZK2ia3o7vd3akF07acHAFpOA==" saltValue="yVW9XmDwTqEnmpSGai0KYg==" spinCount="100000" sqref="D2:D3 D4 D5" name="Range1_1_4_1"/>
  </protectedRanges>
  <hyperlinks>
    <hyperlink ref="Q1" location="'National Rankings'!A1" display="Back to Ranking" xr:uid="{77310CCD-BED9-456B-AF8F-AD37B76A9AE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EDED863-038B-45A8-B4EE-A7FB0B475FE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75C1C-9E5D-4348-8BCA-51A517ABA83A}">
  <dimension ref="A1:Q11"/>
  <sheetViews>
    <sheetView workbookViewId="0">
      <selection activeCell="K12" sqref="K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235</v>
      </c>
      <c r="C2" s="14">
        <v>45140</v>
      </c>
      <c r="D2" s="15" t="s">
        <v>50</v>
      </c>
      <c r="E2" s="45">
        <v>200</v>
      </c>
      <c r="F2" s="16">
        <v>198</v>
      </c>
      <c r="G2" s="16">
        <v>199</v>
      </c>
      <c r="H2" s="16">
        <v>196</v>
      </c>
      <c r="I2" s="16"/>
      <c r="J2" s="16"/>
      <c r="K2" s="19">
        <v>4</v>
      </c>
      <c r="L2" s="19">
        <v>793</v>
      </c>
      <c r="M2" s="20">
        <v>198.25</v>
      </c>
      <c r="N2" s="21">
        <v>2</v>
      </c>
      <c r="O2" s="22">
        <v>200.25</v>
      </c>
    </row>
    <row r="3" spans="1:17" x14ac:dyDescent="0.25">
      <c r="A3" s="12" t="s">
        <v>41</v>
      </c>
      <c r="B3" s="13" t="s">
        <v>235</v>
      </c>
      <c r="C3" s="14">
        <v>45150</v>
      </c>
      <c r="D3" s="15" t="s">
        <v>50</v>
      </c>
      <c r="E3" s="90">
        <v>200</v>
      </c>
      <c r="F3" s="44">
        <v>198</v>
      </c>
      <c r="G3" s="44">
        <v>198</v>
      </c>
      <c r="H3" s="44">
        <v>199</v>
      </c>
      <c r="I3" s="88">
        <v>196</v>
      </c>
      <c r="J3" s="88">
        <v>198</v>
      </c>
      <c r="K3" s="19">
        <v>6</v>
      </c>
      <c r="L3" s="19">
        <v>1189.001</v>
      </c>
      <c r="M3" s="20">
        <v>198.16683333333333</v>
      </c>
      <c r="N3" s="21">
        <v>10</v>
      </c>
      <c r="O3" s="22">
        <v>208.16683333333333</v>
      </c>
    </row>
    <row r="4" spans="1:17" x14ac:dyDescent="0.25">
      <c r="A4" s="12" t="s">
        <v>41</v>
      </c>
      <c r="B4" s="13" t="s">
        <v>235</v>
      </c>
      <c r="C4" s="14">
        <v>45157</v>
      </c>
      <c r="D4" s="15" t="s">
        <v>50</v>
      </c>
      <c r="E4" s="16">
        <v>197</v>
      </c>
      <c r="F4" s="16">
        <v>198</v>
      </c>
      <c r="G4" s="16">
        <v>198</v>
      </c>
      <c r="H4" s="16">
        <v>196</v>
      </c>
      <c r="I4" s="16"/>
      <c r="J4" s="16"/>
      <c r="K4" s="19">
        <v>4</v>
      </c>
      <c r="L4" s="19">
        <v>789</v>
      </c>
      <c r="M4" s="20">
        <v>197.25</v>
      </c>
      <c r="N4" s="21">
        <v>2</v>
      </c>
      <c r="O4" s="22">
        <v>199.25</v>
      </c>
    </row>
    <row r="5" spans="1:17" x14ac:dyDescent="0.25">
      <c r="A5" s="12" t="s">
        <v>41</v>
      </c>
      <c r="B5" s="13" t="s">
        <v>235</v>
      </c>
      <c r="C5" s="14">
        <v>45161</v>
      </c>
      <c r="D5" s="15" t="s">
        <v>51</v>
      </c>
      <c r="E5" s="16">
        <v>199</v>
      </c>
      <c r="F5" s="16">
        <v>199</v>
      </c>
      <c r="G5" s="16">
        <v>197</v>
      </c>
      <c r="H5" s="16">
        <v>198</v>
      </c>
      <c r="I5" s="16"/>
      <c r="J5" s="16"/>
      <c r="K5" s="19">
        <v>4</v>
      </c>
      <c r="L5" s="19">
        <v>793</v>
      </c>
      <c r="M5" s="20">
        <v>198.25</v>
      </c>
      <c r="N5" s="21">
        <v>9</v>
      </c>
      <c r="O5" s="22">
        <v>207.25</v>
      </c>
    </row>
    <row r="6" spans="1:17" x14ac:dyDescent="0.25">
      <c r="A6" s="12" t="s">
        <v>28</v>
      </c>
      <c r="B6" s="13" t="s">
        <v>235</v>
      </c>
      <c r="C6" s="14">
        <v>45171</v>
      </c>
      <c r="D6" s="15" t="s">
        <v>138</v>
      </c>
      <c r="E6" s="16">
        <v>196</v>
      </c>
      <c r="F6" s="16">
        <v>194</v>
      </c>
      <c r="G6" s="16">
        <v>199</v>
      </c>
      <c r="H6" s="16">
        <v>191</v>
      </c>
      <c r="I6" s="16">
        <v>199.001</v>
      </c>
      <c r="J6" s="16">
        <v>196</v>
      </c>
      <c r="K6" s="19">
        <v>6</v>
      </c>
      <c r="L6" s="19">
        <v>1175.001</v>
      </c>
      <c r="M6" s="20">
        <v>195.83349999999999</v>
      </c>
      <c r="N6" s="21">
        <v>4</v>
      </c>
      <c r="O6" s="22">
        <v>199.83349999999999</v>
      </c>
    </row>
    <row r="7" spans="1:17" x14ac:dyDescent="0.25">
      <c r="A7" s="12" t="s">
        <v>41</v>
      </c>
      <c r="B7" s="13" t="s">
        <v>235</v>
      </c>
      <c r="C7" s="14">
        <v>45185</v>
      </c>
      <c r="D7" s="15" t="s">
        <v>50</v>
      </c>
      <c r="E7" s="16">
        <v>197</v>
      </c>
      <c r="F7" s="16">
        <v>198</v>
      </c>
      <c r="G7" s="16">
        <v>196</v>
      </c>
      <c r="H7" s="16">
        <v>199</v>
      </c>
      <c r="I7" s="16">
        <v>197</v>
      </c>
      <c r="J7" s="45">
        <v>200</v>
      </c>
      <c r="K7" s="19">
        <v>6</v>
      </c>
      <c r="L7" s="19">
        <v>1187</v>
      </c>
      <c r="M7" s="20">
        <v>197.83333333333334</v>
      </c>
      <c r="N7" s="21">
        <v>8</v>
      </c>
      <c r="O7" s="22">
        <v>205.83333333333334</v>
      </c>
    </row>
    <row r="8" spans="1:17" x14ac:dyDescent="0.25">
      <c r="A8" s="12" t="s">
        <v>41</v>
      </c>
      <c r="B8" s="13" t="s">
        <v>235</v>
      </c>
      <c r="C8" s="14">
        <v>45189</v>
      </c>
      <c r="D8" s="15" t="s">
        <v>50</v>
      </c>
      <c r="E8" s="16">
        <v>196</v>
      </c>
      <c r="F8" s="45">
        <v>200</v>
      </c>
      <c r="G8" s="16">
        <v>198</v>
      </c>
      <c r="H8" s="16">
        <v>199</v>
      </c>
      <c r="I8" s="16"/>
      <c r="J8" s="16"/>
      <c r="K8" s="19">
        <v>4</v>
      </c>
      <c r="L8" s="19">
        <v>793</v>
      </c>
      <c r="M8" s="20">
        <v>198.25</v>
      </c>
      <c r="N8" s="21">
        <v>5</v>
      </c>
      <c r="O8" s="22">
        <v>203.25</v>
      </c>
    </row>
    <row r="9" spans="1:17" x14ac:dyDescent="0.25">
      <c r="A9" s="12" t="s">
        <v>41</v>
      </c>
      <c r="B9" s="13" t="s">
        <v>235</v>
      </c>
      <c r="C9" s="14">
        <v>45210</v>
      </c>
      <c r="D9" s="15" t="s">
        <v>50</v>
      </c>
      <c r="E9" s="16">
        <v>199</v>
      </c>
      <c r="F9" s="16">
        <v>199</v>
      </c>
      <c r="G9" s="45">
        <v>200</v>
      </c>
      <c r="H9" s="16">
        <v>199</v>
      </c>
      <c r="I9" s="16"/>
      <c r="J9" s="16"/>
      <c r="K9" s="19">
        <v>4</v>
      </c>
      <c r="L9" s="19">
        <v>797</v>
      </c>
      <c r="M9" s="20">
        <v>199.25</v>
      </c>
      <c r="N9" s="21">
        <v>9</v>
      </c>
      <c r="O9" s="22">
        <v>208.25</v>
      </c>
    </row>
    <row r="11" spans="1:17" x14ac:dyDescent="0.25">
      <c r="K11" s="8">
        <f>SUM(K2:K10)</f>
        <v>38</v>
      </c>
      <c r="L11" s="8">
        <f>SUM(L2:L10)</f>
        <v>7516.0020000000004</v>
      </c>
      <c r="M11" s="7">
        <f>SUM(L11/K11)</f>
        <v>197.78952631578949</v>
      </c>
      <c r="N11" s="8">
        <f>SUM(N2:N10)</f>
        <v>49</v>
      </c>
      <c r="O11" s="11">
        <f>SUM(M11+N11)</f>
        <v>246.78952631578949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2_4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2:J2" name="Range1_3_1_3"/>
    <protectedRange algorithmName="SHA-512" hashValue="ON39YdpmFHfN9f47KpiRvqrKx0V9+erV1CNkpWzYhW/Qyc6aT8rEyCrvauWSYGZK2ia3o7vd3akF07acHAFpOA==" saltValue="yVW9XmDwTqEnmpSGai0KYg==" spinCount="100000" sqref="I6:J6 B6:C6 B7:B9" name="Range1_69"/>
    <protectedRange algorithmName="SHA-512" hashValue="ON39YdpmFHfN9f47KpiRvqrKx0V9+erV1CNkpWzYhW/Qyc6aT8rEyCrvauWSYGZK2ia3o7vd3akF07acHAFpOA==" saltValue="yVW9XmDwTqEnmpSGai0KYg==" spinCount="100000" sqref="D6" name="Range1_1_33"/>
    <protectedRange algorithmName="SHA-512" hashValue="ON39YdpmFHfN9f47KpiRvqrKx0V9+erV1CNkpWzYhW/Qyc6aT8rEyCrvauWSYGZK2ia3o7vd3akF07acHAFpOA==" saltValue="yVW9XmDwTqEnmpSGai0KYg==" spinCount="100000" sqref="E6:H6" name="Range1_3_19"/>
    <protectedRange algorithmName="SHA-512" hashValue="ON39YdpmFHfN9f47KpiRvqrKx0V9+erV1CNkpWzYhW/Qyc6aT8rEyCrvauWSYGZK2ia3o7vd3akF07acHAFpOA==" saltValue="yVW9XmDwTqEnmpSGai0KYg==" spinCount="100000" sqref="I9:J9 C9" name="Range1_26"/>
    <protectedRange algorithmName="SHA-512" hashValue="ON39YdpmFHfN9f47KpiRvqrKx0V9+erV1CNkpWzYhW/Qyc6aT8rEyCrvauWSYGZK2ia3o7vd3akF07acHAFpOA==" saltValue="yVW9XmDwTqEnmpSGai0KYg==" spinCount="100000" sqref="D9" name="Range1_1_20"/>
    <protectedRange algorithmName="SHA-512" hashValue="ON39YdpmFHfN9f47KpiRvqrKx0V9+erV1CNkpWzYhW/Qyc6aT8rEyCrvauWSYGZK2ia3o7vd3akF07acHAFpOA==" saltValue="yVW9XmDwTqEnmpSGai0KYg==" spinCount="100000" sqref="E9:H9" name="Range1_3_8"/>
  </protectedRanges>
  <hyperlinks>
    <hyperlink ref="Q1" location="'National Rankings'!A1" display="Back to Ranking" xr:uid="{7B1DE014-0FB5-41DF-8624-335E35CA2B0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C3D6642-2575-4F93-A46D-8897545329A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E50ED-A0DB-4220-A530-71516F34EB6A}"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63" t="s">
        <v>28</v>
      </c>
      <c r="B2" s="34" t="s">
        <v>108</v>
      </c>
      <c r="C2" s="14">
        <v>45034</v>
      </c>
      <c r="D2" s="15" t="s">
        <v>34</v>
      </c>
      <c r="E2" s="64">
        <v>196</v>
      </c>
      <c r="F2" s="64">
        <v>191</v>
      </c>
      <c r="G2" s="64">
        <v>193.001</v>
      </c>
      <c r="H2" s="64">
        <v>197</v>
      </c>
      <c r="I2" s="16"/>
      <c r="J2" s="16"/>
      <c r="K2" s="19">
        <v>4</v>
      </c>
      <c r="L2" s="19">
        <v>777.00099999999998</v>
      </c>
      <c r="M2" s="20">
        <v>194.25024999999999</v>
      </c>
      <c r="N2" s="21">
        <v>6</v>
      </c>
      <c r="O2" s="22">
        <v>200.25024999999999</v>
      </c>
    </row>
    <row r="3" spans="1:17" x14ac:dyDescent="0.25">
      <c r="A3" s="63" t="s">
        <v>41</v>
      </c>
      <c r="B3" s="34" t="s">
        <v>108</v>
      </c>
      <c r="C3" s="75">
        <v>45097</v>
      </c>
      <c r="D3" s="76" t="s">
        <v>34</v>
      </c>
      <c r="E3" s="64">
        <v>188</v>
      </c>
      <c r="F3" s="64">
        <v>189</v>
      </c>
      <c r="G3" s="64">
        <v>190</v>
      </c>
      <c r="H3" s="64">
        <v>192</v>
      </c>
      <c r="I3" s="64"/>
      <c r="J3" s="64"/>
      <c r="K3" s="77">
        <v>4</v>
      </c>
      <c r="L3" s="77">
        <v>759</v>
      </c>
      <c r="M3" s="78">
        <v>189.75</v>
      </c>
      <c r="N3" s="79">
        <v>9</v>
      </c>
      <c r="O3" s="80">
        <v>198.75</v>
      </c>
    </row>
    <row r="4" spans="1:17" x14ac:dyDescent="0.25">
      <c r="A4" s="12" t="s">
        <v>41</v>
      </c>
      <c r="B4" s="13" t="s">
        <v>108</v>
      </c>
      <c r="C4" s="14">
        <v>45130</v>
      </c>
      <c r="D4" s="15" t="s">
        <v>34</v>
      </c>
      <c r="E4" s="16">
        <v>194</v>
      </c>
      <c r="F4" s="16">
        <v>193</v>
      </c>
      <c r="G4" s="16">
        <v>189</v>
      </c>
      <c r="H4" s="16">
        <v>182</v>
      </c>
      <c r="I4" s="16"/>
      <c r="J4" s="16"/>
      <c r="K4" s="19">
        <v>4</v>
      </c>
      <c r="L4" s="19">
        <v>758</v>
      </c>
      <c r="M4" s="20">
        <v>189.5</v>
      </c>
      <c r="N4" s="21">
        <v>2</v>
      </c>
      <c r="O4" s="22">
        <v>191.5</v>
      </c>
    </row>
    <row r="5" spans="1:17" x14ac:dyDescent="0.25">
      <c r="A5" s="12" t="s">
        <v>41</v>
      </c>
      <c r="B5" s="13" t="s">
        <v>108</v>
      </c>
      <c r="C5" s="14">
        <v>45158</v>
      </c>
      <c r="D5" s="15" t="s">
        <v>34</v>
      </c>
      <c r="E5" s="16">
        <v>185</v>
      </c>
      <c r="F5" s="16">
        <v>187</v>
      </c>
      <c r="G5" s="16">
        <v>194</v>
      </c>
      <c r="H5" s="16">
        <v>185</v>
      </c>
      <c r="I5" s="16"/>
      <c r="J5" s="16"/>
      <c r="K5" s="19">
        <v>4</v>
      </c>
      <c r="L5" s="19">
        <v>751</v>
      </c>
      <c r="M5" s="20">
        <v>187.75</v>
      </c>
      <c r="N5" s="21">
        <v>4</v>
      </c>
      <c r="O5" s="22">
        <v>191.75</v>
      </c>
    </row>
    <row r="6" spans="1:17" x14ac:dyDescent="0.25">
      <c r="A6" s="12" t="s">
        <v>28</v>
      </c>
      <c r="B6" s="13" t="s">
        <v>108</v>
      </c>
      <c r="C6" s="14">
        <v>45216</v>
      </c>
      <c r="D6" s="15" t="s">
        <v>34</v>
      </c>
      <c r="E6" s="16">
        <v>191</v>
      </c>
      <c r="F6" s="16">
        <v>198</v>
      </c>
      <c r="G6" s="16">
        <v>192</v>
      </c>
      <c r="H6" s="16">
        <v>196</v>
      </c>
      <c r="I6" s="16"/>
      <c r="J6" s="16"/>
      <c r="K6" s="19">
        <v>4</v>
      </c>
      <c r="L6" s="19">
        <v>777</v>
      </c>
      <c r="M6" s="20">
        <v>194.25</v>
      </c>
      <c r="N6" s="21">
        <v>2</v>
      </c>
      <c r="O6" s="22">
        <v>196.25</v>
      </c>
    </row>
    <row r="8" spans="1:17" x14ac:dyDescent="0.25">
      <c r="K8" s="8">
        <f>SUM(K2:K7)</f>
        <v>20</v>
      </c>
      <c r="L8" s="8">
        <f>SUM(L2:L7)</f>
        <v>3822.0010000000002</v>
      </c>
      <c r="M8" s="7">
        <f>SUM(L8/K8)</f>
        <v>191.10005000000001</v>
      </c>
      <c r="N8" s="8">
        <f>SUM(N2:N7)</f>
        <v>23</v>
      </c>
      <c r="O8" s="11">
        <f>SUM(M8+N8)</f>
        <v>214.10005000000001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2_4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2:J2" name="Range1_3_1_3"/>
    <protectedRange algorithmName="SHA-512" hashValue="ON39YdpmFHfN9f47KpiRvqrKx0V9+erV1CNkpWzYhW/Qyc6aT8rEyCrvauWSYGZK2ia3o7vd3akF07acHAFpOA==" saltValue="yVW9XmDwTqEnmpSGai0KYg==" spinCount="100000" sqref="B6:C6" name="Range1_15"/>
    <protectedRange algorithmName="SHA-512" hashValue="ON39YdpmFHfN9f47KpiRvqrKx0V9+erV1CNkpWzYhW/Qyc6aT8rEyCrvauWSYGZK2ia3o7vd3akF07acHAFpOA==" saltValue="yVW9XmDwTqEnmpSGai0KYg==" spinCount="100000" sqref="D6" name="Range1_1_10"/>
    <protectedRange algorithmName="SHA-512" hashValue="ON39YdpmFHfN9f47KpiRvqrKx0V9+erV1CNkpWzYhW/Qyc6aT8rEyCrvauWSYGZK2ia3o7vd3akF07acHAFpOA==" saltValue="yVW9XmDwTqEnmpSGai0KYg==" spinCount="100000" sqref="E6:J6" name="Range1_3_5"/>
  </protectedRanges>
  <hyperlinks>
    <hyperlink ref="Q1" location="'National Rankings'!A1" display="Back to Ranking" xr:uid="{672C4C56-5E63-491C-AC8C-30D2A42F866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8EF2DB-E928-446D-BD91-516EF936263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23CFD-9281-4B85-ADCD-6E5F97C29503}">
  <sheetPr codeName="Sheet72"/>
  <dimension ref="A1:Q45"/>
  <sheetViews>
    <sheetView topLeftCell="A30" workbookViewId="0">
      <selection activeCell="K46" sqref="K4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58</v>
      </c>
      <c r="C2" s="14">
        <v>44965</v>
      </c>
      <c r="D2" s="15" t="s">
        <v>50</v>
      </c>
      <c r="E2" s="16">
        <v>195</v>
      </c>
      <c r="F2" s="16">
        <v>191</v>
      </c>
      <c r="G2" s="16">
        <v>197</v>
      </c>
      <c r="H2" s="16">
        <v>194</v>
      </c>
      <c r="I2" s="16"/>
      <c r="J2" s="16"/>
      <c r="K2" s="19">
        <v>4</v>
      </c>
      <c r="L2" s="19">
        <v>777</v>
      </c>
      <c r="M2" s="20">
        <v>194.25</v>
      </c>
      <c r="N2" s="21">
        <v>2</v>
      </c>
      <c r="O2" s="22">
        <v>196.25</v>
      </c>
    </row>
    <row r="3" spans="1:17" x14ac:dyDescent="0.25">
      <c r="A3" s="12" t="s">
        <v>41</v>
      </c>
      <c r="B3" s="13" t="s">
        <v>58</v>
      </c>
      <c r="C3" s="14">
        <v>44972</v>
      </c>
      <c r="D3" s="15" t="s">
        <v>50</v>
      </c>
      <c r="E3" s="16">
        <v>194</v>
      </c>
      <c r="F3" s="16">
        <v>191</v>
      </c>
      <c r="G3" s="16">
        <v>193</v>
      </c>
      <c r="H3" s="16">
        <v>193</v>
      </c>
      <c r="I3" s="16"/>
      <c r="J3" s="16"/>
      <c r="K3" s="19">
        <v>4</v>
      </c>
      <c r="L3" s="19">
        <v>771</v>
      </c>
      <c r="M3" s="20">
        <v>192.75</v>
      </c>
      <c r="N3" s="21">
        <v>2</v>
      </c>
      <c r="O3" s="22">
        <v>194.75</v>
      </c>
    </row>
    <row r="4" spans="1:17" x14ac:dyDescent="0.25">
      <c r="A4" s="12" t="s">
        <v>41</v>
      </c>
      <c r="B4" s="13" t="s">
        <v>58</v>
      </c>
      <c r="C4" s="14">
        <v>44979</v>
      </c>
      <c r="D4" s="15" t="s">
        <v>50</v>
      </c>
      <c r="E4" s="16">
        <v>191</v>
      </c>
      <c r="F4" s="16">
        <v>189</v>
      </c>
      <c r="G4" s="16">
        <v>191</v>
      </c>
      <c r="H4" s="16">
        <v>193</v>
      </c>
      <c r="I4" s="16"/>
      <c r="J4" s="16"/>
      <c r="K4" s="19">
        <v>4</v>
      </c>
      <c r="L4" s="19">
        <v>764</v>
      </c>
      <c r="M4" s="20">
        <v>191</v>
      </c>
      <c r="N4" s="21">
        <v>2</v>
      </c>
      <c r="O4" s="22">
        <v>193</v>
      </c>
    </row>
    <row r="5" spans="1:17" x14ac:dyDescent="0.25">
      <c r="A5" s="12" t="s">
        <v>41</v>
      </c>
      <c r="B5" s="13" t="s">
        <v>58</v>
      </c>
      <c r="C5" s="14">
        <v>45000</v>
      </c>
      <c r="D5" s="15" t="s">
        <v>50</v>
      </c>
      <c r="E5" s="16">
        <v>193</v>
      </c>
      <c r="F5" s="16">
        <v>193</v>
      </c>
      <c r="G5" s="16">
        <v>190</v>
      </c>
      <c r="H5" s="16">
        <v>193</v>
      </c>
      <c r="I5" s="16"/>
      <c r="J5" s="16"/>
      <c r="K5" s="19">
        <v>4</v>
      </c>
      <c r="L5" s="19">
        <v>769</v>
      </c>
      <c r="M5" s="20">
        <v>192.25</v>
      </c>
      <c r="N5" s="21">
        <v>2</v>
      </c>
      <c r="O5" s="22">
        <v>194.25</v>
      </c>
    </row>
    <row r="6" spans="1:17" x14ac:dyDescent="0.25">
      <c r="A6" s="12" t="s">
        <v>41</v>
      </c>
      <c r="B6" s="13" t="s">
        <v>58</v>
      </c>
      <c r="C6" s="14">
        <v>45007</v>
      </c>
      <c r="D6" s="15" t="s">
        <v>50</v>
      </c>
      <c r="E6" s="16">
        <v>196</v>
      </c>
      <c r="F6" s="16">
        <v>192</v>
      </c>
      <c r="G6" s="16">
        <v>197</v>
      </c>
      <c r="H6" s="16">
        <v>198</v>
      </c>
      <c r="I6" s="16"/>
      <c r="J6" s="16"/>
      <c r="K6" s="19">
        <v>4</v>
      </c>
      <c r="L6" s="19">
        <v>783</v>
      </c>
      <c r="M6" s="20">
        <v>195.75</v>
      </c>
      <c r="N6" s="21">
        <v>2</v>
      </c>
      <c r="O6" s="22">
        <v>197.75</v>
      </c>
    </row>
    <row r="7" spans="1:17" x14ac:dyDescent="0.25">
      <c r="A7" s="12" t="s">
        <v>41</v>
      </c>
      <c r="B7" s="13" t="s">
        <v>58</v>
      </c>
      <c r="C7" s="14">
        <v>45014</v>
      </c>
      <c r="D7" s="15" t="s">
        <v>50</v>
      </c>
      <c r="E7" s="16">
        <v>194</v>
      </c>
      <c r="F7" s="16">
        <v>192</v>
      </c>
      <c r="G7" s="16">
        <v>194</v>
      </c>
      <c r="H7" s="16">
        <v>195</v>
      </c>
      <c r="I7" s="16"/>
      <c r="J7" s="16"/>
      <c r="K7" s="19">
        <v>4</v>
      </c>
      <c r="L7" s="19">
        <v>775</v>
      </c>
      <c r="M7" s="20">
        <v>193.75</v>
      </c>
      <c r="N7" s="21">
        <v>2</v>
      </c>
      <c r="O7" s="22">
        <v>195.75</v>
      </c>
    </row>
    <row r="8" spans="1:17" x14ac:dyDescent="0.25">
      <c r="A8" s="12" t="s">
        <v>41</v>
      </c>
      <c r="B8" s="13" t="s">
        <v>58</v>
      </c>
      <c r="C8" s="14">
        <v>45021</v>
      </c>
      <c r="D8" s="15" t="s">
        <v>50</v>
      </c>
      <c r="E8" s="16">
        <v>187</v>
      </c>
      <c r="F8" s="16">
        <v>195</v>
      </c>
      <c r="G8" s="16">
        <v>197.001</v>
      </c>
      <c r="H8" s="16">
        <v>197</v>
      </c>
      <c r="I8" s="16"/>
      <c r="J8" s="16"/>
      <c r="K8" s="19">
        <v>4</v>
      </c>
      <c r="L8" s="19">
        <v>776.00099999999998</v>
      </c>
      <c r="M8" s="20">
        <v>194.00024999999999</v>
      </c>
      <c r="N8" s="21">
        <v>10</v>
      </c>
      <c r="O8" s="22">
        <v>204.00024999999999</v>
      </c>
    </row>
    <row r="9" spans="1:17" x14ac:dyDescent="0.25">
      <c r="A9" s="12" t="s">
        <v>41</v>
      </c>
      <c r="B9" s="13" t="s">
        <v>58</v>
      </c>
      <c r="C9" s="14">
        <v>45028</v>
      </c>
      <c r="D9" s="15" t="s">
        <v>50</v>
      </c>
      <c r="E9" s="16">
        <v>195</v>
      </c>
      <c r="F9" s="16">
        <v>196</v>
      </c>
      <c r="G9" s="16">
        <v>190</v>
      </c>
      <c r="H9" s="16">
        <v>194</v>
      </c>
      <c r="I9" s="16"/>
      <c r="J9" s="16"/>
      <c r="K9" s="19">
        <v>4</v>
      </c>
      <c r="L9" s="19">
        <v>775</v>
      </c>
      <c r="M9" s="20">
        <v>193.75</v>
      </c>
      <c r="N9" s="21">
        <v>2</v>
      </c>
      <c r="O9" s="22">
        <v>195.75</v>
      </c>
    </row>
    <row r="10" spans="1:17" x14ac:dyDescent="0.25">
      <c r="A10" s="63" t="s">
        <v>28</v>
      </c>
      <c r="B10" s="13" t="s">
        <v>58</v>
      </c>
      <c r="C10" s="75">
        <v>45035</v>
      </c>
      <c r="D10" s="76" t="s">
        <v>50</v>
      </c>
      <c r="E10" s="16">
        <v>193</v>
      </c>
      <c r="F10" s="16">
        <v>195</v>
      </c>
      <c r="G10" s="16">
        <v>196</v>
      </c>
      <c r="H10" s="16">
        <v>195</v>
      </c>
      <c r="I10" s="64"/>
      <c r="J10" s="64"/>
      <c r="K10" s="77">
        <v>4</v>
      </c>
      <c r="L10" s="77">
        <v>779</v>
      </c>
      <c r="M10" s="78">
        <v>194.75</v>
      </c>
      <c r="N10" s="79">
        <v>3</v>
      </c>
      <c r="O10" s="80">
        <v>197.75</v>
      </c>
    </row>
    <row r="11" spans="1:17" x14ac:dyDescent="0.25">
      <c r="A11" s="12" t="s">
        <v>41</v>
      </c>
      <c r="B11" s="13" t="s">
        <v>58</v>
      </c>
      <c r="C11" s="14">
        <v>8517</v>
      </c>
      <c r="D11" s="15" t="s">
        <v>51</v>
      </c>
      <c r="E11" s="16">
        <v>197</v>
      </c>
      <c r="F11" s="16">
        <v>194</v>
      </c>
      <c r="G11" s="16">
        <v>193</v>
      </c>
      <c r="H11" s="16">
        <v>197</v>
      </c>
      <c r="I11" s="16"/>
      <c r="J11" s="16"/>
      <c r="K11" s="19">
        <v>4</v>
      </c>
      <c r="L11" s="19">
        <v>781</v>
      </c>
      <c r="M11" s="20">
        <v>195.25</v>
      </c>
      <c r="N11" s="21">
        <v>3</v>
      </c>
      <c r="O11" s="22">
        <v>198.25</v>
      </c>
    </row>
    <row r="12" spans="1:17" x14ac:dyDescent="0.25">
      <c r="A12" s="12" t="s">
        <v>41</v>
      </c>
      <c r="B12" s="13" t="s">
        <v>58</v>
      </c>
      <c r="C12" s="14">
        <v>45049</v>
      </c>
      <c r="D12" s="15" t="s">
        <v>50</v>
      </c>
      <c r="E12" s="16">
        <v>194</v>
      </c>
      <c r="F12" s="16">
        <v>197</v>
      </c>
      <c r="G12" s="16">
        <v>199</v>
      </c>
      <c r="H12" s="16">
        <v>199</v>
      </c>
      <c r="I12" s="16"/>
      <c r="J12" s="16"/>
      <c r="K12" s="19">
        <v>4</v>
      </c>
      <c r="L12" s="19">
        <v>789</v>
      </c>
      <c r="M12" s="20">
        <v>197.25</v>
      </c>
      <c r="N12" s="21">
        <v>7</v>
      </c>
      <c r="O12" s="22">
        <v>204.25</v>
      </c>
    </row>
    <row r="13" spans="1:17" x14ac:dyDescent="0.25">
      <c r="A13" s="63" t="s">
        <v>28</v>
      </c>
      <c r="B13" s="13" t="s">
        <v>58</v>
      </c>
      <c r="C13" s="14">
        <v>45052</v>
      </c>
      <c r="D13" s="15" t="s">
        <v>123</v>
      </c>
      <c r="E13" s="16">
        <v>193</v>
      </c>
      <c r="F13" s="16">
        <v>191</v>
      </c>
      <c r="G13" s="16">
        <v>192</v>
      </c>
      <c r="H13" s="16">
        <v>196</v>
      </c>
      <c r="I13" s="16"/>
      <c r="J13" s="16"/>
      <c r="K13" s="19">
        <v>4</v>
      </c>
      <c r="L13" s="19">
        <v>772</v>
      </c>
      <c r="M13" s="20">
        <v>193</v>
      </c>
      <c r="N13" s="21">
        <v>2</v>
      </c>
      <c r="O13" s="22">
        <v>195</v>
      </c>
    </row>
    <row r="14" spans="1:17" x14ac:dyDescent="0.25">
      <c r="A14" s="12" t="s">
        <v>41</v>
      </c>
      <c r="B14" s="13" t="s">
        <v>58</v>
      </c>
      <c r="C14" s="14">
        <v>45056</v>
      </c>
      <c r="D14" s="15" t="s">
        <v>50</v>
      </c>
      <c r="E14" s="16">
        <v>196</v>
      </c>
      <c r="F14" s="16">
        <v>195</v>
      </c>
      <c r="G14" s="16">
        <v>197</v>
      </c>
      <c r="H14" s="16">
        <v>194</v>
      </c>
      <c r="I14" s="16"/>
      <c r="J14" s="16"/>
      <c r="K14" s="19">
        <v>4</v>
      </c>
      <c r="L14" s="19">
        <v>782</v>
      </c>
      <c r="M14" s="20">
        <v>195.5</v>
      </c>
      <c r="N14" s="21">
        <v>2</v>
      </c>
      <c r="O14" s="22">
        <v>197.5</v>
      </c>
    </row>
    <row r="15" spans="1:17" x14ac:dyDescent="0.25">
      <c r="A15" s="12" t="s">
        <v>41</v>
      </c>
      <c r="B15" s="13" t="s">
        <v>58</v>
      </c>
      <c r="C15" s="14">
        <v>45063</v>
      </c>
      <c r="D15" s="15" t="s">
        <v>50</v>
      </c>
      <c r="E15" s="16">
        <v>194</v>
      </c>
      <c r="F15" s="16">
        <v>198</v>
      </c>
      <c r="G15" s="16">
        <v>198</v>
      </c>
      <c r="H15" s="16">
        <v>197</v>
      </c>
      <c r="I15" s="16"/>
      <c r="J15" s="16"/>
      <c r="K15" s="19">
        <v>4</v>
      </c>
      <c r="L15" s="19">
        <v>787</v>
      </c>
      <c r="M15" s="20">
        <v>196.75</v>
      </c>
      <c r="N15" s="21">
        <v>5</v>
      </c>
      <c r="O15" s="22">
        <v>201.75</v>
      </c>
    </row>
    <row r="16" spans="1:17" x14ac:dyDescent="0.25">
      <c r="A16" s="12" t="s">
        <v>41</v>
      </c>
      <c r="B16" s="13" t="s">
        <v>58</v>
      </c>
      <c r="C16" s="75">
        <v>45067</v>
      </c>
      <c r="D16" s="76" t="s">
        <v>154</v>
      </c>
      <c r="E16" s="16">
        <v>197</v>
      </c>
      <c r="F16" s="16">
        <v>194</v>
      </c>
      <c r="G16" s="16">
        <v>193</v>
      </c>
      <c r="H16" s="16">
        <v>195</v>
      </c>
      <c r="I16" s="64"/>
      <c r="J16" s="64"/>
      <c r="K16" s="77">
        <v>4</v>
      </c>
      <c r="L16" s="77">
        <v>779</v>
      </c>
      <c r="M16" s="78">
        <v>194.75</v>
      </c>
      <c r="N16" s="79">
        <v>3</v>
      </c>
      <c r="O16" s="80">
        <v>197.75</v>
      </c>
    </row>
    <row r="17" spans="1:15" x14ac:dyDescent="0.25">
      <c r="A17" s="63" t="s">
        <v>41</v>
      </c>
      <c r="B17" s="13" t="s">
        <v>58</v>
      </c>
      <c r="C17" s="75">
        <v>45070</v>
      </c>
      <c r="D17" s="76" t="s">
        <v>51</v>
      </c>
      <c r="E17" s="16">
        <v>194</v>
      </c>
      <c r="F17" s="16">
        <v>199</v>
      </c>
      <c r="G17" s="16">
        <v>196</v>
      </c>
      <c r="H17" s="16">
        <v>198</v>
      </c>
      <c r="I17" s="64"/>
      <c r="J17" s="64"/>
      <c r="K17" s="77">
        <v>4</v>
      </c>
      <c r="L17" s="77">
        <v>787</v>
      </c>
      <c r="M17" s="78">
        <v>196.75</v>
      </c>
      <c r="N17" s="79">
        <v>4</v>
      </c>
      <c r="O17" s="80">
        <v>200.75</v>
      </c>
    </row>
    <row r="18" spans="1:15" x14ac:dyDescent="0.25">
      <c r="A18" s="63" t="s">
        <v>41</v>
      </c>
      <c r="B18" s="13" t="s">
        <v>58</v>
      </c>
      <c r="C18" s="75">
        <v>45077</v>
      </c>
      <c r="D18" s="76" t="s">
        <v>50</v>
      </c>
      <c r="E18" s="16">
        <v>198</v>
      </c>
      <c r="F18" s="16">
        <v>196</v>
      </c>
      <c r="G18" s="16">
        <v>198.001</v>
      </c>
      <c r="H18" s="16">
        <v>195</v>
      </c>
      <c r="I18" s="64"/>
      <c r="J18" s="64"/>
      <c r="K18" s="77">
        <v>4</v>
      </c>
      <c r="L18" s="77">
        <v>787.00099999999998</v>
      </c>
      <c r="M18" s="78">
        <v>196.75024999999999</v>
      </c>
      <c r="N18" s="79">
        <v>2</v>
      </c>
      <c r="O18" s="80">
        <v>198.75024999999999</v>
      </c>
    </row>
    <row r="19" spans="1:15" x14ac:dyDescent="0.25">
      <c r="A19" s="12" t="s">
        <v>41</v>
      </c>
      <c r="B19" s="13" t="s">
        <v>58</v>
      </c>
      <c r="C19" s="75">
        <v>45081</v>
      </c>
      <c r="D19" s="76" t="s">
        <v>51</v>
      </c>
      <c r="E19" s="16">
        <v>199</v>
      </c>
      <c r="F19" s="16">
        <v>190</v>
      </c>
      <c r="G19" s="16">
        <v>193</v>
      </c>
      <c r="H19" s="16">
        <v>192</v>
      </c>
      <c r="I19" s="64">
        <v>193</v>
      </c>
      <c r="J19" s="64">
        <v>191</v>
      </c>
      <c r="K19" s="77">
        <v>6</v>
      </c>
      <c r="L19" s="77">
        <v>1158</v>
      </c>
      <c r="M19" s="78">
        <v>193</v>
      </c>
      <c r="N19" s="79">
        <v>6</v>
      </c>
      <c r="O19" s="80">
        <v>199</v>
      </c>
    </row>
    <row r="20" spans="1:15" x14ac:dyDescent="0.25">
      <c r="A20" s="12" t="s">
        <v>41</v>
      </c>
      <c r="B20" s="13" t="s">
        <v>58</v>
      </c>
      <c r="C20" s="14">
        <v>45084</v>
      </c>
      <c r="D20" s="15" t="s">
        <v>50</v>
      </c>
      <c r="E20" s="16">
        <v>199</v>
      </c>
      <c r="F20" s="16">
        <v>198</v>
      </c>
      <c r="G20" s="16">
        <v>196</v>
      </c>
      <c r="H20" s="16">
        <v>199</v>
      </c>
      <c r="I20" s="16"/>
      <c r="J20" s="16"/>
      <c r="K20" s="19">
        <v>4</v>
      </c>
      <c r="L20" s="19">
        <v>792</v>
      </c>
      <c r="M20" s="20">
        <v>198</v>
      </c>
      <c r="N20" s="21">
        <v>3</v>
      </c>
      <c r="O20" s="22">
        <v>201</v>
      </c>
    </row>
    <row r="21" spans="1:15" x14ac:dyDescent="0.25">
      <c r="A21" s="12" t="s">
        <v>41</v>
      </c>
      <c r="B21" s="13" t="s">
        <v>58</v>
      </c>
      <c r="C21" s="75">
        <v>45091</v>
      </c>
      <c r="D21" s="76" t="s">
        <v>50</v>
      </c>
      <c r="E21" s="16">
        <v>199</v>
      </c>
      <c r="F21" s="45">
        <v>200</v>
      </c>
      <c r="G21" s="16">
        <v>198</v>
      </c>
      <c r="H21" s="16">
        <v>199</v>
      </c>
      <c r="I21" s="64"/>
      <c r="J21" s="64"/>
      <c r="K21" s="77">
        <v>4</v>
      </c>
      <c r="L21" s="77">
        <v>796</v>
      </c>
      <c r="M21" s="78">
        <v>199</v>
      </c>
      <c r="N21" s="79">
        <v>7</v>
      </c>
      <c r="O21" s="80">
        <v>206</v>
      </c>
    </row>
    <row r="22" spans="1:15" x14ac:dyDescent="0.25">
      <c r="A22" s="63" t="s">
        <v>41</v>
      </c>
      <c r="B22" s="13" t="s">
        <v>58</v>
      </c>
      <c r="C22" s="75">
        <v>45098</v>
      </c>
      <c r="D22" s="76" t="s">
        <v>50</v>
      </c>
      <c r="E22" s="16">
        <v>192</v>
      </c>
      <c r="F22" s="16">
        <v>197</v>
      </c>
      <c r="G22" s="16">
        <v>193</v>
      </c>
      <c r="H22" s="16">
        <v>193</v>
      </c>
      <c r="I22" s="64"/>
      <c r="J22" s="64"/>
      <c r="K22" s="77">
        <v>4</v>
      </c>
      <c r="L22" s="77">
        <v>775</v>
      </c>
      <c r="M22" s="78">
        <v>193.75</v>
      </c>
      <c r="N22" s="79">
        <v>2</v>
      </c>
      <c r="O22" s="80">
        <v>195.75</v>
      </c>
    </row>
    <row r="23" spans="1:15" x14ac:dyDescent="0.25">
      <c r="A23" s="63" t="s">
        <v>41</v>
      </c>
      <c r="B23" s="13" t="s">
        <v>58</v>
      </c>
      <c r="C23" s="75">
        <v>45101</v>
      </c>
      <c r="D23" s="76" t="s">
        <v>50</v>
      </c>
      <c r="E23" s="16">
        <v>197</v>
      </c>
      <c r="F23" s="16">
        <v>196</v>
      </c>
      <c r="G23" s="16">
        <v>195</v>
      </c>
      <c r="H23" s="16">
        <v>198</v>
      </c>
      <c r="I23" s="64"/>
      <c r="J23" s="64"/>
      <c r="K23" s="77">
        <v>4</v>
      </c>
      <c r="L23" s="77">
        <v>786</v>
      </c>
      <c r="M23" s="78">
        <v>196.5</v>
      </c>
      <c r="N23" s="79">
        <v>2</v>
      </c>
      <c r="O23" s="80">
        <v>198.5</v>
      </c>
    </row>
    <row r="24" spans="1:15" x14ac:dyDescent="0.25">
      <c r="A24" s="63" t="s">
        <v>41</v>
      </c>
      <c r="B24" s="13" t="s">
        <v>58</v>
      </c>
      <c r="C24" s="75">
        <v>45105</v>
      </c>
      <c r="D24" s="76" t="s">
        <v>51</v>
      </c>
      <c r="E24" s="16">
        <v>195</v>
      </c>
      <c r="F24" s="16">
        <v>195</v>
      </c>
      <c r="G24" s="16">
        <v>194</v>
      </c>
      <c r="H24" s="16">
        <v>197</v>
      </c>
      <c r="I24" s="64"/>
      <c r="J24" s="64"/>
      <c r="K24" s="77">
        <v>4</v>
      </c>
      <c r="L24" s="77">
        <v>781</v>
      </c>
      <c r="M24" s="78">
        <v>195.25</v>
      </c>
      <c r="N24" s="79">
        <v>2</v>
      </c>
      <c r="O24" s="80">
        <v>197.25</v>
      </c>
    </row>
    <row r="25" spans="1:15" x14ac:dyDescent="0.25">
      <c r="A25" s="12" t="s">
        <v>41</v>
      </c>
      <c r="B25" s="13" t="s">
        <v>58</v>
      </c>
      <c r="C25" s="75">
        <v>45108</v>
      </c>
      <c r="D25" s="76" t="s">
        <v>123</v>
      </c>
      <c r="E25" s="16">
        <v>196</v>
      </c>
      <c r="F25" s="16">
        <v>193</v>
      </c>
      <c r="G25" s="16">
        <v>195</v>
      </c>
      <c r="H25" s="16">
        <v>199</v>
      </c>
      <c r="I25" s="64"/>
      <c r="J25" s="64"/>
      <c r="K25" s="77">
        <v>4</v>
      </c>
      <c r="L25" s="77">
        <v>783</v>
      </c>
      <c r="M25" s="78">
        <v>195.75</v>
      </c>
      <c r="N25" s="79">
        <v>4</v>
      </c>
      <c r="O25" s="80">
        <v>199.75</v>
      </c>
    </row>
    <row r="26" spans="1:15" x14ac:dyDescent="0.25">
      <c r="A26" s="12" t="s">
        <v>41</v>
      </c>
      <c r="B26" s="13" t="s">
        <v>58</v>
      </c>
      <c r="C26" s="14">
        <v>45112</v>
      </c>
      <c r="D26" s="15" t="s">
        <v>50</v>
      </c>
      <c r="E26" s="16">
        <v>193</v>
      </c>
      <c r="F26" s="16">
        <v>197</v>
      </c>
      <c r="G26" s="16">
        <v>195</v>
      </c>
      <c r="H26" s="16">
        <v>199</v>
      </c>
      <c r="I26" s="16"/>
      <c r="J26" s="16"/>
      <c r="K26" s="19">
        <v>4</v>
      </c>
      <c r="L26" s="19">
        <v>784</v>
      </c>
      <c r="M26" s="20">
        <v>196</v>
      </c>
      <c r="N26" s="21">
        <v>2</v>
      </c>
      <c r="O26" s="22">
        <v>198</v>
      </c>
    </row>
    <row r="27" spans="1:15" x14ac:dyDescent="0.25">
      <c r="A27" s="12" t="s">
        <v>41</v>
      </c>
      <c r="B27" s="13" t="s">
        <v>58</v>
      </c>
      <c r="C27" s="14">
        <v>45116</v>
      </c>
      <c r="D27" s="15" t="s">
        <v>51</v>
      </c>
      <c r="E27" s="16">
        <v>196</v>
      </c>
      <c r="F27" s="16">
        <v>197</v>
      </c>
      <c r="G27" s="16">
        <v>193.001</v>
      </c>
      <c r="H27" s="16">
        <v>198</v>
      </c>
      <c r="I27" s="16"/>
      <c r="J27" s="16"/>
      <c r="K27" s="19">
        <v>4</v>
      </c>
      <c r="L27" s="19">
        <v>784.00099999999998</v>
      </c>
      <c r="M27" s="20">
        <v>196.00024999999999</v>
      </c>
      <c r="N27" s="21">
        <v>6</v>
      </c>
      <c r="O27" s="22">
        <v>202.00024999999999</v>
      </c>
    </row>
    <row r="28" spans="1:15" x14ac:dyDescent="0.25">
      <c r="A28" s="12" t="s">
        <v>41</v>
      </c>
      <c r="B28" s="13" t="s">
        <v>58</v>
      </c>
      <c r="C28" s="14">
        <v>45119</v>
      </c>
      <c r="D28" s="15" t="s">
        <v>50</v>
      </c>
      <c r="E28" s="16">
        <v>194</v>
      </c>
      <c r="F28" s="16">
        <v>195</v>
      </c>
      <c r="G28" s="16">
        <v>196</v>
      </c>
      <c r="H28" s="16">
        <v>197</v>
      </c>
      <c r="I28" s="16"/>
      <c r="J28" s="16"/>
      <c r="K28" s="19">
        <v>4</v>
      </c>
      <c r="L28" s="19">
        <v>782</v>
      </c>
      <c r="M28" s="20">
        <v>195.5</v>
      </c>
      <c r="N28" s="21">
        <v>2</v>
      </c>
      <c r="O28" s="22">
        <v>197.5</v>
      </c>
    </row>
    <row r="29" spans="1:15" x14ac:dyDescent="0.25">
      <c r="A29" s="12" t="s">
        <v>28</v>
      </c>
      <c r="B29" s="13" t="s">
        <v>58</v>
      </c>
      <c r="C29" s="14">
        <v>45122</v>
      </c>
      <c r="D29" s="15" t="s">
        <v>50</v>
      </c>
      <c r="E29" s="16">
        <v>190</v>
      </c>
      <c r="F29" s="16">
        <v>197</v>
      </c>
      <c r="G29" s="16">
        <v>196</v>
      </c>
      <c r="H29" s="16">
        <v>196</v>
      </c>
      <c r="I29" s="16"/>
      <c r="J29" s="16"/>
      <c r="K29" s="19">
        <v>4</v>
      </c>
      <c r="L29" s="19">
        <v>779</v>
      </c>
      <c r="M29" s="20">
        <v>194.75</v>
      </c>
      <c r="N29" s="21">
        <v>2</v>
      </c>
      <c r="O29" s="22">
        <v>196.75</v>
      </c>
    </row>
    <row r="30" spans="1:15" x14ac:dyDescent="0.25">
      <c r="A30" s="12" t="s">
        <v>41</v>
      </c>
      <c r="B30" s="13" t="s">
        <v>58</v>
      </c>
      <c r="C30" s="14">
        <v>45126</v>
      </c>
      <c r="D30" s="15" t="s">
        <v>50</v>
      </c>
      <c r="E30" s="16">
        <v>197</v>
      </c>
      <c r="F30" s="16">
        <v>197.001</v>
      </c>
      <c r="G30" s="16">
        <v>198</v>
      </c>
      <c r="H30" s="16">
        <v>197</v>
      </c>
      <c r="I30" s="16"/>
      <c r="J30" s="16"/>
      <c r="K30" s="19">
        <v>4</v>
      </c>
      <c r="L30" s="19">
        <v>789.00099999999998</v>
      </c>
      <c r="M30" s="20">
        <v>197.25024999999999</v>
      </c>
      <c r="N30" s="21">
        <v>9</v>
      </c>
      <c r="O30" s="22">
        <v>206.25024999999999</v>
      </c>
    </row>
    <row r="31" spans="1:15" x14ac:dyDescent="0.25">
      <c r="A31" s="12" t="s">
        <v>41</v>
      </c>
      <c r="B31" s="13" t="s">
        <v>58</v>
      </c>
      <c r="C31" s="14">
        <v>45133</v>
      </c>
      <c r="D31" s="15" t="s">
        <v>51</v>
      </c>
      <c r="E31" s="16">
        <v>196</v>
      </c>
      <c r="F31" s="16">
        <v>195</v>
      </c>
      <c r="G31" s="16">
        <v>197</v>
      </c>
      <c r="H31" s="16">
        <v>198</v>
      </c>
      <c r="I31" s="16"/>
      <c r="J31" s="16"/>
      <c r="K31" s="19">
        <v>4</v>
      </c>
      <c r="L31" s="19">
        <v>786</v>
      </c>
      <c r="M31" s="20">
        <v>196.5</v>
      </c>
      <c r="N31" s="21">
        <v>3</v>
      </c>
      <c r="O31" s="22">
        <v>199.5</v>
      </c>
    </row>
    <row r="32" spans="1:15" x14ac:dyDescent="0.25">
      <c r="A32" s="12" t="s">
        <v>41</v>
      </c>
      <c r="B32" s="13" t="s">
        <v>58</v>
      </c>
      <c r="C32" s="14">
        <v>45140</v>
      </c>
      <c r="D32" s="15" t="s">
        <v>50</v>
      </c>
      <c r="E32" s="16">
        <v>199</v>
      </c>
      <c r="F32" s="16">
        <v>197</v>
      </c>
      <c r="G32" s="16">
        <v>196</v>
      </c>
      <c r="H32" s="16">
        <v>198</v>
      </c>
      <c r="I32" s="16"/>
      <c r="J32" s="16"/>
      <c r="K32" s="19">
        <v>4</v>
      </c>
      <c r="L32" s="19">
        <v>790</v>
      </c>
      <c r="M32" s="20">
        <v>197.5</v>
      </c>
      <c r="N32" s="21">
        <v>2</v>
      </c>
      <c r="O32" s="22">
        <v>199.5</v>
      </c>
    </row>
    <row r="33" spans="1:15" x14ac:dyDescent="0.25">
      <c r="A33" s="12" t="s">
        <v>28</v>
      </c>
      <c r="B33" s="13" t="s">
        <v>58</v>
      </c>
      <c r="C33" s="14">
        <v>45147</v>
      </c>
      <c r="D33" s="15" t="s">
        <v>50</v>
      </c>
      <c r="E33" s="16">
        <v>199</v>
      </c>
      <c r="F33" s="16">
        <v>195</v>
      </c>
      <c r="G33" s="16">
        <v>198</v>
      </c>
      <c r="H33" s="16">
        <v>196</v>
      </c>
      <c r="I33" s="16"/>
      <c r="J33" s="16"/>
      <c r="K33" s="19">
        <v>4</v>
      </c>
      <c r="L33" s="19">
        <v>788</v>
      </c>
      <c r="M33" s="20">
        <v>197</v>
      </c>
      <c r="N33" s="21">
        <v>2</v>
      </c>
      <c r="O33" s="22">
        <v>199</v>
      </c>
    </row>
    <row r="34" spans="1:15" x14ac:dyDescent="0.25">
      <c r="A34" s="12" t="s">
        <v>41</v>
      </c>
      <c r="B34" s="13" t="s">
        <v>58</v>
      </c>
      <c r="C34" s="14">
        <v>45150</v>
      </c>
      <c r="D34" s="15" t="s">
        <v>50</v>
      </c>
      <c r="E34" s="16">
        <v>197</v>
      </c>
      <c r="F34" s="16">
        <v>198</v>
      </c>
      <c r="G34" s="16">
        <v>196</v>
      </c>
      <c r="H34" s="16">
        <v>197</v>
      </c>
      <c r="I34" s="16">
        <v>198</v>
      </c>
      <c r="J34" s="16">
        <v>199</v>
      </c>
      <c r="K34" s="19">
        <v>6</v>
      </c>
      <c r="L34" s="19">
        <v>1185</v>
      </c>
      <c r="M34" s="20">
        <v>197.5</v>
      </c>
      <c r="N34" s="21">
        <v>4</v>
      </c>
      <c r="O34" s="22">
        <v>201.5</v>
      </c>
    </row>
    <row r="35" spans="1:15" x14ac:dyDescent="0.25">
      <c r="A35" s="12" t="s">
        <v>41</v>
      </c>
      <c r="B35" s="13" t="s">
        <v>58</v>
      </c>
      <c r="C35" s="14">
        <v>45154</v>
      </c>
      <c r="D35" s="15" t="s">
        <v>50</v>
      </c>
      <c r="E35" s="16">
        <v>194</v>
      </c>
      <c r="F35" s="16">
        <v>196</v>
      </c>
      <c r="G35" s="16">
        <v>198</v>
      </c>
      <c r="H35" s="16">
        <v>199</v>
      </c>
      <c r="I35" s="16"/>
      <c r="J35" s="16"/>
      <c r="K35" s="19">
        <v>4</v>
      </c>
      <c r="L35" s="19">
        <v>787</v>
      </c>
      <c r="M35" s="20">
        <v>196.75</v>
      </c>
      <c r="N35" s="21">
        <v>2</v>
      </c>
      <c r="O35" s="22">
        <v>198.75</v>
      </c>
    </row>
    <row r="36" spans="1:15" x14ac:dyDescent="0.25">
      <c r="A36" s="12" t="s">
        <v>41</v>
      </c>
      <c r="B36" s="13" t="s">
        <v>58</v>
      </c>
      <c r="C36" s="14">
        <v>45157</v>
      </c>
      <c r="D36" s="15" t="s">
        <v>50</v>
      </c>
      <c r="E36" s="16">
        <v>196</v>
      </c>
      <c r="F36" s="16">
        <v>196</v>
      </c>
      <c r="G36" s="16">
        <v>197</v>
      </c>
      <c r="H36" s="16">
        <v>195</v>
      </c>
      <c r="I36" s="16"/>
      <c r="J36" s="16"/>
      <c r="K36" s="19">
        <v>4</v>
      </c>
      <c r="L36" s="19">
        <v>784</v>
      </c>
      <c r="M36" s="20">
        <v>196</v>
      </c>
      <c r="N36" s="21">
        <v>2</v>
      </c>
      <c r="O36" s="22">
        <v>198</v>
      </c>
    </row>
    <row r="37" spans="1:15" x14ac:dyDescent="0.25">
      <c r="A37" s="12" t="s">
        <v>28</v>
      </c>
      <c r="B37" s="13" t="s">
        <v>58</v>
      </c>
      <c r="C37" s="14">
        <v>45171</v>
      </c>
      <c r="D37" s="15" t="s">
        <v>138</v>
      </c>
      <c r="E37" s="45">
        <v>200</v>
      </c>
      <c r="F37" s="16">
        <v>199</v>
      </c>
      <c r="G37" s="16">
        <v>195</v>
      </c>
      <c r="H37" s="16">
        <v>198</v>
      </c>
      <c r="I37" s="16">
        <v>197</v>
      </c>
      <c r="J37" s="16">
        <v>199</v>
      </c>
      <c r="K37" s="19">
        <v>6</v>
      </c>
      <c r="L37" s="19">
        <v>1188</v>
      </c>
      <c r="M37" s="20">
        <v>198</v>
      </c>
      <c r="N37" s="21">
        <v>4</v>
      </c>
      <c r="O37" s="22">
        <v>202</v>
      </c>
    </row>
    <row r="38" spans="1:15" x14ac:dyDescent="0.25">
      <c r="A38" s="12" t="s">
        <v>28</v>
      </c>
      <c r="B38" s="13" t="s">
        <v>58</v>
      </c>
      <c r="C38" s="14">
        <v>8654</v>
      </c>
      <c r="D38" s="15" t="s">
        <v>51</v>
      </c>
      <c r="E38" s="16">
        <v>195</v>
      </c>
      <c r="F38" s="16">
        <v>197</v>
      </c>
      <c r="G38" s="16">
        <v>197</v>
      </c>
      <c r="H38" s="16">
        <v>199</v>
      </c>
      <c r="I38" s="16">
        <v>195</v>
      </c>
      <c r="J38" s="16">
        <v>198</v>
      </c>
      <c r="K38" s="19">
        <v>6</v>
      </c>
      <c r="L38" s="19">
        <v>1181</v>
      </c>
      <c r="M38" s="20">
        <v>196.83333333333334</v>
      </c>
      <c r="N38" s="21">
        <v>18</v>
      </c>
      <c r="O38" s="22">
        <v>214.83333333333334</v>
      </c>
    </row>
    <row r="39" spans="1:15" x14ac:dyDescent="0.25">
      <c r="A39" s="12" t="s">
        <v>41</v>
      </c>
      <c r="B39" s="13" t="s">
        <v>58</v>
      </c>
      <c r="C39" s="14">
        <v>45185</v>
      </c>
      <c r="D39" s="15" t="s">
        <v>50</v>
      </c>
      <c r="E39" s="16">
        <v>194</v>
      </c>
      <c r="F39" s="45">
        <v>200</v>
      </c>
      <c r="G39" s="45">
        <v>200</v>
      </c>
      <c r="H39" s="16">
        <v>199</v>
      </c>
      <c r="I39" s="16">
        <v>199</v>
      </c>
      <c r="J39" s="16">
        <v>198</v>
      </c>
      <c r="K39" s="19">
        <v>6</v>
      </c>
      <c r="L39" s="19">
        <v>1190</v>
      </c>
      <c r="M39" s="20">
        <v>198.33333333333334</v>
      </c>
      <c r="N39" s="21">
        <v>10</v>
      </c>
      <c r="O39" s="22">
        <v>208.33333333333334</v>
      </c>
    </row>
    <row r="40" spans="1:15" x14ac:dyDescent="0.25">
      <c r="A40" s="12" t="s">
        <v>41</v>
      </c>
      <c r="B40" s="13" t="s">
        <v>58</v>
      </c>
      <c r="C40" s="14">
        <v>45193</v>
      </c>
      <c r="D40" s="15" t="s">
        <v>123</v>
      </c>
      <c r="E40" s="16">
        <v>197</v>
      </c>
      <c r="F40" s="16">
        <v>195.001</v>
      </c>
      <c r="G40" s="16">
        <v>197.00200000000001</v>
      </c>
      <c r="H40" s="16">
        <v>197</v>
      </c>
      <c r="I40" s="16">
        <v>199</v>
      </c>
      <c r="J40" s="45">
        <v>200</v>
      </c>
      <c r="K40" s="19">
        <v>6</v>
      </c>
      <c r="L40" s="19">
        <v>1185.0029999999999</v>
      </c>
      <c r="M40" s="20">
        <v>197.50049999999999</v>
      </c>
      <c r="N40" s="21">
        <v>22</v>
      </c>
      <c r="O40" s="22">
        <v>219.50049999999999</v>
      </c>
    </row>
    <row r="41" spans="1:15" x14ac:dyDescent="0.25">
      <c r="A41" s="12" t="s">
        <v>28</v>
      </c>
      <c r="B41" s="13" t="s">
        <v>58</v>
      </c>
      <c r="C41" s="14">
        <v>45220</v>
      </c>
      <c r="D41" s="15" t="s">
        <v>50</v>
      </c>
      <c r="E41" s="16">
        <v>199.001</v>
      </c>
      <c r="F41" s="45">
        <v>200</v>
      </c>
      <c r="G41" s="16">
        <v>199</v>
      </c>
      <c r="H41" s="16">
        <v>198</v>
      </c>
      <c r="I41" s="16"/>
      <c r="J41" s="16"/>
      <c r="K41" s="19">
        <v>4</v>
      </c>
      <c r="L41" s="19">
        <v>796.00099999999998</v>
      </c>
      <c r="M41" s="20">
        <v>199.00024999999999</v>
      </c>
      <c r="N41" s="21">
        <v>11</v>
      </c>
      <c r="O41" s="22">
        <v>210.00024999999999</v>
      </c>
    </row>
    <row r="42" spans="1:15" x14ac:dyDescent="0.25">
      <c r="A42" s="12" t="s">
        <v>41</v>
      </c>
      <c r="B42" s="13" t="s">
        <v>58</v>
      </c>
      <c r="C42" s="14">
        <v>45234</v>
      </c>
      <c r="D42" s="15" t="s">
        <v>123</v>
      </c>
      <c r="E42" s="16">
        <v>197.001</v>
      </c>
      <c r="F42" s="16">
        <v>198</v>
      </c>
      <c r="G42" s="16">
        <v>198.001</v>
      </c>
      <c r="H42" s="16">
        <v>195</v>
      </c>
      <c r="I42" s="16"/>
      <c r="J42" s="16"/>
      <c r="K42" s="19">
        <v>4</v>
      </c>
      <c r="L42" s="19">
        <v>788.00199999999995</v>
      </c>
      <c r="M42" s="20">
        <v>197.00049999999999</v>
      </c>
      <c r="N42" s="21">
        <v>8</v>
      </c>
      <c r="O42" s="22">
        <v>205.00049999999999</v>
      </c>
    </row>
    <row r="43" spans="1:15" x14ac:dyDescent="0.25">
      <c r="A43" s="12" t="s">
        <v>41</v>
      </c>
      <c r="B43" s="13" t="s">
        <v>58</v>
      </c>
      <c r="C43" s="14">
        <v>45248</v>
      </c>
      <c r="D43" s="15" t="s">
        <v>50</v>
      </c>
      <c r="E43" s="16">
        <v>197</v>
      </c>
      <c r="F43" s="16">
        <v>199</v>
      </c>
      <c r="G43" s="16">
        <v>196</v>
      </c>
      <c r="H43" s="45">
        <v>200.001</v>
      </c>
      <c r="I43" s="16"/>
      <c r="J43" s="16"/>
      <c r="K43" s="19">
        <v>4</v>
      </c>
      <c r="L43" s="19">
        <v>792.00099999999998</v>
      </c>
      <c r="M43" s="20">
        <v>198.00024999999999</v>
      </c>
      <c r="N43" s="21">
        <v>7</v>
      </c>
      <c r="O43" s="22">
        <v>205.00024999999999</v>
      </c>
    </row>
    <row r="45" spans="1:15" x14ac:dyDescent="0.25">
      <c r="K45" s="8">
        <f>SUM(K2:K44)</f>
        <v>180</v>
      </c>
      <c r="L45" s="8">
        <f>SUM(L2:L44)</f>
        <v>35262.010999999991</v>
      </c>
      <c r="M45" s="7">
        <f>SUM(L45/K45)</f>
        <v>195.90006111111106</v>
      </c>
      <c r="N45" s="8">
        <f>SUM(N2:N44)</f>
        <v>197</v>
      </c>
      <c r="O45" s="11">
        <f>SUM(M45+N45)</f>
        <v>392.90006111111109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4 C2:C4" name="Range1_6_2_1"/>
    <protectedRange algorithmName="SHA-512" hashValue="ON39YdpmFHfN9f47KpiRvqrKx0V9+erV1CNkpWzYhW/Qyc6aT8rEyCrvauWSYGZK2ia3o7vd3akF07acHAFpOA==" saltValue="yVW9XmDwTqEnmpSGai0KYg==" spinCount="100000" sqref="D2:D4" name="Range1_1_4_1_2"/>
    <protectedRange algorithmName="SHA-512" hashValue="ON39YdpmFHfN9f47KpiRvqrKx0V9+erV1CNkpWzYhW/Qyc6aT8rEyCrvauWSYGZK2ia3o7vd3akF07acHAFpOA==" saltValue="yVW9XmDwTqEnmpSGai0KYg==" spinCount="100000" sqref="C5:C6 E5:J6" name="Range1_7_2_1"/>
    <protectedRange algorithmName="SHA-512" hashValue="ON39YdpmFHfN9f47KpiRvqrKx0V9+erV1CNkpWzYhW/Qyc6aT8rEyCrvauWSYGZK2ia3o7vd3akF07acHAFpOA==" saltValue="yVW9XmDwTqEnmpSGai0KYg==" spinCount="100000" sqref="D5:D6" name="Range1_1_5_2_1"/>
    <protectedRange sqref="I7:J7 C7" name="Range1_9_1"/>
    <protectedRange sqref="D7" name="Range1_1_6_1"/>
    <protectedRange sqref="E7:H7" name="Range1_3_3_1"/>
    <protectedRange sqref="C8:C10" name="Range1_9"/>
    <protectedRange sqref="D8:D10" name="Range1_1_6"/>
    <protectedRange sqref="E8:J10" name="Range1_3_3"/>
    <protectedRange algorithmName="SHA-512" hashValue="ON39YdpmFHfN9f47KpiRvqrKx0V9+erV1CNkpWzYhW/Qyc6aT8rEyCrvauWSYGZK2ia3o7vd3akF07acHAFpOA==" saltValue="yVW9XmDwTqEnmpSGai0KYg==" spinCount="100000" sqref="I13:J13 C13" name="Range1_2_7"/>
    <protectedRange algorithmName="SHA-512" hashValue="ON39YdpmFHfN9f47KpiRvqrKx0V9+erV1CNkpWzYhW/Qyc6aT8rEyCrvauWSYGZK2ia3o7vd3akF07acHAFpOA==" saltValue="yVW9XmDwTqEnmpSGai0KYg==" spinCount="100000" sqref="D13" name="Range1_1_1_5"/>
    <protectedRange algorithmName="SHA-512" hashValue="ON39YdpmFHfN9f47KpiRvqrKx0V9+erV1CNkpWzYhW/Qyc6aT8rEyCrvauWSYGZK2ia3o7vd3akF07acHAFpOA==" saltValue="yVW9XmDwTqEnmpSGai0KYg==" spinCount="100000" sqref="E13:H13" name="Range1_3_1_2"/>
    <protectedRange algorithmName="SHA-512" hashValue="ON39YdpmFHfN9f47KpiRvqrKx0V9+erV1CNkpWzYhW/Qyc6aT8rEyCrvauWSYGZK2ia3o7vd3akF07acHAFpOA==" saltValue="yVW9XmDwTqEnmpSGai0KYg==" spinCount="100000" sqref="C26" name="Range1_49"/>
    <protectedRange algorithmName="SHA-512" hashValue="ON39YdpmFHfN9f47KpiRvqrKx0V9+erV1CNkpWzYhW/Qyc6aT8rEyCrvauWSYGZK2ia3o7vd3akF07acHAFpOA==" saltValue="yVW9XmDwTqEnmpSGai0KYg==" spinCount="100000" sqref="D26" name="Range1_1_18"/>
    <protectedRange algorithmName="SHA-512" hashValue="ON39YdpmFHfN9f47KpiRvqrKx0V9+erV1CNkpWzYhW/Qyc6aT8rEyCrvauWSYGZK2ia3o7vd3akF07acHAFpOA==" saltValue="yVW9XmDwTqEnmpSGai0KYg==" spinCount="100000" sqref="H26:J26" name="Range1_3_2_1"/>
    <protectedRange algorithmName="SHA-512" hashValue="ON39YdpmFHfN9f47KpiRvqrKx0V9+erV1CNkpWzYhW/Qyc6aT8rEyCrvauWSYGZK2ia3o7vd3akF07acHAFpOA==" saltValue="yVW9XmDwTqEnmpSGai0KYg==" spinCount="100000" sqref="E26:G26" name="Range1_3_1_1_1"/>
    <protectedRange algorithmName="SHA-512" hashValue="ON39YdpmFHfN9f47KpiRvqrKx0V9+erV1CNkpWzYhW/Qyc6aT8rEyCrvauWSYGZK2ia3o7vd3akF07acHAFpOA==" saltValue="yVW9XmDwTqEnmpSGai0KYg==" spinCount="100000" sqref="C29:C32 I29:J32" name="Range1_55"/>
    <protectedRange algorithmName="SHA-512" hashValue="ON39YdpmFHfN9f47KpiRvqrKx0V9+erV1CNkpWzYhW/Qyc6aT8rEyCrvauWSYGZK2ia3o7vd3akF07acHAFpOA==" saltValue="yVW9XmDwTqEnmpSGai0KYg==" spinCount="100000" sqref="D29:D32" name="Range1_1_21"/>
    <protectedRange algorithmName="SHA-512" hashValue="ON39YdpmFHfN9f47KpiRvqrKx0V9+erV1CNkpWzYhW/Qyc6aT8rEyCrvauWSYGZK2ia3o7vd3akF07acHAFpOA==" saltValue="yVW9XmDwTqEnmpSGai0KYg==" spinCount="100000" sqref="E29:H32" name="Range1_3_16"/>
    <protectedRange algorithmName="SHA-512" hashValue="ON39YdpmFHfN9f47KpiRvqrKx0V9+erV1CNkpWzYhW/Qyc6aT8rEyCrvauWSYGZK2ia3o7vd3akF07acHAFpOA==" saltValue="yVW9XmDwTqEnmpSGai0KYg==" spinCount="100000" sqref="I37:J37 B37:C37 B2:B36" name="Range1_69"/>
    <protectedRange algorithmName="SHA-512" hashValue="ON39YdpmFHfN9f47KpiRvqrKx0V9+erV1CNkpWzYhW/Qyc6aT8rEyCrvauWSYGZK2ia3o7vd3akF07acHAFpOA==" saltValue="yVW9XmDwTqEnmpSGai0KYg==" spinCount="100000" sqref="D37" name="Range1_1_33"/>
    <protectedRange algorithmName="SHA-512" hashValue="ON39YdpmFHfN9f47KpiRvqrKx0V9+erV1CNkpWzYhW/Qyc6aT8rEyCrvauWSYGZK2ia3o7vd3akF07acHAFpOA==" saltValue="yVW9XmDwTqEnmpSGai0KYg==" spinCount="100000" sqref="E37:H37" name="Range1_3_19"/>
    <protectedRange algorithmName="SHA-512" hashValue="ON39YdpmFHfN9f47KpiRvqrKx0V9+erV1CNkpWzYhW/Qyc6aT8rEyCrvauWSYGZK2ia3o7vd3akF07acHAFpOA==" saltValue="yVW9XmDwTqEnmpSGai0KYg==" spinCount="100000" sqref="C41" name="Range1_15"/>
    <protectedRange algorithmName="SHA-512" hashValue="ON39YdpmFHfN9f47KpiRvqrKx0V9+erV1CNkpWzYhW/Qyc6aT8rEyCrvauWSYGZK2ia3o7vd3akF07acHAFpOA==" saltValue="yVW9XmDwTqEnmpSGai0KYg==" spinCount="100000" sqref="D41" name="Range1_1_10"/>
    <protectedRange algorithmName="SHA-512" hashValue="ON39YdpmFHfN9f47KpiRvqrKx0V9+erV1CNkpWzYhW/Qyc6aT8rEyCrvauWSYGZK2ia3o7vd3akF07acHAFpOA==" saltValue="yVW9XmDwTqEnmpSGai0KYg==" spinCount="100000" sqref="E41:J41" name="Range1_3_5"/>
    <protectedRange algorithmName="SHA-512" hashValue="ON39YdpmFHfN9f47KpiRvqrKx0V9+erV1CNkpWzYhW/Qyc6aT8rEyCrvauWSYGZK2ia3o7vd3akF07acHAFpOA==" saltValue="yVW9XmDwTqEnmpSGai0KYg==" spinCount="100000" sqref="C42" name="Range1_7"/>
    <protectedRange algorithmName="SHA-512" hashValue="ON39YdpmFHfN9f47KpiRvqrKx0V9+erV1CNkpWzYhW/Qyc6aT8rEyCrvauWSYGZK2ia3o7vd3akF07acHAFpOA==" saltValue="yVW9XmDwTqEnmpSGai0KYg==" spinCount="100000" sqref="D42" name="Range1_1_4"/>
    <protectedRange algorithmName="SHA-512" hashValue="ON39YdpmFHfN9f47KpiRvqrKx0V9+erV1CNkpWzYhW/Qyc6aT8rEyCrvauWSYGZK2ia3o7vd3akF07acHAFpOA==" saltValue="yVW9XmDwTqEnmpSGai0KYg==" spinCount="100000" sqref="E42:J42" name="Range1_3_2"/>
  </protectedRanges>
  <sortState xmlns:xlrd2="http://schemas.microsoft.com/office/spreadsheetml/2017/richdata2" ref="A2:O7">
    <sortCondition ref="C2:C7"/>
  </sortState>
  <conditionalFormatting sqref="I2:I4">
    <cfRule type="top10" dxfId="127" priority="39" rank="1"/>
  </conditionalFormatting>
  <conditionalFormatting sqref="I5:I6">
    <cfRule type="top10" dxfId="126" priority="33" rank="1"/>
  </conditionalFormatting>
  <conditionalFormatting sqref="I7">
    <cfRule type="top10" dxfId="125" priority="29" rank="1"/>
  </conditionalFormatting>
  <conditionalFormatting sqref="I8:I10">
    <cfRule type="top10" dxfId="124" priority="23" rank="1"/>
  </conditionalFormatting>
  <conditionalFormatting sqref="I13">
    <cfRule type="top10" dxfId="123" priority="14" rank="1"/>
  </conditionalFormatting>
  <conditionalFormatting sqref="I26">
    <cfRule type="top10" dxfId="122" priority="12" rank="1"/>
  </conditionalFormatting>
  <conditionalFormatting sqref="I29:I32">
    <cfRule type="top10" dxfId="121" priority="1" rank="1"/>
  </conditionalFormatting>
  <conditionalFormatting sqref="I26:J26">
    <cfRule type="cellIs" dxfId="120" priority="8" operator="greaterThanOrEqual">
      <formula>200</formula>
    </cfRule>
  </conditionalFormatting>
  <conditionalFormatting sqref="J2:J4">
    <cfRule type="top10" dxfId="119" priority="38" rank="1"/>
  </conditionalFormatting>
  <conditionalFormatting sqref="J5:J6">
    <cfRule type="top10" dxfId="118" priority="32" rank="1"/>
  </conditionalFormatting>
  <conditionalFormatting sqref="J7">
    <cfRule type="top10" dxfId="117" priority="30" rank="1"/>
  </conditionalFormatting>
  <conditionalFormatting sqref="J8:J10">
    <cfRule type="top10" dxfId="116" priority="24" rank="1"/>
  </conditionalFormatting>
  <conditionalFormatting sqref="J13">
    <cfRule type="top10" dxfId="115" priority="15" rank="1"/>
  </conditionalFormatting>
  <conditionalFormatting sqref="J26">
    <cfRule type="top10" dxfId="114" priority="11" rank="1"/>
  </conditionalFormatting>
  <conditionalFormatting sqref="J29:J32">
    <cfRule type="top10" dxfId="113" priority="2" rank="1"/>
  </conditionalFormatting>
  <hyperlinks>
    <hyperlink ref="Q1" location="'National Rankings'!A1" display="Back to Ranking" xr:uid="{26093714-546E-4EFE-B3CF-DFC7C04412D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D1C5C7-9BFE-4403-BFAF-DD990AFF8C4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BA46F-EDF8-4571-A9B4-F8F64868083E}">
  <dimension ref="A1:Q6"/>
  <sheetViews>
    <sheetView workbookViewId="0">
      <selection activeCell="K5" sqref="K5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187</v>
      </c>
      <c r="C2" s="14">
        <v>45069</v>
      </c>
      <c r="D2" s="15" t="s">
        <v>146</v>
      </c>
      <c r="E2" s="16">
        <v>199</v>
      </c>
      <c r="F2" s="16">
        <v>199</v>
      </c>
      <c r="G2" s="16">
        <v>198.001</v>
      </c>
      <c r="H2" s="16"/>
      <c r="I2" s="16"/>
      <c r="J2" s="16"/>
      <c r="K2" s="19">
        <v>3</v>
      </c>
      <c r="L2" s="19">
        <v>596.00099999999998</v>
      </c>
      <c r="M2" s="20">
        <v>198.667</v>
      </c>
      <c r="N2" s="21">
        <v>5</v>
      </c>
      <c r="O2" s="22">
        <v>203.667</v>
      </c>
    </row>
    <row r="4" spans="1:17" x14ac:dyDescent="0.25">
      <c r="K4" s="8">
        <f>SUM(K2:K3)</f>
        <v>3</v>
      </c>
      <c r="L4" s="8">
        <f>SUM(L2:L3)</f>
        <v>596.00099999999998</v>
      </c>
      <c r="M4" s="11">
        <f>SUM(L4/K4)</f>
        <v>198.667</v>
      </c>
      <c r="N4" s="8">
        <f>SUM(N2:N3)</f>
        <v>5</v>
      </c>
      <c r="O4" s="11">
        <f>SUM(M4+N4)</f>
        <v>203.667</v>
      </c>
    </row>
    <row r="6" spans="1:17" x14ac:dyDescent="0.25">
      <c r="K6" s="8"/>
      <c r="L6" s="8"/>
      <c r="M6" s="11"/>
      <c r="N6" s="8"/>
      <c r="O6" s="11"/>
    </row>
  </sheetData>
  <protectedRanges>
    <protectedRange algorithmName="SHA-512" hashValue="ON39YdpmFHfN9f47KpiRvqrKx0V9+erV1CNkpWzYhW/Qyc6aT8rEyCrvauWSYGZK2ia3o7vd3akF07acHAFpOA==" saltValue="yVW9XmDwTqEnmpSGai0KYg==" spinCount="100000" sqref="C2" name="Range1_26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H2:J2" name="Range1_3_11"/>
    <protectedRange algorithmName="SHA-512" hashValue="ON39YdpmFHfN9f47KpiRvqrKx0V9+erV1CNkpWzYhW/Qyc6aT8rEyCrvauWSYGZK2ia3o7vd3akF07acHAFpOA==" saltValue="yVW9XmDwTqEnmpSGai0KYg==" spinCount="100000" sqref="B2" name="Range1_2_1_1"/>
    <protectedRange algorithmName="SHA-512" hashValue="ON39YdpmFHfN9f47KpiRvqrKx0V9+erV1CNkpWzYhW/Qyc6aT8rEyCrvauWSYGZK2ia3o7vd3akF07acHAFpOA==" saltValue="yVW9XmDwTqEnmpSGai0KYg==" spinCount="100000" sqref="E2:G2" name="Range1_3_1_1"/>
  </protectedRanges>
  <conditionalFormatting sqref="H2">
    <cfRule type="top10" dxfId="112" priority="8" rank="1"/>
  </conditionalFormatting>
  <conditionalFormatting sqref="H2:J2">
    <cfRule type="cellIs" dxfId="111" priority="2" operator="greaterThanOrEqual">
      <formula>200</formula>
    </cfRule>
  </conditionalFormatting>
  <conditionalFormatting sqref="I2">
    <cfRule type="top10" dxfId="110" priority="7" rank="1"/>
  </conditionalFormatting>
  <conditionalFormatting sqref="J2">
    <cfRule type="top10" dxfId="109" priority="6" rank="1"/>
  </conditionalFormatting>
  <hyperlinks>
    <hyperlink ref="Q1" location="'National Rankings'!A1" display="Back to Ranking" xr:uid="{7F7C158D-6F28-4E44-9C76-C3D415FE569A}"/>
  </hyperlinks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6D52C-18C4-4480-BCDC-898BCFCB77E2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34" t="s">
        <v>167</v>
      </c>
      <c r="C2" s="75">
        <v>45076</v>
      </c>
      <c r="D2" s="76" t="s">
        <v>26</v>
      </c>
      <c r="E2" s="64">
        <v>194</v>
      </c>
      <c r="F2" s="64">
        <v>198</v>
      </c>
      <c r="G2" s="64">
        <v>195</v>
      </c>
      <c r="H2" s="64"/>
      <c r="I2" s="64"/>
      <c r="J2" s="64"/>
      <c r="K2" s="77">
        <v>3</v>
      </c>
      <c r="L2" s="77">
        <v>587</v>
      </c>
      <c r="M2" s="78">
        <v>195.66666666666666</v>
      </c>
      <c r="N2" s="79">
        <v>2</v>
      </c>
      <c r="O2" s="80">
        <v>197.66666666666666</v>
      </c>
    </row>
    <row r="4" spans="1:17" x14ac:dyDescent="0.25">
      <c r="K4" s="8">
        <f>SUM(K2:K3)</f>
        <v>3</v>
      </c>
      <c r="L4" s="8">
        <f>SUM(L2:L3)</f>
        <v>587</v>
      </c>
      <c r="M4" s="7">
        <f>SUM(L4/K4)</f>
        <v>195.66666666666666</v>
      </c>
      <c r="N4" s="8">
        <f>SUM(N2:N3)</f>
        <v>2</v>
      </c>
      <c r="O4" s="11">
        <f>SUM(M4+N4)</f>
        <v>197.66666666666666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2_4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2:J2" name="Range1_3_1_3"/>
  </protectedRanges>
  <conditionalFormatting sqref="H2">
    <cfRule type="top10" dxfId="108" priority="3" rank="1"/>
  </conditionalFormatting>
  <conditionalFormatting sqref="I2">
    <cfRule type="top10" dxfId="107" priority="4" rank="1"/>
  </conditionalFormatting>
  <conditionalFormatting sqref="J2">
    <cfRule type="top10" dxfId="106" priority="5" rank="1"/>
  </conditionalFormatting>
  <hyperlinks>
    <hyperlink ref="Q1" location="'National Rankings'!A1" display="Back to Ranking" xr:uid="{4B72CFDE-AB2F-45CD-A712-040F1B30C39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2193E3-7722-4DA6-891E-3AD2FFD6112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73914-6AC7-4BB9-A85A-D0FC6BDABAD5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34" t="s">
        <v>168</v>
      </c>
      <c r="C2" s="75">
        <v>45077</v>
      </c>
      <c r="D2" s="76" t="s">
        <v>50</v>
      </c>
      <c r="E2" s="64">
        <v>195</v>
      </c>
      <c r="F2" s="64">
        <v>194</v>
      </c>
      <c r="G2" s="64">
        <v>193</v>
      </c>
      <c r="H2" s="64">
        <v>196</v>
      </c>
      <c r="I2" s="64"/>
      <c r="J2" s="64"/>
      <c r="K2" s="77">
        <v>4</v>
      </c>
      <c r="L2" s="77">
        <v>778</v>
      </c>
      <c r="M2" s="78">
        <v>194.5</v>
      </c>
      <c r="N2" s="79">
        <v>2</v>
      </c>
      <c r="O2" s="80">
        <v>196.5</v>
      </c>
    </row>
    <row r="4" spans="1:17" x14ac:dyDescent="0.25">
      <c r="K4" s="8">
        <f>SUM(K2:K3)</f>
        <v>4</v>
      </c>
      <c r="L4" s="8">
        <f>SUM(L2:L3)</f>
        <v>778</v>
      </c>
      <c r="M4" s="7">
        <f>SUM(L4/K4)</f>
        <v>194.5</v>
      </c>
      <c r="N4" s="8">
        <f>SUM(N2:N3)</f>
        <v>2</v>
      </c>
      <c r="O4" s="11">
        <f>SUM(M4+N4)</f>
        <v>196.5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2_4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2:J2" name="Range1_3_1_3"/>
  </protectedRanges>
  <conditionalFormatting sqref="I2">
    <cfRule type="top10" dxfId="105" priority="4" rank="1"/>
  </conditionalFormatting>
  <conditionalFormatting sqref="J2">
    <cfRule type="top10" dxfId="104" priority="5" rank="1"/>
  </conditionalFormatting>
  <hyperlinks>
    <hyperlink ref="Q1" location="'National Rankings'!A1" display="Back to Ranking" xr:uid="{8E6B037C-88DF-415B-A102-EE97F14C22A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9B13F3A-41F4-4077-98D6-B958E1CB150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449B0-3AEC-44D0-B01C-64030E12F01E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139</v>
      </c>
      <c r="C2" s="14">
        <v>45055</v>
      </c>
      <c r="D2" s="15" t="s">
        <v>138</v>
      </c>
      <c r="E2" s="16">
        <v>192</v>
      </c>
      <c r="F2" s="16">
        <v>192</v>
      </c>
      <c r="G2" s="16">
        <v>192</v>
      </c>
      <c r="H2" s="16"/>
      <c r="I2" s="16"/>
      <c r="J2" s="16"/>
      <c r="K2" s="19">
        <v>3</v>
      </c>
      <c r="L2" s="19">
        <v>576</v>
      </c>
      <c r="M2" s="20">
        <v>192</v>
      </c>
      <c r="N2" s="21">
        <v>2</v>
      </c>
      <c r="O2" s="22">
        <v>194</v>
      </c>
    </row>
    <row r="4" spans="1:17" x14ac:dyDescent="0.25">
      <c r="K4" s="8">
        <f>SUM(K2:K3)</f>
        <v>3</v>
      </c>
      <c r="L4" s="8">
        <f>SUM(L2:L3)</f>
        <v>576</v>
      </c>
      <c r="M4" s="11">
        <f>SUM(L4/K4)</f>
        <v>192</v>
      </c>
      <c r="N4" s="8">
        <f>SUM(N2:N3)</f>
        <v>2</v>
      </c>
      <c r="O4" s="11">
        <f>SUM(M4+N4)</f>
        <v>194</v>
      </c>
    </row>
  </sheetData>
  <hyperlinks>
    <hyperlink ref="Q1" location="'National Rankings'!A1" display="Back to Ranking" xr:uid="{D7E57BA2-BBC2-465C-AE6C-594ACA2EF725}"/>
  </hyperlinks>
  <pageMargins left="0.7" right="0.7" top="0.75" bottom="0.75" header="0.3" footer="0.3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DF17E-518E-4834-92E3-6079968D8091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281</v>
      </c>
      <c r="C2" s="14">
        <v>45234</v>
      </c>
      <c r="D2" s="15" t="s">
        <v>35</v>
      </c>
      <c r="E2" s="16">
        <v>195</v>
      </c>
      <c r="F2" s="16">
        <v>191</v>
      </c>
      <c r="G2" s="16">
        <v>190</v>
      </c>
      <c r="H2" s="16">
        <v>187</v>
      </c>
      <c r="I2" s="16"/>
      <c r="J2" s="16"/>
      <c r="K2" s="19">
        <v>4</v>
      </c>
      <c r="L2" s="19">
        <v>763</v>
      </c>
      <c r="M2" s="20">
        <v>190.75</v>
      </c>
      <c r="N2" s="21">
        <v>2</v>
      </c>
      <c r="O2" s="22">
        <v>192.75</v>
      </c>
    </row>
    <row r="4" spans="1:17" x14ac:dyDescent="0.25">
      <c r="K4" s="8">
        <f>SUM(K2:K3)</f>
        <v>4</v>
      </c>
      <c r="L4" s="8">
        <f>SUM(L2:L3)</f>
        <v>763</v>
      </c>
      <c r="M4" s="7">
        <f>SUM(L4/K4)</f>
        <v>190.75</v>
      </c>
      <c r="N4" s="8">
        <f>SUM(N2:N3)</f>
        <v>2</v>
      </c>
      <c r="O4" s="11">
        <f>SUM(M4+N4)</f>
        <v>192.75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7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J2" name="Range1_3_2"/>
  </protectedRanges>
  <hyperlinks>
    <hyperlink ref="Q1" location="'National Rankings'!A1" display="Back to Ranking" xr:uid="{0C9C91EC-69CF-48F7-8794-FB344C68E88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77E245B-F800-4DEA-8E79-47CCF87279F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2C92A-FEDE-4C5C-873C-870BF4C4657E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34" t="s">
        <v>219</v>
      </c>
      <c r="C2" s="75">
        <v>45105</v>
      </c>
      <c r="D2" s="76" t="s">
        <v>51</v>
      </c>
      <c r="E2" s="64">
        <v>195</v>
      </c>
      <c r="F2" s="64">
        <v>192</v>
      </c>
      <c r="G2" s="64">
        <v>195</v>
      </c>
      <c r="H2" s="64">
        <v>193</v>
      </c>
      <c r="I2" s="64"/>
      <c r="J2" s="64"/>
      <c r="K2" s="77">
        <v>4</v>
      </c>
      <c r="L2" s="77">
        <v>775</v>
      </c>
      <c r="M2" s="78">
        <v>193.75</v>
      </c>
      <c r="N2" s="79">
        <v>2</v>
      </c>
      <c r="O2" s="80">
        <v>195.75</v>
      </c>
    </row>
    <row r="4" spans="1:17" x14ac:dyDescent="0.25">
      <c r="K4" s="8">
        <f>SUM(K2:K3)</f>
        <v>4</v>
      </c>
      <c r="L4" s="8">
        <f>SUM(L2:L3)</f>
        <v>775</v>
      </c>
      <c r="M4" s="7">
        <f>SUM(L4/K4)</f>
        <v>193.75</v>
      </c>
      <c r="N4" s="8">
        <f>SUM(N2:N3)</f>
        <v>2</v>
      </c>
      <c r="O4" s="11">
        <f>SUM(M4+N4)</f>
        <v>195.75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2_4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2:J2" name="Range1_3_1_3"/>
  </protectedRanges>
  <conditionalFormatting sqref="I2">
    <cfRule type="top10" dxfId="103" priority="4" rank="1"/>
  </conditionalFormatting>
  <conditionalFormatting sqref="J2">
    <cfRule type="top10" dxfId="102" priority="5" rank="1"/>
  </conditionalFormatting>
  <hyperlinks>
    <hyperlink ref="Q1" location="'National Rankings'!A1" display="Back to Ranking" xr:uid="{25657A2D-4DA8-47E3-B630-B58B977EED0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B0468B1-71B9-4AFA-94CA-2A845D68E18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72A0C-A0CA-4F1B-84BE-06414450A83E}">
  <dimension ref="A1:Q10"/>
  <sheetViews>
    <sheetView workbookViewId="0">
      <selection activeCell="K11" sqref="K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63" t="s">
        <v>28</v>
      </c>
      <c r="B2" s="34" t="s">
        <v>132</v>
      </c>
      <c r="C2" s="75">
        <v>45052</v>
      </c>
      <c r="D2" s="76" t="s">
        <v>122</v>
      </c>
      <c r="E2" s="64">
        <v>192</v>
      </c>
      <c r="F2" s="64">
        <v>192</v>
      </c>
      <c r="G2" s="64">
        <v>197.001</v>
      </c>
      <c r="H2" s="64">
        <v>0</v>
      </c>
      <c r="I2" s="64"/>
      <c r="J2" s="64"/>
      <c r="K2" s="77">
        <v>4</v>
      </c>
      <c r="L2" s="77">
        <v>581.00099999999998</v>
      </c>
      <c r="M2" s="78">
        <v>145.25024999999999</v>
      </c>
      <c r="N2" s="79">
        <v>4</v>
      </c>
      <c r="O2" s="80">
        <v>149.25024999999999</v>
      </c>
    </row>
    <row r="3" spans="1:17" x14ac:dyDescent="0.25">
      <c r="A3" s="63" t="s">
        <v>28</v>
      </c>
      <c r="B3" s="34" t="s">
        <v>132</v>
      </c>
      <c r="C3" s="75">
        <v>45065</v>
      </c>
      <c r="D3" s="76" t="s">
        <v>149</v>
      </c>
      <c r="E3" s="39">
        <v>190</v>
      </c>
      <c r="F3" s="39">
        <v>193</v>
      </c>
      <c r="G3" s="39">
        <v>195</v>
      </c>
      <c r="H3" s="39">
        <v>188</v>
      </c>
      <c r="I3" s="64"/>
      <c r="J3" s="64"/>
      <c r="K3" s="77">
        <v>4</v>
      </c>
      <c r="L3" s="77">
        <v>766</v>
      </c>
      <c r="M3" s="78">
        <v>191.5</v>
      </c>
      <c r="N3" s="79">
        <v>4</v>
      </c>
      <c r="O3" s="80">
        <v>195.5</v>
      </c>
    </row>
    <row r="4" spans="1:17" x14ac:dyDescent="0.25">
      <c r="A4" s="12" t="s">
        <v>41</v>
      </c>
      <c r="B4" s="13" t="s">
        <v>132</v>
      </c>
      <c r="C4" s="14">
        <v>45156</v>
      </c>
      <c r="D4" s="15" t="s">
        <v>122</v>
      </c>
      <c r="E4" s="16">
        <v>192</v>
      </c>
      <c r="F4" s="16">
        <v>190</v>
      </c>
      <c r="G4" s="16">
        <v>187</v>
      </c>
      <c r="H4" s="16">
        <v>186</v>
      </c>
      <c r="I4" s="16"/>
      <c r="J4" s="16"/>
      <c r="K4" s="19">
        <v>4</v>
      </c>
      <c r="L4" s="19">
        <v>755</v>
      </c>
      <c r="M4" s="20">
        <v>188.75</v>
      </c>
      <c r="N4" s="21">
        <v>2</v>
      </c>
      <c r="O4" s="22">
        <v>190.75</v>
      </c>
    </row>
    <row r="5" spans="1:17" x14ac:dyDescent="0.25">
      <c r="A5" s="12" t="s">
        <v>28</v>
      </c>
      <c r="B5" s="13" t="s">
        <v>132</v>
      </c>
      <c r="C5" s="14">
        <v>45171</v>
      </c>
      <c r="D5" s="15" t="s">
        <v>122</v>
      </c>
      <c r="E5" s="16">
        <v>192</v>
      </c>
      <c r="F5" s="16">
        <v>195</v>
      </c>
      <c r="G5" s="16">
        <v>193</v>
      </c>
      <c r="H5" s="16"/>
      <c r="I5" s="16"/>
      <c r="J5" s="16"/>
      <c r="K5" s="19">
        <v>3</v>
      </c>
      <c r="L5" s="19">
        <v>580</v>
      </c>
      <c r="M5" s="20">
        <v>193.33333333333334</v>
      </c>
      <c r="N5" s="21">
        <v>6</v>
      </c>
      <c r="O5" s="22">
        <v>199.33</v>
      </c>
    </row>
    <row r="6" spans="1:17" x14ac:dyDescent="0.25">
      <c r="A6" s="12" t="s">
        <v>41</v>
      </c>
      <c r="B6" s="13" t="s">
        <v>132</v>
      </c>
      <c r="C6" s="14">
        <v>45184</v>
      </c>
      <c r="D6" s="15" t="s">
        <v>122</v>
      </c>
      <c r="E6" s="16">
        <v>193</v>
      </c>
      <c r="F6" s="16">
        <v>191</v>
      </c>
      <c r="G6" s="16">
        <v>196</v>
      </c>
      <c r="H6" s="16">
        <v>196</v>
      </c>
      <c r="I6" s="16"/>
      <c r="J6" s="16"/>
      <c r="K6" s="19">
        <v>4</v>
      </c>
      <c r="L6" s="19">
        <v>776</v>
      </c>
      <c r="M6" s="20">
        <v>194</v>
      </c>
      <c r="N6" s="21">
        <v>4</v>
      </c>
      <c r="O6" s="22">
        <v>198</v>
      </c>
    </row>
    <row r="7" spans="1:17" x14ac:dyDescent="0.25">
      <c r="A7" s="12" t="s">
        <v>41</v>
      </c>
      <c r="B7" s="13" t="s">
        <v>132</v>
      </c>
      <c r="C7" s="14">
        <v>45213</v>
      </c>
      <c r="D7" s="15" t="s">
        <v>122</v>
      </c>
      <c r="E7" s="16">
        <v>196</v>
      </c>
      <c r="F7" s="16">
        <v>199.001</v>
      </c>
      <c r="G7" s="16">
        <v>199.001</v>
      </c>
      <c r="H7" s="16">
        <v>197</v>
      </c>
      <c r="I7" s="16">
        <v>197</v>
      </c>
      <c r="J7" s="45">
        <v>200</v>
      </c>
      <c r="K7" s="19">
        <v>6</v>
      </c>
      <c r="L7" s="19">
        <v>1188.002</v>
      </c>
      <c r="M7" s="20">
        <v>198.00033333333332</v>
      </c>
      <c r="N7" s="21">
        <v>16</v>
      </c>
      <c r="O7" s="22">
        <v>214.00033333333332</v>
      </c>
    </row>
    <row r="8" spans="1:17" x14ac:dyDescent="0.25">
      <c r="A8" s="12" t="s">
        <v>41</v>
      </c>
      <c r="B8" s="13" t="s">
        <v>132</v>
      </c>
      <c r="C8" s="14">
        <v>45247</v>
      </c>
      <c r="D8" s="15" t="s">
        <v>122</v>
      </c>
      <c r="E8" s="16">
        <v>195</v>
      </c>
      <c r="F8" s="16">
        <v>193</v>
      </c>
      <c r="G8" s="16">
        <v>190</v>
      </c>
      <c r="H8" s="16">
        <v>187</v>
      </c>
      <c r="I8" s="16"/>
      <c r="J8" s="16"/>
      <c r="K8" s="19">
        <v>4</v>
      </c>
      <c r="L8" s="19">
        <v>765</v>
      </c>
      <c r="M8" s="20">
        <v>191.25</v>
      </c>
      <c r="N8" s="21">
        <v>6</v>
      </c>
      <c r="O8" s="22">
        <v>197.25</v>
      </c>
    </row>
    <row r="10" spans="1:17" x14ac:dyDescent="0.25">
      <c r="K10" s="8">
        <f>SUM(K2:K9)</f>
        <v>29</v>
      </c>
      <c r="L10" s="8">
        <f>SUM(L2:L9)</f>
        <v>5411.0030000000006</v>
      </c>
      <c r="M10" s="7">
        <f>SUM(L10/K10)</f>
        <v>186.58631034482761</v>
      </c>
      <c r="N10" s="8">
        <f>SUM(N2:N9)</f>
        <v>42</v>
      </c>
      <c r="O10" s="11">
        <f>SUM(M10+N10)</f>
        <v>228.58631034482761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_7"/>
    <protectedRange algorithmName="SHA-512" hashValue="ON39YdpmFHfN9f47KpiRvqrKx0V9+erV1CNkpWzYhW/Qyc6aT8rEyCrvauWSYGZK2ia3o7vd3akF07acHAFpOA==" saltValue="yVW9XmDwTqEnmpSGai0KYg==" spinCount="100000" sqref="D2" name="Range1_1_1_5"/>
    <protectedRange algorithmName="SHA-512" hashValue="ON39YdpmFHfN9f47KpiRvqrKx0V9+erV1CNkpWzYhW/Qyc6aT8rEyCrvauWSYGZK2ia3o7vd3akF07acHAFpOA==" saltValue="yVW9XmDwTqEnmpSGai0KYg==" spinCount="100000" sqref="E2:H2" name="Range1_3_1_2"/>
    <protectedRange algorithmName="SHA-512" hashValue="ON39YdpmFHfN9f47KpiRvqrKx0V9+erV1CNkpWzYhW/Qyc6aT8rEyCrvauWSYGZK2ia3o7vd3akF07acHAFpOA==" saltValue="yVW9XmDwTqEnmpSGai0KYg==" spinCount="100000" sqref="I3:J3 B3" name="Range1_18"/>
    <protectedRange algorithmName="SHA-512" hashValue="ON39YdpmFHfN9f47KpiRvqrKx0V9+erV1CNkpWzYhW/Qyc6aT8rEyCrvauWSYGZK2ia3o7vd3akF07acHAFpOA==" saltValue="yVW9XmDwTqEnmpSGai0KYg==" spinCount="100000" sqref="E3:H3" name="Range1_3_8"/>
    <protectedRange algorithmName="SHA-512" hashValue="ON39YdpmFHfN9f47KpiRvqrKx0V9+erV1CNkpWzYhW/Qyc6aT8rEyCrvauWSYGZK2ia3o7vd3akF07acHAFpOA==" saltValue="yVW9XmDwTqEnmpSGai0KYg==" spinCount="100000" sqref="C3" name="Range1_20"/>
    <protectedRange algorithmName="SHA-512" hashValue="ON39YdpmFHfN9f47KpiRvqrKx0V9+erV1CNkpWzYhW/Qyc6aT8rEyCrvauWSYGZK2ia3o7vd3akF07acHAFpOA==" saltValue="yVW9XmDwTqEnmpSGai0KYg==" spinCount="100000" sqref="D3" name="Range1_1_11"/>
    <protectedRange algorithmName="SHA-512" hashValue="ON39YdpmFHfN9f47KpiRvqrKx0V9+erV1CNkpWzYhW/Qyc6aT8rEyCrvauWSYGZK2ia3o7vd3akF07acHAFpOA==" saltValue="yVW9XmDwTqEnmpSGai0KYg==" spinCount="100000" sqref="D5" name="Range1_1_33"/>
    <protectedRange algorithmName="SHA-512" hashValue="ON39YdpmFHfN9f47KpiRvqrKx0V9+erV1CNkpWzYhW/Qyc6aT8rEyCrvauWSYGZK2ia3o7vd3akF07acHAFpOA==" saltValue="yVW9XmDwTqEnmpSGai0KYg==" spinCount="100000" sqref="I7:J7 B7:C7" name="Range1_26"/>
    <protectedRange algorithmName="SHA-512" hashValue="ON39YdpmFHfN9f47KpiRvqrKx0V9+erV1CNkpWzYhW/Qyc6aT8rEyCrvauWSYGZK2ia3o7vd3akF07acHAFpOA==" saltValue="yVW9XmDwTqEnmpSGai0KYg==" spinCount="100000" sqref="D7" name="Range1_1_20"/>
    <protectedRange algorithmName="SHA-512" hashValue="ON39YdpmFHfN9f47KpiRvqrKx0V9+erV1CNkpWzYhW/Qyc6aT8rEyCrvauWSYGZK2ia3o7vd3akF07acHAFpOA==" saltValue="yVW9XmDwTqEnmpSGai0KYg==" spinCount="100000" sqref="E7:H7" name="Range1_3_8_1"/>
  </protectedRanges>
  <hyperlinks>
    <hyperlink ref="Q1" location="'National Rankings'!A1" display="Back to Ranking" xr:uid="{35BD9C9D-5877-40FC-A8B0-FAEF986F316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75A4F12-148C-4354-8A52-12F4E98DF53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DAFC3-33B2-4B11-A4F9-555C4B58BE2B}">
  <dimension ref="A1:Q14"/>
  <sheetViews>
    <sheetView workbookViewId="0">
      <selection activeCell="K15" sqref="K1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28</v>
      </c>
      <c r="B2" s="13" t="s">
        <v>85</v>
      </c>
      <c r="C2" s="14">
        <v>44982</v>
      </c>
      <c r="D2" s="15" t="s">
        <v>29</v>
      </c>
      <c r="E2" s="16">
        <v>183</v>
      </c>
      <c r="F2" s="16">
        <v>188</v>
      </c>
      <c r="G2" s="16">
        <v>187</v>
      </c>
      <c r="H2" s="16">
        <v>188</v>
      </c>
      <c r="I2" s="16"/>
      <c r="J2" s="16"/>
      <c r="K2" s="19">
        <v>4</v>
      </c>
      <c r="L2" s="19">
        <v>746</v>
      </c>
      <c r="M2" s="20">
        <v>186.5</v>
      </c>
      <c r="N2" s="21">
        <v>2</v>
      </c>
      <c r="O2" s="22">
        <v>188.5</v>
      </c>
    </row>
    <row r="3" spans="1:17" x14ac:dyDescent="0.25">
      <c r="A3" s="12" t="s">
        <v>28</v>
      </c>
      <c r="B3" s="13" t="s">
        <v>85</v>
      </c>
      <c r="C3" s="14">
        <v>44996</v>
      </c>
      <c r="D3" s="15" t="s">
        <v>29</v>
      </c>
      <c r="E3" s="16">
        <v>181.001</v>
      </c>
      <c r="F3" s="16">
        <v>181</v>
      </c>
      <c r="G3" s="16">
        <v>174</v>
      </c>
      <c r="H3" s="16">
        <v>177</v>
      </c>
      <c r="I3" s="16"/>
      <c r="J3" s="16"/>
      <c r="K3" s="19">
        <v>4</v>
      </c>
      <c r="L3" s="19">
        <v>713.00099999999998</v>
      </c>
      <c r="M3" s="20">
        <v>178.25024999999999</v>
      </c>
      <c r="N3" s="21">
        <v>2</v>
      </c>
      <c r="O3" s="22">
        <v>180.25024999999999</v>
      </c>
    </row>
    <row r="4" spans="1:17" x14ac:dyDescent="0.25">
      <c r="A4" s="12" t="s">
        <v>28</v>
      </c>
      <c r="B4" s="13" t="s">
        <v>85</v>
      </c>
      <c r="C4" s="14">
        <v>45010</v>
      </c>
      <c r="D4" s="15" t="s">
        <v>29</v>
      </c>
      <c r="E4" s="16">
        <v>184</v>
      </c>
      <c r="F4" s="16">
        <v>187</v>
      </c>
      <c r="G4" s="16">
        <v>184</v>
      </c>
      <c r="H4" s="16">
        <v>186</v>
      </c>
      <c r="I4" s="16"/>
      <c r="J4" s="16"/>
      <c r="K4" s="19">
        <v>4</v>
      </c>
      <c r="L4" s="19">
        <v>741</v>
      </c>
      <c r="M4" s="20">
        <v>185.25</v>
      </c>
      <c r="N4" s="21">
        <v>4</v>
      </c>
      <c r="O4" s="22">
        <v>189.25</v>
      </c>
    </row>
    <row r="5" spans="1:17" x14ac:dyDescent="0.25">
      <c r="A5" s="12" t="s">
        <v>41</v>
      </c>
      <c r="B5" s="13" t="s">
        <v>85</v>
      </c>
      <c r="C5" s="14">
        <v>45024</v>
      </c>
      <c r="D5" s="15" t="s">
        <v>29</v>
      </c>
      <c r="E5" s="16">
        <v>182</v>
      </c>
      <c r="F5" s="16">
        <v>190</v>
      </c>
      <c r="G5" s="16">
        <v>181</v>
      </c>
      <c r="H5" s="16">
        <v>192</v>
      </c>
      <c r="I5" s="16"/>
      <c r="J5" s="16"/>
      <c r="K5" s="19">
        <v>4</v>
      </c>
      <c r="L5" s="19">
        <v>745</v>
      </c>
      <c r="M5" s="20">
        <v>186.25</v>
      </c>
      <c r="N5" s="21">
        <v>3</v>
      </c>
      <c r="O5" s="22">
        <v>189.25</v>
      </c>
    </row>
    <row r="6" spans="1:17" x14ac:dyDescent="0.25">
      <c r="A6" s="12" t="s">
        <v>28</v>
      </c>
      <c r="B6" s="13" t="s">
        <v>85</v>
      </c>
      <c r="C6" s="14">
        <v>45123</v>
      </c>
      <c r="D6" s="15" t="s">
        <v>29</v>
      </c>
      <c r="E6" s="16">
        <v>189</v>
      </c>
      <c r="F6" s="16">
        <v>183</v>
      </c>
      <c r="G6" s="16">
        <v>191</v>
      </c>
      <c r="H6" s="16">
        <v>194</v>
      </c>
      <c r="I6" s="16">
        <v>186</v>
      </c>
      <c r="J6" s="16">
        <v>193.001</v>
      </c>
      <c r="K6" s="19">
        <v>6</v>
      </c>
      <c r="L6" s="19">
        <v>1136.001</v>
      </c>
      <c r="M6" s="20">
        <v>189.33349999999999</v>
      </c>
      <c r="N6" s="21">
        <v>20</v>
      </c>
      <c r="O6" s="22">
        <v>209.33349999999999</v>
      </c>
    </row>
    <row r="7" spans="1:17" x14ac:dyDescent="0.25">
      <c r="A7" s="12" t="s">
        <v>28</v>
      </c>
      <c r="B7" s="13" t="s">
        <v>85</v>
      </c>
      <c r="C7" s="14">
        <v>45129</v>
      </c>
      <c r="D7" s="15" t="s">
        <v>29</v>
      </c>
      <c r="E7" s="16">
        <v>182</v>
      </c>
      <c r="F7" s="16">
        <v>193</v>
      </c>
      <c r="G7" s="16">
        <v>190</v>
      </c>
      <c r="H7" s="16">
        <v>187</v>
      </c>
      <c r="I7" s="16"/>
      <c r="J7" s="16"/>
      <c r="K7" s="19">
        <v>4</v>
      </c>
      <c r="L7" s="19">
        <v>752</v>
      </c>
      <c r="M7" s="20">
        <v>188</v>
      </c>
      <c r="N7" s="21">
        <v>6</v>
      </c>
      <c r="O7" s="22">
        <v>194</v>
      </c>
    </row>
    <row r="8" spans="1:17" x14ac:dyDescent="0.25">
      <c r="A8" s="12" t="s">
        <v>41</v>
      </c>
      <c r="B8" s="13" t="s">
        <v>85</v>
      </c>
      <c r="C8" s="14">
        <v>45136</v>
      </c>
      <c r="D8" s="15" t="s">
        <v>29</v>
      </c>
      <c r="E8" s="16">
        <v>189</v>
      </c>
      <c r="F8" s="16">
        <v>195</v>
      </c>
      <c r="G8" s="16">
        <v>187</v>
      </c>
      <c r="H8" s="16">
        <v>184</v>
      </c>
      <c r="I8" s="16">
        <v>179</v>
      </c>
      <c r="J8" s="16">
        <v>188</v>
      </c>
      <c r="K8" s="19">
        <v>6</v>
      </c>
      <c r="L8" s="19">
        <v>1122</v>
      </c>
      <c r="M8" s="20">
        <v>187</v>
      </c>
      <c r="N8" s="21">
        <v>16</v>
      </c>
      <c r="O8" s="22">
        <v>203</v>
      </c>
    </row>
    <row r="9" spans="1:17" x14ac:dyDescent="0.25">
      <c r="A9" s="12" t="s">
        <v>28</v>
      </c>
      <c r="B9" s="13" t="s">
        <v>85</v>
      </c>
      <c r="C9" s="14">
        <v>45150</v>
      </c>
      <c r="D9" s="15" t="s">
        <v>29</v>
      </c>
      <c r="E9" s="16">
        <v>183</v>
      </c>
      <c r="F9" s="16">
        <v>182</v>
      </c>
      <c r="G9" s="16">
        <v>179</v>
      </c>
      <c r="H9" s="16">
        <v>178</v>
      </c>
      <c r="I9" s="16"/>
      <c r="J9" s="16"/>
      <c r="K9" s="19">
        <v>4</v>
      </c>
      <c r="L9" s="19">
        <v>722</v>
      </c>
      <c r="M9" s="20">
        <v>180.5</v>
      </c>
      <c r="N9" s="21">
        <v>4</v>
      </c>
      <c r="O9" s="22">
        <v>184.5</v>
      </c>
    </row>
    <row r="10" spans="1:17" x14ac:dyDescent="0.25">
      <c r="A10" s="12" t="s">
        <v>41</v>
      </c>
      <c r="B10" s="13" t="s">
        <v>85</v>
      </c>
      <c r="C10" s="14">
        <v>45174</v>
      </c>
      <c r="D10" s="15" t="s">
        <v>29</v>
      </c>
      <c r="E10" s="16">
        <v>187</v>
      </c>
      <c r="F10" s="16">
        <v>189</v>
      </c>
      <c r="G10" s="16">
        <v>192</v>
      </c>
      <c r="H10" s="16">
        <v>191</v>
      </c>
      <c r="I10" s="16"/>
      <c r="J10" s="16"/>
      <c r="K10" s="19">
        <v>4</v>
      </c>
      <c r="L10" s="19">
        <v>759</v>
      </c>
      <c r="M10" s="20">
        <v>189.75</v>
      </c>
      <c r="N10" s="21">
        <v>11</v>
      </c>
      <c r="O10" s="22">
        <v>200.75</v>
      </c>
    </row>
    <row r="11" spans="1:17" x14ac:dyDescent="0.25">
      <c r="A11" s="12" t="s">
        <v>28</v>
      </c>
      <c r="B11" s="13" t="s">
        <v>85</v>
      </c>
      <c r="C11" s="14">
        <v>45178</v>
      </c>
      <c r="D11" s="15" t="s">
        <v>29</v>
      </c>
      <c r="E11" s="16">
        <v>192</v>
      </c>
      <c r="F11" s="16">
        <v>186</v>
      </c>
      <c r="G11" s="16">
        <v>185</v>
      </c>
      <c r="H11" s="16">
        <v>180</v>
      </c>
      <c r="I11" s="16"/>
      <c r="J11" s="16"/>
      <c r="K11" s="19">
        <v>4</v>
      </c>
      <c r="L11" s="19">
        <v>743</v>
      </c>
      <c r="M11" s="20">
        <v>185.75</v>
      </c>
      <c r="N11" s="21">
        <v>4</v>
      </c>
      <c r="O11" s="22">
        <v>189.75</v>
      </c>
    </row>
    <row r="12" spans="1:17" x14ac:dyDescent="0.25">
      <c r="A12" s="12" t="s">
        <v>41</v>
      </c>
      <c r="B12" s="13" t="s">
        <v>85</v>
      </c>
      <c r="C12" s="14">
        <v>45192</v>
      </c>
      <c r="D12" s="15" t="s">
        <v>29</v>
      </c>
      <c r="E12" s="16">
        <v>185</v>
      </c>
      <c r="F12" s="16">
        <v>183</v>
      </c>
      <c r="G12" s="16">
        <v>187</v>
      </c>
      <c r="H12" s="16">
        <v>186</v>
      </c>
      <c r="I12" s="16"/>
      <c r="J12" s="16"/>
      <c r="K12" s="19">
        <v>4</v>
      </c>
      <c r="L12" s="19">
        <v>741</v>
      </c>
      <c r="M12" s="20">
        <v>185.25</v>
      </c>
      <c r="N12" s="21">
        <v>5</v>
      </c>
      <c r="O12" s="22">
        <v>190.25</v>
      </c>
    </row>
    <row r="14" spans="1:17" x14ac:dyDescent="0.25">
      <c r="K14" s="8">
        <f>SUM(K2:K13)</f>
        <v>48</v>
      </c>
      <c r="L14" s="8">
        <f>SUM(L2:L13)</f>
        <v>8920.0020000000004</v>
      </c>
      <c r="M14" s="7">
        <f>SUM(L14/K14)</f>
        <v>185.83337500000002</v>
      </c>
      <c r="N14" s="8">
        <f>SUM(N2:N13)</f>
        <v>77</v>
      </c>
      <c r="O14" s="11">
        <f>SUM(M14+N14)</f>
        <v>262.83337500000005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9"/>
    <protectedRange sqref="D2" name="Range1_1_6"/>
    <protectedRange sqref="E2:H2" name="Range1_3_3"/>
    <protectedRange sqref="B3:C4 I3:J4" name="Range1_9_1"/>
    <protectedRange sqref="D3:D4" name="Range1_1_6_1"/>
    <protectedRange sqref="E3:H4" name="Range1_3_3_1"/>
    <protectedRange sqref="B5:C5" name="Range1_9_2"/>
    <protectedRange sqref="D5" name="Range1_1_6_2"/>
    <protectedRange sqref="E5:J5" name="Range1_3_3_2"/>
    <protectedRange algorithmName="SHA-512" hashValue="ON39YdpmFHfN9f47KpiRvqrKx0V9+erV1CNkpWzYhW/Qyc6aT8rEyCrvauWSYGZK2ia3o7vd3akF07acHAFpOA==" saltValue="yVW9XmDwTqEnmpSGai0KYg==" spinCount="100000" sqref="I6:J6 B6:C6 B7:C7 I7:J7 I8:J8 B8:C8" name="Range1_55"/>
    <protectedRange algorithmName="SHA-512" hashValue="ON39YdpmFHfN9f47KpiRvqrKx0V9+erV1CNkpWzYhW/Qyc6aT8rEyCrvauWSYGZK2ia3o7vd3akF07acHAFpOA==" saltValue="yVW9XmDwTqEnmpSGai0KYg==" spinCount="100000" sqref="D6 D7 D8" name="Range1_1_21"/>
    <protectedRange algorithmName="SHA-512" hashValue="ON39YdpmFHfN9f47KpiRvqrKx0V9+erV1CNkpWzYhW/Qyc6aT8rEyCrvauWSYGZK2ia3o7vd3akF07acHAFpOA==" saltValue="yVW9XmDwTqEnmpSGai0KYg==" spinCount="100000" sqref="E6:H6 E7:H7 E8:H8" name="Range1_3_16"/>
  </protectedRanges>
  <hyperlinks>
    <hyperlink ref="Q1" location="'National Rankings'!A1" display="Back to Ranking" xr:uid="{2479D0AA-8A93-4955-BE83-8D6F84FE0D1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DC21BD2-A0CB-47EB-899B-1CC71EF5E6A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F22A9-B952-4A39-AFBA-109C09D8C8BB}">
  <dimension ref="A1:Q12"/>
  <sheetViews>
    <sheetView workbookViewId="0">
      <selection activeCell="K13" sqref="K13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63" t="s">
        <v>41</v>
      </c>
      <c r="B2" s="34" t="s">
        <v>172</v>
      </c>
      <c r="C2" s="75">
        <v>45080</v>
      </c>
      <c r="D2" s="76" t="s">
        <v>123</v>
      </c>
      <c r="E2" s="64">
        <v>193</v>
      </c>
      <c r="F2" s="64">
        <v>196</v>
      </c>
      <c r="G2" s="64">
        <v>197</v>
      </c>
      <c r="H2" s="64">
        <v>193</v>
      </c>
      <c r="I2" s="64"/>
      <c r="J2" s="64"/>
      <c r="K2" s="77">
        <v>4</v>
      </c>
      <c r="L2" s="77">
        <v>779</v>
      </c>
      <c r="M2" s="78">
        <v>194.75</v>
      </c>
      <c r="N2" s="79">
        <v>2</v>
      </c>
      <c r="O2" s="80">
        <v>196.75</v>
      </c>
    </row>
    <row r="3" spans="1:17" x14ac:dyDescent="0.25">
      <c r="A3" s="63" t="s">
        <v>41</v>
      </c>
      <c r="B3" s="34" t="s">
        <v>172</v>
      </c>
      <c r="C3" s="75">
        <v>45101</v>
      </c>
      <c r="D3" s="76" t="s">
        <v>50</v>
      </c>
      <c r="E3" s="64">
        <v>195</v>
      </c>
      <c r="F3" s="64">
        <v>199</v>
      </c>
      <c r="G3" s="64">
        <v>196</v>
      </c>
      <c r="H3" s="64">
        <v>196</v>
      </c>
      <c r="I3" s="64"/>
      <c r="J3" s="64"/>
      <c r="K3" s="77">
        <v>4</v>
      </c>
      <c r="L3" s="77">
        <v>786</v>
      </c>
      <c r="M3" s="78">
        <v>196.5</v>
      </c>
      <c r="N3" s="79">
        <v>2</v>
      </c>
      <c r="O3" s="80">
        <v>198.5</v>
      </c>
    </row>
    <row r="4" spans="1:17" x14ac:dyDescent="0.25">
      <c r="A4" s="63" t="s">
        <v>41</v>
      </c>
      <c r="B4" s="34" t="s">
        <v>172</v>
      </c>
      <c r="C4" s="75">
        <v>45105</v>
      </c>
      <c r="D4" s="76" t="s">
        <v>51</v>
      </c>
      <c r="E4" s="64">
        <v>199</v>
      </c>
      <c r="F4" s="64">
        <v>198</v>
      </c>
      <c r="G4" s="64">
        <v>198</v>
      </c>
      <c r="H4" s="64">
        <v>196.001</v>
      </c>
      <c r="I4" s="64"/>
      <c r="J4" s="64"/>
      <c r="K4" s="77">
        <v>4</v>
      </c>
      <c r="L4" s="77">
        <v>791.00099999999998</v>
      </c>
      <c r="M4" s="78">
        <v>197.75024999999999</v>
      </c>
      <c r="N4" s="79">
        <v>2</v>
      </c>
      <c r="O4" s="80">
        <v>199.75024999999999</v>
      </c>
    </row>
    <row r="5" spans="1:17" x14ac:dyDescent="0.25">
      <c r="A5" s="12" t="s">
        <v>41</v>
      </c>
      <c r="B5" s="34" t="s">
        <v>172</v>
      </c>
      <c r="C5" s="75">
        <v>45108</v>
      </c>
      <c r="D5" s="76" t="s">
        <v>123</v>
      </c>
      <c r="E5" s="64">
        <v>198</v>
      </c>
      <c r="F5" s="64">
        <v>199.001</v>
      </c>
      <c r="G5" s="64">
        <v>194</v>
      </c>
      <c r="H5" s="64">
        <v>198</v>
      </c>
      <c r="I5" s="64"/>
      <c r="J5" s="64"/>
      <c r="K5" s="77">
        <v>4</v>
      </c>
      <c r="L5" s="77">
        <v>789.00099999999998</v>
      </c>
      <c r="M5" s="78">
        <v>197.25024999999999</v>
      </c>
      <c r="N5" s="79">
        <v>7</v>
      </c>
      <c r="O5" s="80">
        <v>204.25024999999999</v>
      </c>
    </row>
    <row r="6" spans="1:17" x14ac:dyDescent="0.25">
      <c r="A6" s="12" t="s">
        <v>28</v>
      </c>
      <c r="B6" s="34" t="s">
        <v>172</v>
      </c>
      <c r="C6" s="14">
        <v>45119</v>
      </c>
      <c r="D6" s="15" t="s">
        <v>50</v>
      </c>
      <c r="E6" s="16">
        <v>198.0001</v>
      </c>
      <c r="F6" s="16">
        <v>198</v>
      </c>
      <c r="G6" s="16">
        <v>198</v>
      </c>
      <c r="H6" s="16">
        <v>199.0001</v>
      </c>
      <c r="I6" s="16"/>
      <c r="J6" s="16"/>
      <c r="K6" s="19">
        <v>4</v>
      </c>
      <c r="L6" s="19">
        <v>793.00019999999995</v>
      </c>
      <c r="M6" s="20">
        <v>198.25004999999999</v>
      </c>
      <c r="N6" s="21">
        <v>9</v>
      </c>
      <c r="O6" s="22">
        <v>207.25004999999999</v>
      </c>
    </row>
    <row r="7" spans="1:17" x14ac:dyDescent="0.25">
      <c r="A7" s="12" t="s">
        <v>41</v>
      </c>
      <c r="B7" s="34" t="s">
        <v>172</v>
      </c>
      <c r="C7" s="14">
        <v>45150</v>
      </c>
      <c r="D7" s="15" t="s">
        <v>50</v>
      </c>
      <c r="E7" s="16">
        <v>198</v>
      </c>
      <c r="F7" s="16">
        <v>199</v>
      </c>
      <c r="G7" s="16">
        <v>196</v>
      </c>
      <c r="H7" s="16">
        <v>197</v>
      </c>
      <c r="I7" s="16">
        <v>197</v>
      </c>
      <c r="J7" s="45">
        <v>200</v>
      </c>
      <c r="K7" s="19">
        <v>6</v>
      </c>
      <c r="L7" s="19">
        <v>1187</v>
      </c>
      <c r="M7" s="20">
        <v>197.83333333333334</v>
      </c>
      <c r="N7" s="21">
        <v>4</v>
      </c>
      <c r="O7" s="22">
        <v>201.83333333333334</v>
      </c>
    </row>
    <row r="8" spans="1:17" x14ac:dyDescent="0.25">
      <c r="A8" s="12" t="s">
        <v>28</v>
      </c>
      <c r="B8" s="13" t="s">
        <v>172</v>
      </c>
      <c r="C8" s="14">
        <v>8654</v>
      </c>
      <c r="D8" s="15" t="s">
        <v>51</v>
      </c>
      <c r="E8" s="16">
        <v>197</v>
      </c>
      <c r="F8" s="16">
        <v>197</v>
      </c>
      <c r="G8" s="16">
        <v>197</v>
      </c>
      <c r="H8" s="16">
        <v>193</v>
      </c>
      <c r="I8" s="16">
        <v>195</v>
      </c>
      <c r="J8" s="16">
        <v>196</v>
      </c>
      <c r="K8" s="19">
        <v>6</v>
      </c>
      <c r="L8" s="19">
        <v>1175</v>
      </c>
      <c r="M8" s="20">
        <v>195.83333333333334</v>
      </c>
      <c r="N8" s="21">
        <v>4</v>
      </c>
      <c r="O8" s="22">
        <v>199.83333333333334</v>
      </c>
    </row>
    <row r="9" spans="1:17" x14ac:dyDescent="0.25">
      <c r="A9" s="12" t="s">
        <v>41</v>
      </c>
      <c r="B9" s="13" t="s">
        <v>172</v>
      </c>
      <c r="C9" s="14">
        <v>45185</v>
      </c>
      <c r="D9" s="15" t="s">
        <v>50</v>
      </c>
      <c r="E9" s="16">
        <v>198</v>
      </c>
      <c r="F9" s="16">
        <v>196</v>
      </c>
      <c r="G9" s="16">
        <v>199</v>
      </c>
      <c r="H9" s="45">
        <v>200.001</v>
      </c>
      <c r="I9" s="45">
        <v>200</v>
      </c>
      <c r="J9" s="16">
        <v>199</v>
      </c>
      <c r="K9" s="19">
        <v>6</v>
      </c>
      <c r="L9" s="19">
        <v>1192.001</v>
      </c>
      <c r="M9" s="20">
        <v>198.66683333333333</v>
      </c>
      <c r="N9" s="21">
        <v>14</v>
      </c>
      <c r="O9" s="22">
        <v>212.66683333333333</v>
      </c>
    </row>
    <row r="10" spans="1:17" x14ac:dyDescent="0.25">
      <c r="A10" s="12" t="s">
        <v>28</v>
      </c>
      <c r="B10" s="13" t="s">
        <v>172</v>
      </c>
      <c r="C10" s="14">
        <v>45238</v>
      </c>
      <c r="D10" s="15" t="s">
        <v>50</v>
      </c>
      <c r="E10" s="16">
        <v>193</v>
      </c>
      <c r="F10" s="16">
        <v>199</v>
      </c>
      <c r="G10" s="16">
        <v>192</v>
      </c>
      <c r="H10" s="16">
        <v>198.001</v>
      </c>
      <c r="I10" s="16"/>
      <c r="J10" s="16"/>
      <c r="K10" s="19">
        <v>4</v>
      </c>
      <c r="L10" s="19">
        <v>782.00099999999998</v>
      </c>
      <c r="M10" s="20">
        <v>195.50024999999999</v>
      </c>
      <c r="N10" s="21">
        <v>6</v>
      </c>
      <c r="O10" s="22">
        <v>201.50024999999999</v>
      </c>
    </row>
    <row r="12" spans="1:17" x14ac:dyDescent="0.25">
      <c r="K12" s="8">
        <f>SUM(K2:K11)</f>
        <v>42</v>
      </c>
      <c r="L12" s="8">
        <f>SUM(L2:L11)</f>
        <v>8274.0042000000012</v>
      </c>
      <c r="M12" s="11">
        <f>SUM(L12/K12)</f>
        <v>197.00010000000003</v>
      </c>
      <c r="N12" s="8">
        <f>SUM(N2:N11)</f>
        <v>50</v>
      </c>
      <c r="O12" s="11">
        <f>SUM(M12+N12)</f>
        <v>247.00010000000003</v>
      </c>
    </row>
  </sheetData>
  <protectedRanges>
    <protectedRange algorithmName="SHA-512" hashValue="ON39YdpmFHfN9f47KpiRvqrKx0V9+erV1CNkpWzYhW/Qyc6aT8rEyCrvauWSYGZK2ia3o7vd3akF07acHAFpOA==" saltValue="yVW9XmDwTqEnmpSGai0KYg==" spinCount="100000" sqref="I6:J6 C6" name="Range1_55"/>
    <protectedRange algorithmName="SHA-512" hashValue="ON39YdpmFHfN9f47KpiRvqrKx0V9+erV1CNkpWzYhW/Qyc6aT8rEyCrvauWSYGZK2ia3o7vd3akF07acHAFpOA==" saltValue="yVW9XmDwTqEnmpSGai0KYg==" spinCount="100000" sqref="D6" name="Range1_1_21"/>
    <protectedRange algorithmName="SHA-512" hashValue="ON39YdpmFHfN9f47KpiRvqrKx0V9+erV1CNkpWzYhW/Qyc6aT8rEyCrvauWSYGZK2ia3o7vd3akF07acHAFpOA==" saltValue="yVW9XmDwTqEnmpSGai0KYg==" spinCount="100000" sqref="E6:H6" name="Range1_3_16"/>
  </protectedRanges>
  <conditionalFormatting sqref="I6">
    <cfRule type="top10" dxfId="101" priority="1" rank="1"/>
  </conditionalFormatting>
  <conditionalFormatting sqref="J6">
    <cfRule type="top10" dxfId="100" priority="2" rank="1"/>
  </conditionalFormatting>
  <hyperlinks>
    <hyperlink ref="Q1" location="'National Rankings'!A1" display="Back to Ranking" xr:uid="{431EA5AE-D2B0-4A3B-8531-90E5E1F8EFD0}"/>
  </hyperlinks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0E23B-07B5-4C44-90F0-A0F6CBAB5A3A}">
  <sheetPr codeName="Sheet73"/>
  <dimension ref="A1:Q11"/>
  <sheetViews>
    <sheetView workbookViewId="0">
      <selection activeCell="K12" sqref="K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76</v>
      </c>
      <c r="C2" s="14">
        <v>44989</v>
      </c>
      <c r="D2" s="15" t="s">
        <v>30</v>
      </c>
      <c r="E2" s="16">
        <v>186</v>
      </c>
      <c r="F2" s="16">
        <v>190</v>
      </c>
      <c r="G2" s="16">
        <v>184</v>
      </c>
      <c r="H2" s="16">
        <v>193</v>
      </c>
      <c r="I2" s="16"/>
      <c r="J2" s="16"/>
      <c r="K2" s="19">
        <v>4</v>
      </c>
      <c r="L2" s="19">
        <v>753</v>
      </c>
      <c r="M2" s="20">
        <v>188.25</v>
      </c>
      <c r="N2" s="21">
        <v>3</v>
      </c>
      <c r="O2" s="22">
        <v>191.25</v>
      </c>
    </row>
    <row r="3" spans="1:17" x14ac:dyDescent="0.25">
      <c r="A3" s="12" t="s">
        <v>41</v>
      </c>
      <c r="B3" s="13" t="s">
        <v>49</v>
      </c>
      <c r="C3" s="14">
        <v>45053</v>
      </c>
      <c r="D3" s="15" t="s">
        <v>30</v>
      </c>
      <c r="E3" s="16">
        <v>185</v>
      </c>
      <c r="F3" s="16">
        <v>184</v>
      </c>
      <c r="G3" s="16">
        <v>192</v>
      </c>
      <c r="H3" s="16">
        <v>196</v>
      </c>
      <c r="I3" s="16"/>
      <c r="J3" s="16"/>
      <c r="K3" s="19">
        <v>4</v>
      </c>
      <c r="L3" s="19">
        <v>757</v>
      </c>
      <c r="M3" s="20">
        <v>189.25</v>
      </c>
      <c r="N3" s="21">
        <v>3</v>
      </c>
      <c r="O3" s="22">
        <v>192.25</v>
      </c>
    </row>
    <row r="4" spans="1:17" x14ac:dyDescent="0.25">
      <c r="A4" s="12" t="s">
        <v>41</v>
      </c>
      <c r="B4" s="34" t="s">
        <v>49</v>
      </c>
      <c r="C4" s="75">
        <v>45080</v>
      </c>
      <c r="D4" s="76" t="s">
        <v>30</v>
      </c>
      <c r="E4" s="64">
        <v>192</v>
      </c>
      <c r="F4" s="64">
        <v>192</v>
      </c>
      <c r="G4" s="64">
        <v>189</v>
      </c>
      <c r="H4" s="64">
        <v>197</v>
      </c>
      <c r="I4" s="64">
        <v>196</v>
      </c>
      <c r="J4" s="64">
        <v>192</v>
      </c>
      <c r="K4" s="77">
        <v>6</v>
      </c>
      <c r="L4" s="77">
        <v>1158</v>
      </c>
      <c r="M4" s="78">
        <v>193</v>
      </c>
      <c r="N4" s="79">
        <v>8</v>
      </c>
      <c r="O4" s="80">
        <v>201</v>
      </c>
    </row>
    <row r="5" spans="1:17" x14ac:dyDescent="0.25">
      <c r="A5" s="63" t="s">
        <v>41</v>
      </c>
      <c r="B5" s="34" t="s">
        <v>49</v>
      </c>
      <c r="C5" s="75">
        <v>45108</v>
      </c>
      <c r="D5" s="76" t="s">
        <v>30</v>
      </c>
      <c r="E5" s="64">
        <v>186</v>
      </c>
      <c r="F5" s="64">
        <v>186</v>
      </c>
      <c r="G5" s="64">
        <v>196.001</v>
      </c>
      <c r="H5" s="64">
        <v>195</v>
      </c>
      <c r="I5" s="64"/>
      <c r="J5" s="64"/>
      <c r="K5" s="77">
        <v>4</v>
      </c>
      <c r="L5" s="77">
        <v>763.00099999999998</v>
      </c>
      <c r="M5" s="78">
        <v>190.75024999999999</v>
      </c>
      <c r="N5" s="79">
        <v>6</v>
      </c>
      <c r="O5" s="80">
        <v>196.75024999999999</v>
      </c>
    </row>
    <row r="6" spans="1:17" x14ac:dyDescent="0.25">
      <c r="A6" s="63" t="s">
        <v>41</v>
      </c>
      <c r="B6" s="13" t="s">
        <v>49</v>
      </c>
      <c r="C6" s="14">
        <v>45143</v>
      </c>
      <c r="D6" s="15" t="s">
        <v>30</v>
      </c>
      <c r="E6" s="16">
        <v>189</v>
      </c>
      <c r="F6" s="16">
        <v>197</v>
      </c>
      <c r="G6" s="16">
        <v>198</v>
      </c>
      <c r="H6" s="16">
        <v>192</v>
      </c>
      <c r="I6" s="16">
        <v>194</v>
      </c>
      <c r="J6" s="16">
        <v>195</v>
      </c>
      <c r="K6" s="19">
        <v>6</v>
      </c>
      <c r="L6" s="19">
        <v>1165</v>
      </c>
      <c r="M6" s="20">
        <v>194.16666666666666</v>
      </c>
      <c r="N6" s="21">
        <v>8</v>
      </c>
      <c r="O6" s="22">
        <v>202.16666666666666</v>
      </c>
    </row>
    <row r="7" spans="1:17" x14ac:dyDescent="0.25">
      <c r="A7" s="12" t="s">
        <v>41</v>
      </c>
      <c r="B7" s="13" t="s">
        <v>49</v>
      </c>
      <c r="C7" s="14">
        <v>45179</v>
      </c>
      <c r="D7" s="15" t="s">
        <v>30</v>
      </c>
      <c r="E7" s="16">
        <v>187</v>
      </c>
      <c r="F7" s="16">
        <v>188</v>
      </c>
      <c r="G7" s="16">
        <v>188</v>
      </c>
      <c r="H7" s="16">
        <v>194</v>
      </c>
      <c r="I7" s="16"/>
      <c r="J7" s="16"/>
      <c r="K7" s="19">
        <v>4</v>
      </c>
      <c r="L7" s="19">
        <v>757</v>
      </c>
      <c r="M7" s="20">
        <v>189.25</v>
      </c>
      <c r="N7" s="21">
        <v>3</v>
      </c>
      <c r="O7" s="22">
        <v>192.25</v>
      </c>
    </row>
    <row r="8" spans="1:17" x14ac:dyDescent="0.25">
      <c r="A8" s="12" t="s">
        <v>41</v>
      </c>
      <c r="B8" s="13" t="s">
        <v>49</v>
      </c>
      <c r="C8" s="14">
        <v>45206</v>
      </c>
      <c r="D8" s="15" t="s">
        <v>30</v>
      </c>
      <c r="E8" s="16">
        <v>184</v>
      </c>
      <c r="F8" s="16">
        <v>186</v>
      </c>
      <c r="G8" s="16">
        <v>185</v>
      </c>
      <c r="H8" s="16">
        <v>190</v>
      </c>
      <c r="I8" s="16"/>
      <c r="J8" s="16"/>
      <c r="K8" s="19">
        <v>4</v>
      </c>
      <c r="L8" s="19">
        <v>745</v>
      </c>
      <c r="M8" s="20">
        <v>186.25</v>
      </c>
      <c r="N8" s="21">
        <v>2</v>
      </c>
      <c r="O8" s="22">
        <v>188.25</v>
      </c>
    </row>
    <row r="9" spans="1:17" x14ac:dyDescent="0.25">
      <c r="A9" s="12" t="s">
        <v>41</v>
      </c>
      <c r="B9" s="13" t="s">
        <v>49</v>
      </c>
      <c r="C9" s="14">
        <v>45234</v>
      </c>
      <c r="D9" s="15" t="s">
        <v>30</v>
      </c>
      <c r="E9" s="16">
        <v>195</v>
      </c>
      <c r="F9" s="16">
        <v>194</v>
      </c>
      <c r="G9" s="16">
        <v>193</v>
      </c>
      <c r="H9" s="16">
        <v>192</v>
      </c>
      <c r="I9" s="16"/>
      <c r="J9" s="16"/>
      <c r="K9" s="19">
        <v>4</v>
      </c>
      <c r="L9" s="19">
        <v>774</v>
      </c>
      <c r="M9" s="20">
        <v>193.5</v>
      </c>
      <c r="N9" s="21">
        <v>2</v>
      </c>
      <c r="O9" s="22">
        <v>195.5</v>
      </c>
    </row>
    <row r="10" spans="1:17" x14ac:dyDescent="0.25">
      <c r="A10" s="87"/>
    </row>
    <row r="11" spans="1:17" x14ac:dyDescent="0.25">
      <c r="K11" s="8">
        <f>SUM(K2:K10)</f>
        <v>36</v>
      </c>
      <c r="L11" s="8">
        <f>SUM(L2:L10)</f>
        <v>6872.0010000000002</v>
      </c>
      <c r="M11" s="7">
        <f>SUM(L11/K11)</f>
        <v>190.88891666666666</v>
      </c>
      <c r="N11" s="8">
        <f>SUM(N2:N10)</f>
        <v>35</v>
      </c>
      <c r="O11" s="11">
        <f>SUM(M11+N11)</f>
        <v>225.88891666666666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 I2:J2" name="Range1_9_1"/>
    <protectedRange sqref="D2" name="Range1_1_6_1"/>
    <protectedRange sqref="E2:H2" name="Range1_3_3_1"/>
    <protectedRange algorithmName="SHA-512" hashValue="ON39YdpmFHfN9f47KpiRvqrKx0V9+erV1CNkpWzYhW/Qyc6aT8rEyCrvauWSYGZK2ia3o7vd3akF07acHAFpOA==" saltValue="yVW9XmDwTqEnmpSGai0KYg==" spinCount="100000" sqref="I8:J8 B8:C8" name="Range1_26"/>
    <protectedRange algorithmName="SHA-512" hashValue="ON39YdpmFHfN9f47KpiRvqrKx0V9+erV1CNkpWzYhW/Qyc6aT8rEyCrvauWSYGZK2ia3o7vd3akF07acHAFpOA==" saltValue="yVW9XmDwTqEnmpSGai0KYg==" spinCount="100000" sqref="D8" name="Range1_1_20"/>
    <protectedRange algorithmName="SHA-512" hashValue="ON39YdpmFHfN9f47KpiRvqrKx0V9+erV1CNkpWzYhW/Qyc6aT8rEyCrvauWSYGZK2ia3o7vd3akF07acHAFpOA==" saltValue="yVW9XmDwTqEnmpSGai0KYg==" spinCount="100000" sqref="E8:H8" name="Range1_3_8"/>
  </protectedRanges>
  <hyperlinks>
    <hyperlink ref="Q1" location="'National Rankings'!A1" display="Back to Ranking" xr:uid="{FE93A147-B4CC-4E5F-91D6-8CC64118EB1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BB0161F-116D-4925-898C-B120B53F69D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D0733-C6F1-4EA3-8437-4B9C33F52BCE}">
  <dimension ref="A1:Q4"/>
  <sheetViews>
    <sheetView workbookViewId="0">
      <selection activeCell="K5" sqref="K5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34" t="s">
        <v>188</v>
      </c>
      <c r="C2" s="75">
        <v>45069</v>
      </c>
      <c r="D2" s="76" t="s">
        <v>146</v>
      </c>
      <c r="E2" s="64">
        <v>183</v>
      </c>
      <c r="F2" s="64">
        <v>196</v>
      </c>
      <c r="G2" s="64">
        <v>195</v>
      </c>
      <c r="H2" s="64"/>
      <c r="I2" s="64"/>
      <c r="J2" s="64"/>
      <c r="K2" s="77">
        <v>3</v>
      </c>
      <c r="L2" s="77">
        <v>574</v>
      </c>
      <c r="M2" s="78">
        <v>191.33333333333334</v>
      </c>
      <c r="N2" s="79">
        <v>2</v>
      </c>
      <c r="O2" s="80">
        <v>193.33333333333334</v>
      </c>
    </row>
    <row r="4" spans="1:17" x14ac:dyDescent="0.25">
      <c r="K4" s="8">
        <f>SUM(K2:K3)</f>
        <v>3</v>
      </c>
      <c r="L4" s="8">
        <f>SUM(L2:L3)</f>
        <v>574</v>
      </c>
      <c r="M4" s="11">
        <f>SUM(L4/K4)</f>
        <v>191.33333333333334</v>
      </c>
      <c r="N4" s="8">
        <f>SUM(N2:N3)</f>
        <v>2</v>
      </c>
      <c r="O4" s="11">
        <f>SUM(M4+N4)</f>
        <v>193.33333333333334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H2:J2" name="Range1_3_11_1"/>
    <protectedRange algorithmName="SHA-512" hashValue="ON39YdpmFHfN9f47KpiRvqrKx0V9+erV1CNkpWzYhW/Qyc6aT8rEyCrvauWSYGZK2ia3o7vd3akF07acHAFpOA==" saltValue="yVW9XmDwTqEnmpSGai0KYg==" spinCount="100000" sqref="B2" name="Range1_2_1_1"/>
    <protectedRange algorithmName="SHA-512" hashValue="ON39YdpmFHfN9f47KpiRvqrKx0V9+erV1CNkpWzYhW/Qyc6aT8rEyCrvauWSYGZK2ia3o7vd3akF07acHAFpOA==" saltValue="yVW9XmDwTqEnmpSGai0KYg==" spinCount="100000" sqref="E2:G2" name="Range1_3_1_1_1"/>
  </protectedRanges>
  <conditionalFormatting sqref="H2">
    <cfRule type="top10" dxfId="99" priority="8" rank="1"/>
  </conditionalFormatting>
  <conditionalFormatting sqref="H2:J2">
    <cfRule type="cellIs" dxfId="98" priority="2" operator="greaterThanOrEqual">
      <formula>200</formula>
    </cfRule>
  </conditionalFormatting>
  <conditionalFormatting sqref="I2">
    <cfRule type="top10" dxfId="97" priority="7" rank="1"/>
  </conditionalFormatting>
  <conditionalFormatting sqref="J2">
    <cfRule type="top10" dxfId="96" priority="6" rank="1"/>
  </conditionalFormatting>
  <hyperlinks>
    <hyperlink ref="Q1" location="'National Rankings'!A1" display="Back to Ranking" xr:uid="{ED8A43A2-FE8D-4FEE-9C12-D0F75357DFB7}"/>
  </hyperlinks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EB69D-FF20-4F37-BF8A-4C76B39FE54F}"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28</v>
      </c>
      <c r="B2" s="34" t="s">
        <v>86</v>
      </c>
      <c r="C2" s="14">
        <v>45017</v>
      </c>
      <c r="D2" s="15" t="s">
        <v>35</v>
      </c>
      <c r="E2" s="16">
        <v>196</v>
      </c>
      <c r="F2" s="16">
        <v>197</v>
      </c>
      <c r="G2" s="16">
        <v>193</v>
      </c>
      <c r="H2" s="16">
        <v>193</v>
      </c>
      <c r="I2" s="16"/>
      <c r="J2" s="16"/>
      <c r="K2" s="19">
        <v>4</v>
      </c>
      <c r="L2" s="19">
        <v>779</v>
      </c>
      <c r="M2" s="20">
        <v>194.75</v>
      </c>
      <c r="N2" s="21">
        <v>2</v>
      </c>
      <c r="O2" s="22">
        <v>196.75</v>
      </c>
    </row>
    <row r="3" spans="1:17" x14ac:dyDescent="0.25">
      <c r="A3" s="12" t="s">
        <v>41</v>
      </c>
      <c r="B3" s="34" t="s">
        <v>86</v>
      </c>
      <c r="C3" s="75">
        <v>45052</v>
      </c>
      <c r="D3" s="76" t="s">
        <v>35</v>
      </c>
      <c r="E3" s="64">
        <v>197</v>
      </c>
      <c r="F3" s="64">
        <v>198</v>
      </c>
      <c r="G3" s="64">
        <v>195</v>
      </c>
      <c r="H3" s="64">
        <v>196</v>
      </c>
      <c r="I3" s="64"/>
      <c r="J3" s="64"/>
      <c r="K3" s="77">
        <v>4</v>
      </c>
      <c r="L3" s="77">
        <v>786</v>
      </c>
      <c r="M3" s="78">
        <v>196.5</v>
      </c>
      <c r="N3" s="79">
        <v>2</v>
      </c>
      <c r="O3" s="80">
        <v>198.5</v>
      </c>
    </row>
    <row r="4" spans="1:17" x14ac:dyDescent="0.25">
      <c r="A4" s="12" t="s">
        <v>28</v>
      </c>
      <c r="B4" s="13" t="s">
        <v>241</v>
      </c>
      <c r="C4" s="14">
        <v>45150</v>
      </c>
      <c r="D4" s="15" t="s">
        <v>70</v>
      </c>
      <c r="E4" s="16">
        <v>193</v>
      </c>
      <c r="F4" s="16">
        <v>192</v>
      </c>
      <c r="G4" s="16">
        <v>193</v>
      </c>
      <c r="H4" s="16">
        <v>194</v>
      </c>
      <c r="I4" s="16"/>
      <c r="J4" s="16"/>
      <c r="K4" s="19">
        <v>4</v>
      </c>
      <c r="L4" s="19">
        <v>772</v>
      </c>
      <c r="M4" s="20">
        <v>193</v>
      </c>
      <c r="N4" s="21">
        <v>2</v>
      </c>
      <c r="O4" s="22">
        <v>195</v>
      </c>
    </row>
    <row r="5" spans="1:17" x14ac:dyDescent="0.25">
      <c r="A5" s="12" t="s">
        <v>28</v>
      </c>
      <c r="B5" s="13" t="s">
        <v>241</v>
      </c>
      <c r="C5" s="14">
        <v>45171</v>
      </c>
      <c r="D5" s="15" t="s">
        <v>138</v>
      </c>
      <c r="E5" s="16">
        <v>195</v>
      </c>
      <c r="F5" s="16">
        <v>198</v>
      </c>
      <c r="G5" s="16">
        <v>194</v>
      </c>
      <c r="H5" s="16">
        <v>195</v>
      </c>
      <c r="I5" s="16">
        <v>196</v>
      </c>
      <c r="J5" s="16">
        <v>193</v>
      </c>
      <c r="K5" s="19">
        <v>6</v>
      </c>
      <c r="L5" s="19">
        <v>1171</v>
      </c>
      <c r="M5" s="20">
        <v>195.16666666666666</v>
      </c>
      <c r="N5" s="21">
        <v>4</v>
      </c>
      <c r="O5" s="22">
        <v>199.16666666666666</v>
      </c>
    </row>
    <row r="6" spans="1:17" x14ac:dyDescent="0.25">
      <c r="A6" s="12" t="s">
        <v>28</v>
      </c>
      <c r="B6" s="13" t="s">
        <v>241</v>
      </c>
      <c r="C6" s="14">
        <v>45220</v>
      </c>
      <c r="D6" s="15" t="s">
        <v>70</v>
      </c>
      <c r="E6" s="16">
        <v>191</v>
      </c>
      <c r="F6" s="16">
        <v>197</v>
      </c>
      <c r="G6" s="16">
        <v>196</v>
      </c>
      <c r="H6" s="16">
        <v>193</v>
      </c>
      <c r="I6" s="16">
        <v>197</v>
      </c>
      <c r="J6" s="16">
        <v>194</v>
      </c>
      <c r="K6" s="19">
        <v>6</v>
      </c>
      <c r="L6" s="19">
        <v>1168</v>
      </c>
      <c r="M6" s="20">
        <v>194.66666666666666</v>
      </c>
      <c r="N6" s="21">
        <v>4</v>
      </c>
      <c r="O6" s="22">
        <v>198.66666666666666</v>
      </c>
    </row>
    <row r="8" spans="1:17" x14ac:dyDescent="0.25">
      <c r="K8" s="8">
        <f>SUM(K2:K7)</f>
        <v>24</v>
      </c>
      <c r="L8" s="8">
        <f>SUM(L2:L7)</f>
        <v>4676</v>
      </c>
      <c r="M8" s="7">
        <f>SUM(L8/K8)</f>
        <v>194.83333333333334</v>
      </c>
      <c r="N8" s="8">
        <f>SUM(N2:N7)</f>
        <v>14</v>
      </c>
      <c r="O8" s="11">
        <f>SUM(M8+N8)</f>
        <v>208.83333333333334</v>
      </c>
    </row>
  </sheetData>
  <protectedRanges>
    <protectedRange sqref="E2:H2" name="Range1_3_3"/>
    <protectedRange algorithmName="SHA-512" hashValue="ON39YdpmFHfN9f47KpiRvqrKx0V9+erV1CNkpWzYhW/Qyc6aT8rEyCrvauWSYGZK2ia3o7vd3akF07acHAFpOA==" saltValue="yVW9XmDwTqEnmpSGai0KYg==" spinCount="100000" sqref="I5:J5 B5:C5" name="Range1_69"/>
    <protectedRange algorithmName="SHA-512" hashValue="ON39YdpmFHfN9f47KpiRvqrKx0V9+erV1CNkpWzYhW/Qyc6aT8rEyCrvauWSYGZK2ia3o7vd3akF07acHAFpOA==" saltValue="yVW9XmDwTqEnmpSGai0KYg==" spinCount="100000" sqref="D5" name="Range1_1_33"/>
    <protectedRange algorithmName="SHA-512" hashValue="ON39YdpmFHfN9f47KpiRvqrKx0V9+erV1CNkpWzYhW/Qyc6aT8rEyCrvauWSYGZK2ia3o7vd3akF07acHAFpOA==" saltValue="yVW9XmDwTqEnmpSGai0KYg==" spinCount="100000" sqref="E5:H5" name="Range1_3_19"/>
    <protectedRange algorithmName="SHA-512" hashValue="ON39YdpmFHfN9f47KpiRvqrKx0V9+erV1CNkpWzYhW/Qyc6aT8rEyCrvauWSYGZK2ia3o7vd3akF07acHAFpOA==" saltValue="yVW9XmDwTqEnmpSGai0KYg==" spinCount="100000" sqref="B6:C6" name="Range1_15_1"/>
    <protectedRange algorithmName="SHA-512" hashValue="ON39YdpmFHfN9f47KpiRvqrKx0V9+erV1CNkpWzYhW/Qyc6aT8rEyCrvauWSYGZK2ia3o7vd3akF07acHAFpOA==" saltValue="yVW9XmDwTqEnmpSGai0KYg==" spinCount="100000" sqref="D6" name="Range1_1_10_1"/>
    <protectedRange algorithmName="SHA-512" hashValue="ON39YdpmFHfN9f47KpiRvqrKx0V9+erV1CNkpWzYhW/Qyc6aT8rEyCrvauWSYGZK2ia3o7vd3akF07acHAFpOA==" saltValue="yVW9XmDwTqEnmpSGai0KYg==" spinCount="100000" sqref="E6:J6" name="Range1_3_5_1"/>
  </protectedRanges>
  <conditionalFormatting sqref="I2">
    <cfRule type="top10" dxfId="95" priority="5" rank="1"/>
  </conditionalFormatting>
  <conditionalFormatting sqref="J2">
    <cfRule type="top10" dxfId="94" priority="6" rank="1"/>
  </conditionalFormatting>
  <hyperlinks>
    <hyperlink ref="Q1" location="'National Rankings'!A1" display="Back to Ranking" xr:uid="{ED85DBBA-5E64-4F40-8635-B30AA353B13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F4CD4A7-9FC6-4C0E-9C59-795E0307853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5938C-1923-493F-837D-5BF33FC7D0E8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254</v>
      </c>
      <c r="C2" s="14">
        <v>45157</v>
      </c>
      <c r="D2" s="15" t="s">
        <v>25</v>
      </c>
      <c r="E2" s="16">
        <v>195</v>
      </c>
      <c r="F2" s="16">
        <v>198.001</v>
      </c>
      <c r="G2" s="16">
        <v>197</v>
      </c>
      <c r="H2" s="16">
        <v>196</v>
      </c>
      <c r="I2" s="16"/>
      <c r="J2" s="16"/>
      <c r="K2" s="19">
        <v>4</v>
      </c>
      <c r="L2" s="19">
        <v>786.00099999999998</v>
      </c>
      <c r="M2" s="20">
        <v>196.50024999999999</v>
      </c>
      <c r="N2" s="21">
        <v>6</v>
      </c>
      <c r="O2" s="22">
        <v>202.50024999999999</v>
      </c>
    </row>
    <row r="4" spans="1:17" x14ac:dyDescent="0.25">
      <c r="K4" s="8">
        <f>SUM(K2:K3)</f>
        <v>4</v>
      </c>
      <c r="L4" s="8">
        <f>SUM(L2:L3)</f>
        <v>786.00099999999998</v>
      </c>
      <c r="M4" s="7">
        <f>SUM(L4/K4)</f>
        <v>196.50024999999999</v>
      </c>
      <c r="N4" s="8">
        <f>SUM(N2:N3)</f>
        <v>6</v>
      </c>
      <c r="O4" s="11">
        <f>SUM(M4+N4)</f>
        <v>202.50024999999999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6BA725E2-E34F-45BF-A610-FD04E9E99A3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6300A8E-31C5-4D51-A338-D6DFED9D7F4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65828-CB83-4CDF-A433-5732EB1099C1}">
  <dimension ref="A1:Q4"/>
  <sheetViews>
    <sheetView workbookViewId="0">
      <selection activeCell="K5" sqref="K5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34" t="s">
        <v>189</v>
      </c>
      <c r="C2" s="75">
        <v>45069</v>
      </c>
      <c r="D2" s="76" t="s">
        <v>146</v>
      </c>
      <c r="E2" s="64">
        <v>191.00299999999999</v>
      </c>
      <c r="F2" s="64">
        <v>197</v>
      </c>
      <c r="G2" s="64">
        <v>197</v>
      </c>
      <c r="H2" s="64"/>
      <c r="I2" s="64"/>
      <c r="J2" s="64"/>
      <c r="K2" s="77">
        <v>3</v>
      </c>
      <c r="L2" s="77">
        <v>585.00299999999993</v>
      </c>
      <c r="M2" s="78">
        <v>195.00099999999998</v>
      </c>
      <c r="N2" s="79">
        <v>2</v>
      </c>
      <c r="O2" s="80">
        <v>197.00099999999998</v>
      </c>
    </row>
    <row r="4" spans="1:17" x14ac:dyDescent="0.25">
      <c r="K4" s="8">
        <f>SUM(K2:K3)</f>
        <v>3</v>
      </c>
      <c r="L4" s="8">
        <f>SUM(L2:L3)</f>
        <v>585.00299999999993</v>
      </c>
      <c r="M4" s="11">
        <f>SUM(L4/K4)</f>
        <v>195.00099999999998</v>
      </c>
      <c r="N4" s="8">
        <f>SUM(N2:N3)</f>
        <v>2</v>
      </c>
      <c r="O4" s="11">
        <f>SUM(M4+N4)</f>
        <v>197.00099999999998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H2:J2" name="Range1_3_11_1"/>
    <protectedRange algorithmName="SHA-512" hashValue="ON39YdpmFHfN9f47KpiRvqrKx0V9+erV1CNkpWzYhW/Qyc6aT8rEyCrvauWSYGZK2ia3o7vd3akF07acHAFpOA==" saltValue="yVW9XmDwTqEnmpSGai0KYg==" spinCount="100000" sqref="B2" name="Range1_2_1_1"/>
    <protectedRange algorithmName="SHA-512" hashValue="ON39YdpmFHfN9f47KpiRvqrKx0V9+erV1CNkpWzYhW/Qyc6aT8rEyCrvauWSYGZK2ia3o7vd3akF07acHAFpOA==" saltValue="yVW9XmDwTqEnmpSGai0KYg==" spinCount="100000" sqref="E2:G2" name="Range1_3_1_1_1"/>
  </protectedRanges>
  <conditionalFormatting sqref="H2">
    <cfRule type="top10" dxfId="93" priority="8" rank="1"/>
  </conditionalFormatting>
  <conditionalFormatting sqref="H2:J2">
    <cfRule type="cellIs" dxfId="92" priority="2" operator="greaterThanOrEqual">
      <formula>200</formula>
    </cfRule>
  </conditionalFormatting>
  <conditionalFormatting sqref="I2">
    <cfRule type="top10" dxfId="91" priority="7" rank="1"/>
  </conditionalFormatting>
  <conditionalFormatting sqref="J2">
    <cfRule type="top10" dxfId="90" priority="6" rank="1"/>
  </conditionalFormatting>
  <hyperlinks>
    <hyperlink ref="Q1" location="'National Rankings'!A1" display="Back to Ranking" xr:uid="{E4731C09-1680-405B-9383-3ED1C1FEE60B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5E13A-BF5D-42C8-8E8F-10840BCFC65B}">
  <dimension ref="A1:Q15"/>
  <sheetViews>
    <sheetView workbookViewId="0">
      <selection activeCell="K16" sqref="K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34" t="s">
        <v>109</v>
      </c>
      <c r="C2" s="14">
        <v>44661</v>
      </c>
      <c r="D2" s="15" t="s">
        <v>110</v>
      </c>
      <c r="E2" s="45">
        <v>200</v>
      </c>
      <c r="F2" s="16">
        <v>194</v>
      </c>
      <c r="G2" s="16">
        <v>192</v>
      </c>
      <c r="H2" s="16">
        <v>190</v>
      </c>
      <c r="I2" s="16"/>
      <c r="J2" s="16"/>
      <c r="K2" s="19">
        <v>4</v>
      </c>
      <c r="L2" s="19">
        <v>776</v>
      </c>
      <c r="M2" s="20">
        <v>194</v>
      </c>
      <c r="N2" s="21">
        <v>5</v>
      </c>
      <c r="O2" s="22">
        <v>199</v>
      </c>
    </row>
    <row r="3" spans="1:17" x14ac:dyDescent="0.25">
      <c r="A3" s="12" t="s">
        <v>28</v>
      </c>
      <c r="B3" s="13" t="s">
        <v>109</v>
      </c>
      <c r="C3" s="14">
        <v>45046</v>
      </c>
      <c r="D3" s="15" t="s">
        <v>117</v>
      </c>
      <c r="E3" s="16">
        <v>198</v>
      </c>
      <c r="F3" s="16">
        <v>195</v>
      </c>
      <c r="G3" s="16">
        <v>196.001</v>
      </c>
      <c r="H3" s="16">
        <v>196</v>
      </c>
      <c r="I3" s="16"/>
      <c r="J3" s="16"/>
      <c r="K3" s="19">
        <v>4</v>
      </c>
      <c r="L3" s="19">
        <v>785.00099999999998</v>
      </c>
      <c r="M3" s="20">
        <v>196.25024999999999</v>
      </c>
      <c r="N3" s="21">
        <v>9</v>
      </c>
      <c r="O3" s="22">
        <v>205.25024999999999</v>
      </c>
    </row>
    <row r="4" spans="1:17" x14ac:dyDescent="0.25">
      <c r="A4" s="63" t="s">
        <v>28</v>
      </c>
      <c r="B4" s="34" t="s">
        <v>109</v>
      </c>
      <c r="C4" s="75">
        <v>45060</v>
      </c>
      <c r="D4" s="76" t="s">
        <v>110</v>
      </c>
      <c r="E4" s="16">
        <v>194</v>
      </c>
      <c r="F4" s="16">
        <v>196</v>
      </c>
      <c r="G4" s="16">
        <v>190</v>
      </c>
      <c r="H4" s="16">
        <v>190</v>
      </c>
      <c r="I4" s="16"/>
      <c r="J4" s="16"/>
      <c r="K4" s="77">
        <v>4</v>
      </c>
      <c r="L4" s="77">
        <v>770</v>
      </c>
      <c r="M4" s="78">
        <v>192.5</v>
      </c>
      <c r="N4" s="79">
        <v>6</v>
      </c>
      <c r="O4" s="80">
        <v>198.5</v>
      </c>
    </row>
    <row r="5" spans="1:17" x14ac:dyDescent="0.25">
      <c r="A5" s="12" t="s">
        <v>41</v>
      </c>
      <c r="B5" s="34" t="s">
        <v>109</v>
      </c>
      <c r="C5" s="14">
        <v>45074</v>
      </c>
      <c r="D5" s="15" t="s">
        <v>117</v>
      </c>
      <c r="E5" s="16">
        <v>194</v>
      </c>
      <c r="F5" s="16">
        <v>188</v>
      </c>
      <c r="G5" s="16">
        <v>197</v>
      </c>
      <c r="H5" s="16">
        <v>193</v>
      </c>
      <c r="I5" s="16"/>
      <c r="J5" s="16"/>
      <c r="K5" s="19">
        <v>4</v>
      </c>
      <c r="L5" s="19">
        <v>772</v>
      </c>
      <c r="M5" s="20">
        <v>193</v>
      </c>
      <c r="N5" s="21">
        <v>4</v>
      </c>
      <c r="O5" s="22">
        <v>197</v>
      </c>
    </row>
    <row r="6" spans="1:17" x14ac:dyDescent="0.25">
      <c r="A6" s="12" t="s">
        <v>28</v>
      </c>
      <c r="B6" s="13" t="s">
        <v>109</v>
      </c>
      <c r="C6" s="14">
        <v>45116</v>
      </c>
      <c r="D6" s="15" t="s">
        <v>110</v>
      </c>
      <c r="E6" s="16">
        <v>193</v>
      </c>
      <c r="F6" s="16">
        <v>197.001</v>
      </c>
      <c r="G6" s="16">
        <v>196.0001</v>
      </c>
      <c r="H6" s="16">
        <v>189</v>
      </c>
      <c r="I6" s="16"/>
      <c r="J6" s="16"/>
      <c r="K6" s="19">
        <v>4</v>
      </c>
      <c r="L6" s="19">
        <v>775.00109999999995</v>
      </c>
      <c r="M6" s="20">
        <v>193.75027499999999</v>
      </c>
      <c r="N6" s="21">
        <v>7</v>
      </c>
      <c r="O6" s="22">
        <v>200.75027499999999</v>
      </c>
    </row>
    <row r="7" spans="1:17" x14ac:dyDescent="0.25">
      <c r="A7" s="12" t="s">
        <v>41</v>
      </c>
      <c r="B7" s="13" t="s">
        <v>109</v>
      </c>
      <c r="C7" s="14">
        <v>45130</v>
      </c>
      <c r="D7" s="15" t="s">
        <v>117</v>
      </c>
      <c r="E7" s="16">
        <v>197</v>
      </c>
      <c r="F7" s="16">
        <v>198</v>
      </c>
      <c r="G7" s="16">
        <v>193</v>
      </c>
      <c r="H7" s="16">
        <v>195</v>
      </c>
      <c r="I7" s="16">
        <v>194</v>
      </c>
      <c r="J7" s="16">
        <v>194</v>
      </c>
      <c r="K7" s="19">
        <v>6</v>
      </c>
      <c r="L7" s="19">
        <v>1171</v>
      </c>
      <c r="M7" s="20">
        <v>195.16666666666666</v>
      </c>
      <c r="N7" s="21">
        <v>12</v>
      </c>
      <c r="O7" s="22">
        <v>207.16666666666666</v>
      </c>
    </row>
    <row r="8" spans="1:17" x14ac:dyDescent="0.25">
      <c r="A8" s="12" t="s">
        <v>28</v>
      </c>
      <c r="B8" s="13" t="s">
        <v>109</v>
      </c>
      <c r="C8" s="14">
        <v>45151</v>
      </c>
      <c r="D8" s="15" t="s">
        <v>110</v>
      </c>
      <c r="E8" s="16">
        <v>197</v>
      </c>
      <c r="F8" s="16">
        <v>197</v>
      </c>
      <c r="G8" s="16">
        <v>198</v>
      </c>
      <c r="H8" s="16">
        <v>196</v>
      </c>
      <c r="I8" s="16">
        <v>197</v>
      </c>
      <c r="J8" s="16">
        <v>196</v>
      </c>
      <c r="K8" s="19">
        <v>6</v>
      </c>
      <c r="L8" s="19">
        <v>1181</v>
      </c>
      <c r="M8" s="20">
        <v>196.83333333333334</v>
      </c>
      <c r="N8" s="21">
        <v>22</v>
      </c>
      <c r="O8" s="22">
        <v>218.83333333333334</v>
      </c>
    </row>
    <row r="9" spans="1:17" x14ac:dyDescent="0.25">
      <c r="A9" s="12" t="s">
        <v>41</v>
      </c>
      <c r="B9" s="13" t="s">
        <v>109</v>
      </c>
      <c r="C9" s="14">
        <v>45165</v>
      </c>
      <c r="D9" s="15" t="s">
        <v>117</v>
      </c>
      <c r="E9" s="16">
        <v>198</v>
      </c>
      <c r="F9" s="16">
        <v>196</v>
      </c>
      <c r="G9" s="16">
        <v>198</v>
      </c>
      <c r="H9" s="16">
        <v>195</v>
      </c>
      <c r="I9" s="16"/>
      <c r="J9" s="16"/>
      <c r="K9" s="19">
        <v>4</v>
      </c>
      <c r="L9" s="19">
        <v>787</v>
      </c>
      <c r="M9" s="20">
        <v>196.75</v>
      </c>
      <c r="N9" s="21">
        <v>11</v>
      </c>
      <c r="O9" s="22">
        <v>207.75</v>
      </c>
    </row>
    <row r="10" spans="1:17" x14ac:dyDescent="0.25">
      <c r="A10" s="12" t="s">
        <v>41</v>
      </c>
      <c r="B10" s="13" t="s">
        <v>109</v>
      </c>
      <c r="C10" s="14">
        <v>45171</v>
      </c>
      <c r="D10" s="15" t="s">
        <v>138</v>
      </c>
      <c r="E10" s="45">
        <v>200.001</v>
      </c>
      <c r="F10" s="16">
        <v>198</v>
      </c>
      <c r="G10" s="16">
        <v>197</v>
      </c>
      <c r="H10" s="16">
        <v>197</v>
      </c>
      <c r="I10" s="16">
        <v>197</v>
      </c>
      <c r="J10" s="16">
        <v>197</v>
      </c>
      <c r="K10" s="19">
        <v>6</v>
      </c>
      <c r="L10" s="19">
        <v>1186.001</v>
      </c>
      <c r="M10" s="20">
        <v>197.66683333333333</v>
      </c>
      <c r="N10" s="21">
        <v>8</v>
      </c>
      <c r="O10" s="22">
        <v>205.66683333333333</v>
      </c>
    </row>
    <row r="11" spans="1:17" x14ac:dyDescent="0.25">
      <c r="A11" s="12" t="s">
        <v>41</v>
      </c>
      <c r="B11" s="13" t="s">
        <v>109</v>
      </c>
      <c r="C11" s="14">
        <v>45179</v>
      </c>
      <c r="D11" s="15" t="s">
        <v>110</v>
      </c>
      <c r="E11" s="16">
        <v>197</v>
      </c>
      <c r="F11" s="16">
        <v>198</v>
      </c>
      <c r="G11" s="16">
        <v>197</v>
      </c>
      <c r="H11" s="16">
        <v>198</v>
      </c>
      <c r="I11" s="16">
        <v>196</v>
      </c>
      <c r="J11" s="16">
        <v>196</v>
      </c>
      <c r="K11" s="19">
        <v>6</v>
      </c>
      <c r="L11" s="19">
        <v>1182</v>
      </c>
      <c r="M11" s="20">
        <v>197</v>
      </c>
      <c r="N11" s="21">
        <v>14</v>
      </c>
      <c r="O11" s="22">
        <v>211</v>
      </c>
    </row>
    <row r="12" spans="1:17" x14ac:dyDescent="0.25">
      <c r="A12" s="12" t="s">
        <v>41</v>
      </c>
      <c r="B12" s="13" t="s">
        <v>109</v>
      </c>
      <c r="C12" s="14">
        <v>45193</v>
      </c>
      <c r="D12" s="15" t="s">
        <v>117</v>
      </c>
      <c r="E12" s="16">
        <v>191</v>
      </c>
      <c r="F12" s="16">
        <v>197</v>
      </c>
      <c r="G12" s="16">
        <v>193</v>
      </c>
      <c r="H12" s="16">
        <v>192</v>
      </c>
      <c r="I12" s="16"/>
      <c r="J12" s="16"/>
      <c r="K12" s="19">
        <v>4</v>
      </c>
      <c r="L12" s="19">
        <v>773</v>
      </c>
      <c r="M12" s="20">
        <v>193.25</v>
      </c>
      <c r="N12" s="21">
        <v>5</v>
      </c>
      <c r="O12" s="22">
        <v>198.25</v>
      </c>
    </row>
    <row r="13" spans="1:17" x14ac:dyDescent="0.25">
      <c r="A13" s="12" t="s">
        <v>41</v>
      </c>
      <c r="B13" s="13" t="s">
        <v>109</v>
      </c>
      <c r="C13" s="14">
        <v>45207</v>
      </c>
      <c r="D13" s="15" t="s">
        <v>110</v>
      </c>
      <c r="E13" s="16">
        <v>192</v>
      </c>
      <c r="F13" s="16">
        <v>191</v>
      </c>
      <c r="G13" s="16">
        <v>185</v>
      </c>
      <c r="H13" s="16">
        <v>195</v>
      </c>
      <c r="I13" s="16"/>
      <c r="J13" s="16"/>
      <c r="K13" s="19">
        <v>4</v>
      </c>
      <c r="L13" s="19">
        <v>763</v>
      </c>
      <c r="M13" s="20">
        <v>190.75</v>
      </c>
      <c r="N13" s="21">
        <v>2</v>
      </c>
      <c r="O13" s="22">
        <v>192.75</v>
      </c>
    </row>
    <row r="15" spans="1:17" x14ac:dyDescent="0.25">
      <c r="K15" s="8">
        <f>SUM(K2:K14)</f>
        <v>56</v>
      </c>
      <c r="L15" s="8">
        <f>SUM(L2:L14)</f>
        <v>10921.0031</v>
      </c>
      <c r="M15" s="7">
        <f>SUM(L15/K15)</f>
        <v>195.01791249999999</v>
      </c>
      <c r="N15" s="8">
        <f>SUM(N2:N14)</f>
        <v>105</v>
      </c>
      <c r="O15" s="11">
        <f>SUM(M15+N15)</f>
        <v>300.01791249999997</v>
      </c>
    </row>
  </sheetData>
  <protectedRanges>
    <protectedRange sqref="B2:C3" name="Range1_2_1_1_1"/>
    <protectedRange sqref="D2:D3" name="Range1_1_1_1_1_1"/>
    <protectedRange algorithmName="SHA-512" hashValue="ON39YdpmFHfN9f47KpiRvqrKx0V9+erV1CNkpWzYhW/Qyc6aT8rEyCrvauWSYGZK2ia3o7vd3akF07acHAFpOA==" saltValue="yVW9XmDwTqEnmpSGai0KYg==" spinCount="100000" sqref="I8:J8 B8:C8 B9:C9 I9:J9" name="Range1_17"/>
    <protectedRange algorithmName="SHA-512" hashValue="ON39YdpmFHfN9f47KpiRvqrKx0V9+erV1CNkpWzYhW/Qyc6aT8rEyCrvauWSYGZK2ia3o7vd3akF07acHAFpOA==" saltValue="yVW9XmDwTqEnmpSGai0KYg==" spinCount="100000" sqref="D8 D9" name="Range1_1_12"/>
    <protectedRange algorithmName="SHA-512" hashValue="ON39YdpmFHfN9f47KpiRvqrKx0V9+erV1CNkpWzYhW/Qyc6aT8rEyCrvauWSYGZK2ia3o7vd3akF07acHAFpOA==" saltValue="yVW9XmDwTqEnmpSGai0KYg==" spinCount="100000" sqref="E8:H8 E9:H9" name="Range1_3_6"/>
    <protectedRange algorithmName="SHA-512" hashValue="ON39YdpmFHfN9f47KpiRvqrKx0V9+erV1CNkpWzYhW/Qyc6aT8rEyCrvauWSYGZK2ia3o7vd3akF07acHAFpOA==" saltValue="yVW9XmDwTqEnmpSGai0KYg==" spinCount="100000" sqref="I11:J11 I12:J12" name="Range1_21"/>
    <protectedRange algorithmName="SHA-512" hashValue="ON39YdpmFHfN9f47KpiRvqrKx0V9+erV1CNkpWzYhW/Qyc6aT8rEyCrvauWSYGZK2ia3o7vd3akF07acHAFpOA==" saltValue="yVW9XmDwTqEnmpSGai0KYg==" spinCount="100000" sqref="E11:H11 E12:H12" name="Range1_3_7"/>
    <protectedRange algorithmName="SHA-512" hashValue="ON39YdpmFHfN9f47KpiRvqrKx0V9+erV1CNkpWzYhW/Qyc6aT8rEyCrvauWSYGZK2ia3o7vd3akF07acHAFpOA==" saltValue="yVW9XmDwTqEnmpSGai0KYg==" spinCount="100000" sqref="I13:J13 B13:C13" name="Range1_7"/>
    <protectedRange algorithmName="SHA-512" hashValue="ON39YdpmFHfN9f47KpiRvqrKx0V9+erV1CNkpWzYhW/Qyc6aT8rEyCrvauWSYGZK2ia3o7vd3akF07acHAFpOA==" saltValue="yVW9XmDwTqEnmpSGai0KYg==" spinCount="100000" sqref="D13" name="Range1_1_4"/>
    <protectedRange algorithmName="SHA-512" hashValue="ON39YdpmFHfN9f47KpiRvqrKx0V9+erV1CNkpWzYhW/Qyc6aT8rEyCrvauWSYGZK2ia3o7vd3akF07acHAFpOA==" saltValue="yVW9XmDwTqEnmpSGai0KYg==" spinCount="100000" sqref="E13:H13" name="Range1_3_1"/>
  </protectedRanges>
  <hyperlinks>
    <hyperlink ref="Q1" location="'National Rankings'!A1" display="Back to Ranking" xr:uid="{9A91BCFC-8A74-4CE8-A7BA-D94AC83AFBA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4ED8706-39EE-4374-BE21-28F02B9EDDE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BD52A-7814-4883-8C28-4EEAECA091CF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34" t="s">
        <v>133</v>
      </c>
      <c r="C2" s="75">
        <v>45053</v>
      </c>
      <c r="D2" s="76" t="s">
        <v>119</v>
      </c>
      <c r="E2" s="64">
        <v>192</v>
      </c>
      <c r="F2" s="64">
        <v>192</v>
      </c>
      <c r="G2" s="64">
        <v>187</v>
      </c>
      <c r="H2" s="64">
        <v>188</v>
      </c>
      <c r="I2" s="64"/>
      <c r="J2" s="64"/>
      <c r="K2" s="77">
        <v>4</v>
      </c>
      <c r="L2" s="77">
        <v>759</v>
      </c>
      <c r="M2" s="78">
        <v>189.75</v>
      </c>
      <c r="N2" s="79">
        <v>3</v>
      </c>
      <c r="O2" s="80">
        <v>192.75</v>
      </c>
    </row>
    <row r="3" spans="1:17" x14ac:dyDescent="0.25">
      <c r="A3" s="12" t="s">
        <v>28</v>
      </c>
      <c r="B3" s="13" t="s">
        <v>133</v>
      </c>
      <c r="C3" s="14">
        <v>45144</v>
      </c>
      <c r="D3" s="15" t="s">
        <v>119</v>
      </c>
      <c r="E3" s="16">
        <v>189</v>
      </c>
      <c r="F3" s="16">
        <v>190</v>
      </c>
      <c r="G3" s="16">
        <v>196</v>
      </c>
      <c r="H3" s="16">
        <v>192</v>
      </c>
      <c r="I3" s="16"/>
      <c r="J3" s="16"/>
      <c r="K3" s="19">
        <v>4</v>
      </c>
      <c r="L3" s="19">
        <v>767</v>
      </c>
      <c r="M3" s="20">
        <v>191.75</v>
      </c>
      <c r="N3" s="21">
        <v>3</v>
      </c>
      <c r="O3" s="22">
        <v>194.75</v>
      </c>
    </row>
    <row r="5" spans="1:17" x14ac:dyDescent="0.25">
      <c r="K5" s="8">
        <f>SUM(K2:K4)</f>
        <v>8</v>
      </c>
      <c r="L5" s="8">
        <f>SUM(L2:L4)</f>
        <v>1526</v>
      </c>
      <c r="M5" s="7">
        <f>SUM(L5/K5)</f>
        <v>190.75</v>
      </c>
      <c r="N5" s="8">
        <f>SUM(N2:N4)</f>
        <v>6</v>
      </c>
      <c r="O5" s="11">
        <f>SUM(M5+N5)</f>
        <v>196.75</v>
      </c>
    </row>
  </sheetData>
  <hyperlinks>
    <hyperlink ref="Q1" location="'National Rankings'!A1" display="Back to Ranking" xr:uid="{02E41F77-B631-4778-ABFC-01CB371CF00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AC4539B-55D8-40BD-8AFE-D313B98F233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90F21-A6AF-479A-85C5-00B5F4758100}">
  <dimension ref="A1:Q10"/>
  <sheetViews>
    <sheetView workbookViewId="0">
      <selection activeCell="K11" sqref="K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28</v>
      </c>
      <c r="B2" s="13" t="s">
        <v>73</v>
      </c>
      <c r="C2" s="14">
        <v>44996</v>
      </c>
      <c r="D2" s="15" t="s">
        <v>70</v>
      </c>
      <c r="E2" s="16">
        <v>194</v>
      </c>
      <c r="F2" s="16">
        <v>198</v>
      </c>
      <c r="G2" s="16">
        <v>193</v>
      </c>
      <c r="H2" s="16">
        <v>194</v>
      </c>
      <c r="I2" s="16"/>
      <c r="J2" s="16"/>
      <c r="K2" s="19">
        <v>4</v>
      </c>
      <c r="L2" s="19">
        <v>779</v>
      </c>
      <c r="M2" s="20">
        <v>194.75</v>
      </c>
      <c r="N2" s="21">
        <v>2</v>
      </c>
      <c r="O2" s="22">
        <v>196.75</v>
      </c>
    </row>
    <row r="3" spans="1:17" x14ac:dyDescent="0.25">
      <c r="A3" s="12" t="s">
        <v>41</v>
      </c>
      <c r="B3" s="13" t="s">
        <v>73</v>
      </c>
      <c r="C3" s="14">
        <v>45059</v>
      </c>
      <c r="D3" s="14" t="s">
        <v>147</v>
      </c>
      <c r="E3" s="64">
        <v>196</v>
      </c>
      <c r="F3" s="64">
        <v>193</v>
      </c>
      <c r="G3" s="64">
        <v>197</v>
      </c>
      <c r="H3" s="64">
        <v>199</v>
      </c>
      <c r="I3" s="16"/>
      <c r="J3" s="16"/>
      <c r="K3" s="19">
        <v>4</v>
      </c>
      <c r="L3" s="19">
        <v>785</v>
      </c>
      <c r="M3" s="20">
        <v>196.25</v>
      </c>
      <c r="N3" s="21">
        <v>7</v>
      </c>
      <c r="O3" s="22">
        <v>203.25</v>
      </c>
    </row>
    <row r="4" spans="1:17" x14ac:dyDescent="0.25">
      <c r="A4" s="12" t="s">
        <v>41</v>
      </c>
      <c r="B4" s="13" t="s">
        <v>73</v>
      </c>
      <c r="C4" s="14">
        <v>45087</v>
      </c>
      <c r="D4" s="15" t="s">
        <v>70</v>
      </c>
      <c r="E4" s="16">
        <v>198</v>
      </c>
      <c r="F4" s="16">
        <v>195</v>
      </c>
      <c r="G4" s="16">
        <v>196</v>
      </c>
      <c r="H4" s="16">
        <v>198</v>
      </c>
      <c r="I4" s="16"/>
      <c r="J4" s="16"/>
      <c r="K4" s="19">
        <v>4</v>
      </c>
      <c r="L4" s="19">
        <v>787</v>
      </c>
      <c r="M4" s="20">
        <v>196.75</v>
      </c>
      <c r="N4" s="21">
        <v>2</v>
      </c>
      <c r="O4" s="22">
        <v>198.75</v>
      </c>
    </row>
    <row r="5" spans="1:17" x14ac:dyDescent="0.25">
      <c r="A5" s="12" t="s">
        <v>28</v>
      </c>
      <c r="B5" s="13" t="s">
        <v>73</v>
      </c>
      <c r="C5" s="14">
        <v>45115</v>
      </c>
      <c r="D5" s="15" t="s">
        <v>70</v>
      </c>
      <c r="E5" s="16">
        <v>197</v>
      </c>
      <c r="F5" s="16">
        <v>195</v>
      </c>
      <c r="G5" s="16">
        <v>193</v>
      </c>
      <c r="H5" s="16">
        <v>195</v>
      </c>
      <c r="I5" s="16"/>
      <c r="J5" s="16"/>
      <c r="K5" s="19">
        <v>4</v>
      </c>
      <c r="L5" s="19">
        <v>780</v>
      </c>
      <c r="M5" s="20">
        <v>195</v>
      </c>
      <c r="N5" s="21">
        <v>2</v>
      </c>
      <c r="O5" s="22">
        <v>197</v>
      </c>
    </row>
    <row r="6" spans="1:17" x14ac:dyDescent="0.25">
      <c r="A6" s="12" t="s">
        <v>28</v>
      </c>
      <c r="B6" s="13" t="s">
        <v>73</v>
      </c>
      <c r="C6" s="14">
        <v>45150</v>
      </c>
      <c r="D6" s="15" t="s">
        <v>70</v>
      </c>
      <c r="E6" s="16">
        <v>197</v>
      </c>
      <c r="F6" s="16">
        <v>196</v>
      </c>
      <c r="G6" s="16">
        <v>195</v>
      </c>
      <c r="H6" s="16">
        <v>195</v>
      </c>
      <c r="I6" s="16"/>
      <c r="J6" s="16"/>
      <c r="K6" s="19">
        <v>4</v>
      </c>
      <c r="L6" s="19">
        <v>783</v>
      </c>
      <c r="M6" s="20">
        <v>195.75</v>
      </c>
      <c r="N6" s="21">
        <v>2</v>
      </c>
      <c r="O6" s="22">
        <v>197.75</v>
      </c>
    </row>
    <row r="7" spans="1:17" x14ac:dyDescent="0.25">
      <c r="A7" s="12" t="s">
        <v>28</v>
      </c>
      <c r="B7" s="13" t="s">
        <v>73</v>
      </c>
      <c r="C7" s="14">
        <v>45178</v>
      </c>
      <c r="D7" s="15" t="s">
        <v>70</v>
      </c>
      <c r="E7" s="16">
        <v>193</v>
      </c>
      <c r="F7" s="16">
        <v>194</v>
      </c>
      <c r="G7" s="16">
        <v>194</v>
      </c>
      <c r="H7" s="16">
        <v>195</v>
      </c>
      <c r="I7" s="16"/>
      <c r="J7" s="16"/>
      <c r="K7" s="19">
        <v>4</v>
      </c>
      <c r="L7" s="19">
        <v>776</v>
      </c>
      <c r="M7" s="20">
        <v>194</v>
      </c>
      <c r="N7" s="21">
        <v>2</v>
      </c>
      <c r="O7" s="22">
        <v>196</v>
      </c>
    </row>
    <row r="8" spans="1:17" x14ac:dyDescent="0.25">
      <c r="A8" s="12" t="s">
        <v>28</v>
      </c>
      <c r="B8" s="13" t="s">
        <v>73</v>
      </c>
      <c r="C8" s="14">
        <v>45220</v>
      </c>
      <c r="D8" s="15" t="s">
        <v>70</v>
      </c>
      <c r="E8" s="16">
        <v>197</v>
      </c>
      <c r="F8" s="16">
        <v>194</v>
      </c>
      <c r="G8" s="16">
        <v>195</v>
      </c>
      <c r="H8" s="16">
        <v>196</v>
      </c>
      <c r="I8" s="16">
        <v>197</v>
      </c>
      <c r="J8" s="16">
        <v>191.01</v>
      </c>
      <c r="K8" s="19">
        <v>6</v>
      </c>
      <c r="L8" s="19">
        <v>1170.01</v>
      </c>
      <c r="M8" s="20">
        <v>195.00166666666667</v>
      </c>
      <c r="N8" s="21">
        <v>4</v>
      </c>
      <c r="O8" s="22">
        <v>199.00166666666667</v>
      </c>
    </row>
    <row r="10" spans="1:17" x14ac:dyDescent="0.25">
      <c r="K10" s="8">
        <f>SUM(K2:K9)</f>
        <v>30</v>
      </c>
      <c r="L10" s="8">
        <f>SUM(L2:L9)</f>
        <v>5860.01</v>
      </c>
      <c r="M10" s="7">
        <f>SUM(L10/K10)</f>
        <v>195.33366666666669</v>
      </c>
      <c r="N10" s="8">
        <f>SUM(N2:N9)</f>
        <v>21</v>
      </c>
      <c r="O10" s="11">
        <f>SUM(M10+N10)</f>
        <v>216.33366666666669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" name="Range1_9_1"/>
    <protectedRange sqref="D2" name="Range1_1_6_1"/>
    <protectedRange sqref="E2:J2" name="Range1_3_3_1"/>
    <protectedRange algorithmName="SHA-512" hashValue="ON39YdpmFHfN9f47KpiRvqrKx0V9+erV1CNkpWzYhW/Qyc6aT8rEyCrvauWSYGZK2ia3o7vd3akF07acHAFpOA==" saltValue="yVW9XmDwTqEnmpSGai0KYg==" spinCount="100000" sqref="B5:C5" name="Range1_11_1"/>
    <protectedRange algorithmName="SHA-512" hashValue="ON39YdpmFHfN9f47KpiRvqrKx0V9+erV1CNkpWzYhW/Qyc6aT8rEyCrvauWSYGZK2ia3o7vd3akF07acHAFpOA==" saltValue="yVW9XmDwTqEnmpSGai0KYg==" spinCount="100000" sqref="D5" name="Range1_1_6_1_1"/>
    <protectedRange algorithmName="SHA-512" hashValue="ON39YdpmFHfN9f47KpiRvqrKx0V9+erV1CNkpWzYhW/Qyc6aT8rEyCrvauWSYGZK2ia3o7vd3akF07acHAFpOA==" saltValue="yVW9XmDwTqEnmpSGai0KYg==" spinCount="100000" sqref="E5:J5" name="Range1_3_3_1_1"/>
    <protectedRange algorithmName="SHA-512" hashValue="ON39YdpmFHfN9f47KpiRvqrKx0V9+erV1CNkpWzYhW/Qyc6aT8rEyCrvauWSYGZK2ia3o7vd3akF07acHAFpOA==" saltValue="yVW9XmDwTqEnmpSGai0KYg==" spinCount="100000" sqref="B7:C7" name="Range1_12"/>
    <protectedRange algorithmName="SHA-512" hashValue="ON39YdpmFHfN9f47KpiRvqrKx0V9+erV1CNkpWzYhW/Qyc6aT8rEyCrvauWSYGZK2ia3o7vd3akF07acHAFpOA==" saltValue="yVW9XmDwTqEnmpSGai0KYg==" spinCount="100000" sqref="D7" name="Range1_1_7"/>
    <protectedRange algorithmName="SHA-512" hashValue="ON39YdpmFHfN9f47KpiRvqrKx0V9+erV1CNkpWzYhW/Qyc6aT8rEyCrvauWSYGZK2ia3o7vd3akF07acHAFpOA==" saltValue="yVW9XmDwTqEnmpSGai0KYg==" spinCount="100000" sqref="E7:J7" name="Range1_3_4"/>
    <protectedRange algorithmName="SHA-512" hashValue="ON39YdpmFHfN9f47KpiRvqrKx0V9+erV1CNkpWzYhW/Qyc6aT8rEyCrvauWSYGZK2ia3o7vd3akF07acHAFpOA==" saltValue="yVW9XmDwTqEnmpSGai0KYg==" spinCount="100000" sqref="B8:C8" name="Range1_15"/>
    <protectedRange algorithmName="SHA-512" hashValue="ON39YdpmFHfN9f47KpiRvqrKx0V9+erV1CNkpWzYhW/Qyc6aT8rEyCrvauWSYGZK2ia3o7vd3akF07acHAFpOA==" saltValue="yVW9XmDwTqEnmpSGai0KYg==" spinCount="100000" sqref="D8" name="Range1_1_10"/>
    <protectedRange algorithmName="SHA-512" hashValue="ON39YdpmFHfN9f47KpiRvqrKx0V9+erV1CNkpWzYhW/Qyc6aT8rEyCrvauWSYGZK2ia3o7vd3akF07acHAFpOA==" saltValue="yVW9XmDwTqEnmpSGai0KYg==" spinCount="100000" sqref="E8:J8" name="Range1_3_5"/>
  </protectedRanges>
  <conditionalFormatting sqref="I2">
    <cfRule type="top10" dxfId="89" priority="11" rank="1"/>
  </conditionalFormatting>
  <conditionalFormatting sqref="I5">
    <cfRule type="top10" dxfId="88" priority="4" rank="1"/>
  </conditionalFormatting>
  <conditionalFormatting sqref="J2">
    <cfRule type="top10" dxfId="87" priority="12" rank="1"/>
  </conditionalFormatting>
  <conditionalFormatting sqref="J5">
    <cfRule type="top10" dxfId="86" priority="5" rank="1"/>
  </conditionalFormatting>
  <hyperlinks>
    <hyperlink ref="Q1" location="'National Rankings'!A1" display="Back to Ranking" xr:uid="{664998A2-6744-4A46-8217-2A0D1397391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A6986D4-77D2-4C72-9DB5-C0EC085B2AF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8F332-00C5-457F-9DA9-652EAD932164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277</v>
      </c>
      <c r="C2" s="14">
        <v>45216</v>
      </c>
      <c r="D2" s="15" t="s">
        <v>34</v>
      </c>
      <c r="E2" s="16">
        <v>197.001</v>
      </c>
      <c r="F2" s="16">
        <v>199</v>
      </c>
      <c r="G2" s="16">
        <v>198</v>
      </c>
      <c r="H2" s="16">
        <v>199</v>
      </c>
      <c r="I2" s="16"/>
      <c r="J2" s="16"/>
      <c r="K2" s="19">
        <v>4</v>
      </c>
      <c r="L2" s="19">
        <v>793.00099999999998</v>
      </c>
      <c r="M2" s="20">
        <v>198.25024999999999</v>
      </c>
      <c r="N2" s="21">
        <v>11</v>
      </c>
      <c r="O2" s="22">
        <v>209.25024999999999</v>
      </c>
    </row>
    <row r="3" spans="1:17" x14ac:dyDescent="0.25">
      <c r="A3" s="12" t="s">
        <v>28</v>
      </c>
      <c r="B3" s="13" t="s">
        <v>277</v>
      </c>
      <c r="C3" s="14">
        <v>45221</v>
      </c>
      <c r="D3" s="15" t="s">
        <v>34</v>
      </c>
      <c r="E3" s="16">
        <v>192</v>
      </c>
      <c r="F3" s="16">
        <v>193</v>
      </c>
      <c r="G3" s="16">
        <v>196</v>
      </c>
      <c r="H3" s="16">
        <v>190</v>
      </c>
      <c r="I3" s="16"/>
      <c r="J3" s="16"/>
      <c r="K3" s="19">
        <v>4</v>
      </c>
      <c r="L3" s="19">
        <v>771</v>
      </c>
      <c r="M3" s="20">
        <v>192.75</v>
      </c>
      <c r="N3" s="21">
        <v>4</v>
      </c>
      <c r="O3" s="22">
        <v>196.75</v>
      </c>
    </row>
    <row r="5" spans="1:17" x14ac:dyDescent="0.25">
      <c r="K5" s="8">
        <f>SUM(K2:K4)</f>
        <v>8</v>
      </c>
      <c r="L5" s="8">
        <f>SUM(L2:L4)</f>
        <v>1564.001</v>
      </c>
      <c r="M5" s="7">
        <f>SUM(L5/K5)</f>
        <v>195.500125</v>
      </c>
      <c r="N5" s="8">
        <f>SUM(N2:N4)</f>
        <v>15</v>
      </c>
      <c r="O5" s="11">
        <f>SUM(M5+N5)</f>
        <v>210.500125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5"/>
    <protectedRange algorithmName="SHA-512" hashValue="ON39YdpmFHfN9f47KpiRvqrKx0V9+erV1CNkpWzYhW/Qyc6aT8rEyCrvauWSYGZK2ia3o7vd3akF07acHAFpOA==" saltValue="yVW9XmDwTqEnmpSGai0KYg==" spinCount="100000" sqref="D2" name="Range1_1_10"/>
    <protectedRange algorithmName="SHA-512" hashValue="ON39YdpmFHfN9f47KpiRvqrKx0V9+erV1CNkpWzYhW/Qyc6aT8rEyCrvauWSYGZK2ia3o7vd3akF07acHAFpOA==" saltValue="yVW9XmDwTqEnmpSGai0KYg==" spinCount="100000" sqref="E2:J2" name="Range1_3_5"/>
    <protectedRange algorithmName="SHA-512" hashValue="ON39YdpmFHfN9f47KpiRvqrKx0V9+erV1CNkpWzYhW/Qyc6aT8rEyCrvauWSYGZK2ia3o7vd3akF07acHAFpOA==" saltValue="yVW9XmDwTqEnmpSGai0KYg==" spinCount="100000" sqref="B3:C3" name="Range1_15_1"/>
    <protectedRange algorithmName="SHA-512" hashValue="ON39YdpmFHfN9f47KpiRvqrKx0V9+erV1CNkpWzYhW/Qyc6aT8rEyCrvauWSYGZK2ia3o7vd3akF07acHAFpOA==" saltValue="yVW9XmDwTqEnmpSGai0KYg==" spinCount="100000" sqref="D3" name="Range1_1_10_1"/>
    <protectedRange algorithmName="SHA-512" hashValue="ON39YdpmFHfN9f47KpiRvqrKx0V9+erV1CNkpWzYhW/Qyc6aT8rEyCrvauWSYGZK2ia3o7vd3akF07acHAFpOA==" saltValue="yVW9XmDwTqEnmpSGai0KYg==" spinCount="100000" sqref="E3:J3" name="Range1_3_5_1"/>
  </protectedRanges>
  <hyperlinks>
    <hyperlink ref="Q1" location="'National Rankings'!A1" display="Back to Ranking" xr:uid="{0B80D2F2-1EAD-4614-89ED-13560C3FD47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E38143C-B31D-4F7A-856A-86BBEDD3DB9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EFC16-8FF5-46A1-BCF4-B5581CCB4EE6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34" t="s">
        <v>216</v>
      </c>
      <c r="C2" s="75">
        <v>45101</v>
      </c>
      <c r="D2" s="76" t="s">
        <v>50</v>
      </c>
      <c r="E2" s="64">
        <v>184</v>
      </c>
      <c r="F2" s="64">
        <v>191</v>
      </c>
      <c r="G2" s="64">
        <v>192</v>
      </c>
      <c r="H2" s="64">
        <v>183</v>
      </c>
      <c r="I2" s="64"/>
      <c r="J2" s="64"/>
      <c r="K2" s="77">
        <v>4</v>
      </c>
      <c r="L2" s="77">
        <v>750</v>
      </c>
      <c r="M2" s="78">
        <v>187.5</v>
      </c>
      <c r="N2" s="79">
        <v>2</v>
      </c>
      <c r="O2" s="80">
        <v>189.5</v>
      </c>
    </row>
    <row r="4" spans="1:17" x14ac:dyDescent="0.25">
      <c r="K4" s="8">
        <f>SUM(K2:K3)</f>
        <v>4</v>
      </c>
      <c r="L4" s="8">
        <f>SUM(L2:L3)</f>
        <v>750</v>
      </c>
      <c r="M4" s="7">
        <f>SUM(L4/K4)</f>
        <v>187.5</v>
      </c>
      <c r="N4" s="8">
        <f>SUM(N2:N3)</f>
        <v>2</v>
      </c>
      <c r="O4" s="11">
        <f>SUM(M4+N4)</f>
        <v>189.5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3108FE57-B073-4A01-B32B-E85333420D0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DA2D55D-0BC9-4868-8697-2906E6F99C6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1B320-E2D3-474E-B3D2-070AB162777D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269</v>
      </c>
      <c r="C2" s="14">
        <v>45188</v>
      </c>
      <c r="D2" s="15" t="s">
        <v>34</v>
      </c>
      <c r="E2" s="16">
        <v>194</v>
      </c>
      <c r="F2" s="16">
        <v>191</v>
      </c>
      <c r="G2" s="16">
        <v>192</v>
      </c>
      <c r="H2" s="16">
        <v>193</v>
      </c>
      <c r="I2" s="16"/>
      <c r="J2" s="16"/>
      <c r="K2" s="19">
        <v>4</v>
      </c>
      <c r="L2" s="19">
        <v>770</v>
      </c>
      <c r="M2" s="20">
        <v>192.5</v>
      </c>
      <c r="N2" s="21">
        <v>4</v>
      </c>
      <c r="O2" s="22">
        <v>196.5</v>
      </c>
    </row>
    <row r="4" spans="1:17" x14ac:dyDescent="0.25">
      <c r="K4" s="8">
        <f>SUM(K2:K3)</f>
        <v>4</v>
      </c>
      <c r="L4" s="8">
        <f>SUM(L2:L3)</f>
        <v>770</v>
      </c>
      <c r="M4" s="7">
        <f>SUM(L4/K4)</f>
        <v>192.5</v>
      </c>
      <c r="N4" s="8">
        <f>SUM(N2:N3)</f>
        <v>4</v>
      </c>
      <c r="O4" s="11">
        <f>SUM(M4+N4)</f>
        <v>196.5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5DC8D375-E8F7-4669-9619-3841FDD8612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B31D4F1-FFAB-496F-8D65-28E6E25E4D0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1ACE2-7029-4E6F-BCCF-2895A9B9DD57}">
  <dimension ref="A1:Q4"/>
  <sheetViews>
    <sheetView workbookViewId="0">
      <selection activeCell="K5" sqref="K5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34" t="s">
        <v>190</v>
      </c>
      <c r="C2" s="75">
        <v>45069</v>
      </c>
      <c r="D2" s="76" t="s">
        <v>146</v>
      </c>
      <c r="E2" s="64">
        <v>194.001</v>
      </c>
      <c r="F2" s="64">
        <v>196</v>
      </c>
      <c r="G2" s="64">
        <v>199</v>
      </c>
      <c r="H2" s="64"/>
      <c r="I2" s="64"/>
      <c r="J2" s="64"/>
      <c r="K2" s="77">
        <v>3</v>
      </c>
      <c r="L2" s="77">
        <v>589.00099999999998</v>
      </c>
      <c r="M2" s="78">
        <v>196.33366666666666</v>
      </c>
      <c r="N2" s="79">
        <v>2</v>
      </c>
      <c r="O2" s="80">
        <v>198.33366666666666</v>
      </c>
    </row>
    <row r="4" spans="1:17" x14ac:dyDescent="0.25">
      <c r="K4" s="8">
        <f>SUM(K2:K3)</f>
        <v>3</v>
      </c>
      <c r="L4" s="8">
        <f>SUM(L2:L3)</f>
        <v>589.00099999999998</v>
      </c>
      <c r="M4" s="11">
        <f>SUM(L4/K4)</f>
        <v>196.33366666666666</v>
      </c>
      <c r="N4" s="8">
        <f>SUM(N2:N3)</f>
        <v>2</v>
      </c>
      <c r="O4" s="11">
        <f>SUM(M4+N4)</f>
        <v>198.33366666666666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H2:J2" name="Range1_3_11_1"/>
    <protectedRange algorithmName="SHA-512" hashValue="ON39YdpmFHfN9f47KpiRvqrKx0V9+erV1CNkpWzYhW/Qyc6aT8rEyCrvauWSYGZK2ia3o7vd3akF07acHAFpOA==" saltValue="yVW9XmDwTqEnmpSGai0KYg==" spinCount="100000" sqref="B2" name="Range1_2_1_1"/>
    <protectedRange algorithmName="SHA-512" hashValue="ON39YdpmFHfN9f47KpiRvqrKx0V9+erV1CNkpWzYhW/Qyc6aT8rEyCrvauWSYGZK2ia3o7vd3akF07acHAFpOA==" saltValue="yVW9XmDwTqEnmpSGai0KYg==" spinCount="100000" sqref="E2:G2" name="Range1_3_1_1_1"/>
  </protectedRanges>
  <conditionalFormatting sqref="H2">
    <cfRule type="top10" dxfId="85" priority="8" rank="1"/>
  </conditionalFormatting>
  <conditionalFormatting sqref="H2:J2">
    <cfRule type="cellIs" dxfId="84" priority="2" operator="greaterThanOrEqual">
      <formula>200</formula>
    </cfRule>
  </conditionalFormatting>
  <conditionalFormatting sqref="I2">
    <cfRule type="top10" dxfId="83" priority="7" rank="1"/>
  </conditionalFormatting>
  <conditionalFormatting sqref="J2">
    <cfRule type="top10" dxfId="82" priority="6" rank="1"/>
  </conditionalFormatting>
  <hyperlinks>
    <hyperlink ref="Q1" location="'National Rankings'!A1" display="Back to Ranking" xr:uid="{B7C17BB2-8A4B-4CD8-9DCA-50D2E4C4ADFF}"/>
  </hyperlinks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6FFC8-4C9C-4436-A399-8BFD30C33F05}">
  <dimension ref="A1:Q4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250</v>
      </c>
      <c r="C2" s="14">
        <v>45150</v>
      </c>
      <c r="D2" s="15" t="s">
        <v>50</v>
      </c>
      <c r="E2" s="44">
        <v>191</v>
      </c>
      <c r="F2" s="44">
        <v>194</v>
      </c>
      <c r="G2" s="44">
        <v>191</v>
      </c>
      <c r="H2" s="44">
        <v>196</v>
      </c>
      <c r="I2" s="88">
        <v>0</v>
      </c>
      <c r="J2" s="88">
        <v>0</v>
      </c>
      <c r="K2" s="19">
        <v>6</v>
      </c>
      <c r="L2" s="19">
        <v>772</v>
      </c>
      <c r="M2" s="20">
        <v>128.66666666666666</v>
      </c>
      <c r="N2" s="21">
        <v>4</v>
      </c>
      <c r="O2" s="22">
        <v>132.66666666666666</v>
      </c>
    </row>
    <row r="4" spans="1:17" x14ac:dyDescent="0.25">
      <c r="K4" s="8">
        <f>SUM(K2:K3)</f>
        <v>6</v>
      </c>
      <c r="L4" s="8">
        <f>SUM(L2:L3)</f>
        <v>772</v>
      </c>
      <c r="M4" s="7">
        <f>SUM(L4/K4)</f>
        <v>128.66666666666666</v>
      </c>
      <c r="N4" s="8">
        <f>SUM(N2:N3)</f>
        <v>4</v>
      </c>
      <c r="O4" s="11">
        <f>SUM(M4+N4)</f>
        <v>132.66666666666666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CC5A08B3-61F0-4A51-B9A4-A9BF66CDA99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2421413-77F1-4348-B426-644E4CE265E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4C2FE-14BD-43F3-86E9-14A995479EAD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234</v>
      </c>
      <c r="C2" s="14">
        <v>45130</v>
      </c>
      <c r="D2" s="15" t="s">
        <v>64</v>
      </c>
      <c r="E2" s="16">
        <v>195</v>
      </c>
      <c r="F2" s="16">
        <v>193</v>
      </c>
      <c r="G2" s="16">
        <v>192</v>
      </c>
      <c r="H2" s="16">
        <v>197</v>
      </c>
      <c r="I2" s="16"/>
      <c r="J2" s="16"/>
      <c r="K2" s="19">
        <v>4</v>
      </c>
      <c r="L2" s="19">
        <v>777</v>
      </c>
      <c r="M2" s="20">
        <v>194.25</v>
      </c>
      <c r="N2" s="21">
        <v>3</v>
      </c>
      <c r="O2" s="22">
        <v>197.25</v>
      </c>
    </row>
    <row r="3" spans="1:17" x14ac:dyDescent="0.25">
      <c r="A3" s="12" t="s">
        <v>28</v>
      </c>
      <c r="B3" s="13" t="s">
        <v>234</v>
      </c>
      <c r="C3" s="14">
        <v>45165</v>
      </c>
      <c r="D3" s="15" t="s">
        <v>64</v>
      </c>
      <c r="E3" s="16">
        <v>189</v>
      </c>
      <c r="F3" s="16">
        <v>192</v>
      </c>
      <c r="G3" s="16">
        <v>192</v>
      </c>
      <c r="H3" s="16">
        <v>189</v>
      </c>
      <c r="I3" s="16"/>
      <c r="J3" s="16"/>
      <c r="K3" s="19">
        <v>4</v>
      </c>
      <c r="L3" s="19">
        <v>762</v>
      </c>
      <c r="M3" s="20">
        <v>190.5</v>
      </c>
      <c r="N3" s="21">
        <v>3</v>
      </c>
      <c r="O3" s="22">
        <v>193.5</v>
      </c>
    </row>
    <row r="5" spans="1:17" x14ac:dyDescent="0.25">
      <c r="K5" s="8">
        <f>SUM(K2:K4)</f>
        <v>8</v>
      </c>
      <c r="L5" s="8">
        <f>SUM(L2:L4)</f>
        <v>1539</v>
      </c>
      <c r="M5" s="7">
        <f>SUM(L5/K5)</f>
        <v>192.375</v>
      </c>
      <c r="N5" s="8">
        <f>SUM(N2:N4)</f>
        <v>6</v>
      </c>
      <c r="O5" s="11">
        <f>SUM(M5+N5)</f>
        <v>198.375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2_4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2:J2" name="Range1_3_1_3"/>
  </protectedRanges>
  <conditionalFormatting sqref="I2:I3">
    <cfRule type="top10" dxfId="81" priority="4" rank="1"/>
  </conditionalFormatting>
  <conditionalFormatting sqref="J2:J3">
    <cfRule type="top10" dxfId="80" priority="5" rank="1"/>
  </conditionalFormatting>
  <hyperlinks>
    <hyperlink ref="Q1" location="'National Rankings'!A1" display="Back to Ranking" xr:uid="{9F314EA9-3629-4B89-9AE5-509C7B4705E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29ED073-E506-4D4A-9EB9-990FDF21516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A8826-5DF2-4DEE-9419-62EF74C9F8BB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202</v>
      </c>
      <c r="C2" s="14">
        <v>45088</v>
      </c>
      <c r="D2" s="15" t="s">
        <v>110</v>
      </c>
      <c r="E2" s="16">
        <v>194</v>
      </c>
      <c r="F2" s="16">
        <v>193</v>
      </c>
      <c r="G2" s="16">
        <v>192</v>
      </c>
      <c r="H2" s="16">
        <v>195</v>
      </c>
      <c r="I2" s="16"/>
      <c r="J2" s="16"/>
      <c r="K2" s="19">
        <v>4</v>
      </c>
      <c r="L2" s="19">
        <v>774</v>
      </c>
      <c r="M2" s="20">
        <v>193.5</v>
      </c>
      <c r="N2" s="21">
        <v>6</v>
      </c>
      <c r="O2" s="22">
        <v>199.5</v>
      </c>
    </row>
    <row r="4" spans="1:17" x14ac:dyDescent="0.25">
      <c r="K4" s="8">
        <f>SUM(K2:K3)</f>
        <v>4</v>
      </c>
      <c r="L4" s="8">
        <f>SUM(L2:L3)</f>
        <v>774</v>
      </c>
      <c r="M4" s="11">
        <f>SUM(L4/K4)</f>
        <v>193.5</v>
      </c>
      <c r="N4" s="8">
        <f>SUM(N2:N3)</f>
        <v>6</v>
      </c>
      <c r="O4" s="11">
        <f>SUM(M4+N4)</f>
        <v>199.5</v>
      </c>
    </row>
  </sheetData>
  <hyperlinks>
    <hyperlink ref="Q1" location="'National Rankings'!A1" display="Back to Ranking" xr:uid="{B36D14D6-38B4-49F3-BFC3-3FD165D81228}"/>
  </hyperlinks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257C2-9591-4ADA-9FF7-3475DD840790}">
  <dimension ref="A1:Q14"/>
  <sheetViews>
    <sheetView workbookViewId="0">
      <selection activeCell="K15" sqref="K15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63" t="s">
        <v>41</v>
      </c>
      <c r="B2" s="34" t="s">
        <v>173</v>
      </c>
      <c r="C2" s="75">
        <v>45080</v>
      </c>
      <c r="D2" s="76" t="s">
        <v>123</v>
      </c>
      <c r="E2" s="64">
        <v>197</v>
      </c>
      <c r="F2" s="64">
        <v>195</v>
      </c>
      <c r="G2" s="64">
        <v>197</v>
      </c>
      <c r="H2" s="64">
        <v>193</v>
      </c>
      <c r="I2" s="64"/>
      <c r="J2" s="64"/>
      <c r="K2" s="77">
        <v>4</v>
      </c>
      <c r="L2" s="77">
        <v>782</v>
      </c>
      <c r="M2" s="78">
        <v>195.5</v>
      </c>
      <c r="N2" s="79">
        <v>2</v>
      </c>
      <c r="O2" s="80">
        <v>197.5</v>
      </c>
    </row>
    <row r="3" spans="1:17" x14ac:dyDescent="0.25">
      <c r="A3" s="63" t="s">
        <v>41</v>
      </c>
      <c r="B3" s="13" t="s">
        <v>173</v>
      </c>
      <c r="C3" s="75">
        <v>45101</v>
      </c>
      <c r="D3" s="76" t="s">
        <v>50</v>
      </c>
      <c r="E3" s="64">
        <v>197</v>
      </c>
      <c r="F3" s="64">
        <v>197</v>
      </c>
      <c r="G3" s="64">
        <v>198</v>
      </c>
      <c r="H3" s="64">
        <v>197</v>
      </c>
      <c r="I3" s="64"/>
      <c r="J3" s="64"/>
      <c r="K3" s="77">
        <v>4</v>
      </c>
      <c r="L3" s="77">
        <v>789</v>
      </c>
      <c r="M3" s="78">
        <v>197.25</v>
      </c>
      <c r="N3" s="79">
        <v>2</v>
      </c>
      <c r="O3" s="80">
        <v>199.25</v>
      </c>
    </row>
    <row r="4" spans="1:17" x14ac:dyDescent="0.25">
      <c r="A4" s="63" t="s">
        <v>41</v>
      </c>
      <c r="B4" s="13" t="s">
        <v>173</v>
      </c>
      <c r="C4" s="75">
        <v>45105</v>
      </c>
      <c r="D4" s="76" t="s">
        <v>51</v>
      </c>
      <c r="E4" s="64">
        <v>198</v>
      </c>
      <c r="F4" s="64">
        <v>191</v>
      </c>
      <c r="G4" s="64">
        <v>194</v>
      </c>
      <c r="H4" s="64">
        <v>195</v>
      </c>
      <c r="I4" s="64"/>
      <c r="J4" s="64"/>
      <c r="K4" s="77">
        <v>4</v>
      </c>
      <c r="L4" s="77">
        <v>778</v>
      </c>
      <c r="M4" s="78">
        <v>194.5</v>
      </c>
      <c r="N4" s="79">
        <v>2</v>
      </c>
      <c r="O4" s="80">
        <v>196.5</v>
      </c>
    </row>
    <row r="5" spans="1:17" x14ac:dyDescent="0.25">
      <c r="A5" s="12" t="s">
        <v>41</v>
      </c>
      <c r="B5" s="13" t="s">
        <v>173</v>
      </c>
      <c r="C5" s="75">
        <v>45108</v>
      </c>
      <c r="D5" s="76" t="s">
        <v>123</v>
      </c>
      <c r="E5" s="64">
        <v>197</v>
      </c>
      <c r="F5" s="64">
        <v>199</v>
      </c>
      <c r="G5" s="64">
        <v>197</v>
      </c>
      <c r="H5" s="64">
        <v>194</v>
      </c>
      <c r="I5" s="64"/>
      <c r="J5" s="64"/>
      <c r="K5" s="77">
        <v>4</v>
      </c>
      <c r="L5" s="77">
        <v>787</v>
      </c>
      <c r="M5" s="78">
        <v>196.75</v>
      </c>
      <c r="N5" s="79">
        <v>4</v>
      </c>
      <c r="O5" s="80">
        <v>200.75</v>
      </c>
    </row>
    <row r="6" spans="1:17" x14ac:dyDescent="0.25">
      <c r="A6" s="12" t="s">
        <v>41</v>
      </c>
      <c r="B6" s="13" t="s">
        <v>173</v>
      </c>
      <c r="C6" s="14">
        <v>45119</v>
      </c>
      <c r="D6" s="15" t="s">
        <v>50</v>
      </c>
      <c r="E6" s="16">
        <v>198</v>
      </c>
      <c r="F6" s="16">
        <v>197</v>
      </c>
      <c r="G6" s="16">
        <v>195</v>
      </c>
      <c r="H6" s="16">
        <v>197</v>
      </c>
      <c r="I6" s="16"/>
      <c r="J6" s="16"/>
      <c r="K6" s="19">
        <v>4</v>
      </c>
      <c r="L6" s="19">
        <v>787</v>
      </c>
      <c r="M6" s="20">
        <v>196.75</v>
      </c>
      <c r="N6" s="21">
        <v>2</v>
      </c>
      <c r="O6" s="22">
        <v>198.75</v>
      </c>
    </row>
    <row r="7" spans="1:17" x14ac:dyDescent="0.25">
      <c r="A7" s="12" t="s">
        <v>28</v>
      </c>
      <c r="B7" s="13" t="s">
        <v>173</v>
      </c>
      <c r="C7" s="14">
        <v>45133</v>
      </c>
      <c r="D7" s="15" t="s">
        <v>51</v>
      </c>
      <c r="E7" s="16">
        <v>197</v>
      </c>
      <c r="F7" s="16">
        <v>192.00200000000001</v>
      </c>
      <c r="G7" s="16">
        <v>197</v>
      </c>
      <c r="H7" s="16">
        <v>195</v>
      </c>
      <c r="I7" s="16"/>
      <c r="J7" s="16"/>
      <c r="K7" s="19">
        <v>4</v>
      </c>
      <c r="L7" s="19">
        <v>781.00199999999995</v>
      </c>
      <c r="M7" s="20">
        <v>195.25049999999999</v>
      </c>
      <c r="N7" s="21">
        <v>2</v>
      </c>
      <c r="O7" s="22">
        <v>197.25049999999999</v>
      </c>
    </row>
    <row r="8" spans="1:17" x14ac:dyDescent="0.25">
      <c r="A8" s="12" t="s">
        <v>41</v>
      </c>
      <c r="B8" s="13" t="s">
        <v>173</v>
      </c>
      <c r="C8" s="14">
        <v>45143</v>
      </c>
      <c r="D8" s="15" t="s">
        <v>123</v>
      </c>
      <c r="E8" s="16">
        <v>198</v>
      </c>
      <c r="F8" s="45">
        <v>200</v>
      </c>
      <c r="G8" s="16">
        <v>194</v>
      </c>
      <c r="H8" s="16">
        <v>198</v>
      </c>
      <c r="I8" s="16"/>
      <c r="J8" s="16"/>
      <c r="K8" s="19">
        <v>4</v>
      </c>
      <c r="L8" s="19">
        <v>790</v>
      </c>
      <c r="M8" s="20">
        <v>197.5</v>
      </c>
      <c r="N8" s="21">
        <v>4</v>
      </c>
      <c r="O8" s="22">
        <v>201.5</v>
      </c>
    </row>
    <row r="9" spans="1:17" x14ac:dyDescent="0.25">
      <c r="A9" s="12" t="s">
        <v>41</v>
      </c>
      <c r="B9" s="13" t="s">
        <v>173</v>
      </c>
      <c r="C9" s="14">
        <v>45150</v>
      </c>
      <c r="D9" s="15" t="s">
        <v>50</v>
      </c>
      <c r="E9" s="16">
        <v>198</v>
      </c>
      <c r="F9" s="16">
        <v>196</v>
      </c>
      <c r="G9" s="16">
        <v>196</v>
      </c>
      <c r="H9" s="16">
        <v>198</v>
      </c>
      <c r="I9" s="16">
        <v>198</v>
      </c>
      <c r="J9" s="16">
        <v>197</v>
      </c>
      <c r="K9" s="19">
        <v>6</v>
      </c>
      <c r="L9" s="19">
        <v>1183</v>
      </c>
      <c r="M9" s="20">
        <v>197.16666666666666</v>
      </c>
      <c r="N9" s="21">
        <v>4</v>
      </c>
      <c r="O9" s="22">
        <v>201.16666666666666</v>
      </c>
    </row>
    <row r="10" spans="1:17" x14ac:dyDescent="0.25">
      <c r="A10" s="12" t="s">
        <v>28</v>
      </c>
      <c r="B10" s="13" t="s">
        <v>173</v>
      </c>
      <c r="C10" s="14">
        <v>45171</v>
      </c>
      <c r="D10" s="15" t="s">
        <v>138</v>
      </c>
      <c r="E10" s="16">
        <v>198</v>
      </c>
      <c r="F10" s="16">
        <v>199</v>
      </c>
      <c r="G10" s="45">
        <v>200</v>
      </c>
      <c r="H10" s="16">
        <v>197</v>
      </c>
      <c r="I10" s="16">
        <v>198</v>
      </c>
      <c r="J10" s="16">
        <v>198</v>
      </c>
      <c r="K10" s="19">
        <v>6</v>
      </c>
      <c r="L10" s="19">
        <v>1190</v>
      </c>
      <c r="M10" s="20">
        <v>198.33333333333334</v>
      </c>
      <c r="N10" s="21">
        <v>4</v>
      </c>
      <c r="O10" s="22">
        <v>202.33333333333334</v>
      </c>
    </row>
    <row r="11" spans="1:17" x14ac:dyDescent="0.25">
      <c r="A11" s="12" t="s">
        <v>41</v>
      </c>
      <c r="B11" s="13" t="s">
        <v>173</v>
      </c>
      <c r="C11" s="14">
        <v>45185</v>
      </c>
      <c r="D11" s="15" t="s">
        <v>50</v>
      </c>
      <c r="E11" s="16">
        <v>198</v>
      </c>
      <c r="F11" s="16">
        <v>198</v>
      </c>
      <c r="G11" s="16">
        <v>195</v>
      </c>
      <c r="H11" s="16">
        <v>197</v>
      </c>
      <c r="I11" s="16">
        <v>198</v>
      </c>
      <c r="J11" s="16">
        <v>198</v>
      </c>
      <c r="K11" s="19">
        <v>6</v>
      </c>
      <c r="L11" s="19">
        <v>1184</v>
      </c>
      <c r="M11" s="20">
        <v>197.33333333333334</v>
      </c>
      <c r="N11" s="21">
        <v>4</v>
      </c>
      <c r="O11" s="22">
        <v>201.33333333333334</v>
      </c>
    </row>
    <row r="12" spans="1:17" x14ac:dyDescent="0.25">
      <c r="A12" s="12" t="s">
        <v>41</v>
      </c>
      <c r="B12" s="13" t="s">
        <v>173</v>
      </c>
      <c r="C12" s="14">
        <v>45248</v>
      </c>
      <c r="D12" s="15" t="s">
        <v>50</v>
      </c>
      <c r="E12" s="16">
        <v>199</v>
      </c>
      <c r="F12" s="16">
        <v>198.001</v>
      </c>
      <c r="G12" s="16">
        <v>198</v>
      </c>
      <c r="H12" s="16">
        <v>198</v>
      </c>
      <c r="I12" s="16"/>
      <c r="J12" s="16"/>
      <c r="K12" s="19">
        <v>4</v>
      </c>
      <c r="L12" s="19">
        <v>793.00099999999998</v>
      </c>
      <c r="M12" s="20">
        <v>198.25024999999999</v>
      </c>
      <c r="N12" s="21">
        <v>7</v>
      </c>
      <c r="O12" s="22">
        <v>205.25024999999999</v>
      </c>
    </row>
    <row r="14" spans="1:17" x14ac:dyDescent="0.25">
      <c r="K14" s="8">
        <f>SUM(K2:K13)</f>
        <v>50</v>
      </c>
      <c r="L14" s="8">
        <f>SUM(L2:L13)</f>
        <v>9844.0030000000006</v>
      </c>
      <c r="M14" s="11">
        <f>SUM(L14/K14)</f>
        <v>196.88006000000001</v>
      </c>
      <c r="N14" s="8">
        <f>SUM(N2:N13)</f>
        <v>37</v>
      </c>
      <c r="O14" s="11">
        <f>SUM(M14+N14)</f>
        <v>233.88006000000001</v>
      </c>
    </row>
  </sheetData>
  <protectedRanges>
    <protectedRange algorithmName="SHA-512" hashValue="ON39YdpmFHfN9f47KpiRvqrKx0V9+erV1CNkpWzYhW/Qyc6aT8rEyCrvauWSYGZK2ia3o7vd3akF07acHAFpOA==" saltValue="yVW9XmDwTqEnmpSGai0KYg==" spinCount="100000" sqref="I10:J10 B10:C10 B3:B9 B11:B12" name="Range1_69"/>
    <protectedRange algorithmName="SHA-512" hashValue="ON39YdpmFHfN9f47KpiRvqrKx0V9+erV1CNkpWzYhW/Qyc6aT8rEyCrvauWSYGZK2ia3o7vd3akF07acHAFpOA==" saltValue="yVW9XmDwTqEnmpSGai0KYg==" spinCount="100000" sqref="D10" name="Range1_1_33"/>
    <protectedRange algorithmName="SHA-512" hashValue="ON39YdpmFHfN9f47KpiRvqrKx0V9+erV1CNkpWzYhW/Qyc6aT8rEyCrvauWSYGZK2ia3o7vd3akF07acHAFpOA==" saltValue="yVW9XmDwTqEnmpSGai0KYg==" spinCount="100000" sqref="E10:H10" name="Range1_3_19"/>
  </protectedRanges>
  <hyperlinks>
    <hyperlink ref="Q1" location="'National Rankings'!A1" display="Back to Ranking" xr:uid="{32C4C06D-5769-42A7-BCAB-5ED7DE7E0617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E5B4E-684D-4D49-B6D5-ACF41D8FA6A9}">
  <dimension ref="A1:Q4"/>
  <sheetViews>
    <sheetView workbookViewId="0">
      <selection activeCell="K5" sqref="K5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34" t="s">
        <v>179</v>
      </c>
      <c r="C2" s="75">
        <v>45069</v>
      </c>
      <c r="D2" s="76" t="s">
        <v>146</v>
      </c>
      <c r="E2" s="64">
        <v>195</v>
      </c>
      <c r="F2" s="64">
        <v>195</v>
      </c>
      <c r="G2" s="64">
        <v>196</v>
      </c>
      <c r="H2" s="64"/>
      <c r="I2" s="64"/>
      <c r="J2" s="64"/>
      <c r="K2" s="77">
        <v>3</v>
      </c>
      <c r="L2" s="77">
        <v>586</v>
      </c>
      <c r="M2" s="78">
        <v>195.33333333333334</v>
      </c>
      <c r="N2" s="79">
        <v>2</v>
      </c>
      <c r="O2" s="80">
        <v>197.33333333333334</v>
      </c>
    </row>
    <row r="4" spans="1:17" x14ac:dyDescent="0.25">
      <c r="K4" s="8">
        <f>SUM(K2:K3)</f>
        <v>3</v>
      </c>
      <c r="L4" s="8">
        <f>SUM(L2:L3)</f>
        <v>586</v>
      </c>
      <c r="M4" s="11">
        <f>SUM(L4/K4)</f>
        <v>195.33333333333334</v>
      </c>
      <c r="N4" s="8">
        <f>SUM(N2:N3)</f>
        <v>2</v>
      </c>
      <c r="O4" s="11">
        <f>SUM(M4+N4)</f>
        <v>197.33333333333334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H2:J2" name="Range1_3_11_1"/>
    <protectedRange algorithmName="SHA-512" hashValue="ON39YdpmFHfN9f47KpiRvqrKx0V9+erV1CNkpWzYhW/Qyc6aT8rEyCrvauWSYGZK2ia3o7vd3akF07acHAFpOA==" saltValue="yVW9XmDwTqEnmpSGai0KYg==" spinCount="100000" sqref="B2" name="Range1_2_1_1"/>
    <protectedRange algorithmName="SHA-512" hashValue="ON39YdpmFHfN9f47KpiRvqrKx0V9+erV1CNkpWzYhW/Qyc6aT8rEyCrvauWSYGZK2ia3o7vd3akF07acHAFpOA==" saltValue="yVW9XmDwTqEnmpSGai0KYg==" spinCount="100000" sqref="E2:G2" name="Range1_3_1_1_1"/>
  </protectedRanges>
  <conditionalFormatting sqref="H2">
    <cfRule type="top10" dxfId="295" priority="8" rank="1"/>
  </conditionalFormatting>
  <conditionalFormatting sqref="H2:J2">
    <cfRule type="cellIs" dxfId="294" priority="2" operator="greaterThanOrEqual">
      <formula>200</formula>
    </cfRule>
  </conditionalFormatting>
  <conditionalFormatting sqref="I2">
    <cfRule type="top10" dxfId="293" priority="7" rank="1"/>
  </conditionalFormatting>
  <conditionalFormatting sqref="J2">
    <cfRule type="top10" dxfId="292" priority="6" rank="1"/>
  </conditionalFormatting>
  <hyperlinks>
    <hyperlink ref="Q1" location="'National Rankings'!A1" display="Back to Ranking" xr:uid="{E6DA98C6-0548-44BB-869E-C41D385B1CE7}"/>
  </hyperlinks>
  <pageMargins left="0.7" right="0.7" top="0.75" bottom="0.75" header="0.3" footer="0.3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5E729-B810-43FC-A04D-5B8C65176483}"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102</v>
      </c>
      <c r="C2" s="14">
        <v>45024</v>
      </c>
      <c r="D2" s="15" t="s">
        <v>94</v>
      </c>
      <c r="E2" s="16">
        <v>188</v>
      </c>
      <c r="F2" s="16">
        <v>194.001</v>
      </c>
      <c r="G2" s="16">
        <v>193</v>
      </c>
      <c r="H2" s="16"/>
      <c r="I2" s="16"/>
      <c r="J2" s="16"/>
      <c r="K2" s="19">
        <v>3</v>
      </c>
      <c r="L2" s="19">
        <f>SUM(E2:G2)</f>
        <v>575.00099999999998</v>
      </c>
      <c r="M2" s="20">
        <f>L2/K2</f>
        <v>191.667</v>
      </c>
      <c r="N2" s="21">
        <v>2</v>
      </c>
      <c r="O2" s="22">
        <f>M2+N2</f>
        <v>193.667</v>
      </c>
    </row>
    <row r="3" spans="1:17" x14ac:dyDescent="0.25">
      <c r="A3" s="12" t="s">
        <v>41</v>
      </c>
      <c r="B3" s="34" t="s">
        <v>102</v>
      </c>
      <c r="C3" s="75">
        <v>45052</v>
      </c>
      <c r="D3" s="76" t="s">
        <v>94</v>
      </c>
      <c r="E3" s="64">
        <v>190.00020000000001</v>
      </c>
      <c r="F3" s="64">
        <v>191.0001</v>
      </c>
      <c r="G3" s="64">
        <v>188.00049999999999</v>
      </c>
      <c r="H3" s="64"/>
      <c r="I3" s="64"/>
      <c r="J3" s="64"/>
      <c r="K3" s="77">
        <f>COUNT(E3:J3)</f>
        <v>3</v>
      </c>
      <c r="L3" s="77">
        <f>SUM(E3:J3)</f>
        <v>569.00080000000003</v>
      </c>
      <c r="M3" s="78">
        <f>IFERROR(L3/K3,0)</f>
        <v>189.66693333333333</v>
      </c>
      <c r="N3" s="79">
        <v>2</v>
      </c>
      <c r="O3" s="80">
        <f>SUM(M3+N3)</f>
        <v>191.66693333333333</v>
      </c>
    </row>
    <row r="4" spans="1:17" x14ac:dyDescent="0.25">
      <c r="A4" s="12" t="s">
        <v>41</v>
      </c>
      <c r="B4" s="13" t="s">
        <v>102</v>
      </c>
      <c r="C4" s="14">
        <v>45115</v>
      </c>
      <c r="D4" s="15" t="s">
        <v>94</v>
      </c>
      <c r="E4" s="16">
        <v>196.0008</v>
      </c>
      <c r="F4" s="16">
        <v>195.0001</v>
      </c>
      <c r="G4" s="16">
        <v>190.00040000000001</v>
      </c>
      <c r="H4" s="16"/>
      <c r="I4" s="16"/>
      <c r="J4" s="16"/>
      <c r="K4" s="19">
        <v>3</v>
      </c>
      <c r="L4" s="19">
        <v>581.00130000000001</v>
      </c>
      <c r="M4" s="20">
        <v>193.6671</v>
      </c>
      <c r="N4" s="21">
        <v>2</v>
      </c>
      <c r="O4" s="22">
        <v>195.6671</v>
      </c>
    </row>
    <row r="5" spans="1:17" x14ac:dyDescent="0.25">
      <c r="A5" s="12" t="s">
        <v>28</v>
      </c>
      <c r="B5" s="13" t="s">
        <v>102</v>
      </c>
      <c r="C5" s="14">
        <v>45171</v>
      </c>
      <c r="D5" s="15" t="s">
        <v>138</v>
      </c>
      <c r="E5" s="16">
        <v>192</v>
      </c>
      <c r="F5" s="16">
        <v>192</v>
      </c>
      <c r="G5" s="16">
        <v>197</v>
      </c>
      <c r="H5" s="16">
        <v>188</v>
      </c>
      <c r="I5" s="16">
        <v>193</v>
      </c>
      <c r="J5" s="16">
        <v>194</v>
      </c>
      <c r="K5" s="19">
        <v>6</v>
      </c>
      <c r="L5" s="19">
        <v>1156</v>
      </c>
      <c r="M5" s="20">
        <v>192.66666666666666</v>
      </c>
      <c r="N5" s="21">
        <v>4</v>
      </c>
      <c r="O5" s="22">
        <v>196.66666666666666</v>
      </c>
    </row>
    <row r="7" spans="1:17" x14ac:dyDescent="0.25">
      <c r="K7" s="8">
        <f>SUM(K2:K6)</f>
        <v>15</v>
      </c>
      <c r="L7" s="8">
        <f>SUM(L2:L6)</f>
        <v>2881.0030999999999</v>
      </c>
      <c r="M7" s="7">
        <f>SUM(L7/K7)</f>
        <v>192.06687333333332</v>
      </c>
      <c r="N7" s="8">
        <f>SUM(N2:N6)</f>
        <v>10</v>
      </c>
      <c r="O7" s="11">
        <f>SUM(M7+N7)</f>
        <v>202.06687333333332</v>
      </c>
    </row>
  </sheetData>
  <protectedRanges>
    <protectedRange sqref="B2:C2 E2:J2" name="Range1_4_2_1"/>
    <protectedRange sqref="D2" name="Range1_1_1_4_1"/>
    <protectedRange algorithmName="SHA-512" hashValue="ON39YdpmFHfN9f47KpiRvqrKx0V9+erV1CNkpWzYhW/Qyc6aT8rEyCrvauWSYGZK2ia3o7vd3akF07acHAFpOA==" saltValue="yVW9XmDwTqEnmpSGai0KYg==" spinCount="100000" sqref="I4:J4 B4:C4" name="Range1_10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_3"/>
    <protectedRange algorithmName="SHA-512" hashValue="ON39YdpmFHfN9f47KpiRvqrKx0V9+erV1CNkpWzYhW/Qyc6aT8rEyCrvauWSYGZK2ia3o7vd3akF07acHAFpOA==" saltValue="yVW9XmDwTqEnmpSGai0KYg==" spinCount="100000" sqref="I5:J5 B5:C5" name="Range1_69"/>
    <protectedRange algorithmName="SHA-512" hashValue="ON39YdpmFHfN9f47KpiRvqrKx0V9+erV1CNkpWzYhW/Qyc6aT8rEyCrvauWSYGZK2ia3o7vd3akF07acHAFpOA==" saltValue="yVW9XmDwTqEnmpSGai0KYg==" spinCount="100000" sqref="D5" name="Range1_1_33"/>
    <protectedRange algorithmName="SHA-512" hashValue="ON39YdpmFHfN9f47KpiRvqrKx0V9+erV1CNkpWzYhW/Qyc6aT8rEyCrvauWSYGZK2ia3o7vd3akF07acHAFpOA==" saltValue="yVW9XmDwTqEnmpSGai0KYg==" spinCount="100000" sqref="E5:H5" name="Range1_3_19"/>
  </protectedRanges>
  <conditionalFormatting sqref="H2">
    <cfRule type="top10" dxfId="79" priority="11" rank="1"/>
  </conditionalFormatting>
  <conditionalFormatting sqref="H4">
    <cfRule type="top10" dxfId="78" priority="4" rank="1"/>
  </conditionalFormatting>
  <conditionalFormatting sqref="H4:J4">
    <cfRule type="cellIs" dxfId="77" priority="1" operator="greaterThanOrEqual">
      <formula>200</formula>
    </cfRule>
  </conditionalFormatting>
  <conditionalFormatting sqref="I2">
    <cfRule type="top10" dxfId="76" priority="10" rank="1"/>
  </conditionalFormatting>
  <conditionalFormatting sqref="I4">
    <cfRule type="top10" dxfId="75" priority="3" rank="1"/>
    <cfRule type="top10" dxfId="74" priority="8" rank="1"/>
  </conditionalFormatting>
  <conditionalFormatting sqref="J2">
    <cfRule type="top10" dxfId="73" priority="9" rank="1"/>
  </conditionalFormatting>
  <conditionalFormatting sqref="J4">
    <cfRule type="top10" dxfId="72" priority="2" rank="1"/>
  </conditionalFormatting>
  <hyperlinks>
    <hyperlink ref="Q1" location="'National Rankings'!A1" display="Back to Ranking" xr:uid="{5F95D278-00EF-4371-A879-6B34B28951E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D5147E-1EA2-40C0-8DFA-FB3D9EBCE49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B20E4-B336-4690-8177-9BDC475D9CA4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228</v>
      </c>
      <c r="C2" s="14">
        <v>45118</v>
      </c>
      <c r="D2" s="15" t="s">
        <v>146</v>
      </c>
      <c r="E2" s="16">
        <v>198</v>
      </c>
      <c r="F2" s="16">
        <v>198.001</v>
      </c>
      <c r="G2" s="16">
        <v>198</v>
      </c>
      <c r="H2" s="16"/>
      <c r="I2" s="16"/>
      <c r="J2" s="16"/>
      <c r="K2" s="19">
        <v>3</v>
      </c>
      <c r="L2" s="19">
        <v>594.00099999999998</v>
      </c>
      <c r="M2" s="20">
        <v>198.00033333333332</v>
      </c>
      <c r="N2" s="21">
        <v>7</v>
      </c>
      <c r="O2" s="22">
        <v>205.00033333333332</v>
      </c>
    </row>
    <row r="4" spans="1:17" x14ac:dyDescent="0.25">
      <c r="K4" s="8">
        <f>SUM(K2:K3)</f>
        <v>3</v>
      </c>
      <c r="L4" s="8">
        <f>SUM(L2:L3)</f>
        <v>594.00099999999998</v>
      </c>
      <c r="M4" s="7">
        <f>SUM(L4/K4)</f>
        <v>198.00033333333332</v>
      </c>
      <c r="N4" s="8">
        <f>SUM(N2:N3)</f>
        <v>7</v>
      </c>
      <c r="O4" s="11">
        <f>SUM(M4+N4)</f>
        <v>205.00033333333332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65093B52-23E3-4D7B-B808-AB80AA5B1B2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0767563-7695-4FC3-9BA3-88460B29615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C7CC3-02AD-4B89-B0A2-DFC7C0642B5F}">
  <sheetPr codeName="Sheet30"/>
  <dimension ref="A1:Q11"/>
  <sheetViews>
    <sheetView workbookViewId="0">
      <selection activeCell="K12" sqref="K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31</v>
      </c>
      <c r="C2" s="14">
        <v>44989</v>
      </c>
      <c r="D2" s="15" t="s">
        <v>30</v>
      </c>
      <c r="E2" s="16">
        <v>199</v>
      </c>
      <c r="F2" s="45">
        <v>200</v>
      </c>
      <c r="G2" s="16">
        <v>196</v>
      </c>
      <c r="H2" s="16">
        <v>197</v>
      </c>
      <c r="I2" s="16"/>
      <c r="J2" s="16"/>
      <c r="K2" s="19">
        <v>4</v>
      </c>
      <c r="L2" s="19">
        <v>792</v>
      </c>
      <c r="M2" s="20">
        <v>198</v>
      </c>
      <c r="N2" s="21">
        <v>13</v>
      </c>
      <c r="O2" s="22">
        <v>211</v>
      </c>
    </row>
    <row r="3" spans="1:17" x14ac:dyDescent="0.25">
      <c r="A3" s="12" t="s">
        <v>41</v>
      </c>
      <c r="B3" s="13" t="s">
        <v>31</v>
      </c>
      <c r="C3" s="14">
        <v>45053</v>
      </c>
      <c r="D3" s="15" t="s">
        <v>30</v>
      </c>
      <c r="E3" s="16">
        <v>194</v>
      </c>
      <c r="F3" s="16">
        <v>193</v>
      </c>
      <c r="G3" s="16">
        <v>195.001</v>
      </c>
      <c r="H3" s="16">
        <v>197</v>
      </c>
      <c r="I3" s="16"/>
      <c r="J3" s="16"/>
      <c r="K3" s="19">
        <v>4</v>
      </c>
      <c r="L3" s="19">
        <v>779.00099999999998</v>
      </c>
      <c r="M3" s="20">
        <v>194.75024999999999</v>
      </c>
      <c r="N3" s="21">
        <v>8</v>
      </c>
      <c r="O3" s="22">
        <v>202.75024999999999</v>
      </c>
    </row>
    <row r="4" spans="1:17" x14ac:dyDescent="0.25">
      <c r="A4" s="12" t="s">
        <v>41</v>
      </c>
      <c r="B4" s="34" t="s">
        <v>31</v>
      </c>
      <c r="C4" s="75">
        <v>45080</v>
      </c>
      <c r="D4" s="76" t="s">
        <v>30</v>
      </c>
      <c r="E4" s="16">
        <v>198</v>
      </c>
      <c r="F4" s="16">
        <v>197</v>
      </c>
      <c r="G4" s="16">
        <v>199.001</v>
      </c>
      <c r="H4" s="16">
        <v>193</v>
      </c>
      <c r="I4" s="16">
        <v>186</v>
      </c>
      <c r="J4" s="16">
        <v>194</v>
      </c>
      <c r="K4" s="77">
        <v>6</v>
      </c>
      <c r="L4" s="77">
        <v>1167.001</v>
      </c>
      <c r="M4" s="78">
        <v>194.50016666666667</v>
      </c>
      <c r="N4" s="79">
        <v>12</v>
      </c>
      <c r="O4" s="80">
        <v>206.50016666666667</v>
      </c>
    </row>
    <row r="5" spans="1:17" x14ac:dyDescent="0.25">
      <c r="A5" s="12" t="s">
        <v>41</v>
      </c>
      <c r="B5" s="34" t="s">
        <v>31</v>
      </c>
      <c r="C5" s="75">
        <v>45108</v>
      </c>
      <c r="D5" s="76" t="s">
        <v>30</v>
      </c>
      <c r="E5" s="16">
        <v>194</v>
      </c>
      <c r="F5" s="16">
        <v>195</v>
      </c>
      <c r="G5" s="16">
        <v>192</v>
      </c>
      <c r="H5" s="16">
        <v>193</v>
      </c>
      <c r="I5" s="16"/>
      <c r="J5" s="16"/>
      <c r="K5" s="77">
        <v>4</v>
      </c>
      <c r="L5" s="77">
        <v>774</v>
      </c>
      <c r="M5" s="78">
        <v>193.5</v>
      </c>
      <c r="N5" s="79">
        <v>3</v>
      </c>
      <c r="O5" s="80">
        <v>196.5</v>
      </c>
    </row>
    <row r="6" spans="1:17" x14ac:dyDescent="0.25">
      <c r="A6" s="12" t="s">
        <v>41</v>
      </c>
      <c r="B6" s="13" t="s">
        <v>31</v>
      </c>
      <c r="C6" s="14">
        <v>45143</v>
      </c>
      <c r="D6" s="15" t="s">
        <v>30</v>
      </c>
      <c r="E6" s="16">
        <v>195.001</v>
      </c>
      <c r="F6" s="16">
        <v>196</v>
      </c>
      <c r="G6" s="16">
        <v>193</v>
      </c>
      <c r="H6" s="16">
        <v>192</v>
      </c>
      <c r="I6" s="16">
        <v>198</v>
      </c>
      <c r="J6" s="16">
        <v>197</v>
      </c>
      <c r="K6" s="19">
        <v>6</v>
      </c>
      <c r="L6" s="19">
        <v>1171.001</v>
      </c>
      <c r="M6" s="20">
        <v>195.16683333333333</v>
      </c>
      <c r="N6" s="21">
        <v>6</v>
      </c>
      <c r="O6" s="22">
        <v>201.16683333333333</v>
      </c>
    </row>
    <row r="7" spans="1:17" x14ac:dyDescent="0.25">
      <c r="A7" s="12" t="s">
        <v>41</v>
      </c>
      <c r="B7" s="13" t="s">
        <v>31</v>
      </c>
      <c r="C7" s="14">
        <v>45179</v>
      </c>
      <c r="D7" s="15" t="s">
        <v>30</v>
      </c>
      <c r="E7" s="16">
        <v>196</v>
      </c>
      <c r="F7" s="16">
        <v>192</v>
      </c>
      <c r="G7" s="16">
        <v>197</v>
      </c>
      <c r="H7" s="16">
        <v>197.001</v>
      </c>
      <c r="I7" s="16"/>
      <c r="J7" s="16"/>
      <c r="K7" s="19">
        <v>4</v>
      </c>
      <c r="L7" s="19">
        <v>782.00099999999998</v>
      </c>
      <c r="M7" s="20">
        <v>195.50024999999999</v>
      </c>
      <c r="N7" s="21">
        <v>6</v>
      </c>
      <c r="O7" s="22">
        <v>201.50024999999999</v>
      </c>
    </row>
    <row r="8" spans="1:17" x14ac:dyDescent="0.25">
      <c r="A8" s="12" t="s">
        <v>41</v>
      </c>
      <c r="B8" s="13" t="s">
        <v>31</v>
      </c>
      <c r="C8" s="14">
        <v>45206</v>
      </c>
      <c r="D8" s="15" t="s">
        <v>30</v>
      </c>
      <c r="E8" s="16">
        <v>199</v>
      </c>
      <c r="F8" s="16">
        <v>198.001</v>
      </c>
      <c r="G8" s="16">
        <v>198</v>
      </c>
      <c r="H8" s="16">
        <v>192</v>
      </c>
      <c r="I8" s="16"/>
      <c r="J8" s="16"/>
      <c r="K8" s="19">
        <v>4</v>
      </c>
      <c r="L8" s="19">
        <v>787.00099999999998</v>
      </c>
      <c r="M8" s="20">
        <v>196.75024999999999</v>
      </c>
      <c r="N8" s="21">
        <v>11</v>
      </c>
      <c r="O8" s="22">
        <v>207.75024999999999</v>
      </c>
    </row>
    <row r="9" spans="1:17" x14ac:dyDescent="0.25">
      <c r="A9" s="12" t="s">
        <v>41</v>
      </c>
      <c r="B9" s="13" t="s">
        <v>31</v>
      </c>
      <c r="C9" s="14">
        <v>45234</v>
      </c>
      <c r="D9" s="15" t="s">
        <v>30</v>
      </c>
      <c r="E9" s="16">
        <v>196</v>
      </c>
      <c r="F9" s="16">
        <v>197</v>
      </c>
      <c r="G9" s="16">
        <v>196</v>
      </c>
      <c r="H9" s="16">
        <v>197</v>
      </c>
      <c r="I9" s="16"/>
      <c r="J9" s="16"/>
      <c r="K9" s="19">
        <v>4</v>
      </c>
      <c r="L9" s="19">
        <v>786</v>
      </c>
      <c r="M9" s="20">
        <v>196.5</v>
      </c>
      <c r="N9" s="21">
        <v>4</v>
      </c>
      <c r="O9" s="22">
        <v>200.5</v>
      </c>
    </row>
    <row r="11" spans="1:17" x14ac:dyDescent="0.25">
      <c r="K11" s="8">
        <f>SUM(K2:K10)</f>
        <v>36</v>
      </c>
      <c r="L11" s="8">
        <f>SUM(L2:L10)</f>
        <v>7038.0050000000001</v>
      </c>
      <c r="M11" s="7">
        <f>SUM(L11/K11)</f>
        <v>195.5001388888889</v>
      </c>
      <c r="N11" s="8">
        <f>SUM(N2:N10)</f>
        <v>63</v>
      </c>
      <c r="O11" s="11">
        <f>SUM(M11+N11)</f>
        <v>258.5001388888889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" name="Range1_9_1"/>
    <protectedRange sqref="D2" name="Range1_1_6_1"/>
    <protectedRange sqref="E2:J2" name="Range1_3_3_1"/>
    <protectedRange sqref="B4:C5" name="Range1_2_2"/>
    <protectedRange sqref="D4:D5" name="Range1_1_1_2"/>
    <protectedRange sqref="E4:J5" name="Range1_3_1"/>
  </protectedRanges>
  <hyperlinks>
    <hyperlink ref="Q1" location="'National Rankings'!A1" display="Back to Ranking" xr:uid="{F7F73CC8-A6B8-4DC2-9852-4363E350448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2B20789-DB39-4C51-A868-39B808560CF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BDA8F-9B60-4738-8BD6-DB90B18FF9C5}">
  <sheetPr codeName="Sheet83"/>
  <dimension ref="A1:Q5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59</v>
      </c>
      <c r="C2" s="14">
        <v>44958</v>
      </c>
      <c r="D2" s="15" t="s">
        <v>50</v>
      </c>
      <c r="E2" s="16">
        <v>193</v>
      </c>
      <c r="F2" s="16">
        <v>194.001</v>
      </c>
      <c r="G2" s="16">
        <v>198</v>
      </c>
      <c r="H2" s="16">
        <v>195</v>
      </c>
      <c r="I2" s="16"/>
      <c r="J2" s="16"/>
      <c r="K2" s="19">
        <v>4</v>
      </c>
      <c r="L2" s="19">
        <v>780.00099999999998</v>
      </c>
      <c r="M2" s="20">
        <v>195.00024999999999</v>
      </c>
      <c r="N2" s="21">
        <v>5</v>
      </c>
      <c r="O2" s="22">
        <v>200.00024999999999</v>
      </c>
    </row>
    <row r="3" spans="1:17" x14ac:dyDescent="0.25">
      <c r="A3" s="12" t="s">
        <v>41</v>
      </c>
      <c r="B3" s="13" t="s">
        <v>59</v>
      </c>
      <c r="C3" s="14">
        <v>44965</v>
      </c>
      <c r="D3" s="15" t="s">
        <v>50</v>
      </c>
      <c r="E3" s="16">
        <v>196</v>
      </c>
      <c r="F3" s="16">
        <v>196</v>
      </c>
      <c r="G3" s="16">
        <v>197</v>
      </c>
      <c r="H3" s="16">
        <v>197</v>
      </c>
      <c r="I3" s="16"/>
      <c r="J3" s="16"/>
      <c r="K3" s="19">
        <v>4</v>
      </c>
      <c r="L3" s="19">
        <v>786</v>
      </c>
      <c r="M3" s="20">
        <v>196.5</v>
      </c>
      <c r="N3" s="21">
        <v>2</v>
      </c>
      <c r="O3" s="22">
        <v>198.5</v>
      </c>
    </row>
    <row r="4" spans="1:17" x14ac:dyDescent="0.25">
      <c r="A4" s="12" t="s">
        <v>41</v>
      </c>
      <c r="B4" s="13" t="s">
        <v>59</v>
      </c>
      <c r="C4" s="14">
        <v>44972</v>
      </c>
      <c r="D4" s="15" t="s">
        <v>50</v>
      </c>
      <c r="E4" s="16">
        <v>199</v>
      </c>
      <c r="F4" s="16">
        <v>196</v>
      </c>
      <c r="G4" s="16">
        <v>197</v>
      </c>
      <c r="H4" s="16">
        <v>197</v>
      </c>
      <c r="I4" s="16"/>
      <c r="J4" s="16"/>
      <c r="K4" s="19">
        <v>4</v>
      </c>
      <c r="L4" s="19">
        <v>789</v>
      </c>
      <c r="M4" s="20">
        <v>197.25</v>
      </c>
      <c r="N4" s="21">
        <v>6</v>
      </c>
      <c r="O4" s="22">
        <v>203.25</v>
      </c>
    </row>
    <row r="5" spans="1:17" x14ac:dyDescent="0.25">
      <c r="A5" s="12" t="s">
        <v>41</v>
      </c>
      <c r="B5" s="13" t="s">
        <v>59</v>
      </c>
      <c r="C5" s="14">
        <v>44979</v>
      </c>
      <c r="D5" s="15" t="s">
        <v>50</v>
      </c>
      <c r="E5" s="16">
        <v>196</v>
      </c>
      <c r="F5" s="16">
        <v>194</v>
      </c>
      <c r="G5" s="16">
        <v>195</v>
      </c>
      <c r="H5" s="16">
        <v>195</v>
      </c>
      <c r="I5" s="16"/>
      <c r="J5" s="16"/>
      <c r="K5" s="19">
        <v>4</v>
      </c>
      <c r="L5" s="19">
        <v>780</v>
      </c>
      <c r="M5" s="20">
        <v>195</v>
      </c>
      <c r="N5" s="21">
        <v>6</v>
      </c>
      <c r="O5" s="22">
        <v>201</v>
      </c>
    </row>
    <row r="6" spans="1:17" x14ac:dyDescent="0.25">
      <c r="A6" s="12" t="s">
        <v>41</v>
      </c>
      <c r="B6" s="13" t="s">
        <v>59</v>
      </c>
      <c r="C6" s="14">
        <v>44986</v>
      </c>
      <c r="D6" s="15" t="s">
        <v>50</v>
      </c>
      <c r="E6" s="16">
        <v>194</v>
      </c>
      <c r="F6" s="16">
        <v>198</v>
      </c>
      <c r="G6" s="16">
        <v>199.001</v>
      </c>
      <c r="H6" s="16">
        <v>198.001</v>
      </c>
      <c r="I6" s="16"/>
      <c r="J6" s="16"/>
      <c r="K6" s="19">
        <v>4</v>
      </c>
      <c r="L6" s="19">
        <v>789.00199999999995</v>
      </c>
      <c r="M6" s="20">
        <v>197.25049999999999</v>
      </c>
      <c r="N6" s="21">
        <v>8</v>
      </c>
      <c r="O6" s="22">
        <v>205.25049999999999</v>
      </c>
    </row>
    <row r="7" spans="1:17" x14ac:dyDescent="0.25">
      <c r="A7" s="12" t="s">
        <v>41</v>
      </c>
      <c r="B7" s="13" t="s">
        <v>59</v>
      </c>
      <c r="C7" s="14">
        <v>44993</v>
      </c>
      <c r="D7" s="15" t="s">
        <v>50</v>
      </c>
      <c r="E7" s="16">
        <v>196</v>
      </c>
      <c r="F7" s="16">
        <v>198</v>
      </c>
      <c r="G7" s="16">
        <v>197</v>
      </c>
      <c r="H7" s="16">
        <v>194</v>
      </c>
      <c r="I7" s="16"/>
      <c r="J7" s="16"/>
      <c r="K7" s="19">
        <v>4</v>
      </c>
      <c r="L7" s="19">
        <v>785</v>
      </c>
      <c r="M7" s="20">
        <v>196.25</v>
      </c>
      <c r="N7" s="21">
        <v>11</v>
      </c>
      <c r="O7" s="22">
        <v>207.25</v>
      </c>
    </row>
    <row r="8" spans="1:17" x14ac:dyDescent="0.25">
      <c r="A8" s="12" t="s">
        <v>41</v>
      </c>
      <c r="B8" s="13" t="s">
        <v>59</v>
      </c>
      <c r="C8" s="14">
        <v>45007</v>
      </c>
      <c r="D8" s="15" t="s">
        <v>50</v>
      </c>
      <c r="E8" s="16">
        <v>197</v>
      </c>
      <c r="F8" s="16">
        <v>197</v>
      </c>
      <c r="G8" s="16">
        <v>199</v>
      </c>
      <c r="H8" s="16">
        <v>198</v>
      </c>
      <c r="I8" s="16"/>
      <c r="J8" s="16"/>
      <c r="K8" s="19">
        <v>4</v>
      </c>
      <c r="L8" s="19">
        <v>791</v>
      </c>
      <c r="M8" s="20">
        <v>197.75</v>
      </c>
      <c r="N8" s="21">
        <v>5</v>
      </c>
      <c r="O8" s="22">
        <v>202.75</v>
      </c>
    </row>
    <row r="9" spans="1:17" x14ac:dyDescent="0.25">
      <c r="A9" s="12" t="s">
        <v>41</v>
      </c>
      <c r="B9" s="13" t="s">
        <v>59</v>
      </c>
      <c r="C9" s="14">
        <v>45021</v>
      </c>
      <c r="D9" s="15" t="s">
        <v>50</v>
      </c>
      <c r="E9" s="16">
        <v>192</v>
      </c>
      <c r="F9" s="16">
        <v>193</v>
      </c>
      <c r="G9" s="16">
        <v>197</v>
      </c>
      <c r="H9" s="16">
        <v>196</v>
      </c>
      <c r="I9" s="16"/>
      <c r="J9" s="16"/>
      <c r="K9" s="19">
        <v>4</v>
      </c>
      <c r="L9" s="19">
        <v>778</v>
      </c>
      <c r="M9" s="20">
        <v>194.5</v>
      </c>
      <c r="N9" s="21">
        <v>7</v>
      </c>
      <c r="O9" s="22">
        <v>201.5</v>
      </c>
    </row>
    <row r="10" spans="1:17" x14ac:dyDescent="0.25">
      <c r="A10" s="12" t="s">
        <v>41</v>
      </c>
      <c r="B10" s="13" t="s">
        <v>59</v>
      </c>
      <c r="C10" s="14">
        <v>45028</v>
      </c>
      <c r="D10" s="15" t="s">
        <v>50</v>
      </c>
      <c r="E10" s="16">
        <v>194</v>
      </c>
      <c r="F10" s="16">
        <v>194</v>
      </c>
      <c r="G10" s="16">
        <v>199.001</v>
      </c>
      <c r="H10" s="16">
        <v>199.001</v>
      </c>
      <c r="I10" s="16"/>
      <c r="J10" s="16"/>
      <c r="K10" s="19">
        <v>4</v>
      </c>
      <c r="L10" s="19">
        <v>786.00199999999995</v>
      </c>
      <c r="M10" s="20">
        <v>196.50049999999999</v>
      </c>
      <c r="N10" s="21">
        <v>6</v>
      </c>
      <c r="O10" s="22">
        <v>202.50049999999999</v>
      </c>
    </row>
    <row r="11" spans="1:17" x14ac:dyDescent="0.25">
      <c r="A11" s="12" t="s">
        <v>41</v>
      </c>
      <c r="B11" s="13" t="s">
        <v>59</v>
      </c>
      <c r="C11" s="75">
        <v>45035</v>
      </c>
      <c r="D11" s="76" t="s">
        <v>50</v>
      </c>
      <c r="E11" s="16">
        <v>194</v>
      </c>
      <c r="F11" s="16">
        <v>194</v>
      </c>
      <c r="G11" s="16">
        <v>193</v>
      </c>
      <c r="H11" s="16">
        <v>192</v>
      </c>
      <c r="I11" s="64"/>
      <c r="J11" s="64"/>
      <c r="K11" s="77">
        <v>4</v>
      </c>
      <c r="L11" s="77">
        <v>773</v>
      </c>
      <c r="M11" s="78">
        <v>193.25</v>
      </c>
      <c r="N11" s="79">
        <v>2</v>
      </c>
      <c r="O11" s="80">
        <v>195.25</v>
      </c>
    </row>
    <row r="12" spans="1:17" x14ac:dyDescent="0.25">
      <c r="A12" s="12" t="s">
        <v>41</v>
      </c>
      <c r="B12" s="13" t="s">
        <v>59</v>
      </c>
      <c r="C12" s="14">
        <v>8517</v>
      </c>
      <c r="D12" s="15" t="s">
        <v>51</v>
      </c>
      <c r="E12" s="16">
        <v>199</v>
      </c>
      <c r="F12" s="16">
        <v>198.001</v>
      </c>
      <c r="G12" s="16">
        <v>196</v>
      </c>
      <c r="H12" s="16">
        <v>196</v>
      </c>
      <c r="I12" s="16"/>
      <c r="J12" s="16"/>
      <c r="K12" s="19">
        <v>4</v>
      </c>
      <c r="L12" s="19">
        <v>789.00099999999998</v>
      </c>
      <c r="M12" s="20">
        <v>197.25024999999999</v>
      </c>
      <c r="N12" s="21">
        <v>11</v>
      </c>
      <c r="O12" s="22">
        <v>208.25024999999999</v>
      </c>
    </row>
    <row r="13" spans="1:17" x14ac:dyDescent="0.25">
      <c r="A13" s="12" t="s">
        <v>41</v>
      </c>
      <c r="B13" s="13" t="s">
        <v>59</v>
      </c>
      <c r="C13" s="14">
        <v>45049</v>
      </c>
      <c r="D13" s="15" t="s">
        <v>50</v>
      </c>
      <c r="E13" s="64">
        <v>195</v>
      </c>
      <c r="F13" s="64">
        <v>195</v>
      </c>
      <c r="G13" s="64">
        <v>199.001</v>
      </c>
      <c r="H13" s="64">
        <v>197</v>
      </c>
      <c r="I13" s="16"/>
      <c r="J13" s="16"/>
      <c r="K13" s="19">
        <v>4</v>
      </c>
      <c r="L13" s="19">
        <v>786.00099999999998</v>
      </c>
      <c r="M13" s="20">
        <v>196.50024999999999</v>
      </c>
      <c r="N13" s="21">
        <v>5</v>
      </c>
      <c r="O13" s="22">
        <v>201.50024999999999</v>
      </c>
    </row>
    <row r="14" spans="1:17" x14ac:dyDescent="0.25">
      <c r="A14" s="12" t="s">
        <v>41</v>
      </c>
      <c r="B14" s="13" t="s">
        <v>59</v>
      </c>
      <c r="C14" s="14">
        <v>45052</v>
      </c>
      <c r="D14" s="15" t="s">
        <v>123</v>
      </c>
      <c r="E14" s="16">
        <v>193</v>
      </c>
      <c r="F14" s="16">
        <v>197</v>
      </c>
      <c r="G14" s="64">
        <v>195</v>
      </c>
      <c r="H14" s="16">
        <v>196</v>
      </c>
      <c r="I14" s="16"/>
      <c r="J14" s="16"/>
      <c r="K14" s="19">
        <v>4</v>
      </c>
      <c r="L14" s="19">
        <v>781</v>
      </c>
      <c r="M14" s="20">
        <v>195.25</v>
      </c>
      <c r="N14" s="21">
        <v>4</v>
      </c>
      <c r="O14" s="22">
        <v>199.25</v>
      </c>
    </row>
    <row r="15" spans="1:17" x14ac:dyDescent="0.25">
      <c r="A15" s="12" t="s">
        <v>41</v>
      </c>
      <c r="B15" s="13" t="s">
        <v>59</v>
      </c>
      <c r="C15" s="14">
        <v>45056</v>
      </c>
      <c r="D15" s="15" t="s">
        <v>50</v>
      </c>
      <c r="E15" s="64">
        <v>195</v>
      </c>
      <c r="F15" s="64">
        <v>195</v>
      </c>
      <c r="G15" s="64">
        <v>195</v>
      </c>
      <c r="H15" s="64">
        <v>199</v>
      </c>
      <c r="I15" s="16"/>
      <c r="J15" s="16"/>
      <c r="K15" s="19">
        <v>4</v>
      </c>
      <c r="L15" s="19">
        <v>784</v>
      </c>
      <c r="M15" s="20">
        <v>196</v>
      </c>
      <c r="N15" s="21">
        <v>2</v>
      </c>
      <c r="O15" s="22">
        <v>198</v>
      </c>
    </row>
    <row r="16" spans="1:17" x14ac:dyDescent="0.25">
      <c r="A16" s="12" t="s">
        <v>41</v>
      </c>
      <c r="B16" s="13" t="s">
        <v>59</v>
      </c>
      <c r="C16" s="14">
        <v>45063</v>
      </c>
      <c r="D16" s="15" t="s">
        <v>50</v>
      </c>
      <c r="E16" s="64">
        <v>198</v>
      </c>
      <c r="F16" s="64">
        <v>197</v>
      </c>
      <c r="G16" s="64">
        <v>199</v>
      </c>
      <c r="H16" s="81">
        <v>200</v>
      </c>
      <c r="I16" s="16"/>
      <c r="J16" s="16"/>
      <c r="K16" s="19">
        <v>4</v>
      </c>
      <c r="L16" s="19">
        <v>794</v>
      </c>
      <c r="M16" s="20">
        <v>198.5</v>
      </c>
      <c r="N16" s="21">
        <v>9</v>
      </c>
      <c r="O16" s="22">
        <v>207.5</v>
      </c>
    </row>
    <row r="17" spans="1:15" x14ac:dyDescent="0.25">
      <c r="A17" s="12" t="s">
        <v>41</v>
      </c>
      <c r="B17" s="13" t="s">
        <v>59</v>
      </c>
      <c r="C17" s="75">
        <v>45067</v>
      </c>
      <c r="D17" s="76" t="s">
        <v>154</v>
      </c>
      <c r="E17" s="64">
        <v>194</v>
      </c>
      <c r="F17" s="64">
        <v>194.001</v>
      </c>
      <c r="G17" s="64">
        <v>193</v>
      </c>
      <c r="H17" s="64">
        <v>195</v>
      </c>
      <c r="I17" s="64"/>
      <c r="J17" s="64"/>
      <c r="K17" s="77">
        <v>4</v>
      </c>
      <c r="L17" s="77">
        <v>776.00099999999998</v>
      </c>
      <c r="M17" s="78">
        <v>194.00024999999999</v>
      </c>
      <c r="N17" s="79">
        <v>2</v>
      </c>
      <c r="O17" s="80">
        <v>196.00024999999999</v>
      </c>
    </row>
    <row r="18" spans="1:15" x14ac:dyDescent="0.25">
      <c r="A18" s="63" t="s">
        <v>41</v>
      </c>
      <c r="B18" s="13" t="s">
        <v>59</v>
      </c>
      <c r="C18" s="75">
        <v>45070</v>
      </c>
      <c r="D18" s="76" t="s">
        <v>51</v>
      </c>
      <c r="E18" s="64">
        <v>195</v>
      </c>
      <c r="F18" s="64">
        <v>194</v>
      </c>
      <c r="G18" s="64">
        <v>196</v>
      </c>
      <c r="H18" s="64">
        <v>199</v>
      </c>
      <c r="I18" s="64"/>
      <c r="J18" s="64"/>
      <c r="K18" s="77">
        <v>4</v>
      </c>
      <c r="L18" s="77">
        <v>784</v>
      </c>
      <c r="M18" s="78">
        <v>196</v>
      </c>
      <c r="N18" s="79">
        <v>4</v>
      </c>
      <c r="O18" s="80">
        <v>200</v>
      </c>
    </row>
    <row r="19" spans="1:15" x14ac:dyDescent="0.25">
      <c r="A19" s="63" t="s">
        <v>41</v>
      </c>
      <c r="B19" s="13" t="s">
        <v>59</v>
      </c>
      <c r="C19" s="75">
        <v>45077</v>
      </c>
      <c r="D19" s="76" t="s">
        <v>50</v>
      </c>
      <c r="E19" s="64">
        <v>197</v>
      </c>
      <c r="F19" s="64">
        <v>199</v>
      </c>
      <c r="G19" s="64">
        <v>197</v>
      </c>
      <c r="H19" s="81">
        <v>200.001</v>
      </c>
      <c r="I19" s="64"/>
      <c r="J19" s="64"/>
      <c r="K19" s="77">
        <v>4</v>
      </c>
      <c r="L19" s="77">
        <v>793.00099999999998</v>
      </c>
      <c r="M19" s="78">
        <v>198.25024999999999</v>
      </c>
      <c r="N19" s="79">
        <v>6</v>
      </c>
      <c r="O19" s="80">
        <v>204.25024999999999</v>
      </c>
    </row>
    <row r="20" spans="1:15" x14ac:dyDescent="0.25">
      <c r="A20" s="12" t="s">
        <v>41</v>
      </c>
      <c r="B20" s="13" t="s">
        <v>59</v>
      </c>
      <c r="C20" s="75">
        <v>45081</v>
      </c>
      <c r="D20" s="76" t="s">
        <v>51</v>
      </c>
      <c r="E20" s="64">
        <v>198</v>
      </c>
      <c r="F20" s="64">
        <v>196</v>
      </c>
      <c r="G20" s="64">
        <v>199</v>
      </c>
      <c r="H20" s="64">
        <v>195</v>
      </c>
      <c r="I20" s="64">
        <v>197</v>
      </c>
      <c r="J20" s="64">
        <v>194</v>
      </c>
      <c r="K20" s="77">
        <v>6</v>
      </c>
      <c r="L20" s="77">
        <v>1179</v>
      </c>
      <c r="M20" s="78">
        <v>196.5</v>
      </c>
      <c r="N20" s="79">
        <v>18</v>
      </c>
      <c r="O20" s="80">
        <v>214.5</v>
      </c>
    </row>
    <row r="21" spans="1:15" x14ac:dyDescent="0.25">
      <c r="A21" s="12" t="s">
        <v>41</v>
      </c>
      <c r="B21" s="13" t="s">
        <v>59</v>
      </c>
      <c r="C21" s="14">
        <v>45084</v>
      </c>
      <c r="D21" s="15" t="s">
        <v>50</v>
      </c>
      <c r="E21" s="16">
        <v>198</v>
      </c>
      <c r="F21" s="16">
        <v>190</v>
      </c>
      <c r="G21" s="16">
        <v>199</v>
      </c>
      <c r="H21" s="16">
        <v>198</v>
      </c>
      <c r="I21" s="16"/>
      <c r="J21" s="16"/>
      <c r="K21" s="19">
        <v>4</v>
      </c>
      <c r="L21" s="19">
        <v>785</v>
      </c>
      <c r="M21" s="20">
        <v>196.25</v>
      </c>
      <c r="N21" s="21">
        <v>4</v>
      </c>
      <c r="O21" s="22">
        <v>200.25</v>
      </c>
    </row>
    <row r="22" spans="1:15" x14ac:dyDescent="0.25">
      <c r="A22" s="12" t="s">
        <v>41</v>
      </c>
      <c r="B22" s="13" t="s">
        <v>59</v>
      </c>
      <c r="C22" s="75">
        <v>45091</v>
      </c>
      <c r="D22" s="76" t="s">
        <v>50</v>
      </c>
      <c r="E22" s="64">
        <v>199.001</v>
      </c>
      <c r="F22" s="64">
        <v>197</v>
      </c>
      <c r="G22" s="64">
        <v>197</v>
      </c>
      <c r="H22" s="64">
        <v>199</v>
      </c>
      <c r="I22" s="64"/>
      <c r="J22" s="64"/>
      <c r="K22" s="77">
        <v>4</v>
      </c>
      <c r="L22" s="77">
        <v>792.00099999999998</v>
      </c>
      <c r="M22" s="78">
        <v>198.00024999999999</v>
      </c>
      <c r="N22" s="79">
        <v>6</v>
      </c>
      <c r="O22" s="80">
        <v>204.00024999999999</v>
      </c>
    </row>
    <row r="23" spans="1:15" x14ac:dyDescent="0.25">
      <c r="A23" s="63" t="s">
        <v>41</v>
      </c>
      <c r="B23" s="13" t="s">
        <v>59</v>
      </c>
      <c r="C23" s="75">
        <v>45101</v>
      </c>
      <c r="D23" s="76" t="s">
        <v>50</v>
      </c>
      <c r="E23" s="64">
        <v>197</v>
      </c>
      <c r="F23" s="64">
        <v>199</v>
      </c>
      <c r="G23" s="64">
        <v>197.001</v>
      </c>
      <c r="H23" s="64">
        <v>197</v>
      </c>
      <c r="I23" s="64"/>
      <c r="J23" s="64"/>
      <c r="K23" s="77">
        <v>4</v>
      </c>
      <c r="L23" s="77">
        <v>790.00099999999998</v>
      </c>
      <c r="M23" s="78">
        <v>197.50024999999999</v>
      </c>
      <c r="N23" s="79">
        <v>2</v>
      </c>
      <c r="O23" s="80">
        <v>199.50024999999999</v>
      </c>
    </row>
    <row r="24" spans="1:15" x14ac:dyDescent="0.25">
      <c r="A24" s="12" t="s">
        <v>41</v>
      </c>
      <c r="B24" s="13" t="s">
        <v>59</v>
      </c>
      <c r="C24" s="75">
        <v>45105</v>
      </c>
      <c r="D24" s="76" t="s">
        <v>51</v>
      </c>
      <c r="E24" s="64">
        <v>199</v>
      </c>
      <c r="F24" s="64">
        <v>197</v>
      </c>
      <c r="G24" s="64">
        <v>198</v>
      </c>
      <c r="H24" s="64">
        <v>198.00299999999999</v>
      </c>
      <c r="I24" s="64"/>
      <c r="J24" s="64"/>
      <c r="K24" s="77">
        <v>4</v>
      </c>
      <c r="L24" s="77">
        <v>792.00299999999993</v>
      </c>
      <c r="M24" s="78">
        <v>198.00074999999998</v>
      </c>
      <c r="N24" s="79">
        <v>3</v>
      </c>
      <c r="O24" s="80">
        <v>201.00074999999998</v>
      </c>
    </row>
    <row r="25" spans="1:15" x14ac:dyDescent="0.25">
      <c r="A25" s="12" t="s">
        <v>41</v>
      </c>
      <c r="B25" s="13" t="s">
        <v>59</v>
      </c>
      <c r="C25" s="75">
        <v>45108</v>
      </c>
      <c r="D25" s="76" t="s">
        <v>123</v>
      </c>
      <c r="E25" s="64">
        <v>197</v>
      </c>
      <c r="F25" s="64">
        <v>198</v>
      </c>
      <c r="G25" s="64">
        <v>195</v>
      </c>
      <c r="H25" s="64">
        <v>195</v>
      </c>
      <c r="I25" s="64"/>
      <c r="J25" s="64"/>
      <c r="K25" s="77">
        <v>4</v>
      </c>
      <c r="L25" s="77">
        <v>785</v>
      </c>
      <c r="M25" s="78">
        <v>196.25</v>
      </c>
      <c r="N25" s="79">
        <v>2</v>
      </c>
      <c r="O25" s="80">
        <v>198.25</v>
      </c>
    </row>
    <row r="26" spans="1:15" x14ac:dyDescent="0.25">
      <c r="A26" s="12" t="s">
        <v>41</v>
      </c>
      <c r="B26" s="13" t="s">
        <v>59</v>
      </c>
      <c r="C26" s="14">
        <v>45112</v>
      </c>
      <c r="D26" s="15" t="s">
        <v>50</v>
      </c>
      <c r="E26" s="16">
        <v>197.001</v>
      </c>
      <c r="F26" s="16">
        <v>193</v>
      </c>
      <c r="G26" s="16">
        <v>194</v>
      </c>
      <c r="H26" s="16">
        <v>199</v>
      </c>
      <c r="I26" s="16"/>
      <c r="J26" s="16"/>
      <c r="K26" s="19">
        <v>4</v>
      </c>
      <c r="L26" s="19">
        <v>783.00099999999998</v>
      </c>
      <c r="M26" s="20">
        <v>195.75024999999999</v>
      </c>
      <c r="N26" s="21">
        <v>4</v>
      </c>
      <c r="O26" s="22">
        <v>199.75024999999999</v>
      </c>
    </row>
    <row r="27" spans="1:15" x14ac:dyDescent="0.25">
      <c r="A27" s="12" t="s">
        <v>41</v>
      </c>
      <c r="B27" s="13" t="s">
        <v>59</v>
      </c>
      <c r="C27" s="14">
        <v>45116</v>
      </c>
      <c r="D27" s="15" t="s">
        <v>51</v>
      </c>
      <c r="E27" s="16">
        <v>193</v>
      </c>
      <c r="F27" s="16">
        <v>197</v>
      </c>
      <c r="G27" s="16">
        <v>197</v>
      </c>
      <c r="H27" s="16">
        <v>197</v>
      </c>
      <c r="I27" s="16"/>
      <c r="J27" s="16"/>
      <c r="K27" s="19">
        <v>4</v>
      </c>
      <c r="L27" s="19">
        <v>784</v>
      </c>
      <c r="M27" s="20">
        <v>196</v>
      </c>
      <c r="N27" s="21">
        <v>3</v>
      </c>
      <c r="O27" s="22">
        <v>199</v>
      </c>
    </row>
    <row r="28" spans="1:15" x14ac:dyDescent="0.25">
      <c r="A28" s="12" t="s">
        <v>41</v>
      </c>
      <c r="B28" s="13" t="s">
        <v>59</v>
      </c>
      <c r="C28" s="14">
        <v>45119</v>
      </c>
      <c r="D28" s="15" t="s">
        <v>50</v>
      </c>
      <c r="E28" s="16">
        <v>193</v>
      </c>
      <c r="F28" s="16">
        <v>194</v>
      </c>
      <c r="G28" s="16">
        <v>199</v>
      </c>
      <c r="H28" s="16">
        <v>198</v>
      </c>
      <c r="I28" s="16"/>
      <c r="J28" s="16"/>
      <c r="K28" s="19">
        <v>4</v>
      </c>
      <c r="L28" s="19">
        <v>784</v>
      </c>
      <c r="M28" s="20">
        <v>196</v>
      </c>
      <c r="N28" s="21">
        <v>2</v>
      </c>
      <c r="O28" s="22">
        <v>198</v>
      </c>
    </row>
    <row r="29" spans="1:15" x14ac:dyDescent="0.25">
      <c r="A29" s="12" t="s">
        <v>41</v>
      </c>
      <c r="B29" s="13" t="s">
        <v>59</v>
      </c>
      <c r="C29" s="14">
        <v>45140</v>
      </c>
      <c r="D29" s="15" t="s">
        <v>50</v>
      </c>
      <c r="E29" s="16">
        <v>199</v>
      </c>
      <c r="F29" s="16">
        <v>198</v>
      </c>
      <c r="G29" s="16">
        <v>199</v>
      </c>
      <c r="H29" s="16">
        <v>199</v>
      </c>
      <c r="I29" s="16"/>
      <c r="J29" s="16"/>
      <c r="K29" s="19">
        <v>4</v>
      </c>
      <c r="L29" s="19">
        <v>795</v>
      </c>
      <c r="M29" s="20">
        <v>198.75</v>
      </c>
      <c r="N29" s="21">
        <v>3</v>
      </c>
      <c r="O29" s="22">
        <v>201.75</v>
      </c>
    </row>
    <row r="30" spans="1:15" x14ac:dyDescent="0.25">
      <c r="A30" s="12" t="s">
        <v>28</v>
      </c>
      <c r="B30" s="13" t="s">
        <v>59</v>
      </c>
      <c r="C30" s="14">
        <v>45147</v>
      </c>
      <c r="D30" s="15" t="s">
        <v>50</v>
      </c>
      <c r="E30" s="45">
        <v>200</v>
      </c>
      <c r="F30" s="45">
        <v>200.001</v>
      </c>
      <c r="G30" s="45">
        <v>200</v>
      </c>
      <c r="H30" s="45">
        <v>200</v>
      </c>
      <c r="I30" s="16"/>
      <c r="J30" s="16"/>
      <c r="K30" s="19">
        <v>4</v>
      </c>
      <c r="L30" s="19">
        <v>800.00099999999998</v>
      </c>
      <c r="M30" s="20">
        <v>200.00024999999999</v>
      </c>
      <c r="N30" s="21">
        <v>13</v>
      </c>
      <c r="O30" s="22">
        <v>213.00024999999999</v>
      </c>
    </row>
    <row r="31" spans="1:15" x14ac:dyDescent="0.25">
      <c r="A31" s="12" t="s">
        <v>41</v>
      </c>
      <c r="B31" s="13" t="s">
        <v>59</v>
      </c>
      <c r="C31" s="14">
        <v>45150</v>
      </c>
      <c r="D31" s="15" t="s">
        <v>50</v>
      </c>
      <c r="E31" s="44">
        <v>199</v>
      </c>
      <c r="F31" s="44">
        <v>198</v>
      </c>
      <c r="G31" s="44">
        <v>199</v>
      </c>
      <c r="H31" s="44">
        <v>199</v>
      </c>
      <c r="I31" s="88">
        <v>194</v>
      </c>
      <c r="J31" s="89">
        <v>200</v>
      </c>
      <c r="K31" s="19">
        <v>6</v>
      </c>
      <c r="L31" s="19">
        <v>1189</v>
      </c>
      <c r="M31" s="20">
        <v>198.16666666666666</v>
      </c>
      <c r="N31" s="21">
        <v>4</v>
      </c>
      <c r="O31" s="22">
        <v>202.16666666666666</v>
      </c>
    </row>
    <row r="32" spans="1:15" x14ac:dyDescent="0.25">
      <c r="A32" s="12" t="s">
        <v>41</v>
      </c>
      <c r="B32" s="13" t="s">
        <v>59</v>
      </c>
      <c r="C32" s="14">
        <v>45154</v>
      </c>
      <c r="D32" s="15" t="s">
        <v>50</v>
      </c>
      <c r="E32" s="16">
        <v>197</v>
      </c>
      <c r="F32" s="16">
        <v>198</v>
      </c>
      <c r="G32" s="16">
        <v>198</v>
      </c>
      <c r="H32" s="16">
        <v>198</v>
      </c>
      <c r="I32" s="16"/>
      <c r="J32" s="16"/>
      <c r="K32" s="19">
        <v>4</v>
      </c>
      <c r="L32" s="19">
        <v>791</v>
      </c>
      <c r="M32" s="20">
        <v>197.75</v>
      </c>
      <c r="N32" s="21">
        <v>2</v>
      </c>
      <c r="O32" s="22">
        <v>199.75</v>
      </c>
    </row>
    <row r="33" spans="1:15" x14ac:dyDescent="0.25">
      <c r="A33" s="12" t="s">
        <v>41</v>
      </c>
      <c r="B33" s="13" t="s">
        <v>59</v>
      </c>
      <c r="C33" s="14">
        <v>45157</v>
      </c>
      <c r="D33" s="15" t="s">
        <v>50</v>
      </c>
      <c r="E33" s="16">
        <v>198</v>
      </c>
      <c r="F33" s="45">
        <v>200</v>
      </c>
      <c r="G33" s="16">
        <v>198</v>
      </c>
      <c r="H33" s="16">
        <v>198</v>
      </c>
      <c r="I33" s="16"/>
      <c r="J33" s="16"/>
      <c r="K33" s="19">
        <v>4</v>
      </c>
      <c r="L33" s="19">
        <v>794</v>
      </c>
      <c r="M33" s="20">
        <v>198.5</v>
      </c>
      <c r="N33" s="21">
        <v>3</v>
      </c>
      <c r="O33" s="22">
        <v>201.5</v>
      </c>
    </row>
    <row r="34" spans="1:15" x14ac:dyDescent="0.25">
      <c r="A34" s="12" t="s">
        <v>28</v>
      </c>
      <c r="B34" s="13" t="s">
        <v>59</v>
      </c>
      <c r="C34" s="14">
        <v>45168</v>
      </c>
      <c r="D34" s="15" t="s">
        <v>50</v>
      </c>
      <c r="E34" s="16">
        <v>195</v>
      </c>
      <c r="F34" s="16">
        <v>197</v>
      </c>
      <c r="G34" s="16">
        <v>199.001</v>
      </c>
      <c r="H34" s="16">
        <v>197</v>
      </c>
      <c r="I34" s="16"/>
      <c r="J34" s="16"/>
      <c r="K34" s="19">
        <v>4</v>
      </c>
      <c r="L34" s="19">
        <v>788.00099999999998</v>
      </c>
      <c r="M34" s="20">
        <v>197.00024999999999</v>
      </c>
      <c r="N34" s="21">
        <v>6</v>
      </c>
      <c r="O34" s="22">
        <v>203.00024999999999</v>
      </c>
    </row>
    <row r="35" spans="1:15" x14ac:dyDescent="0.25">
      <c r="A35" s="12" t="s">
        <v>28</v>
      </c>
      <c r="B35" s="13" t="s">
        <v>59</v>
      </c>
      <c r="C35" s="14">
        <v>45171</v>
      </c>
      <c r="D35" s="15" t="s">
        <v>138</v>
      </c>
      <c r="E35" s="16">
        <v>196</v>
      </c>
      <c r="F35" s="16">
        <v>193</v>
      </c>
      <c r="G35" s="16">
        <v>196</v>
      </c>
      <c r="H35" s="45">
        <v>200</v>
      </c>
      <c r="I35" s="16">
        <v>196</v>
      </c>
      <c r="J35" s="16">
        <v>198</v>
      </c>
      <c r="K35" s="19">
        <v>6</v>
      </c>
      <c r="L35" s="19">
        <v>1179</v>
      </c>
      <c r="M35" s="20">
        <v>196.5</v>
      </c>
      <c r="N35" s="21">
        <v>4</v>
      </c>
      <c r="O35" s="22">
        <v>200.5</v>
      </c>
    </row>
    <row r="36" spans="1:15" x14ac:dyDescent="0.25">
      <c r="A36" s="12" t="s">
        <v>41</v>
      </c>
      <c r="B36" s="13" t="s">
        <v>59</v>
      </c>
      <c r="C36" s="14">
        <v>45175</v>
      </c>
      <c r="D36" s="15" t="s">
        <v>50</v>
      </c>
      <c r="E36" s="45">
        <v>200</v>
      </c>
      <c r="F36" s="16">
        <v>198</v>
      </c>
      <c r="G36" s="16">
        <v>198</v>
      </c>
      <c r="H36" s="16">
        <v>199</v>
      </c>
      <c r="I36" s="16"/>
      <c r="J36" s="16"/>
      <c r="K36" s="19">
        <v>4</v>
      </c>
      <c r="L36" s="19">
        <v>795</v>
      </c>
      <c r="M36" s="20">
        <v>198.75</v>
      </c>
      <c r="N36" s="21">
        <v>7</v>
      </c>
      <c r="O36" s="22">
        <v>205.75</v>
      </c>
    </row>
    <row r="37" spans="1:15" x14ac:dyDescent="0.25">
      <c r="A37" s="12" t="s">
        <v>28</v>
      </c>
      <c r="B37" s="13" t="s">
        <v>59</v>
      </c>
      <c r="C37" s="14">
        <v>8654</v>
      </c>
      <c r="D37" s="15" t="s">
        <v>51</v>
      </c>
      <c r="E37" s="45">
        <v>200</v>
      </c>
      <c r="F37" s="16">
        <v>194.00200000000001</v>
      </c>
      <c r="G37" s="16">
        <v>198.001</v>
      </c>
      <c r="H37" s="16">
        <v>195</v>
      </c>
      <c r="I37" s="16">
        <v>196</v>
      </c>
      <c r="J37" s="16">
        <v>197</v>
      </c>
      <c r="K37" s="19">
        <v>6</v>
      </c>
      <c r="L37" s="19">
        <v>1180.0030000000002</v>
      </c>
      <c r="M37" s="20">
        <v>196.6671666666667</v>
      </c>
      <c r="N37" s="21">
        <v>16</v>
      </c>
      <c r="O37" s="22">
        <v>212.6671666666667</v>
      </c>
    </row>
    <row r="38" spans="1:15" x14ac:dyDescent="0.25">
      <c r="A38" s="12" t="s">
        <v>41</v>
      </c>
      <c r="B38" s="13" t="s">
        <v>59</v>
      </c>
      <c r="C38" s="14">
        <v>45182</v>
      </c>
      <c r="D38" s="15" t="s">
        <v>50</v>
      </c>
      <c r="E38" s="16">
        <v>198.001</v>
      </c>
      <c r="F38" s="16">
        <v>198</v>
      </c>
      <c r="G38" s="16">
        <v>196</v>
      </c>
      <c r="H38" s="16">
        <v>199</v>
      </c>
      <c r="I38" s="16"/>
      <c r="J38" s="16"/>
      <c r="K38" s="19">
        <v>4</v>
      </c>
      <c r="L38" s="19">
        <v>791.00099999999998</v>
      </c>
      <c r="M38" s="20">
        <v>197.75024999999999</v>
      </c>
      <c r="N38" s="21">
        <v>4</v>
      </c>
      <c r="O38" s="22">
        <v>201.75024999999999</v>
      </c>
    </row>
    <row r="39" spans="1:15" x14ac:dyDescent="0.25">
      <c r="A39" s="12" t="s">
        <v>41</v>
      </c>
      <c r="B39" s="13" t="s">
        <v>59</v>
      </c>
      <c r="C39" s="14">
        <v>45185</v>
      </c>
      <c r="D39" s="15" t="s">
        <v>50</v>
      </c>
      <c r="E39" s="16">
        <v>198</v>
      </c>
      <c r="F39" s="16">
        <v>199</v>
      </c>
      <c r="G39" s="45">
        <v>200.001</v>
      </c>
      <c r="H39" s="16">
        <v>196</v>
      </c>
      <c r="I39" s="16">
        <v>198</v>
      </c>
      <c r="J39" s="16">
        <v>197</v>
      </c>
      <c r="K39" s="19">
        <v>6</v>
      </c>
      <c r="L39" s="19">
        <v>1188.001</v>
      </c>
      <c r="M39" s="20">
        <v>198.00016666666667</v>
      </c>
      <c r="N39" s="21">
        <v>8</v>
      </c>
      <c r="O39" s="22">
        <v>206.00016666666667</v>
      </c>
    </row>
    <row r="40" spans="1:15" x14ac:dyDescent="0.25">
      <c r="A40" s="12" t="s">
        <v>41</v>
      </c>
      <c r="B40" s="13" t="s">
        <v>59</v>
      </c>
      <c r="C40" s="14">
        <v>45189</v>
      </c>
      <c r="D40" s="15" t="s">
        <v>50</v>
      </c>
      <c r="E40" s="16">
        <v>197</v>
      </c>
      <c r="F40" s="16">
        <v>194</v>
      </c>
      <c r="G40" s="16">
        <v>199.001</v>
      </c>
      <c r="H40" s="16">
        <v>197</v>
      </c>
      <c r="I40" s="16"/>
      <c r="J40" s="16"/>
      <c r="K40" s="19">
        <v>4</v>
      </c>
      <c r="L40" s="19">
        <v>787.00099999999998</v>
      </c>
      <c r="M40" s="20">
        <v>196.75024999999999</v>
      </c>
      <c r="N40" s="21">
        <v>4</v>
      </c>
      <c r="O40" s="22">
        <v>200.75024999999999</v>
      </c>
    </row>
    <row r="41" spans="1:15" x14ac:dyDescent="0.25">
      <c r="A41" s="12" t="s">
        <v>41</v>
      </c>
      <c r="B41" s="13" t="s">
        <v>59</v>
      </c>
      <c r="C41" s="14">
        <v>45193</v>
      </c>
      <c r="D41" s="15" t="s">
        <v>123</v>
      </c>
      <c r="E41" s="16">
        <v>192</v>
      </c>
      <c r="F41" s="16">
        <v>194</v>
      </c>
      <c r="G41" s="16">
        <v>197</v>
      </c>
      <c r="H41" s="16">
        <v>198</v>
      </c>
      <c r="I41" s="16">
        <v>196</v>
      </c>
      <c r="J41" s="16">
        <v>198</v>
      </c>
      <c r="K41" s="19">
        <v>6</v>
      </c>
      <c r="L41" s="19">
        <v>1175</v>
      </c>
      <c r="M41" s="20">
        <v>195.83333333333334</v>
      </c>
      <c r="N41" s="21">
        <v>4</v>
      </c>
      <c r="O41" s="22">
        <v>199.83333333333334</v>
      </c>
    </row>
    <row r="42" spans="1:15" x14ac:dyDescent="0.25">
      <c r="A42" s="12" t="s">
        <v>41</v>
      </c>
      <c r="B42" s="13" t="s">
        <v>59</v>
      </c>
      <c r="C42" s="14">
        <v>45203</v>
      </c>
      <c r="D42" s="15" t="s">
        <v>50</v>
      </c>
      <c r="E42" s="16">
        <v>197</v>
      </c>
      <c r="F42" s="16">
        <v>198</v>
      </c>
      <c r="G42" s="16">
        <v>199</v>
      </c>
      <c r="H42" s="16">
        <v>196</v>
      </c>
      <c r="I42" s="16"/>
      <c r="J42" s="16"/>
      <c r="K42" s="19">
        <v>4</v>
      </c>
      <c r="L42" s="19">
        <v>790</v>
      </c>
      <c r="M42" s="20">
        <v>197.5</v>
      </c>
      <c r="N42" s="21">
        <v>2</v>
      </c>
      <c r="O42" s="22">
        <v>199.5</v>
      </c>
    </row>
    <row r="43" spans="1:15" x14ac:dyDescent="0.25">
      <c r="A43" s="12" t="s">
        <v>41</v>
      </c>
      <c r="B43" s="13" t="s">
        <v>59</v>
      </c>
      <c r="C43" s="14">
        <v>45210</v>
      </c>
      <c r="D43" s="15" t="s">
        <v>50</v>
      </c>
      <c r="E43" s="16">
        <v>198</v>
      </c>
      <c r="F43" s="45">
        <v>200</v>
      </c>
      <c r="G43" s="16">
        <v>198</v>
      </c>
      <c r="H43" s="16">
        <v>199.001</v>
      </c>
      <c r="I43" s="16"/>
      <c r="J43" s="16"/>
      <c r="K43" s="19">
        <v>4</v>
      </c>
      <c r="L43" s="19">
        <v>795.00099999999998</v>
      </c>
      <c r="M43" s="20">
        <v>198.75024999999999</v>
      </c>
      <c r="N43" s="21">
        <v>8</v>
      </c>
      <c r="O43" s="22">
        <v>206.75024999999999</v>
      </c>
    </row>
    <row r="44" spans="1:15" x14ac:dyDescent="0.25">
      <c r="A44" s="12" t="s">
        <v>41</v>
      </c>
      <c r="B44" s="13" t="s">
        <v>59</v>
      </c>
      <c r="C44" s="14">
        <v>45217</v>
      </c>
      <c r="D44" s="15" t="s">
        <v>50</v>
      </c>
      <c r="E44" s="16">
        <v>197</v>
      </c>
      <c r="F44" s="16">
        <v>198</v>
      </c>
      <c r="G44" s="16">
        <v>198</v>
      </c>
      <c r="H44" s="16">
        <v>199.001</v>
      </c>
      <c r="I44" s="16"/>
      <c r="J44" s="16"/>
      <c r="K44" s="19">
        <v>4</v>
      </c>
      <c r="L44" s="19">
        <v>792.00099999999998</v>
      </c>
      <c r="M44" s="20">
        <v>198.00024999999999</v>
      </c>
      <c r="N44" s="21">
        <v>6</v>
      </c>
      <c r="O44" s="22">
        <v>204.00024999999999</v>
      </c>
    </row>
    <row r="45" spans="1:15" x14ac:dyDescent="0.25">
      <c r="A45" s="12" t="s">
        <v>41</v>
      </c>
      <c r="B45" s="13" t="s">
        <v>59</v>
      </c>
      <c r="C45" s="14">
        <v>45220</v>
      </c>
      <c r="D45" s="15" t="s">
        <v>50</v>
      </c>
      <c r="E45" s="16">
        <v>198</v>
      </c>
      <c r="F45" s="16">
        <v>198</v>
      </c>
      <c r="G45" s="16">
        <v>195</v>
      </c>
      <c r="H45" s="16">
        <v>197</v>
      </c>
      <c r="I45" s="16"/>
      <c r="J45" s="16"/>
      <c r="K45" s="19">
        <v>4</v>
      </c>
      <c r="L45" s="19">
        <v>788</v>
      </c>
      <c r="M45" s="20">
        <v>197</v>
      </c>
      <c r="N45" s="21">
        <v>2</v>
      </c>
      <c r="O45" s="22">
        <v>199</v>
      </c>
    </row>
    <row r="46" spans="1:15" x14ac:dyDescent="0.25">
      <c r="A46" s="12" t="s">
        <v>41</v>
      </c>
      <c r="B46" s="13" t="s">
        <v>59</v>
      </c>
      <c r="C46" s="14">
        <v>45224</v>
      </c>
      <c r="D46" s="15" t="s">
        <v>51</v>
      </c>
      <c r="E46" s="16">
        <v>198.001</v>
      </c>
      <c r="F46" s="16">
        <v>199.001</v>
      </c>
      <c r="G46" s="16">
        <v>199</v>
      </c>
      <c r="H46" s="16">
        <v>198</v>
      </c>
      <c r="I46" s="16"/>
      <c r="J46" s="16"/>
      <c r="K46" s="19">
        <v>4</v>
      </c>
      <c r="L46" s="19">
        <v>794.00199999999995</v>
      </c>
      <c r="M46" s="20">
        <v>198.50049999999999</v>
      </c>
      <c r="N46" s="21">
        <v>11</v>
      </c>
      <c r="O46" s="22">
        <v>209.50049999999999</v>
      </c>
    </row>
    <row r="47" spans="1:15" x14ac:dyDescent="0.25">
      <c r="A47" s="12" t="s">
        <v>41</v>
      </c>
      <c r="B47" s="13" t="s">
        <v>59</v>
      </c>
      <c r="C47" s="14">
        <v>45231</v>
      </c>
      <c r="D47" s="15" t="s">
        <v>50</v>
      </c>
      <c r="E47" s="16">
        <v>198.001</v>
      </c>
      <c r="F47" s="16">
        <v>196.001</v>
      </c>
      <c r="G47" s="16">
        <v>199</v>
      </c>
      <c r="H47" s="16">
        <v>198</v>
      </c>
      <c r="I47" s="16"/>
      <c r="J47" s="16"/>
      <c r="K47" s="19">
        <v>4</v>
      </c>
      <c r="L47" s="19">
        <v>791.00199999999995</v>
      </c>
      <c r="M47" s="20">
        <v>197.75049999999999</v>
      </c>
      <c r="N47" s="21">
        <v>6</v>
      </c>
      <c r="O47" s="22">
        <v>203.75049999999999</v>
      </c>
    </row>
    <row r="48" spans="1:15" x14ac:dyDescent="0.25">
      <c r="A48" s="12" t="s">
        <v>41</v>
      </c>
      <c r="B48" s="13" t="s">
        <v>59</v>
      </c>
      <c r="C48" s="14">
        <v>45234</v>
      </c>
      <c r="D48" s="15" t="s">
        <v>123</v>
      </c>
      <c r="E48" s="16">
        <v>197</v>
      </c>
      <c r="F48" s="16">
        <v>199</v>
      </c>
      <c r="G48" s="16">
        <v>198</v>
      </c>
      <c r="H48" s="16">
        <v>194.00299999999999</v>
      </c>
      <c r="I48" s="16"/>
      <c r="J48" s="16"/>
      <c r="K48" s="19">
        <v>4</v>
      </c>
      <c r="L48" s="19">
        <v>788.00299999999993</v>
      </c>
      <c r="M48" s="20">
        <v>197.00074999999998</v>
      </c>
      <c r="N48" s="21">
        <v>7</v>
      </c>
      <c r="O48" s="22">
        <v>204.00074999999998</v>
      </c>
    </row>
    <row r="49" spans="1:15" x14ac:dyDescent="0.25">
      <c r="A49" s="12" t="s">
        <v>41</v>
      </c>
      <c r="B49" s="13" t="s">
        <v>59</v>
      </c>
      <c r="C49" s="14">
        <v>45235</v>
      </c>
      <c r="D49" s="15" t="s">
        <v>51</v>
      </c>
      <c r="E49" s="16">
        <v>198</v>
      </c>
      <c r="F49" s="16">
        <v>198</v>
      </c>
      <c r="G49" s="16">
        <v>195</v>
      </c>
      <c r="H49" s="16">
        <v>198</v>
      </c>
      <c r="I49" s="16"/>
      <c r="J49" s="16"/>
      <c r="K49" s="19">
        <v>4</v>
      </c>
      <c r="L49" s="19">
        <v>789</v>
      </c>
      <c r="M49" s="20">
        <v>197.25</v>
      </c>
      <c r="N49" s="21">
        <v>9</v>
      </c>
      <c r="O49" s="22">
        <v>206.25</v>
      </c>
    </row>
    <row r="50" spans="1:15" x14ac:dyDescent="0.25">
      <c r="A50" s="12" t="s">
        <v>28</v>
      </c>
      <c r="B50" s="13" t="s">
        <v>59</v>
      </c>
      <c r="C50" s="14">
        <v>45238</v>
      </c>
      <c r="D50" s="15" t="s">
        <v>50</v>
      </c>
      <c r="E50" s="16">
        <v>194</v>
      </c>
      <c r="F50" s="16">
        <v>197</v>
      </c>
      <c r="G50" s="16">
        <v>199</v>
      </c>
      <c r="H50" s="16">
        <v>197</v>
      </c>
      <c r="I50" s="16"/>
      <c r="J50" s="16"/>
      <c r="K50" s="19">
        <v>4</v>
      </c>
      <c r="L50" s="19">
        <v>787</v>
      </c>
      <c r="M50" s="20">
        <v>196.75</v>
      </c>
      <c r="N50" s="21">
        <v>5</v>
      </c>
      <c r="O50" s="22">
        <v>201.75</v>
      </c>
    </row>
    <row r="51" spans="1:15" x14ac:dyDescent="0.25">
      <c r="A51" s="12" t="s">
        <v>41</v>
      </c>
      <c r="B51" s="13" t="s">
        <v>59</v>
      </c>
      <c r="C51" s="14">
        <v>45245</v>
      </c>
      <c r="D51" s="15" t="s">
        <v>50</v>
      </c>
      <c r="E51" s="16">
        <v>199</v>
      </c>
      <c r="F51" s="16">
        <v>194</v>
      </c>
      <c r="G51" s="45">
        <v>200</v>
      </c>
      <c r="H51" s="45">
        <v>200</v>
      </c>
      <c r="I51" s="16"/>
      <c r="J51" s="16"/>
      <c r="K51" s="19">
        <v>4</v>
      </c>
      <c r="L51" s="19">
        <v>793</v>
      </c>
      <c r="M51" s="20">
        <v>198.25</v>
      </c>
      <c r="N51" s="21">
        <v>5</v>
      </c>
      <c r="O51" s="22">
        <v>203.25</v>
      </c>
    </row>
    <row r="52" spans="1:15" x14ac:dyDescent="0.25">
      <c r="A52" s="12" t="s">
        <v>41</v>
      </c>
      <c r="B52" s="13" t="s">
        <v>59</v>
      </c>
      <c r="C52" s="14">
        <v>45248</v>
      </c>
      <c r="D52" s="15" t="s">
        <v>50</v>
      </c>
      <c r="E52" s="16">
        <v>197</v>
      </c>
      <c r="F52" s="16">
        <v>197</v>
      </c>
      <c r="G52" s="16">
        <v>197</v>
      </c>
      <c r="H52" s="16">
        <v>199</v>
      </c>
      <c r="I52" s="16"/>
      <c r="J52" s="16"/>
      <c r="K52" s="19">
        <v>4</v>
      </c>
      <c r="L52" s="19">
        <v>790</v>
      </c>
      <c r="M52" s="20">
        <v>197.5</v>
      </c>
      <c r="N52" s="21">
        <v>2</v>
      </c>
      <c r="O52" s="22">
        <v>199.5</v>
      </c>
    </row>
    <row r="53" spans="1:15" x14ac:dyDescent="0.25">
      <c r="A53" s="12" t="s">
        <v>41</v>
      </c>
      <c r="B53" s="13" t="s">
        <v>59</v>
      </c>
      <c r="C53" s="14">
        <v>45259</v>
      </c>
      <c r="D53" s="15" t="s">
        <v>50</v>
      </c>
      <c r="E53" s="16">
        <v>197</v>
      </c>
      <c r="F53" s="16">
        <v>199</v>
      </c>
      <c r="G53" s="16">
        <v>198.001</v>
      </c>
      <c r="H53" s="16">
        <v>196</v>
      </c>
      <c r="I53" s="16"/>
      <c r="J53" s="16"/>
      <c r="K53" s="19">
        <v>4</v>
      </c>
      <c r="L53" s="19">
        <v>790.00099999999998</v>
      </c>
      <c r="M53" s="20">
        <v>197.50024999999999</v>
      </c>
      <c r="N53" s="21">
        <v>8</v>
      </c>
      <c r="O53" s="22">
        <v>205.50024999999999</v>
      </c>
    </row>
    <row r="55" spans="1:15" x14ac:dyDescent="0.25">
      <c r="K55" s="8">
        <f>SUM(K2:K54)</f>
        <v>220</v>
      </c>
      <c r="L55" s="8">
        <f>SUM(L2:L54)</f>
        <v>43337.032999999989</v>
      </c>
      <c r="M55" s="7">
        <f>SUM(L55/K55)</f>
        <v>196.98651363636358</v>
      </c>
      <c r="N55" s="8">
        <f>SUM(N2:N54)</f>
        <v>294</v>
      </c>
      <c r="O55" s="11">
        <f>SUM(M55+N55)</f>
        <v>490.98651363636361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C2:C8" name="Range1_9"/>
    <protectedRange sqref="D2:D8" name="Range1_1_6"/>
    <protectedRange sqref="I7:J8 E2:J6" name="Range1_3_3"/>
    <protectedRange algorithmName="SHA-512" hashValue="ON39YdpmFHfN9f47KpiRvqrKx0V9+erV1CNkpWzYhW/Qyc6aT8rEyCrvauWSYGZK2ia3o7vd3akF07acHAFpOA==" saltValue="yVW9XmDwTqEnmpSGai0KYg==" spinCount="100000" sqref="I9:J11 C9:C11" name="Range1_6_3"/>
    <protectedRange algorithmName="SHA-512" hashValue="ON39YdpmFHfN9f47KpiRvqrKx0V9+erV1CNkpWzYhW/Qyc6aT8rEyCrvauWSYGZK2ia3o7vd3akF07acHAFpOA==" saltValue="yVW9XmDwTqEnmpSGai0KYg==" spinCount="100000" sqref="E9:H11" name="Range1_3_5"/>
    <protectedRange sqref="C20:C21" name="Range1_2_2"/>
    <protectedRange sqref="D20:D21" name="Range1_1_1_2"/>
    <protectedRange sqref="E20:J21" name="Range1_3_1"/>
    <protectedRange algorithmName="SHA-512" hashValue="ON39YdpmFHfN9f47KpiRvqrKx0V9+erV1CNkpWzYhW/Qyc6aT8rEyCrvauWSYGZK2ia3o7vd3akF07acHAFpOA==" saltValue="yVW9XmDwTqEnmpSGai0KYg==" spinCount="100000" sqref="C26" name="Range1_49"/>
    <protectedRange algorithmName="SHA-512" hashValue="ON39YdpmFHfN9f47KpiRvqrKx0V9+erV1CNkpWzYhW/Qyc6aT8rEyCrvauWSYGZK2ia3o7vd3akF07acHAFpOA==" saltValue="yVW9XmDwTqEnmpSGai0KYg==" spinCount="100000" sqref="D26" name="Range1_1_18"/>
    <protectedRange algorithmName="SHA-512" hashValue="ON39YdpmFHfN9f47KpiRvqrKx0V9+erV1CNkpWzYhW/Qyc6aT8rEyCrvauWSYGZK2ia3o7vd3akF07acHAFpOA==" saltValue="yVW9XmDwTqEnmpSGai0KYg==" spinCount="100000" sqref="H26:J26" name="Range1_3_2_1"/>
    <protectedRange algorithmName="SHA-512" hashValue="ON39YdpmFHfN9f47KpiRvqrKx0V9+erV1CNkpWzYhW/Qyc6aT8rEyCrvauWSYGZK2ia3o7vd3akF07acHAFpOA==" saltValue="yVW9XmDwTqEnmpSGai0KYg==" spinCount="100000" sqref="E26:G26" name="Range1_3_1_1_1"/>
    <protectedRange algorithmName="SHA-512" hashValue="ON39YdpmFHfN9f47KpiRvqrKx0V9+erV1CNkpWzYhW/Qyc6aT8rEyCrvauWSYGZK2ia3o7vd3akF07acHAFpOA==" saltValue="yVW9XmDwTqEnmpSGai0KYg==" spinCount="100000" sqref="I34:J34 B34:C34" name="Range1_69"/>
    <protectedRange algorithmName="SHA-512" hashValue="ON39YdpmFHfN9f47KpiRvqrKx0V9+erV1CNkpWzYhW/Qyc6aT8rEyCrvauWSYGZK2ia3o7vd3akF07acHAFpOA==" saltValue="yVW9XmDwTqEnmpSGai0KYg==" spinCount="100000" sqref="D34:D35" name="Range1_1_33"/>
    <protectedRange algorithmName="SHA-512" hashValue="ON39YdpmFHfN9f47KpiRvqrKx0V9+erV1CNkpWzYhW/Qyc6aT8rEyCrvauWSYGZK2ia3o7vd3akF07acHAFpOA==" saltValue="yVW9XmDwTqEnmpSGai0KYg==" spinCount="100000" sqref="E34:H34" name="Range1_3_19"/>
    <protectedRange algorithmName="SHA-512" hashValue="ON39YdpmFHfN9f47KpiRvqrKx0V9+erV1CNkpWzYhW/Qyc6aT8rEyCrvauWSYGZK2ia3o7vd3akF07acHAFpOA==" saltValue="yVW9XmDwTqEnmpSGai0KYg==" spinCount="100000" sqref="B46:C46" name="Range1_1"/>
    <protectedRange algorithmName="SHA-512" hashValue="ON39YdpmFHfN9f47KpiRvqrKx0V9+erV1CNkpWzYhW/Qyc6aT8rEyCrvauWSYGZK2ia3o7vd3akF07acHAFpOA==" saltValue="yVW9XmDwTqEnmpSGai0KYg==" spinCount="100000" sqref="D46" name="Range1_1_1"/>
    <protectedRange algorithmName="SHA-512" hashValue="ON39YdpmFHfN9f47KpiRvqrKx0V9+erV1CNkpWzYhW/Qyc6aT8rEyCrvauWSYGZK2ia3o7vd3akF07acHAFpOA==" saltValue="yVW9XmDwTqEnmpSGai0KYg==" spinCount="100000" sqref="E46:J46" name="Range1_3"/>
  </protectedRanges>
  <sortState xmlns:xlrd2="http://schemas.microsoft.com/office/spreadsheetml/2017/richdata2" ref="A2:O8">
    <sortCondition ref="C2:C8"/>
  </sortState>
  <hyperlinks>
    <hyperlink ref="Q1" location="'National Rankings'!A1" display="Back to Ranking" xr:uid="{943502C5-9D69-4159-8233-FE75EA4086A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F1281E4-A5DC-4840-9285-B85B8315A35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2AFB5-F802-4148-8E82-44744E832C93}">
  <dimension ref="A1:Q15"/>
  <sheetViews>
    <sheetView workbookViewId="0">
      <selection activeCell="K16" sqref="K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63" t="s">
        <v>41</v>
      </c>
      <c r="B2" s="34" t="s">
        <v>134</v>
      </c>
      <c r="C2" s="75">
        <v>45052</v>
      </c>
      <c r="D2" s="76" t="s">
        <v>122</v>
      </c>
      <c r="E2" s="64">
        <v>193</v>
      </c>
      <c r="F2" s="64">
        <v>190</v>
      </c>
      <c r="G2" s="64">
        <v>185</v>
      </c>
      <c r="H2" s="64">
        <v>190</v>
      </c>
      <c r="I2" s="64"/>
      <c r="J2" s="64"/>
      <c r="K2" s="77">
        <v>4</v>
      </c>
      <c r="L2" s="77">
        <v>758</v>
      </c>
      <c r="M2" s="78">
        <v>189.5</v>
      </c>
      <c r="N2" s="79">
        <v>3</v>
      </c>
      <c r="O2" s="80">
        <v>192.5</v>
      </c>
    </row>
    <row r="3" spans="1:17" x14ac:dyDescent="0.25">
      <c r="A3" s="63" t="s">
        <v>28</v>
      </c>
      <c r="B3" s="34" t="s">
        <v>134</v>
      </c>
      <c r="C3" s="75">
        <v>45065</v>
      </c>
      <c r="D3" s="76" t="s">
        <v>149</v>
      </c>
      <c r="E3" s="39">
        <v>189</v>
      </c>
      <c r="F3" s="39">
        <v>193</v>
      </c>
      <c r="G3" s="39">
        <v>193</v>
      </c>
      <c r="H3" s="39">
        <v>189</v>
      </c>
      <c r="I3" s="64"/>
      <c r="J3" s="64"/>
      <c r="K3" s="77">
        <v>4</v>
      </c>
      <c r="L3" s="77">
        <v>764</v>
      </c>
      <c r="M3" s="78">
        <v>191</v>
      </c>
      <c r="N3" s="79">
        <v>2</v>
      </c>
      <c r="O3" s="80">
        <v>193</v>
      </c>
    </row>
    <row r="4" spans="1:17" x14ac:dyDescent="0.25">
      <c r="A4" s="12" t="s">
        <v>41</v>
      </c>
      <c r="B4" s="13" t="s">
        <v>134</v>
      </c>
      <c r="C4" s="14">
        <v>45080</v>
      </c>
      <c r="D4" s="15" t="s">
        <v>149</v>
      </c>
      <c r="E4" s="39">
        <v>190</v>
      </c>
      <c r="F4" s="39">
        <v>196</v>
      </c>
      <c r="G4" s="39">
        <v>194</v>
      </c>
      <c r="H4" s="39">
        <v>193</v>
      </c>
      <c r="I4" s="16"/>
      <c r="J4" s="16"/>
      <c r="K4" s="19">
        <v>4</v>
      </c>
      <c r="L4" s="19">
        <v>773.00099999999998</v>
      </c>
      <c r="M4" s="20">
        <v>193.25024999999999</v>
      </c>
      <c r="N4" s="21">
        <v>5</v>
      </c>
      <c r="O4" s="22">
        <v>198.25024999999999</v>
      </c>
    </row>
    <row r="5" spans="1:17" x14ac:dyDescent="0.25">
      <c r="A5" s="12" t="s">
        <v>41</v>
      </c>
      <c r="B5" s="34" t="s">
        <v>134</v>
      </c>
      <c r="C5" s="75">
        <v>45093</v>
      </c>
      <c r="D5" s="76" t="s">
        <v>122</v>
      </c>
      <c r="E5" s="64">
        <v>189</v>
      </c>
      <c r="F5" s="64">
        <v>189</v>
      </c>
      <c r="G5" s="64">
        <v>188</v>
      </c>
      <c r="H5" s="64">
        <v>184</v>
      </c>
      <c r="I5" s="64"/>
      <c r="J5" s="64"/>
      <c r="K5" s="77">
        <v>4</v>
      </c>
      <c r="L5" s="77">
        <v>750</v>
      </c>
      <c r="M5" s="78">
        <v>187.5</v>
      </c>
      <c r="N5" s="79">
        <v>3</v>
      </c>
      <c r="O5" s="80">
        <v>190.5</v>
      </c>
    </row>
    <row r="6" spans="1:17" x14ac:dyDescent="0.25">
      <c r="A6" s="12" t="s">
        <v>41</v>
      </c>
      <c r="B6" s="13" t="s">
        <v>134</v>
      </c>
      <c r="C6" s="14">
        <v>45121</v>
      </c>
      <c r="D6" s="15" t="s">
        <v>122</v>
      </c>
      <c r="E6" s="16">
        <v>192</v>
      </c>
      <c r="F6" s="16">
        <v>189</v>
      </c>
      <c r="G6" s="16">
        <v>190</v>
      </c>
      <c r="H6" s="16">
        <v>190</v>
      </c>
      <c r="I6" s="16"/>
      <c r="J6" s="16"/>
      <c r="K6" s="19">
        <v>4</v>
      </c>
      <c r="L6" s="19">
        <v>761</v>
      </c>
      <c r="M6" s="20">
        <v>190.25</v>
      </c>
      <c r="N6" s="21">
        <v>3</v>
      </c>
      <c r="O6" s="22">
        <v>193.25</v>
      </c>
    </row>
    <row r="7" spans="1:17" x14ac:dyDescent="0.25">
      <c r="A7" s="12" t="s">
        <v>28</v>
      </c>
      <c r="B7" s="13" t="s">
        <v>134</v>
      </c>
      <c r="C7" s="14">
        <v>45143</v>
      </c>
      <c r="D7" s="15" t="s">
        <v>122</v>
      </c>
      <c r="E7" s="16">
        <v>191</v>
      </c>
      <c r="F7" s="16">
        <v>188</v>
      </c>
      <c r="G7" s="16">
        <v>192</v>
      </c>
      <c r="H7" s="16">
        <v>190</v>
      </c>
      <c r="I7" s="16"/>
      <c r="J7" s="16"/>
      <c r="K7" s="19">
        <v>4</v>
      </c>
      <c r="L7" s="19">
        <v>761</v>
      </c>
      <c r="M7" s="20">
        <v>190.25</v>
      </c>
      <c r="N7" s="21">
        <v>2</v>
      </c>
      <c r="O7" s="22">
        <v>192.25</v>
      </c>
    </row>
    <row r="8" spans="1:17" x14ac:dyDescent="0.25">
      <c r="A8" s="12" t="s">
        <v>41</v>
      </c>
      <c r="B8" s="13" t="s">
        <v>134</v>
      </c>
      <c r="C8" s="14">
        <v>45156</v>
      </c>
      <c r="D8" s="15" t="s">
        <v>122</v>
      </c>
      <c r="E8" s="16">
        <v>190</v>
      </c>
      <c r="F8" s="16">
        <v>185</v>
      </c>
      <c r="G8" s="16">
        <v>195</v>
      </c>
      <c r="H8" s="16">
        <v>190</v>
      </c>
      <c r="I8" s="16"/>
      <c r="J8" s="16"/>
      <c r="K8" s="19">
        <v>4</v>
      </c>
      <c r="L8" s="19">
        <v>760</v>
      </c>
      <c r="M8" s="20">
        <v>190</v>
      </c>
      <c r="N8" s="21">
        <v>3</v>
      </c>
      <c r="O8" s="22">
        <v>193</v>
      </c>
    </row>
    <row r="9" spans="1:17" x14ac:dyDescent="0.25">
      <c r="A9" s="12" t="s">
        <v>28</v>
      </c>
      <c r="B9" s="13" t="s">
        <v>134</v>
      </c>
      <c r="C9" s="14">
        <v>45171</v>
      </c>
      <c r="D9" s="15" t="s">
        <v>122</v>
      </c>
      <c r="E9" s="16">
        <v>194</v>
      </c>
      <c r="F9" s="16">
        <v>195</v>
      </c>
      <c r="G9" s="16">
        <v>192</v>
      </c>
      <c r="H9" s="16"/>
      <c r="I9" s="16"/>
      <c r="J9" s="16"/>
      <c r="K9" s="19">
        <v>3</v>
      </c>
      <c r="L9" s="19">
        <v>581</v>
      </c>
      <c r="M9" s="20">
        <v>193.66666666666666</v>
      </c>
      <c r="N9" s="21">
        <v>9</v>
      </c>
      <c r="O9" s="22">
        <v>202.66666666666666</v>
      </c>
    </row>
    <row r="10" spans="1:17" x14ac:dyDescent="0.25">
      <c r="A10" s="12" t="s">
        <v>41</v>
      </c>
      <c r="B10" s="13" t="s">
        <v>134</v>
      </c>
      <c r="C10" s="14">
        <v>45184</v>
      </c>
      <c r="D10" s="15" t="s">
        <v>122</v>
      </c>
      <c r="E10" s="16">
        <v>190</v>
      </c>
      <c r="F10" s="16">
        <v>192</v>
      </c>
      <c r="G10" s="16">
        <v>193</v>
      </c>
      <c r="H10" s="16">
        <v>195</v>
      </c>
      <c r="I10" s="16"/>
      <c r="J10" s="16"/>
      <c r="K10" s="19">
        <v>4</v>
      </c>
      <c r="L10" s="19">
        <v>770</v>
      </c>
      <c r="M10" s="20">
        <v>192.5</v>
      </c>
      <c r="N10" s="21">
        <v>2</v>
      </c>
      <c r="O10" s="22">
        <v>194.5</v>
      </c>
    </row>
    <row r="11" spans="1:17" x14ac:dyDescent="0.25">
      <c r="A11" s="12" t="s">
        <v>28</v>
      </c>
      <c r="B11" s="13" t="s">
        <v>134</v>
      </c>
      <c r="C11" s="14">
        <v>45213</v>
      </c>
      <c r="D11" s="15" t="s">
        <v>122</v>
      </c>
      <c r="E11" s="16">
        <v>198</v>
      </c>
      <c r="F11" s="16">
        <v>199</v>
      </c>
      <c r="G11" s="16">
        <v>196</v>
      </c>
      <c r="H11" s="16">
        <v>198</v>
      </c>
      <c r="I11" s="16">
        <v>196</v>
      </c>
      <c r="J11" s="16">
        <v>197</v>
      </c>
      <c r="K11" s="19">
        <v>6</v>
      </c>
      <c r="L11" s="19">
        <v>1184</v>
      </c>
      <c r="M11" s="20">
        <v>197.33333333333334</v>
      </c>
      <c r="N11" s="21">
        <v>4</v>
      </c>
      <c r="O11" s="22">
        <v>201.33333333333334</v>
      </c>
    </row>
    <row r="12" spans="1:17" x14ac:dyDescent="0.25">
      <c r="A12" s="12" t="s">
        <v>41</v>
      </c>
      <c r="B12" s="13" t="s">
        <v>134</v>
      </c>
      <c r="C12" s="14">
        <v>45234</v>
      </c>
      <c r="D12" s="15" t="s">
        <v>122</v>
      </c>
      <c r="E12" s="16">
        <v>192</v>
      </c>
      <c r="F12" s="16">
        <v>192</v>
      </c>
      <c r="G12" s="16">
        <v>194</v>
      </c>
      <c r="H12" s="16">
        <v>190</v>
      </c>
      <c r="I12" s="16"/>
      <c r="J12" s="16"/>
      <c r="K12" s="19">
        <v>4</v>
      </c>
      <c r="L12" s="19">
        <v>768</v>
      </c>
      <c r="M12" s="20">
        <v>192</v>
      </c>
      <c r="N12" s="21">
        <v>3</v>
      </c>
      <c r="O12" s="22">
        <v>195</v>
      </c>
    </row>
    <row r="13" spans="1:17" x14ac:dyDescent="0.25">
      <c r="A13" s="12" t="s">
        <v>41</v>
      </c>
      <c r="B13" s="13" t="s">
        <v>134</v>
      </c>
      <c r="C13" s="14">
        <v>45247</v>
      </c>
      <c r="D13" s="15" t="s">
        <v>122</v>
      </c>
      <c r="E13" s="16">
        <v>193</v>
      </c>
      <c r="F13" s="16">
        <v>194</v>
      </c>
      <c r="G13" s="16">
        <v>191</v>
      </c>
      <c r="H13" s="16">
        <v>191</v>
      </c>
      <c r="I13" s="16"/>
      <c r="J13" s="16"/>
      <c r="K13" s="19">
        <v>4</v>
      </c>
      <c r="L13" s="19">
        <v>769</v>
      </c>
      <c r="M13" s="20">
        <v>192.25</v>
      </c>
      <c r="N13" s="21">
        <v>9</v>
      </c>
      <c r="O13" s="22">
        <v>201.25</v>
      </c>
    </row>
    <row r="15" spans="1:17" x14ac:dyDescent="0.25">
      <c r="K15" s="8">
        <f>SUM(K2:K14)</f>
        <v>49</v>
      </c>
      <c r="L15" s="8">
        <f>SUM(L2:L14)</f>
        <v>9399.0010000000002</v>
      </c>
      <c r="M15" s="7">
        <f>SUM(L15/K15)</f>
        <v>191.81634693877552</v>
      </c>
      <c r="N15" s="8">
        <f>SUM(N2:N14)</f>
        <v>48</v>
      </c>
      <c r="O15" s="11">
        <f>SUM(M15+N15)</f>
        <v>239.81634693877552</v>
      </c>
    </row>
  </sheetData>
  <protectedRanges>
    <protectedRange algorithmName="SHA-512" hashValue="ON39YdpmFHfN9f47KpiRvqrKx0V9+erV1CNkpWzYhW/Qyc6aT8rEyCrvauWSYGZK2ia3o7vd3akF07acHAFpOA==" saltValue="yVW9XmDwTqEnmpSGai0KYg==" spinCount="100000" sqref="I3:J3 B3" name="Range1_19"/>
    <protectedRange algorithmName="SHA-512" hashValue="ON39YdpmFHfN9f47KpiRvqrKx0V9+erV1CNkpWzYhW/Qyc6aT8rEyCrvauWSYGZK2ia3o7vd3akF07acHAFpOA==" saltValue="yVW9XmDwTqEnmpSGai0KYg==" spinCount="100000" sqref="E3:H3" name="Range1_3_9"/>
    <protectedRange algorithmName="SHA-512" hashValue="ON39YdpmFHfN9f47KpiRvqrKx0V9+erV1CNkpWzYhW/Qyc6aT8rEyCrvauWSYGZK2ia3o7vd3akF07acHAFpOA==" saltValue="yVW9XmDwTqEnmpSGai0KYg==" spinCount="100000" sqref="C3" name="Range1_20"/>
    <protectedRange algorithmName="SHA-512" hashValue="ON39YdpmFHfN9f47KpiRvqrKx0V9+erV1CNkpWzYhW/Qyc6aT8rEyCrvauWSYGZK2ia3o7vd3akF07acHAFpOA==" saltValue="yVW9XmDwTqEnmpSGai0KYg==" spinCount="100000" sqref="D3" name="Range1_1_11"/>
    <protectedRange algorithmName="SHA-512" hashValue="ON39YdpmFHfN9f47KpiRvqrKx0V9+erV1CNkpWzYhW/Qyc6aT8rEyCrvauWSYGZK2ia3o7vd3akF07acHAFpOA==" saltValue="yVW9XmDwTqEnmpSGai0KYg==" spinCount="100000" sqref="D4" name="Range1_1_11_1"/>
    <protectedRange algorithmName="SHA-512" hashValue="ON39YdpmFHfN9f47KpiRvqrKx0V9+erV1CNkpWzYhW/Qyc6aT8rEyCrvauWSYGZK2ia3o7vd3akF07acHAFpOA==" saltValue="yVW9XmDwTqEnmpSGai0KYg==" spinCount="100000" sqref="E4:J4" name="Range1_3_10"/>
    <protectedRange algorithmName="SHA-512" hashValue="ON39YdpmFHfN9f47KpiRvqrKx0V9+erV1CNkpWzYhW/Qyc6aT8rEyCrvauWSYGZK2ia3o7vd3akF07acHAFpOA==" saltValue="yVW9XmDwTqEnmpSGai0KYg==" spinCount="100000" sqref="C4" name="Range1_28"/>
    <protectedRange algorithmName="SHA-512" hashValue="ON39YdpmFHfN9f47KpiRvqrKx0V9+erV1CNkpWzYhW/Qyc6aT8rEyCrvauWSYGZK2ia3o7vd3akF07acHAFpOA==" saltValue="yVW9XmDwTqEnmpSGai0KYg==" spinCount="100000" sqref="B4" name="Range1_31"/>
    <protectedRange algorithmName="SHA-512" hashValue="ON39YdpmFHfN9f47KpiRvqrKx0V9+erV1CNkpWzYhW/Qyc6aT8rEyCrvauWSYGZK2ia3o7vd3akF07acHAFpOA==" saltValue="yVW9XmDwTqEnmpSGai0KYg==" spinCount="100000" sqref="I7:J7 B7:C7" name="Range1_59"/>
    <protectedRange algorithmName="SHA-512" hashValue="ON39YdpmFHfN9f47KpiRvqrKx0V9+erV1CNkpWzYhW/Qyc6aT8rEyCrvauWSYGZK2ia3o7vd3akF07acHAFpOA==" saltValue="yVW9XmDwTqEnmpSGai0KYg==" spinCount="100000" sqref="D7" name="Range1_1_25"/>
    <protectedRange algorithmName="SHA-512" hashValue="ON39YdpmFHfN9f47KpiRvqrKx0V9+erV1CNkpWzYhW/Qyc6aT8rEyCrvauWSYGZK2ia3o7vd3akF07acHAFpOA==" saltValue="yVW9XmDwTqEnmpSGai0KYg==" spinCount="100000" sqref="E7:H7" name="Range1_3_17"/>
    <protectedRange algorithmName="SHA-512" hashValue="ON39YdpmFHfN9f47KpiRvqrKx0V9+erV1CNkpWzYhW/Qyc6aT8rEyCrvauWSYGZK2ia3o7vd3akF07acHAFpOA==" saltValue="yVW9XmDwTqEnmpSGai0KYg==" spinCount="100000" sqref="I9:J9 B9:C9" name="Range1_69"/>
    <protectedRange algorithmName="SHA-512" hashValue="ON39YdpmFHfN9f47KpiRvqrKx0V9+erV1CNkpWzYhW/Qyc6aT8rEyCrvauWSYGZK2ia3o7vd3akF07acHAFpOA==" saltValue="yVW9XmDwTqEnmpSGai0KYg==" spinCount="100000" sqref="D9" name="Range1_1_33"/>
    <protectedRange algorithmName="SHA-512" hashValue="ON39YdpmFHfN9f47KpiRvqrKx0V9+erV1CNkpWzYhW/Qyc6aT8rEyCrvauWSYGZK2ia3o7vd3akF07acHAFpOA==" saltValue="yVW9XmDwTqEnmpSGai0KYg==" spinCount="100000" sqref="E9:H9" name="Range1_3_19"/>
    <protectedRange algorithmName="SHA-512" hashValue="ON39YdpmFHfN9f47KpiRvqrKx0V9+erV1CNkpWzYhW/Qyc6aT8rEyCrvauWSYGZK2ia3o7vd3akF07acHAFpOA==" saltValue="yVW9XmDwTqEnmpSGai0KYg==" spinCount="100000" sqref="I11:J11 B11:C11" name="Range1_72"/>
    <protectedRange algorithmName="SHA-512" hashValue="ON39YdpmFHfN9f47KpiRvqrKx0V9+erV1CNkpWzYhW/Qyc6aT8rEyCrvauWSYGZK2ia3o7vd3akF07acHAFpOA==" saltValue="yVW9XmDwTqEnmpSGai0KYg==" spinCount="100000" sqref="D11" name="Range1_1_36"/>
    <protectedRange algorithmName="SHA-512" hashValue="ON39YdpmFHfN9f47KpiRvqrKx0V9+erV1CNkpWzYhW/Qyc6aT8rEyCrvauWSYGZK2ia3o7vd3akF07acHAFpOA==" saltValue="yVW9XmDwTqEnmpSGai0KYg==" spinCount="100000" sqref="E11:H11" name="Range1_3_21"/>
  </protectedRanges>
  <hyperlinks>
    <hyperlink ref="Q1" location="'National Rankings'!A1" display="Back to Ranking" xr:uid="{878439EE-C69C-49B7-8BB1-3AF4DD86BE2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ABA962-945C-48E9-A08C-F5740860627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D9FCE-DF7A-4AD7-8C15-74CB9EEA1AD7}">
  <dimension ref="A1:Q10"/>
  <sheetViews>
    <sheetView workbookViewId="0">
      <selection activeCell="K11" sqref="K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103</v>
      </c>
      <c r="C2" s="14">
        <v>45024</v>
      </c>
      <c r="D2" s="15" t="s">
        <v>94</v>
      </c>
      <c r="E2" s="16">
        <v>191.005</v>
      </c>
      <c r="F2" s="16">
        <v>194</v>
      </c>
      <c r="G2" s="16">
        <v>190</v>
      </c>
      <c r="H2" s="16"/>
      <c r="I2" s="16"/>
      <c r="J2" s="16"/>
      <c r="K2" s="19">
        <v>3</v>
      </c>
      <c r="L2" s="19">
        <f>SUM(E2:G2)</f>
        <v>575.005</v>
      </c>
      <c r="M2" s="20">
        <f>L2/K2</f>
        <v>191.66833333333332</v>
      </c>
      <c r="N2" s="21">
        <v>2</v>
      </c>
      <c r="O2" s="22">
        <f>M2+N2</f>
        <v>193.66833333333332</v>
      </c>
    </row>
    <row r="3" spans="1:17" x14ac:dyDescent="0.25">
      <c r="A3" s="12" t="s">
        <v>41</v>
      </c>
      <c r="B3" s="34" t="s">
        <v>103</v>
      </c>
      <c r="C3" s="75">
        <v>45052</v>
      </c>
      <c r="D3" s="76" t="s">
        <v>94</v>
      </c>
      <c r="E3" s="64">
        <v>198.0008</v>
      </c>
      <c r="F3" s="64">
        <v>197.00059999999999</v>
      </c>
      <c r="G3" s="64">
        <v>197.0018</v>
      </c>
      <c r="H3" s="64"/>
      <c r="I3" s="64"/>
      <c r="J3" s="64"/>
      <c r="K3" s="77">
        <f>COUNT(E3:J3)</f>
        <v>3</v>
      </c>
      <c r="L3" s="77">
        <f>SUM(E3:J3)</f>
        <v>592.00319999999999</v>
      </c>
      <c r="M3" s="78">
        <f>IFERROR(L3/K3,0)</f>
        <v>197.33439999999999</v>
      </c>
      <c r="N3" s="79">
        <v>3</v>
      </c>
      <c r="O3" s="80">
        <f>SUM(M3+N3)</f>
        <v>200.33439999999999</v>
      </c>
    </row>
    <row r="4" spans="1:17" x14ac:dyDescent="0.25">
      <c r="A4" s="63" t="s">
        <v>41</v>
      </c>
      <c r="B4" s="34" t="s">
        <v>103</v>
      </c>
      <c r="C4" s="14">
        <v>45087</v>
      </c>
      <c r="D4" s="15" t="s">
        <v>94</v>
      </c>
      <c r="E4" s="16">
        <v>197.011</v>
      </c>
      <c r="F4" s="16">
        <v>194.005</v>
      </c>
      <c r="G4" s="16">
        <v>197.00200000000001</v>
      </c>
      <c r="H4" s="16"/>
      <c r="I4" s="16"/>
      <c r="J4" s="16"/>
      <c r="K4" s="19">
        <v>3</v>
      </c>
      <c r="L4" s="19">
        <v>588.01800000000003</v>
      </c>
      <c r="M4" s="20">
        <v>196.006</v>
      </c>
      <c r="N4" s="21">
        <v>2</v>
      </c>
      <c r="O4" s="22">
        <v>198.006</v>
      </c>
    </row>
    <row r="5" spans="1:17" x14ac:dyDescent="0.25">
      <c r="A5" s="12" t="s">
        <v>41</v>
      </c>
      <c r="B5" s="34" t="s">
        <v>103</v>
      </c>
      <c r="C5" s="14">
        <v>45115</v>
      </c>
      <c r="D5" s="15" t="s">
        <v>94</v>
      </c>
      <c r="E5" s="16">
        <v>197.00059999999999</v>
      </c>
      <c r="F5" s="16">
        <v>197.00049999999999</v>
      </c>
      <c r="G5" s="16">
        <v>196.001</v>
      </c>
      <c r="H5" s="16"/>
      <c r="I5" s="16"/>
      <c r="J5" s="16"/>
      <c r="K5" s="19">
        <v>3</v>
      </c>
      <c r="L5" s="19">
        <v>590.00209999999993</v>
      </c>
      <c r="M5" s="20">
        <v>196.66736666666665</v>
      </c>
      <c r="N5" s="21">
        <v>2</v>
      </c>
      <c r="O5" s="22">
        <v>198.66736666666665</v>
      </c>
    </row>
    <row r="6" spans="1:17" x14ac:dyDescent="0.25">
      <c r="A6" s="12" t="s">
        <v>28</v>
      </c>
      <c r="B6" s="13" t="s">
        <v>103</v>
      </c>
      <c r="C6" s="14">
        <v>45171</v>
      </c>
      <c r="D6" s="15" t="s">
        <v>138</v>
      </c>
      <c r="E6" s="16">
        <v>195</v>
      </c>
      <c r="F6" s="16">
        <v>198</v>
      </c>
      <c r="G6" s="45">
        <v>200</v>
      </c>
      <c r="H6" s="16">
        <v>198</v>
      </c>
      <c r="I6" s="16">
        <v>199</v>
      </c>
      <c r="J6" s="16">
        <v>196</v>
      </c>
      <c r="K6" s="19">
        <v>6</v>
      </c>
      <c r="L6" s="19">
        <v>1186</v>
      </c>
      <c r="M6" s="20">
        <v>197.66666666666666</v>
      </c>
      <c r="N6" s="21">
        <v>4</v>
      </c>
      <c r="O6" s="22">
        <v>201.66666666666666</v>
      </c>
    </row>
    <row r="7" spans="1:17" x14ac:dyDescent="0.25">
      <c r="A7" s="12" t="s">
        <v>41</v>
      </c>
      <c r="B7" s="13" t="s">
        <v>103</v>
      </c>
      <c r="C7" s="14">
        <v>45178</v>
      </c>
      <c r="D7" s="15" t="s">
        <v>94</v>
      </c>
      <c r="E7" s="16">
        <v>199.0001</v>
      </c>
      <c r="F7" s="16">
        <v>191.00040000000001</v>
      </c>
      <c r="G7" s="16">
        <v>106.0004</v>
      </c>
      <c r="H7" s="16"/>
      <c r="I7" s="16"/>
      <c r="J7" s="16"/>
      <c r="K7" s="19">
        <v>3</v>
      </c>
      <c r="L7" s="19">
        <v>496.0009</v>
      </c>
      <c r="M7" s="20">
        <v>165.33363333333332</v>
      </c>
      <c r="N7" s="21">
        <v>4</v>
      </c>
      <c r="O7" s="22">
        <v>169.33363333333332</v>
      </c>
    </row>
    <row r="8" spans="1:17" x14ac:dyDescent="0.25">
      <c r="A8" s="12" t="s">
        <v>28</v>
      </c>
      <c r="B8" s="13" t="s">
        <v>103</v>
      </c>
      <c r="C8" s="14">
        <v>45213</v>
      </c>
      <c r="D8" s="15" t="s">
        <v>94</v>
      </c>
      <c r="E8" s="16">
        <v>199.00069999999999</v>
      </c>
      <c r="F8" s="45">
        <v>200</v>
      </c>
      <c r="G8" s="45">
        <v>200</v>
      </c>
      <c r="H8" s="16"/>
      <c r="I8" s="16"/>
      <c r="J8" s="16"/>
      <c r="K8" s="19">
        <v>3</v>
      </c>
      <c r="L8" s="19">
        <v>599.00070000000005</v>
      </c>
      <c r="M8" s="20">
        <v>199.66690000000003</v>
      </c>
      <c r="N8" s="21">
        <v>9</v>
      </c>
      <c r="O8" s="22">
        <v>208.66690000000003</v>
      </c>
    </row>
    <row r="10" spans="1:17" x14ac:dyDescent="0.25">
      <c r="K10" s="8">
        <f>SUM(K2:K9)</f>
        <v>24</v>
      </c>
      <c r="L10" s="8">
        <f>SUM(L2:L9)</f>
        <v>4626.0298999999995</v>
      </c>
      <c r="M10" s="7">
        <f>SUM(L10/K10)</f>
        <v>192.75124583333331</v>
      </c>
      <c r="N10" s="8">
        <f>SUM(N2:N9)</f>
        <v>26</v>
      </c>
      <c r="O10" s="11">
        <f>SUM(M10+N10)</f>
        <v>218.75124583333331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_6_3_1"/>
    <protectedRange algorithmName="SHA-512" hashValue="ON39YdpmFHfN9f47KpiRvqrKx0V9+erV1CNkpWzYhW/Qyc6aT8rEyCrvauWSYGZK2ia3o7vd3akF07acHAFpOA==" saltValue="yVW9XmDwTqEnmpSGai0KYg==" spinCount="100000" sqref="E2:H2" name="Range1_3_5_1"/>
    <protectedRange algorithmName="SHA-512" hashValue="ON39YdpmFHfN9f47KpiRvqrKx0V9+erV1CNkpWzYhW/Qyc6aT8rEyCrvauWSYGZK2ia3o7vd3akF07acHAFpOA==" saltValue="yVW9XmDwTqEnmpSGai0KYg==" spinCount="100000" sqref="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3:J3" name="Range1_4"/>
    <protectedRange algorithmName="SHA-512" hashValue="ON39YdpmFHfN9f47KpiRvqrKx0V9+erV1CNkpWzYhW/Qyc6aT8rEyCrvauWSYGZK2ia3o7vd3akF07acHAFpOA==" saltValue="yVW9XmDwTqEnmpSGai0KYg==" spinCount="100000" sqref="I5:J5 B5:C5" name="Range1_10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I6:J6 B6:C6" name="Range1_69"/>
    <protectedRange algorithmName="SHA-512" hashValue="ON39YdpmFHfN9f47KpiRvqrKx0V9+erV1CNkpWzYhW/Qyc6aT8rEyCrvauWSYGZK2ia3o7vd3akF07acHAFpOA==" saltValue="yVW9XmDwTqEnmpSGai0KYg==" spinCount="100000" sqref="D6" name="Range1_1_33"/>
    <protectedRange algorithmName="SHA-512" hashValue="ON39YdpmFHfN9f47KpiRvqrKx0V9+erV1CNkpWzYhW/Qyc6aT8rEyCrvauWSYGZK2ia3o7vd3akF07acHAFpOA==" saltValue="yVW9XmDwTqEnmpSGai0KYg==" spinCount="100000" sqref="E6:H6" name="Range1_3_19"/>
    <protectedRange algorithmName="SHA-512" hashValue="ON39YdpmFHfN9f47KpiRvqrKx0V9+erV1CNkpWzYhW/Qyc6aT8rEyCrvauWSYGZK2ia3o7vd3akF07acHAFpOA==" saltValue="yVW9XmDwTqEnmpSGai0KYg==" spinCount="100000" sqref="I8:J8 B8:C8" name="Range1_72"/>
    <protectedRange algorithmName="SHA-512" hashValue="ON39YdpmFHfN9f47KpiRvqrKx0V9+erV1CNkpWzYhW/Qyc6aT8rEyCrvauWSYGZK2ia3o7vd3akF07acHAFpOA==" saltValue="yVW9XmDwTqEnmpSGai0KYg==" spinCount="100000" sqref="D8" name="Range1_1_36"/>
    <protectedRange algorithmName="SHA-512" hashValue="ON39YdpmFHfN9f47KpiRvqrKx0V9+erV1CNkpWzYhW/Qyc6aT8rEyCrvauWSYGZK2ia3o7vd3akF07acHAFpOA==" saltValue="yVW9XmDwTqEnmpSGai0KYg==" spinCount="100000" sqref="E8:H8" name="Range1_3_21"/>
  </protectedRanges>
  <hyperlinks>
    <hyperlink ref="Q1" location="'National Rankings'!A1" display="Back to Ranking" xr:uid="{AF246EFA-009D-41C8-859A-4D441820C3B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10AC800-961F-46E2-A602-EA2DE96DBDA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25037-025F-4988-A681-05B2129C62E6}">
  <dimension ref="A1:Q9"/>
  <sheetViews>
    <sheetView workbookViewId="0">
      <selection activeCell="K10" sqref="K10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63" t="s">
        <v>41</v>
      </c>
      <c r="B2" s="34" t="s">
        <v>161</v>
      </c>
      <c r="C2" s="75">
        <v>45066</v>
      </c>
      <c r="D2" s="76" t="s">
        <v>163</v>
      </c>
      <c r="E2" s="64">
        <v>195</v>
      </c>
      <c r="F2" s="64">
        <v>191</v>
      </c>
      <c r="G2" s="64">
        <v>192</v>
      </c>
      <c r="H2" s="64">
        <v>192</v>
      </c>
      <c r="I2" s="64"/>
      <c r="J2" s="64"/>
      <c r="K2" s="77">
        <v>4</v>
      </c>
      <c r="L2" s="77">
        <v>770</v>
      </c>
      <c r="M2" s="78">
        <v>192.5</v>
      </c>
      <c r="N2" s="79">
        <v>2</v>
      </c>
      <c r="O2" s="80">
        <v>194.5</v>
      </c>
    </row>
    <row r="3" spans="1:17" x14ac:dyDescent="0.25">
      <c r="A3" s="63" t="s">
        <v>41</v>
      </c>
      <c r="B3" s="34" t="s">
        <v>161</v>
      </c>
      <c r="C3" s="75">
        <v>45094</v>
      </c>
      <c r="D3" s="76" t="s">
        <v>163</v>
      </c>
      <c r="E3" s="64">
        <v>189</v>
      </c>
      <c r="F3" s="64">
        <v>186</v>
      </c>
      <c r="G3" s="64">
        <v>189</v>
      </c>
      <c r="H3" s="64">
        <v>191</v>
      </c>
      <c r="I3" s="64">
        <v>184</v>
      </c>
      <c r="J3" s="64">
        <v>191</v>
      </c>
      <c r="K3" s="77">
        <v>6</v>
      </c>
      <c r="L3" s="77">
        <v>1130</v>
      </c>
      <c r="M3" s="78">
        <v>188.33333333333334</v>
      </c>
      <c r="N3" s="79">
        <v>6</v>
      </c>
      <c r="O3" s="80">
        <v>194.33333333333334</v>
      </c>
    </row>
    <row r="4" spans="1:17" x14ac:dyDescent="0.25">
      <c r="A4" s="12" t="s">
        <v>28</v>
      </c>
      <c r="B4" s="13" t="s">
        <v>161</v>
      </c>
      <c r="C4" s="14">
        <v>45122</v>
      </c>
      <c r="D4" s="15" t="s">
        <v>163</v>
      </c>
      <c r="E4" s="16">
        <v>193</v>
      </c>
      <c r="F4" s="16">
        <v>192</v>
      </c>
      <c r="G4" s="16">
        <v>193</v>
      </c>
      <c r="H4" s="16">
        <v>192</v>
      </c>
      <c r="I4" s="16"/>
      <c r="J4" s="16"/>
      <c r="K4" s="19">
        <v>4</v>
      </c>
      <c r="L4" s="19">
        <v>770</v>
      </c>
      <c r="M4" s="20">
        <v>192.5</v>
      </c>
      <c r="N4" s="21">
        <v>3</v>
      </c>
      <c r="O4" s="22">
        <v>195.5</v>
      </c>
    </row>
    <row r="5" spans="1:17" x14ac:dyDescent="0.25">
      <c r="A5" s="12" t="s">
        <v>41</v>
      </c>
      <c r="B5" s="13" t="s">
        <v>161</v>
      </c>
      <c r="C5" s="14">
        <v>45157</v>
      </c>
      <c r="D5" s="15" t="s">
        <v>163</v>
      </c>
      <c r="E5" s="16">
        <v>189</v>
      </c>
      <c r="F5" s="16">
        <v>191</v>
      </c>
      <c r="G5" s="16">
        <v>195</v>
      </c>
      <c r="H5" s="16">
        <v>191</v>
      </c>
      <c r="I5" s="16">
        <v>187</v>
      </c>
      <c r="J5" s="16">
        <v>195</v>
      </c>
      <c r="K5" s="19">
        <v>6</v>
      </c>
      <c r="L5" s="19">
        <v>1148</v>
      </c>
      <c r="M5" s="20">
        <v>191.33333333333334</v>
      </c>
      <c r="N5" s="21">
        <v>4</v>
      </c>
      <c r="O5" s="22">
        <v>195.33333333333334</v>
      </c>
    </row>
    <row r="6" spans="1:17" x14ac:dyDescent="0.25">
      <c r="A6" s="12" t="s">
        <v>28</v>
      </c>
      <c r="B6" s="13" t="s">
        <v>161</v>
      </c>
      <c r="C6" s="14">
        <v>45171</v>
      </c>
      <c r="D6" s="15" t="s">
        <v>138</v>
      </c>
      <c r="E6" s="16">
        <v>190</v>
      </c>
      <c r="F6" s="16">
        <v>195</v>
      </c>
      <c r="G6" s="16">
        <v>197</v>
      </c>
      <c r="H6" s="16">
        <v>192</v>
      </c>
      <c r="I6" s="16">
        <v>194</v>
      </c>
      <c r="J6" s="16">
        <v>194</v>
      </c>
      <c r="K6" s="19">
        <v>6</v>
      </c>
      <c r="L6" s="19">
        <v>1162</v>
      </c>
      <c r="M6" s="20">
        <v>193.66666666666666</v>
      </c>
      <c r="N6" s="21">
        <v>4</v>
      </c>
      <c r="O6" s="22">
        <v>197.66666666666666</v>
      </c>
    </row>
    <row r="7" spans="1:17" x14ac:dyDescent="0.25">
      <c r="A7" s="12" t="s">
        <v>41</v>
      </c>
      <c r="B7" s="13" t="s">
        <v>161</v>
      </c>
      <c r="C7" s="14">
        <v>45185</v>
      </c>
      <c r="D7" s="15" t="s">
        <v>163</v>
      </c>
      <c r="E7" s="16">
        <v>198</v>
      </c>
      <c r="F7" s="16">
        <v>194</v>
      </c>
      <c r="G7" s="16">
        <v>191</v>
      </c>
      <c r="H7" s="16">
        <v>190</v>
      </c>
      <c r="I7" s="16"/>
      <c r="J7" s="16"/>
      <c r="K7" s="19">
        <v>4</v>
      </c>
      <c r="L7" s="19">
        <v>773</v>
      </c>
      <c r="M7" s="20">
        <v>193.25</v>
      </c>
      <c r="N7" s="21">
        <v>4</v>
      </c>
      <c r="O7" s="22">
        <v>197.25</v>
      </c>
    </row>
    <row r="9" spans="1:17" x14ac:dyDescent="0.25">
      <c r="K9" s="8">
        <f>SUM(K2:K8)</f>
        <v>30</v>
      </c>
      <c r="L9" s="8">
        <f>SUM(L2:L8)</f>
        <v>5753</v>
      </c>
      <c r="M9" s="11">
        <f>SUM(L9/K9)</f>
        <v>191.76666666666668</v>
      </c>
      <c r="N9" s="8">
        <f>SUM(N2:N8)</f>
        <v>23</v>
      </c>
      <c r="O9" s="11">
        <f>SUM(M9+N9)</f>
        <v>214.76666666666668</v>
      </c>
    </row>
  </sheetData>
  <protectedRanges>
    <protectedRange algorithmName="SHA-512" hashValue="ON39YdpmFHfN9f47KpiRvqrKx0V9+erV1CNkpWzYhW/Qyc6aT8rEyCrvauWSYGZK2ia3o7vd3akF07acHAFpOA==" saltValue="yVW9XmDwTqEnmpSGai0KYg==" spinCount="100000" sqref="I6:J6 B6:C6" name="Range1_69"/>
    <protectedRange algorithmName="SHA-512" hashValue="ON39YdpmFHfN9f47KpiRvqrKx0V9+erV1CNkpWzYhW/Qyc6aT8rEyCrvauWSYGZK2ia3o7vd3akF07acHAFpOA==" saltValue="yVW9XmDwTqEnmpSGai0KYg==" spinCount="100000" sqref="D6" name="Range1_1_33"/>
    <protectedRange algorithmName="SHA-512" hashValue="ON39YdpmFHfN9f47KpiRvqrKx0V9+erV1CNkpWzYhW/Qyc6aT8rEyCrvauWSYGZK2ia3o7vd3akF07acHAFpOA==" saltValue="yVW9XmDwTqEnmpSGai0KYg==" spinCount="100000" sqref="E6:H6" name="Range1_3_19"/>
  </protectedRanges>
  <hyperlinks>
    <hyperlink ref="Q1" location="'National Rankings'!A1" display="Back to Ranking" xr:uid="{6CC2FE2F-AC40-4249-B070-AD7353C5B221}"/>
  </hyperlinks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9FDFA-FE4D-4A12-B220-5866C98F6784}">
  <dimension ref="A1:Q8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63" t="s">
        <v>41</v>
      </c>
      <c r="B2" s="34" t="s">
        <v>197</v>
      </c>
      <c r="C2" s="75">
        <v>45087</v>
      </c>
      <c r="D2" s="76" t="s">
        <v>29</v>
      </c>
      <c r="E2" s="64">
        <v>186</v>
      </c>
      <c r="F2" s="64">
        <v>192</v>
      </c>
      <c r="G2" s="64">
        <v>188</v>
      </c>
      <c r="H2" s="64">
        <v>180</v>
      </c>
      <c r="I2" s="64"/>
      <c r="J2" s="64"/>
      <c r="K2" s="77">
        <v>4</v>
      </c>
      <c r="L2" s="77">
        <v>746</v>
      </c>
      <c r="M2" s="78">
        <v>186.5</v>
      </c>
      <c r="N2" s="79">
        <v>5</v>
      </c>
      <c r="O2" s="80">
        <v>191.5</v>
      </c>
    </row>
    <row r="3" spans="1:17" x14ac:dyDescent="0.25">
      <c r="A3" s="63" t="s">
        <v>41</v>
      </c>
      <c r="B3" s="34" t="s">
        <v>197</v>
      </c>
      <c r="C3" s="75">
        <v>45101</v>
      </c>
      <c r="D3" s="76" t="s">
        <v>29</v>
      </c>
      <c r="E3" s="64">
        <v>191</v>
      </c>
      <c r="F3" s="64">
        <v>192</v>
      </c>
      <c r="G3" s="64">
        <v>191</v>
      </c>
      <c r="H3" s="64">
        <v>182</v>
      </c>
      <c r="I3" s="64"/>
      <c r="J3" s="64"/>
      <c r="K3" s="77">
        <v>4</v>
      </c>
      <c r="L3" s="77">
        <v>756</v>
      </c>
      <c r="M3" s="78">
        <v>189</v>
      </c>
      <c r="N3" s="79">
        <v>13</v>
      </c>
      <c r="O3" s="80">
        <v>202</v>
      </c>
    </row>
    <row r="4" spans="1:17" x14ac:dyDescent="0.25">
      <c r="A4" s="12" t="s">
        <v>41</v>
      </c>
      <c r="B4" s="13" t="s">
        <v>197</v>
      </c>
      <c r="C4" s="14">
        <v>45115</v>
      </c>
      <c r="D4" s="15" t="s">
        <v>29</v>
      </c>
      <c r="E4" s="16">
        <v>184</v>
      </c>
      <c r="F4" s="16">
        <v>179</v>
      </c>
      <c r="G4" s="16">
        <v>185</v>
      </c>
      <c r="H4" s="16">
        <v>183</v>
      </c>
      <c r="I4" s="16"/>
      <c r="J4" s="16"/>
      <c r="K4" s="19">
        <v>4</v>
      </c>
      <c r="L4" s="19">
        <v>731</v>
      </c>
      <c r="M4" s="20">
        <v>182.75</v>
      </c>
      <c r="N4" s="21">
        <v>3</v>
      </c>
      <c r="O4" s="22">
        <v>185.75</v>
      </c>
    </row>
    <row r="5" spans="1:17" x14ac:dyDescent="0.25">
      <c r="A5" s="12" t="s">
        <v>41</v>
      </c>
      <c r="B5" s="13" t="s">
        <v>197</v>
      </c>
      <c r="C5" s="14">
        <v>45139</v>
      </c>
      <c r="D5" s="15" t="s">
        <v>29</v>
      </c>
      <c r="E5" s="16">
        <v>181</v>
      </c>
      <c r="F5" s="16">
        <v>186</v>
      </c>
      <c r="G5" s="16">
        <v>182</v>
      </c>
      <c r="H5" s="16">
        <v>186</v>
      </c>
      <c r="I5" s="16"/>
      <c r="J5" s="16"/>
      <c r="K5" s="19">
        <v>4</v>
      </c>
      <c r="L5" s="19">
        <v>735</v>
      </c>
      <c r="M5" s="20">
        <v>183.75</v>
      </c>
      <c r="N5" s="21">
        <v>5</v>
      </c>
      <c r="O5" s="22">
        <v>188.75</v>
      </c>
    </row>
    <row r="6" spans="1:17" x14ac:dyDescent="0.25">
      <c r="A6" s="12" t="s">
        <v>41</v>
      </c>
      <c r="B6" s="13" t="s">
        <v>197</v>
      </c>
      <c r="C6" s="14">
        <v>45174</v>
      </c>
      <c r="D6" s="15" t="s">
        <v>29</v>
      </c>
      <c r="E6" s="16">
        <v>186</v>
      </c>
      <c r="F6" s="16">
        <v>184</v>
      </c>
      <c r="G6" s="16">
        <v>189</v>
      </c>
      <c r="H6" s="16">
        <v>193</v>
      </c>
      <c r="I6" s="16"/>
      <c r="J6" s="16"/>
      <c r="K6" s="19">
        <v>4</v>
      </c>
      <c r="L6" s="19">
        <v>752</v>
      </c>
      <c r="M6" s="20">
        <v>188</v>
      </c>
      <c r="N6" s="21">
        <v>6</v>
      </c>
      <c r="O6" s="22">
        <v>194</v>
      </c>
    </row>
    <row r="8" spans="1:17" x14ac:dyDescent="0.25">
      <c r="K8" s="8">
        <f>SUM(K2:K7)</f>
        <v>20</v>
      </c>
      <c r="L8" s="8">
        <f>SUM(L2:L7)</f>
        <v>3720</v>
      </c>
      <c r="M8" s="11">
        <f>SUM(L8/K8)</f>
        <v>186</v>
      </c>
      <c r="N8" s="8">
        <f>SUM(N2:N7)</f>
        <v>32</v>
      </c>
      <c r="O8" s="11">
        <f>SUM(M8+N8)</f>
        <v>218</v>
      </c>
    </row>
  </sheetData>
  <protectedRanges>
    <protectedRange algorithmName="SHA-512" hashValue="ON39YdpmFHfN9f47KpiRvqrKx0V9+erV1CNkpWzYhW/Qyc6aT8rEyCrvauWSYGZK2ia3o7vd3akF07acHAFpOA==" saltValue="yVW9XmDwTqEnmpSGai0KYg==" spinCount="100000" sqref="C4 C5" name="Range1_49"/>
    <protectedRange algorithmName="SHA-512" hashValue="ON39YdpmFHfN9f47KpiRvqrKx0V9+erV1CNkpWzYhW/Qyc6aT8rEyCrvauWSYGZK2ia3o7vd3akF07acHAFpOA==" saltValue="yVW9XmDwTqEnmpSGai0KYg==" spinCount="100000" sqref="D4 D5" name="Range1_1_18"/>
    <protectedRange algorithmName="SHA-512" hashValue="ON39YdpmFHfN9f47KpiRvqrKx0V9+erV1CNkpWzYhW/Qyc6aT8rEyCrvauWSYGZK2ia3o7vd3akF07acHAFpOA==" saltValue="yVW9XmDwTqEnmpSGai0KYg==" spinCount="100000" sqref="B4 B5" name="Range1_2_2"/>
    <protectedRange algorithmName="SHA-512" hashValue="ON39YdpmFHfN9f47KpiRvqrKx0V9+erV1CNkpWzYhW/Qyc6aT8rEyCrvauWSYGZK2ia3o7vd3akF07acHAFpOA==" saltValue="yVW9XmDwTqEnmpSGai0KYg==" spinCount="100000" sqref="H4:J4 H5:J5" name="Range1_3_2_1"/>
    <protectedRange algorithmName="SHA-512" hashValue="ON39YdpmFHfN9f47KpiRvqrKx0V9+erV1CNkpWzYhW/Qyc6aT8rEyCrvauWSYGZK2ia3o7vd3akF07acHAFpOA==" saltValue="yVW9XmDwTqEnmpSGai0KYg==" spinCount="100000" sqref="E4:G4 E5:G5" name="Range1_3_1_1_1"/>
  </protectedRanges>
  <hyperlinks>
    <hyperlink ref="Q1" location="'National Rankings'!A1" display="Back to Ranking" xr:uid="{DE740F30-7001-48BB-92D2-786A85D3C45F}"/>
  </hyperlinks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F28AC-2F94-4C7A-81E9-48C3F86130FA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261</v>
      </c>
      <c r="C2" s="14">
        <v>45178</v>
      </c>
      <c r="D2" s="15" t="s">
        <v>94</v>
      </c>
      <c r="E2" s="16">
        <v>198.00040000000001</v>
      </c>
      <c r="F2" s="16">
        <v>196.00059999999999</v>
      </c>
      <c r="G2" s="16">
        <v>188.00030000000001</v>
      </c>
      <c r="H2" s="16"/>
      <c r="I2" s="16"/>
      <c r="J2" s="16"/>
      <c r="K2" s="19">
        <v>3</v>
      </c>
      <c r="L2" s="19">
        <v>582.00130000000001</v>
      </c>
      <c r="M2" s="20">
        <v>194.00043333333335</v>
      </c>
      <c r="N2" s="21">
        <v>4</v>
      </c>
      <c r="O2" s="22">
        <v>198.00043333333335</v>
      </c>
    </row>
    <row r="4" spans="1:17" x14ac:dyDescent="0.25">
      <c r="K4" s="8">
        <f>SUM(K2:K3)</f>
        <v>3</v>
      </c>
      <c r="L4" s="8">
        <f>SUM(L2:L3)</f>
        <v>582.00130000000001</v>
      </c>
      <c r="M4" s="7">
        <f>SUM(L4/K4)</f>
        <v>194.00043333333335</v>
      </c>
      <c r="N4" s="8">
        <f>SUM(N2:N3)</f>
        <v>4</v>
      </c>
      <c r="O4" s="11">
        <f>SUM(M4+N4)</f>
        <v>198.00043333333335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C04E32DD-AD26-4420-9F68-8E0CD90F7BE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C05E3A2-0F50-42A5-B8C9-814656164FD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933AE-C478-4EBD-8F97-245A1B454A21}">
  <dimension ref="A1:Q10"/>
  <sheetViews>
    <sheetView workbookViewId="0">
      <selection activeCell="K11" sqref="K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63" t="s">
        <v>41</v>
      </c>
      <c r="B2" s="34" t="s">
        <v>151</v>
      </c>
      <c r="C2" s="75">
        <v>45059</v>
      </c>
      <c r="D2" s="75" t="s">
        <v>147</v>
      </c>
      <c r="E2" s="64">
        <v>196</v>
      </c>
      <c r="F2" s="64">
        <v>194</v>
      </c>
      <c r="G2" s="64">
        <v>193</v>
      </c>
      <c r="H2" s="64">
        <v>195</v>
      </c>
      <c r="I2" s="64"/>
      <c r="J2" s="64"/>
      <c r="K2" s="77">
        <v>4</v>
      </c>
      <c r="L2" s="77">
        <v>778.01</v>
      </c>
      <c r="M2" s="78">
        <v>194.5025</v>
      </c>
      <c r="N2" s="79">
        <v>2</v>
      </c>
      <c r="O2" s="80">
        <v>198.5025</v>
      </c>
    </row>
    <row r="3" spans="1:17" x14ac:dyDescent="0.25">
      <c r="A3" s="12" t="s">
        <v>28</v>
      </c>
      <c r="B3" s="13" t="s">
        <v>199</v>
      </c>
      <c r="C3" s="14">
        <v>45087</v>
      </c>
      <c r="D3" s="15" t="s">
        <v>70</v>
      </c>
      <c r="E3" s="16">
        <v>194</v>
      </c>
      <c r="F3" s="16">
        <v>196</v>
      </c>
      <c r="G3" s="16">
        <v>196</v>
      </c>
      <c r="H3" s="16">
        <v>197</v>
      </c>
      <c r="I3" s="16"/>
      <c r="J3" s="16"/>
      <c r="K3" s="19">
        <v>4</v>
      </c>
      <c r="L3" s="19">
        <v>783</v>
      </c>
      <c r="M3" s="20">
        <v>195.75</v>
      </c>
      <c r="N3" s="21">
        <v>2</v>
      </c>
      <c r="O3" s="22">
        <v>197.75</v>
      </c>
    </row>
    <row r="4" spans="1:17" x14ac:dyDescent="0.25">
      <c r="A4" s="12" t="s">
        <v>28</v>
      </c>
      <c r="B4" s="13" t="s">
        <v>199</v>
      </c>
      <c r="C4" s="14">
        <v>45115</v>
      </c>
      <c r="D4" s="15" t="s">
        <v>70</v>
      </c>
      <c r="E4" s="16">
        <v>194</v>
      </c>
      <c r="F4" s="16">
        <v>192</v>
      </c>
      <c r="G4" s="85">
        <v>196</v>
      </c>
      <c r="H4" s="16">
        <v>192</v>
      </c>
      <c r="I4" s="16"/>
      <c r="J4" s="16"/>
      <c r="K4" s="19">
        <v>4</v>
      </c>
      <c r="L4" s="19">
        <v>774</v>
      </c>
      <c r="M4" s="20">
        <v>193.5</v>
      </c>
      <c r="N4" s="21">
        <v>2</v>
      </c>
      <c r="O4" s="22">
        <v>195.5</v>
      </c>
    </row>
    <row r="5" spans="1:17" x14ac:dyDescent="0.25">
      <c r="A5" s="12" t="s">
        <v>28</v>
      </c>
      <c r="B5" s="13" t="s">
        <v>199</v>
      </c>
      <c r="C5" s="14">
        <v>45150</v>
      </c>
      <c r="D5" s="15" t="s">
        <v>70</v>
      </c>
      <c r="E5" s="16">
        <v>195</v>
      </c>
      <c r="F5" s="45">
        <v>200</v>
      </c>
      <c r="G5" s="16">
        <v>194</v>
      </c>
      <c r="H5" s="16">
        <v>190</v>
      </c>
      <c r="I5" s="16"/>
      <c r="J5" s="16"/>
      <c r="K5" s="19">
        <v>4</v>
      </c>
      <c r="L5" s="19">
        <v>779</v>
      </c>
      <c r="M5" s="20">
        <v>194.75</v>
      </c>
      <c r="N5" s="21">
        <v>4</v>
      </c>
      <c r="O5" s="22">
        <v>198.75</v>
      </c>
    </row>
    <row r="6" spans="1:17" x14ac:dyDescent="0.25">
      <c r="A6" s="12" t="s">
        <v>28</v>
      </c>
      <c r="B6" s="13" t="s">
        <v>199</v>
      </c>
      <c r="C6" s="14">
        <v>45178</v>
      </c>
      <c r="D6" s="15" t="s">
        <v>70</v>
      </c>
      <c r="E6" s="16">
        <v>197</v>
      </c>
      <c r="F6" s="16">
        <v>192</v>
      </c>
      <c r="G6" s="16">
        <v>196</v>
      </c>
      <c r="H6" s="16">
        <v>194</v>
      </c>
      <c r="I6" s="16"/>
      <c r="J6" s="16"/>
      <c r="K6" s="19">
        <v>4</v>
      </c>
      <c r="L6" s="19">
        <v>779</v>
      </c>
      <c r="M6" s="20">
        <v>194.75</v>
      </c>
      <c r="N6" s="21">
        <v>2</v>
      </c>
      <c r="O6" s="22">
        <v>196.75</v>
      </c>
    </row>
    <row r="7" spans="1:17" x14ac:dyDescent="0.25">
      <c r="A7" s="12" t="s">
        <v>41</v>
      </c>
      <c r="B7" s="13" t="s">
        <v>151</v>
      </c>
      <c r="C7" s="14">
        <v>45206</v>
      </c>
      <c r="D7" s="15" t="s">
        <v>35</v>
      </c>
      <c r="E7" s="16">
        <v>192</v>
      </c>
      <c r="F7" s="16">
        <v>193</v>
      </c>
      <c r="G7" s="16">
        <v>188</v>
      </c>
      <c r="H7" s="16">
        <v>194</v>
      </c>
      <c r="I7" s="16"/>
      <c r="J7" s="16"/>
      <c r="K7" s="19">
        <v>4</v>
      </c>
      <c r="L7" s="19">
        <v>767</v>
      </c>
      <c r="M7" s="20">
        <v>191.75</v>
      </c>
      <c r="N7" s="21">
        <v>2</v>
      </c>
      <c r="O7" s="22">
        <v>193.75</v>
      </c>
    </row>
    <row r="8" spans="1:17" x14ac:dyDescent="0.25">
      <c r="A8" s="12" t="s">
        <v>41</v>
      </c>
      <c r="B8" s="13" t="s">
        <v>199</v>
      </c>
      <c r="C8" s="14">
        <v>45220</v>
      </c>
      <c r="D8" s="15" t="s">
        <v>70</v>
      </c>
      <c r="E8" s="16">
        <v>198</v>
      </c>
      <c r="F8" s="16">
        <v>195</v>
      </c>
      <c r="G8" s="16">
        <v>193</v>
      </c>
      <c r="H8" s="16">
        <v>198</v>
      </c>
      <c r="I8" s="16">
        <v>198</v>
      </c>
      <c r="J8" s="16">
        <v>194</v>
      </c>
      <c r="K8" s="19">
        <v>6</v>
      </c>
      <c r="L8" s="19">
        <v>1176</v>
      </c>
      <c r="M8" s="20">
        <v>196</v>
      </c>
      <c r="N8" s="21">
        <v>8</v>
      </c>
      <c r="O8" s="22">
        <v>204</v>
      </c>
    </row>
    <row r="10" spans="1:17" x14ac:dyDescent="0.25">
      <c r="K10" s="8">
        <f>SUM(K2:K9)</f>
        <v>30</v>
      </c>
      <c r="L10" s="8">
        <f>SUM(L2:L9)</f>
        <v>5836.01</v>
      </c>
      <c r="M10" s="7">
        <f>SUM(L10/K10)</f>
        <v>194.53366666666668</v>
      </c>
      <c r="N10" s="8">
        <f>SUM(N2:N9)</f>
        <v>22</v>
      </c>
      <c r="O10" s="11">
        <f>SUM(M10+N10)</f>
        <v>216.53366666666668</v>
      </c>
    </row>
  </sheetData>
  <protectedRanges>
    <protectedRange algorithmName="SHA-512" hashValue="ON39YdpmFHfN9f47KpiRvqrKx0V9+erV1CNkpWzYhW/Qyc6aT8rEyCrvauWSYGZK2ia3o7vd3akF07acHAFpOA==" saltValue="yVW9XmDwTqEnmpSGai0KYg==" spinCount="100000" sqref="B4:C4" name="Range1_11_1"/>
    <protectedRange algorithmName="SHA-512" hashValue="ON39YdpmFHfN9f47KpiRvqrKx0V9+erV1CNkpWzYhW/Qyc6aT8rEyCrvauWSYGZK2ia3o7vd3akF07acHAFpOA==" saltValue="yVW9XmDwTqEnmpSGai0KYg==" spinCount="100000" sqref="D4" name="Range1_1_6_1"/>
    <protectedRange algorithmName="SHA-512" hashValue="ON39YdpmFHfN9f47KpiRvqrKx0V9+erV1CNkpWzYhW/Qyc6aT8rEyCrvauWSYGZK2ia3o7vd3akF07acHAFpOA==" saltValue="yVW9XmDwTqEnmpSGai0KYg==" spinCount="100000" sqref="E4:J4" name="Range1_3_3_1"/>
    <protectedRange algorithmName="SHA-512" hashValue="ON39YdpmFHfN9f47KpiRvqrKx0V9+erV1CNkpWzYhW/Qyc6aT8rEyCrvauWSYGZK2ia3o7vd3akF07acHAFpOA==" saltValue="yVW9XmDwTqEnmpSGai0KYg==" spinCount="100000" sqref="B6:C6" name="Range1_12"/>
    <protectedRange algorithmName="SHA-512" hashValue="ON39YdpmFHfN9f47KpiRvqrKx0V9+erV1CNkpWzYhW/Qyc6aT8rEyCrvauWSYGZK2ia3o7vd3akF07acHAFpOA==" saltValue="yVW9XmDwTqEnmpSGai0KYg==" spinCount="100000" sqref="D6" name="Range1_1_7"/>
    <protectedRange algorithmName="SHA-512" hashValue="ON39YdpmFHfN9f47KpiRvqrKx0V9+erV1CNkpWzYhW/Qyc6aT8rEyCrvauWSYGZK2ia3o7vd3akF07acHAFpOA==" saltValue="yVW9XmDwTqEnmpSGai0KYg==" spinCount="100000" sqref="E6:J6" name="Range1_3_4"/>
    <protectedRange sqref="B7:C7" name="Range1_17"/>
    <protectedRange sqref="D7" name="Range1_1_12"/>
    <protectedRange sqref="E7:J7" name="Range1_3_4_1"/>
  </protectedRanges>
  <hyperlinks>
    <hyperlink ref="Q1" location="'National Rankings'!A1" display="Back to Ranking" xr:uid="{9D211FCA-300C-491A-BA3F-27977BE2584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82C3CE-A2A9-4011-B93E-0D4FEFCF708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6F689-2201-4191-B88A-1CDCCEDA8493}">
  <sheetPr codeName="Sheet10"/>
  <dimension ref="A1:Q39"/>
  <sheetViews>
    <sheetView topLeftCell="A27" workbookViewId="0">
      <selection activeCell="K40" sqref="K4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52</v>
      </c>
      <c r="C2" s="14">
        <v>44965</v>
      </c>
      <c r="D2" s="15" t="s">
        <v>50</v>
      </c>
      <c r="E2" s="16">
        <v>197.001</v>
      </c>
      <c r="F2" s="16">
        <v>196</v>
      </c>
      <c r="G2" s="16">
        <v>199</v>
      </c>
      <c r="H2" s="16">
        <v>197</v>
      </c>
      <c r="I2" s="16"/>
      <c r="J2" s="16"/>
      <c r="K2" s="19">
        <v>4</v>
      </c>
      <c r="L2" s="19">
        <v>789.00099999999998</v>
      </c>
      <c r="M2" s="20">
        <v>197.25024999999999</v>
      </c>
      <c r="N2" s="21">
        <v>5</v>
      </c>
      <c r="O2" s="22">
        <v>202.25024999999999</v>
      </c>
    </row>
    <row r="3" spans="1:17" x14ac:dyDescent="0.25">
      <c r="A3" s="12" t="s">
        <v>41</v>
      </c>
      <c r="B3" s="13" t="s">
        <v>52</v>
      </c>
      <c r="C3" s="14">
        <v>45007</v>
      </c>
      <c r="D3" s="15" t="s">
        <v>50</v>
      </c>
      <c r="E3" s="16">
        <v>194</v>
      </c>
      <c r="F3" s="16">
        <v>198</v>
      </c>
      <c r="G3" s="16">
        <v>195</v>
      </c>
      <c r="H3" s="16">
        <v>200</v>
      </c>
      <c r="I3" s="16"/>
      <c r="J3" s="16"/>
      <c r="K3" s="19">
        <v>4</v>
      </c>
      <c r="L3" s="19">
        <v>787</v>
      </c>
      <c r="M3" s="20">
        <v>196.75</v>
      </c>
      <c r="N3" s="21">
        <v>6</v>
      </c>
      <c r="O3" s="22">
        <v>202.75</v>
      </c>
    </row>
    <row r="4" spans="1:17" x14ac:dyDescent="0.25">
      <c r="A4" s="12" t="s">
        <v>41</v>
      </c>
      <c r="B4" s="13" t="s">
        <v>52</v>
      </c>
      <c r="C4" s="14">
        <v>45014</v>
      </c>
      <c r="D4" s="15" t="s">
        <v>50</v>
      </c>
      <c r="E4" s="16">
        <v>194</v>
      </c>
      <c r="F4" s="16">
        <v>197</v>
      </c>
      <c r="G4" s="16">
        <v>200</v>
      </c>
      <c r="H4" s="16">
        <v>198</v>
      </c>
      <c r="I4" s="16"/>
      <c r="J4" s="16"/>
      <c r="K4" s="19">
        <v>4</v>
      </c>
      <c r="L4" s="19">
        <v>789</v>
      </c>
      <c r="M4" s="20">
        <v>197.25</v>
      </c>
      <c r="N4" s="21">
        <v>9</v>
      </c>
      <c r="O4" s="22">
        <v>206.25</v>
      </c>
    </row>
    <row r="5" spans="1:17" x14ac:dyDescent="0.25">
      <c r="A5" s="12" t="s">
        <v>28</v>
      </c>
      <c r="B5" s="13" t="s">
        <v>52</v>
      </c>
      <c r="C5" s="14">
        <v>45021</v>
      </c>
      <c r="D5" s="15" t="s">
        <v>50</v>
      </c>
      <c r="E5" s="16">
        <v>190</v>
      </c>
      <c r="F5" s="16">
        <v>192</v>
      </c>
      <c r="G5" s="16">
        <v>191</v>
      </c>
      <c r="H5" s="16">
        <v>196</v>
      </c>
      <c r="I5" s="16"/>
      <c r="J5" s="16"/>
      <c r="K5" s="19">
        <v>4</v>
      </c>
      <c r="L5" s="19">
        <v>769</v>
      </c>
      <c r="M5" s="20">
        <v>192.25</v>
      </c>
      <c r="N5" s="21">
        <v>3</v>
      </c>
      <c r="O5" s="22">
        <v>195.25</v>
      </c>
    </row>
    <row r="6" spans="1:17" x14ac:dyDescent="0.25">
      <c r="A6" s="12" t="s">
        <v>28</v>
      </c>
      <c r="B6" s="13" t="s">
        <v>52</v>
      </c>
      <c r="C6" s="14">
        <v>45028</v>
      </c>
      <c r="D6" s="15" t="s">
        <v>50</v>
      </c>
      <c r="E6" s="16">
        <v>197</v>
      </c>
      <c r="F6" s="16">
        <v>198</v>
      </c>
      <c r="G6" s="16">
        <v>198</v>
      </c>
      <c r="H6" s="16">
        <v>198</v>
      </c>
      <c r="I6" s="16"/>
      <c r="J6" s="16"/>
      <c r="K6" s="19">
        <v>4</v>
      </c>
      <c r="L6" s="19">
        <v>791</v>
      </c>
      <c r="M6" s="20">
        <v>197.75</v>
      </c>
      <c r="N6" s="21">
        <v>4</v>
      </c>
      <c r="O6" s="22">
        <v>201.75</v>
      </c>
    </row>
    <row r="7" spans="1:17" x14ac:dyDescent="0.25">
      <c r="A7" s="65" t="s">
        <v>41</v>
      </c>
      <c r="B7" s="13" t="s">
        <v>52</v>
      </c>
      <c r="C7" s="67">
        <v>45035</v>
      </c>
      <c r="D7" s="68" t="s">
        <v>50</v>
      </c>
      <c r="E7" s="69">
        <v>196</v>
      </c>
      <c r="F7" s="69">
        <v>199</v>
      </c>
      <c r="G7" s="70">
        <v>200</v>
      </c>
      <c r="H7" s="69">
        <v>197</v>
      </c>
      <c r="I7" s="69"/>
      <c r="J7" s="69"/>
      <c r="K7" s="71">
        <v>4</v>
      </c>
      <c r="L7" s="71">
        <v>792</v>
      </c>
      <c r="M7" s="72">
        <v>198</v>
      </c>
      <c r="N7" s="73">
        <v>9</v>
      </c>
      <c r="O7" s="74">
        <v>207</v>
      </c>
    </row>
    <row r="8" spans="1:17" x14ac:dyDescent="0.25">
      <c r="A8" s="12" t="s">
        <v>28</v>
      </c>
      <c r="B8" s="13" t="s">
        <v>52</v>
      </c>
      <c r="C8" s="14">
        <v>45063</v>
      </c>
      <c r="D8" s="15" t="s">
        <v>50</v>
      </c>
      <c r="E8" s="64">
        <v>196</v>
      </c>
      <c r="F8" s="64">
        <v>196</v>
      </c>
      <c r="G8" s="64">
        <v>197</v>
      </c>
      <c r="H8" s="64">
        <v>198</v>
      </c>
      <c r="I8" s="16"/>
      <c r="J8" s="16"/>
      <c r="K8" s="19">
        <v>4</v>
      </c>
      <c r="L8" s="19">
        <v>787</v>
      </c>
      <c r="M8" s="20">
        <v>196.75</v>
      </c>
      <c r="N8" s="21">
        <v>2</v>
      </c>
      <c r="O8" s="22">
        <v>198.75</v>
      </c>
    </row>
    <row r="9" spans="1:17" x14ac:dyDescent="0.25">
      <c r="A9" s="12" t="s">
        <v>41</v>
      </c>
      <c r="B9" s="13" t="s">
        <v>52</v>
      </c>
      <c r="C9" s="75">
        <v>45077</v>
      </c>
      <c r="D9" s="76" t="s">
        <v>50</v>
      </c>
      <c r="E9" s="64">
        <v>198</v>
      </c>
      <c r="F9" s="64">
        <v>197</v>
      </c>
      <c r="G9" s="64">
        <v>198</v>
      </c>
      <c r="H9" s="64">
        <v>199</v>
      </c>
      <c r="I9" s="64"/>
      <c r="J9" s="64"/>
      <c r="K9" s="77">
        <v>4</v>
      </c>
      <c r="L9" s="77">
        <v>792</v>
      </c>
      <c r="M9" s="78">
        <v>198</v>
      </c>
      <c r="N9" s="79">
        <v>3</v>
      </c>
      <c r="O9" s="80">
        <v>201</v>
      </c>
    </row>
    <row r="10" spans="1:17" x14ac:dyDescent="0.25">
      <c r="A10" s="63" t="s">
        <v>41</v>
      </c>
      <c r="B10" s="13" t="s">
        <v>52</v>
      </c>
      <c r="C10" s="75">
        <v>45080</v>
      </c>
      <c r="D10" s="76" t="s">
        <v>123</v>
      </c>
      <c r="E10" s="64">
        <v>195</v>
      </c>
      <c r="F10" s="64">
        <v>196</v>
      </c>
      <c r="G10" s="64">
        <v>196</v>
      </c>
      <c r="H10" s="64">
        <v>196</v>
      </c>
      <c r="I10" s="64"/>
      <c r="J10" s="64"/>
      <c r="K10" s="77">
        <v>4</v>
      </c>
      <c r="L10" s="77">
        <v>783</v>
      </c>
      <c r="M10" s="78">
        <v>195.75</v>
      </c>
      <c r="N10" s="79">
        <v>3</v>
      </c>
      <c r="O10" s="80">
        <v>198.75</v>
      </c>
    </row>
    <row r="11" spans="1:17" x14ac:dyDescent="0.25">
      <c r="A11" s="12" t="s">
        <v>41</v>
      </c>
      <c r="B11" s="13" t="s">
        <v>52</v>
      </c>
      <c r="C11" s="75">
        <v>45091</v>
      </c>
      <c r="D11" s="76" t="s">
        <v>50</v>
      </c>
      <c r="E11" s="64">
        <v>193</v>
      </c>
      <c r="F11" s="64">
        <v>197</v>
      </c>
      <c r="G11" s="81">
        <v>200</v>
      </c>
      <c r="H11" s="64">
        <v>199.001</v>
      </c>
      <c r="I11" s="64"/>
      <c r="J11" s="64"/>
      <c r="K11" s="77">
        <v>4</v>
      </c>
      <c r="L11" s="77">
        <v>789.00099999999998</v>
      </c>
      <c r="M11" s="78">
        <v>197.25024999999999</v>
      </c>
      <c r="N11" s="79">
        <v>6</v>
      </c>
      <c r="O11" s="80">
        <v>203.25024999999999</v>
      </c>
    </row>
    <row r="12" spans="1:17" x14ac:dyDescent="0.25">
      <c r="A12" s="12" t="s">
        <v>41</v>
      </c>
      <c r="B12" s="13" t="s">
        <v>52</v>
      </c>
      <c r="C12" s="75">
        <v>45098</v>
      </c>
      <c r="D12" s="76" t="s">
        <v>50</v>
      </c>
      <c r="E12" s="64">
        <v>199.001</v>
      </c>
      <c r="F12" s="64">
        <v>197.001</v>
      </c>
      <c r="G12" s="64">
        <v>195</v>
      </c>
      <c r="H12" s="64">
        <v>198</v>
      </c>
      <c r="I12" s="64"/>
      <c r="J12" s="64"/>
      <c r="K12" s="77">
        <v>4</v>
      </c>
      <c r="L12" s="77">
        <v>789.00199999999995</v>
      </c>
      <c r="M12" s="78">
        <v>197.25049999999999</v>
      </c>
      <c r="N12" s="79">
        <v>9</v>
      </c>
      <c r="O12" s="80">
        <v>206.25049999999999</v>
      </c>
    </row>
    <row r="13" spans="1:17" x14ac:dyDescent="0.25">
      <c r="A13" s="12" t="s">
        <v>41</v>
      </c>
      <c r="B13" s="13" t="s">
        <v>52</v>
      </c>
      <c r="C13" s="75">
        <v>45101</v>
      </c>
      <c r="D13" s="76" t="s">
        <v>50</v>
      </c>
      <c r="E13" s="64">
        <v>195</v>
      </c>
      <c r="F13" s="64">
        <v>199.001</v>
      </c>
      <c r="G13" s="64">
        <v>199</v>
      </c>
      <c r="H13" s="64">
        <v>199</v>
      </c>
      <c r="I13" s="64"/>
      <c r="J13" s="64"/>
      <c r="K13" s="77">
        <v>4</v>
      </c>
      <c r="L13" s="77">
        <v>792.00099999999998</v>
      </c>
      <c r="M13" s="78">
        <v>198.00024999999999</v>
      </c>
      <c r="N13" s="79">
        <v>6</v>
      </c>
      <c r="O13" s="80">
        <v>204.00024999999999</v>
      </c>
    </row>
    <row r="14" spans="1:17" x14ac:dyDescent="0.25">
      <c r="A14" s="12" t="s">
        <v>41</v>
      </c>
      <c r="B14" s="13" t="s">
        <v>52</v>
      </c>
      <c r="C14" s="14">
        <v>45112</v>
      </c>
      <c r="D14" s="15" t="s">
        <v>50</v>
      </c>
      <c r="E14" s="16">
        <v>197</v>
      </c>
      <c r="F14" s="16">
        <v>199</v>
      </c>
      <c r="G14" s="16">
        <v>199</v>
      </c>
      <c r="H14" s="16">
        <v>199.001</v>
      </c>
      <c r="I14" s="16"/>
      <c r="J14" s="16"/>
      <c r="K14" s="19">
        <v>4</v>
      </c>
      <c r="L14" s="19">
        <v>794.00099999999998</v>
      </c>
      <c r="M14" s="20">
        <v>198.50024999999999</v>
      </c>
      <c r="N14" s="21">
        <v>7</v>
      </c>
      <c r="O14" s="22">
        <v>205.50024999999999</v>
      </c>
    </row>
    <row r="15" spans="1:17" x14ac:dyDescent="0.25">
      <c r="A15" s="12" t="s">
        <v>41</v>
      </c>
      <c r="B15" s="13" t="s">
        <v>52</v>
      </c>
      <c r="C15" s="14">
        <v>45119</v>
      </c>
      <c r="D15" s="15" t="s">
        <v>50</v>
      </c>
      <c r="E15" s="16">
        <v>196</v>
      </c>
      <c r="F15" s="16">
        <v>198</v>
      </c>
      <c r="G15" s="45">
        <v>200</v>
      </c>
      <c r="H15" s="16">
        <v>197</v>
      </c>
      <c r="I15" s="16"/>
      <c r="J15" s="16"/>
      <c r="K15" s="19">
        <v>4</v>
      </c>
      <c r="L15" s="19">
        <v>791</v>
      </c>
      <c r="M15" s="20">
        <v>197.75</v>
      </c>
      <c r="N15" s="21">
        <v>5</v>
      </c>
      <c r="O15" s="22">
        <v>202.75</v>
      </c>
    </row>
    <row r="16" spans="1:17" x14ac:dyDescent="0.25">
      <c r="A16" s="12" t="s">
        <v>41</v>
      </c>
      <c r="B16" s="13" t="s">
        <v>52</v>
      </c>
      <c r="C16" s="14">
        <v>45122</v>
      </c>
      <c r="D16" s="15" t="s">
        <v>50</v>
      </c>
      <c r="E16" s="16">
        <v>197</v>
      </c>
      <c r="F16" s="16">
        <v>197</v>
      </c>
      <c r="G16" s="16">
        <v>199</v>
      </c>
      <c r="H16" s="45">
        <v>200</v>
      </c>
      <c r="I16" s="16"/>
      <c r="J16" s="16"/>
      <c r="K16" s="19">
        <v>4</v>
      </c>
      <c r="L16" s="19">
        <v>793</v>
      </c>
      <c r="M16" s="20">
        <v>198.25</v>
      </c>
      <c r="N16" s="21">
        <v>9</v>
      </c>
      <c r="O16" s="22">
        <v>207.25</v>
      </c>
    </row>
    <row r="17" spans="1:15" x14ac:dyDescent="0.25">
      <c r="A17" s="12" t="s">
        <v>41</v>
      </c>
      <c r="B17" s="13" t="s">
        <v>52</v>
      </c>
      <c r="C17" s="14">
        <v>45126</v>
      </c>
      <c r="D17" s="15" t="s">
        <v>50</v>
      </c>
      <c r="E17" s="16">
        <v>194</v>
      </c>
      <c r="F17" s="16">
        <v>194</v>
      </c>
      <c r="G17" s="16">
        <v>199</v>
      </c>
      <c r="H17" s="45">
        <v>200</v>
      </c>
      <c r="I17" s="16"/>
      <c r="J17" s="16"/>
      <c r="K17" s="19">
        <v>4</v>
      </c>
      <c r="L17" s="19">
        <v>787</v>
      </c>
      <c r="M17" s="20">
        <v>196.75</v>
      </c>
      <c r="N17" s="21">
        <v>8</v>
      </c>
      <c r="O17" s="22">
        <v>204.75</v>
      </c>
    </row>
    <row r="18" spans="1:15" x14ac:dyDescent="0.25">
      <c r="A18" s="12" t="s">
        <v>41</v>
      </c>
      <c r="B18" s="13" t="s">
        <v>52</v>
      </c>
      <c r="C18" s="14">
        <v>45123</v>
      </c>
      <c r="D18" s="15" t="s">
        <v>154</v>
      </c>
      <c r="E18" s="16">
        <v>196</v>
      </c>
      <c r="F18" s="16">
        <v>198</v>
      </c>
      <c r="G18" s="16">
        <v>197</v>
      </c>
      <c r="H18" s="16">
        <v>198</v>
      </c>
      <c r="I18" s="16"/>
      <c r="J18" s="16"/>
      <c r="K18" s="19">
        <v>4</v>
      </c>
      <c r="L18" s="19">
        <v>789</v>
      </c>
      <c r="M18" s="20">
        <v>197.25</v>
      </c>
      <c r="N18" s="21">
        <v>4</v>
      </c>
      <c r="O18" s="22">
        <v>201.25</v>
      </c>
    </row>
    <row r="19" spans="1:15" x14ac:dyDescent="0.25">
      <c r="A19" s="12" t="s">
        <v>41</v>
      </c>
      <c r="B19" s="13" t="s">
        <v>52</v>
      </c>
      <c r="C19" s="14">
        <v>45140</v>
      </c>
      <c r="D19" s="15" t="s">
        <v>50</v>
      </c>
      <c r="E19" s="16">
        <v>199</v>
      </c>
      <c r="F19" s="16">
        <v>199.001</v>
      </c>
      <c r="G19" s="16">
        <v>194</v>
      </c>
      <c r="H19" s="16">
        <v>198</v>
      </c>
      <c r="I19" s="16"/>
      <c r="J19" s="16"/>
      <c r="K19" s="19">
        <v>4</v>
      </c>
      <c r="L19" s="19">
        <v>790.00099999999998</v>
      </c>
      <c r="M19" s="20">
        <v>197.50024999999999</v>
      </c>
      <c r="N19" s="21">
        <v>4</v>
      </c>
      <c r="O19" s="22">
        <v>201.50024999999999</v>
      </c>
    </row>
    <row r="20" spans="1:15" x14ac:dyDescent="0.25">
      <c r="A20" s="12" t="s">
        <v>41</v>
      </c>
      <c r="B20" s="13" t="s">
        <v>52</v>
      </c>
      <c r="C20" s="14">
        <v>45147</v>
      </c>
      <c r="D20" s="15" t="s">
        <v>50</v>
      </c>
      <c r="E20" s="16">
        <v>195</v>
      </c>
      <c r="F20" s="16">
        <v>199</v>
      </c>
      <c r="G20" s="16">
        <v>198</v>
      </c>
      <c r="H20" s="16">
        <v>197</v>
      </c>
      <c r="I20" s="16"/>
      <c r="J20" s="16"/>
      <c r="K20" s="19">
        <v>4</v>
      </c>
      <c r="L20" s="19">
        <v>789</v>
      </c>
      <c r="M20" s="20">
        <v>197.25</v>
      </c>
      <c r="N20" s="21">
        <v>2</v>
      </c>
      <c r="O20" s="22">
        <v>199.25</v>
      </c>
    </row>
    <row r="21" spans="1:15" x14ac:dyDescent="0.25">
      <c r="A21" s="12" t="s">
        <v>41</v>
      </c>
      <c r="B21" s="13" t="s">
        <v>52</v>
      </c>
      <c r="C21" s="14">
        <v>45154</v>
      </c>
      <c r="D21" s="15" t="s">
        <v>50</v>
      </c>
      <c r="E21" s="16">
        <v>197</v>
      </c>
      <c r="F21" s="16">
        <v>198</v>
      </c>
      <c r="G21" s="16">
        <v>196</v>
      </c>
      <c r="H21" s="45">
        <v>200</v>
      </c>
      <c r="I21" s="16"/>
      <c r="J21" s="16"/>
      <c r="K21" s="19">
        <v>4</v>
      </c>
      <c r="L21" s="19">
        <v>791</v>
      </c>
      <c r="M21" s="20">
        <v>197.75</v>
      </c>
      <c r="N21" s="21">
        <v>2</v>
      </c>
      <c r="O21" s="22">
        <v>199.75</v>
      </c>
    </row>
    <row r="22" spans="1:15" x14ac:dyDescent="0.25">
      <c r="A22" s="12" t="s">
        <v>41</v>
      </c>
      <c r="B22" s="13" t="s">
        <v>52</v>
      </c>
      <c r="C22" s="14">
        <v>45168</v>
      </c>
      <c r="D22" s="15" t="s">
        <v>50</v>
      </c>
      <c r="E22" s="16">
        <v>197</v>
      </c>
      <c r="F22" s="16">
        <v>196</v>
      </c>
      <c r="G22" s="16">
        <v>199</v>
      </c>
      <c r="H22" s="16">
        <v>199</v>
      </c>
      <c r="I22" s="16"/>
      <c r="J22" s="16"/>
      <c r="K22" s="19">
        <v>4</v>
      </c>
      <c r="L22" s="19">
        <v>791</v>
      </c>
      <c r="M22" s="20">
        <v>197.75</v>
      </c>
      <c r="N22" s="21">
        <v>9</v>
      </c>
      <c r="O22" s="22">
        <v>206.75</v>
      </c>
    </row>
    <row r="23" spans="1:15" x14ac:dyDescent="0.25">
      <c r="A23" s="12" t="s">
        <v>41</v>
      </c>
      <c r="B23" s="13" t="s">
        <v>52</v>
      </c>
      <c r="C23" s="14">
        <v>45171</v>
      </c>
      <c r="D23" s="15" t="s">
        <v>138</v>
      </c>
      <c r="E23" s="16">
        <v>192</v>
      </c>
      <c r="F23" s="16">
        <v>194</v>
      </c>
      <c r="G23" s="16">
        <v>197</v>
      </c>
      <c r="H23" s="16">
        <v>198</v>
      </c>
      <c r="I23" s="16">
        <v>198</v>
      </c>
      <c r="J23" s="16">
        <v>196</v>
      </c>
      <c r="K23" s="19">
        <v>6</v>
      </c>
      <c r="L23" s="19">
        <v>1175</v>
      </c>
      <c r="M23" s="20">
        <v>195.83333333333334</v>
      </c>
      <c r="N23" s="21">
        <v>4</v>
      </c>
      <c r="O23" s="22">
        <v>199.83333333333334</v>
      </c>
    </row>
    <row r="24" spans="1:15" x14ac:dyDescent="0.25">
      <c r="A24" s="12" t="s">
        <v>28</v>
      </c>
      <c r="B24" s="13" t="s">
        <v>52</v>
      </c>
      <c r="C24" s="14">
        <v>45175</v>
      </c>
      <c r="D24" s="15" t="s">
        <v>50</v>
      </c>
      <c r="E24" s="16">
        <v>197</v>
      </c>
      <c r="F24" s="16">
        <v>198.001</v>
      </c>
      <c r="G24" s="16">
        <v>197</v>
      </c>
      <c r="H24" s="16">
        <v>198</v>
      </c>
      <c r="I24" s="16"/>
      <c r="J24" s="16"/>
      <c r="K24" s="19">
        <v>4</v>
      </c>
      <c r="L24" s="19">
        <v>790.00099999999998</v>
      </c>
      <c r="M24" s="20">
        <v>197.50024999999999</v>
      </c>
      <c r="N24" s="21">
        <v>5</v>
      </c>
      <c r="O24" s="22">
        <v>202.50024999999999</v>
      </c>
    </row>
    <row r="25" spans="1:15" x14ac:dyDescent="0.25">
      <c r="A25" s="12" t="s">
        <v>41</v>
      </c>
      <c r="B25" s="13" t="s">
        <v>52</v>
      </c>
      <c r="C25" s="14">
        <v>8654</v>
      </c>
      <c r="D25" s="15" t="s">
        <v>51</v>
      </c>
      <c r="E25" s="16">
        <v>197</v>
      </c>
      <c r="F25" s="16">
        <v>197</v>
      </c>
      <c r="G25" s="16">
        <v>196</v>
      </c>
      <c r="H25" s="16">
        <v>199</v>
      </c>
      <c r="I25" s="16">
        <v>196</v>
      </c>
      <c r="J25" s="16">
        <v>195</v>
      </c>
      <c r="K25" s="19">
        <v>6</v>
      </c>
      <c r="L25" s="19">
        <v>1180</v>
      </c>
      <c r="M25" s="20">
        <v>196.66666666666666</v>
      </c>
      <c r="N25" s="21">
        <v>6</v>
      </c>
      <c r="O25" s="22">
        <v>206.66666666666666</v>
      </c>
    </row>
    <row r="26" spans="1:15" x14ac:dyDescent="0.25">
      <c r="A26" s="12" t="s">
        <v>41</v>
      </c>
      <c r="B26" s="13" t="s">
        <v>52</v>
      </c>
      <c r="C26" s="14">
        <v>45182</v>
      </c>
      <c r="D26" s="15" t="s">
        <v>50</v>
      </c>
      <c r="E26" s="16">
        <v>198</v>
      </c>
      <c r="F26" s="16">
        <v>193</v>
      </c>
      <c r="G26" s="16">
        <v>197</v>
      </c>
      <c r="H26" s="45">
        <v>200</v>
      </c>
      <c r="I26" s="16"/>
      <c r="J26" s="16"/>
      <c r="K26" s="19">
        <v>4</v>
      </c>
      <c r="L26" s="19">
        <v>788</v>
      </c>
      <c r="M26" s="20">
        <v>197</v>
      </c>
      <c r="N26" s="21">
        <v>4</v>
      </c>
      <c r="O26" s="22">
        <v>201</v>
      </c>
    </row>
    <row r="27" spans="1:15" x14ac:dyDescent="0.25">
      <c r="A27" s="12" t="s">
        <v>41</v>
      </c>
      <c r="B27" s="13" t="s">
        <v>52</v>
      </c>
      <c r="C27" s="14">
        <v>45185</v>
      </c>
      <c r="D27" s="15" t="s">
        <v>50</v>
      </c>
      <c r="E27" s="16">
        <v>197</v>
      </c>
      <c r="F27" s="16">
        <v>198</v>
      </c>
      <c r="G27" s="16">
        <v>198</v>
      </c>
      <c r="H27" s="45">
        <v>200</v>
      </c>
      <c r="I27" s="16">
        <v>198</v>
      </c>
      <c r="J27" s="16">
        <v>194</v>
      </c>
      <c r="K27" s="19">
        <v>6</v>
      </c>
      <c r="L27" s="19">
        <v>1185</v>
      </c>
      <c r="M27" s="20">
        <v>197.5</v>
      </c>
      <c r="N27" s="21">
        <v>4</v>
      </c>
      <c r="O27" s="22">
        <v>201.5</v>
      </c>
    </row>
    <row r="28" spans="1:15" x14ac:dyDescent="0.25">
      <c r="A28" s="12" t="s">
        <v>41</v>
      </c>
      <c r="B28" s="13" t="s">
        <v>52</v>
      </c>
      <c r="C28" s="14">
        <v>45189</v>
      </c>
      <c r="D28" s="15" t="s">
        <v>50</v>
      </c>
      <c r="E28" s="16">
        <v>196</v>
      </c>
      <c r="F28" s="16">
        <v>196</v>
      </c>
      <c r="G28" s="16">
        <v>199</v>
      </c>
      <c r="H28" s="45">
        <v>200</v>
      </c>
      <c r="I28" s="16"/>
      <c r="J28" s="16"/>
      <c r="K28" s="19">
        <v>4</v>
      </c>
      <c r="L28" s="19">
        <v>791</v>
      </c>
      <c r="M28" s="20">
        <v>197.75</v>
      </c>
      <c r="N28" s="21">
        <v>2</v>
      </c>
      <c r="O28" s="22">
        <v>199.75</v>
      </c>
    </row>
    <row r="29" spans="1:15" x14ac:dyDescent="0.25">
      <c r="A29" s="12" t="s">
        <v>41</v>
      </c>
      <c r="B29" s="13" t="s">
        <v>52</v>
      </c>
      <c r="C29" s="14">
        <v>45193</v>
      </c>
      <c r="D29" s="15" t="s">
        <v>123</v>
      </c>
      <c r="E29" s="16">
        <v>198</v>
      </c>
      <c r="F29" s="16">
        <v>194</v>
      </c>
      <c r="G29" s="16">
        <v>195</v>
      </c>
      <c r="H29" s="16">
        <v>198</v>
      </c>
      <c r="I29" s="16">
        <v>198</v>
      </c>
      <c r="J29" s="16">
        <v>195</v>
      </c>
      <c r="K29" s="19">
        <v>6</v>
      </c>
      <c r="L29" s="19">
        <v>1178</v>
      </c>
      <c r="M29" s="20">
        <v>196.33333333333334</v>
      </c>
      <c r="N29" s="21">
        <v>12</v>
      </c>
      <c r="O29" s="22">
        <v>208.33333333333334</v>
      </c>
    </row>
    <row r="30" spans="1:15" x14ac:dyDescent="0.25">
      <c r="A30" s="12" t="s">
        <v>28</v>
      </c>
      <c r="B30" s="13" t="s">
        <v>52</v>
      </c>
      <c r="C30" s="14">
        <v>45203</v>
      </c>
      <c r="D30" s="15" t="s">
        <v>50</v>
      </c>
      <c r="E30" s="45">
        <v>200.001</v>
      </c>
      <c r="F30" s="16">
        <v>199</v>
      </c>
      <c r="G30" s="16">
        <v>196</v>
      </c>
      <c r="H30" s="16">
        <v>198</v>
      </c>
      <c r="I30" s="16"/>
      <c r="J30" s="16"/>
      <c r="K30" s="19">
        <v>4</v>
      </c>
      <c r="L30" s="19">
        <v>793.00099999999998</v>
      </c>
      <c r="M30" s="20">
        <v>198.25024999999999</v>
      </c>
      <c r="N30" s="21">
        <v>5</v>
      </c>
      <c r="O30" s="22">
        <v>203.25024999999999</v>
      </c>
    </row>
    <row r="31" spans="1:15" x14ac:dyDescent="0.25">
      <c r="A31" s="12" t="s">
        <v>41</v>
      </c>
      <c r="B31" s="13" t="s">
        <v>52</v>
      </c>
      <c r="C31" s="14">
        <v>45206</v>
      </c>
      <c r="D31" s="15" t="s">
        <v>123</v>
      </c>
      <c r="E31" s="16">
        <v>191</v>
      </c>
      <c r="F31" s="16">
        <v>192</v>
      </c>
      <c r="G31" s="16">
        <v>197</v>
      </c>
      <c r="H31" s="16">
        <v>194</v>
      </c>
      <c r="I31" s="16"/>
      <c r="J31" s="16"/>
      <c r="K31" s="19">
        <v>4</v>
      </c>
      <c r="L31" s="19">
        <v>774</v>
      </c>
      <c r="M31" s="20">
        <v>193.5</v>
      </c>
      <c r="N31" s="21">
        <v>6</v>
      </c>
      <c r="O31" s="22">
        <v>199.5</v>
      </c>
    </row>
    <row r="32" spans="1:15" x14ac:dyDescent="0.25">
      <c r="A32" s="12" t="s">
        <v>41</v>
      </c>
      <c r="B32" s="13" t="s">
        <v>52</v>
      </c>
      <c r="C32" s="14">
        <v>45210</v>
      </c>
      <c r="D32" s="15" t="s">
        <v>50</v>
      </c>
      <c r="E32" s="16">
        <v>195</v>
      </c>
      <c r="F32" s="16">
        <v>193</v>
      </c>
      <c r="G32" s="16">
        <v>197</v>
      </c>
      <c r="H32" s="16">
        <v>196</v>
      </c>
      <c r="I32" s="16"/>
      <c r="J32" s="16"/>
      <c r="K32" s="19">
        <v>4</v>
      </c>
      <c r="L32" s="19">
        <v>781</v>
      </c>
      <c r="M32" s="20">
        <v>195.25</v>
      </c>
      <c r="N32" s="21">
        <v>2</v>
      </c>
      <c r="O32" s="22">
        <v>197.25</v>
      </c>
    </row>
    <row r="33" spans="1:15" x14ac:dyDescent="0.25">
      <c r="A33" s="12" t="s">
        <v>41</v>
      </c>
      <c r="B33" s="13" t="s">
        <v>52</v>
      </c>
      <c r="C33" s="14">
        <v>45217</v>
      </c>
      <c r="D33" s="15" t="s">
        <v>50</v>
      </c>
      <c r="E33" s="16">
        <v>199</v>
      </c>
      <c r="F33" s="16">
        <v>192</v>
      </c>
      <c r="G33" s="16">
        <v>197</v>
      </c>
      <c r="H33" s="16">
        <v>199</v>
      </c>
      <c r="I33" s="16"/>
      <c r="J33" s="16"/>
      <c r="K33" s="19">
        <v>4</v>
      </c>
      <c r="L33" s="19">
        <v>787</v>
      </c>
      <c r="M33" s="20">
        <v>196.75</v>
      </c>
      <c r="N33" s="21">
        <v>4</v>
      </c>
      <c r="O33" s="22">
        <v>200.75</v>
      </c>
    </row>
    <row r="34" spans="1:15" x14ac:dyDescent="0.25">
      <c r="A34" s="12" t="s">
        <v>41</v>
      </c>
      <c r="B34" s="13" t="s">
        <v>52</v>
      </c>
      <c r="C34" s="14">
        <v>45220</v>
      </c>
      <c r="D34" s="15" t="s">
        <v>50</v>
      </c>
      <c r="E34" s="16">
        <v>193</v>
      </c>
      <c r="F34" s="16">
        <v>0</v>
      </c>
      <c r="G34" s="16">
        <v>0</v>
      </c>
      <c r="H34" s="16">
        <v>0</v>
      </c>
      <c r="I34" s="16"/>
      <c r="J34" s="16"/>
      <c r="K34" s="19">
        <v>4</v>
      </c>
      <c r="L34" s="19">
        <v>193</v>
      </c>
      <c r="M34" s="20">
        <v>48.25</v>
      </c>
      <c r="N34" s="21">
        <v>2</v>
      </c>
      <c r="O34" s="22">
        <v>50.25</v>
      </c>
    </row>
    <row r="35" spans="1:15" x14ac:dyDescent="0.25">
      <c r="A35" s="12" t="s">
        <v>41</v>
      </c>
      <c r="B35" s="13" t="s">
        <v>52</v>
      </c>
      <c r="C35" s="14">
        <v>45231</v>
      </c>
      <c r="D35" s="15" t="s">
        <v>50</v>
      </c>
      <c r="E35" s="16">
        <v>193</v>
      </c>
      <c r="F35" s="16">
        <v>195</v>
      </c>
      <c r="G35" s="16">
        <v>196</v>
      </c>
      <c r="H35" s="16">
        <v>194</v>
      </c>
      <c r="I35" s="16"/>
      <c r="J35" s="16"/>
      <c r="K35" s="19">
        <v>4</v>
      </c>
      <c r="L35" s="19">
        <v>778</v>
      </c>
      <c r="M35" s="20">
        <v>194.5</v>
      </c>
      <c r="N35" s="21">
        <v>2</v>
      </c>
      <c r="O35" s="22">
        <v>196.5</v>
      </c>
    </row>
    <row r="36" spans="1:15" x14ac:dyDescent="0.25">
      <c r="A36" s="12" t="s">
        <v>41</v>
      </c>
      <c r="B36" s="13" t="s">
        <v>52</v>
      </c>
      <c r="C36" s="14">
        <v>45248</v>
      </c>
      <c r="D36" s="15" t="s">
        <v>50</v>
      </c>
      <c r="E36" s="16">
        <v>193</v>
      </c>
      <c r="F36" s="16">
        <v>198</v>
      </c>
      <c r="G36" s="16">
        <v>193</v>
      </c>
      <c r="H36" s="45">
        <v>200</v>
      </c>
      <c r="I36" s="16"/>
      <c r="J36" s="16"/>
      <c r="K36" s="19">
        <v>4</v>
      </c>
      <c r="L36" s="19">
        <v>784</v>
      </c>
      <c r="M36" s="20">
        <v>196</v>
      </c>
      <c r="N36" s="21">
        <v>2</v>
      </c>
      <c r="O36" s="22">
        <v>198</v>
      </c>
    </row>
    <row r="37" spans="1:15" x14ac:dyDescent="0.25">
      <c r="A37" s="12" t="s">
        <v>41</v>
      </c>
      <c r="B37" s="13" t="s">
        <v>52</v>
      </c>
      <c r="C37" s="14">
        <v>45259</v>
      </c>
      <c r="D37" s="15" t="s">
        <v>50</v>
      </c>
      <c r="E37" s="16">
        <v>195</v>
      </c>
      <c r="F37" s="16">
        <v>194</v>
      </c>
      <c r="G37" s="16">
        <v>194</v>
      </c>
      <c r="H37" s="16">
        <v>194</v>
      </c>
      <c r="I37" s="16"/>
      <c r="J37" s="16"/>
      <c r="K37" s="19">
        <v>4</v>
      </c>
      <c r="L37" s="19">
        <v>777</v>
      </c>
      <c r="M37" s="20">
        <v>194.25</v>
      </c>
      <c r="N37" s="21">
        <v>2</v>
      </c>
      <c r="O37" s="22">
        <v>196.25</v>
      </c>
    </row>
    <row r="39" spans="1:15" x14ac:dyDescent="0.25">
      <c r="K39" s="8">
        <f>SUM(K2:K38)</f>
        <v>152</v>
      </c>
      <c r="L39" s="8">
        <f>SUM(L2:L38)</f>
        <v>29318.009000000002</v>
      </c>
      <c r="M39" s="7">
        <f>SUM(L39/K39)</f>
        <v>192.88163815789474</v>
      </c>
      <c r="N39" s="8">
        <f>SUM(N2:N38)</f>
        <v>177</v>
      </c>
      <c r="O39" s="11">
        <f>SUM(M39+N39)</f>
        <v>369.88163815789471</v>
      </c>
    </row>
  </sheetData>
  <protectedRanges>
    <protectedRange algorithmName="SHA-512" hashValue="ON39YdpmFHfN9f47KpiRvqrKx0V9+erV1CNkpWzYhW/Qyc6aT8rEyCrvauWSYGZK2ia3o7vd3akF07acHAFpOA==" saltValue="yVW9XmDwTqEnmpSGai0KYg==" spinCount="100000" sqref="C8:D9 I8:J9" name="Range1_8_1"/>
    <protectedRange algorithmName="SHA-512" hashValue="ON39YdpmFHfN9f47KpiRvqrKx0V9+erV1CNkpWzYhW/Qyc6aT8rEyCrvauWSYGZK2ia3o7vd3akF07acHAFpOA==" saltValue="yVW9XmDwTqEnmpSGai0KYg==" spinCount="100000" sqref="E8:H9" name="Range1_3_2_1"/>
    <protectedRange algorithmName="SHA-512" hashValue="ON39YdpmFHfN9f47KpiRvqrKx0V9+erV1CNkpWzYhW/Qyc6aT8rEyCrvauWSYGZK2ia3o7vd3akF07acHAFpOA==" saltValue="yVW9XmDwTqEnmpSGai0KYg==" spinCount="100000" sqref="C12:C13" name="Range1_9"/>
    <protectedRange algorithmName="SHA-512" hashValue="ON39YdpmFHfN9f47KpiRvqrKx0V9+erV1CNkpWzYhW/Qyc6aT8rEyCrvauWSYGZK2ia3o7vd3akF07acHAFpOA==" saltValue="yVW9XmDwTqEnmpSGai0KYg==" spinCount="100000" sqref="D12:D13" name="Range1_1_2"/>
    <protectedRange algorithmName="SHA-512" hashValue="ON39YdpmFHfN9f47KpiRvqrKx0V9+erV1CNkpWzYhW/Qyc6aT8rEyCrvauWSYGZK2ia3o7vd3akF07acHAFpOA==" saltValue="yVW9XmDwTqEnmpSGai0KYg==" spinCount="100000" sqref="E12:J13" name="Range1_3_2"/>
    <protectedRange algorithmName="SHA-512" hashValue="ON39YdpmFHfN9f47KpiRvqrKx0V9+erV1CNkpWzYhW/Qyc6aT8rEyCrvauWSYGZK2ia3o7vd3akF07acHAFpOA==" saltValue="yVW9XmDwTqEnmpSGai0KYg==" spinCount="100000" sqref="C14" name="Range1_46"/>
    <protectedRange algorithmName="SHA-512" hashValue="ON39YdpmFHfN9f47KpiRvqrKx0V9+erV1CNkpWzYhW/Qyc6aT8rEyCrvauWSYGZK2ia3o7vd3akF07acHAFpOA==" saltValue="yVW9XmDwTqEnmpSGai0KYg==" spinCount="100000" sqref="D14" name="Range1_1_15"/>
    <protectedRange algorithmName="SHA-512" hashValue="ON39YdpmFHfN9f47KpiRvqrKx0V9+erV1CNkpWzYhW/Qyc6aT8rEyCrvauWSYGZK2ia3o7vd3akF07acHAFpOA==" saltValue="yVW9XmDwTqEnmpSGai0KYg==" spinCount="100000" sqref="H14:J14" name="Range1_3_15"/>
    <protectedRange algorithmName="SHA-512" hashValue="ON39YdpmFHfN9f47KpiRvqrKx0V9+erV1CNkpWzYhW/Qyc6aT8rEyCrvauWSYGZK2ia3o7vd3akF07acHAFpOA==" saltValue="yVW9XmDwTqEnmpSGai0KYg==" spinCount="100000" sqref="E14:G14" name="Range1_3_1_3"/>
    <protectedRange algorithmName="SHA-512" hashValue="ON39YdpmFHfN9f47KpiRvqrKx0V9+erV1CNkpWzYhW/Qyc6aT8rEyCrvauWSYGZK2ia3o7vd3akF07acHAFpOA==" saltValue="yVW9XmDwTqEnmpSGai0KYg==" spinCount="100000" sqref="C20:C21" name="Range1_13"/>
    <protectedRange algorithmName="SHA-512" hashValue="ON39YdpmFHfN9f47KpiRvqrKx0V9+erV1CNkpWzYhW/Qyc6aT8rEyCrvauWSYGZK2ia3o7vd3akF07acHAFpOA==" saltValue="yVW9XmDwTqEnmpSGai0KYg==" spinCount="100000" sqref="D20:D21" name="Range1_1_8"/>
    <protectedRange algorithmName="SHA-512" hashValue="ON39YdpmFHfN9f47KpiRvqrKx0V9+erV1CNkpWzYhW/Qyc6aT8rEyCrvauWSYGZK2ia3o7vd3akF07acHAFpOA==" saltValue="yVW9XmDwTqEnmpSGai0KYg==" spinCount="100000" sqref="E20:J21" name="Range1_3_4"/>
    <protectedRange sqref="C31" name="Range1_12"/>
    <protectedRange sqref="D31" name="Range1_1_8_1"/>
    <protectedRange sqref="E31:J31" name="Range1_3_3"/>
    <protectedRange algorithmName="SHA-512" hashValue="ON39YdpmFHfN9f47KpiRvqrKx0V9+erV1CNkpWzYhW/Qyc6aT8rEyCrvauWSYGZK2ia3o7vd3akF07acHAFpOA==" saltValue="yVW9XmDwTqEnmpSGai0KYg==" spinCount="100000" sqref="I32:J32 C32" name="Range1_7"/>
    <protectedRange algorithmName="SHA-512" hashValue="ON39YdpmFHfN9f47KpiRvqrKx0V9+erV1CNkpWzYhW/Qyc6aT8rEyCrvauWSYGZK2ia3o7vd3akF07acHAFpOA==" saltValue="yVW9XmDwTqEnmpSGai0KYg==" spinCount="100000" sqref="D32" name="Range1_1_4"/>
    <protectedRange algorithmName="SHA-512" hashValue="ON39YdpmFHfN9f47KpiRvqrKx0V9+erV1CNkpWzYhW/Qyc6aT8rEyCrvauWSYGZK2ia3o7vd3akF07acHAFpOA==" saltValue="yVW9XmDwTqEnmpSGai0KYg==" spinCount="100000" sqref="E32:H32" name="Range1_3_1"/>
  </protectedRanges>
  <sortState xmlns:xlrd2="http://schemas.microsoft.com/office/spreadsheetml/2017/richdata2" ref="A2:O4">
    <sortCondition ref="C2:C4"/>
  </sortState>
  <conditionalFormatting sqref="I2:I4">
    <cfRule type="top10" dxfId="291" priority="45" rank="1"/>
  </conditionalFormatting>
  <conditionalFormatting sqref="I5">
    <cfRule type="top10" dxfId="290" priority="40" rank="1"/>
  </conditionalFormatting>
  <conditionalFormatting sqref="I6:I7">
    <cfRule type="top10" dxfId="289" priority="31" rank="1"/>
  </conditionalFormatting>
  <conditionalFormatting sqref="I8:I9">
    <cfRule type="top10" dxfId="288" priority="25" rank="1"/>
  </conditionalFormatting>
  <conditionalFormatting sqref="I12:I13">
    <cfRule type="top10" dxfId="287" priority="18" rank="1"/>
  </conditionalFormatting>
  <conditionalFormatting sqref="I14">
    <cfRule type="top10" dxfId="286" priority="13" rank="1"/>
  </conditionalFormatting>
  <conditionalFormatting sqref="I20:I22">
    <cfRule type="top10" dxfId="285" priority="4" rank="1"/>
  </conditionalFormatting>
  <conditionalFormatting sqref="I2:J4">
    <cfRule type="cellIs" dxfId="284" priority="43" operator="greaterThanOrEqual">
      <formula>200</formula>
    </cfRule>
  </conditionalFormatting>
  <conditionalFormatting sqref="I5:J5">
    <cfRule type="cellIs" dxfId="283" priority="35" operator="greaterThanOrEqual">
      <formula>193</formula>
    </cfRule>
  </conditionalFormatting>
  <conditionalFormatting sqref="I6:J7">
    <cfRule type="cellIs" dxfId="282" priority="29" operator="greaterThanOrEqual">
      <formula>200</formula>
    </cfRule>
  </conditionalFormatting>
  <conditionalFormatting sqref="I12:J14">
    <cfRule type="cellIs" dxfId="281" priority="9" operator="greaterThanOrEqual">
      <formula>200</formula>
    </cfRule>
  </conditionalFormatting>
  <conditionalFormatting sqref="I20:J22">
    <cfRule type="cellIs" dxfId="280" priority="2" operator="greaterThanOrEqual">
      <formula>200</formula>
    </cfRule>
  </conditionalFormatting>
  <conditionalFormatting sqref="J2:J4">
    <cfRule type="top10" dxfId="279" priority="44" rank="1"/>
  </conditionalFormatting>
  <conditionalFormatting sqref="J5">
    <cfRule type="top10" dxfId="278" priority="41" rank="1"/>
  </conditionalFormatting>
  <conditionalFormatting sqref="J6:J7">
    <cfRule type="top10" dxfId="277" priority="30" rank="1"/>
  </conditionalFormatting>
  <conditionalFormatting sqref="J8:J9">
    <cfRule type="top10" dxfId="276" priority="26" rank="1"/>
  </conditionalFormatting>
  <conditionalFormatting sqref="J12:J13">
    <cfRule type="top10" dxfId="275" priority="17" rank="1"/>
  </conditionalFormatting>
  <conditionalFormatting sqref="J14">
    <cfRule type="top10" dxfId="274" priority="12" rank="1"/>
  </conditionalFormatting>
  <conditionalFormatting sqref="J20:J22">
    <cfRule type="top10" dxfId="273" priority="3" rank="1"/>
  </conditionalFormatting>
  <hyperlinks>
    <hyperlink ref="Q1" location="'National Rankings'!A1" display="Back to Ranking" xr:uid="{53653121-DD69-4C7E-928F-2FD527828831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50BAB6-329E-45DB-B5A2-078309D859F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BAC53-6E8E-4908-95CE-F04AE497DB25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231</v>
      </c>
      <c r="C2" s="14">
        <v>45130</v>
      </c>
      <c r="D2" s="15" t="s">
        <v>34</v>
      </c>
      <c r="E2" s="16">
        <v>189</v>
      </c>
      <c r="F2" s="16">
        <v>188</v>
      </c>
      <c r="G2" s="16">
        <v>186</v>
      </c>
      <c r="H2" s="16">
        <v>190</v>
      </c>
      <c r="I2" s="16"/>
      <c r="J2" s="16"/>
      <c r="K2" s="19">
        <v>4</v>
      </c>
      <c r="L2" s="19">
        <v>753</v>
      </c>
      <c r="M2" s="20">
        <v>188.25</v>
      </c>
      <c r="N2" s="21">
        <v>2</v>
      </c>
      <c r="O2" s="22">
        <v>190.25</v>
      </c>
    </row>
    <row r="4" spans="1:17" x14ac:dyDescent="0.25">
      <c r="K4" s="8">
        <f>SUM(K2:K3)</f>
        <v>4</v>
      </c>
      <c r="L4" s="8">
        <f>SUM(L2:L3)</f>
        <v>753</v>
      </c>
      <c r="M4" s="7">
        <f>SUM(L4/K4)</f>
        <v>188.25</v>
      </c>
      <c r="N4" s="8">
        <f>SUM(N2:N3)</f>
        <v>2</v>
      </c>
      <c r="O4" s="11">
        <f>SUM(M4+N4)</f>
        <v>190.25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2_4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2:J2" name="Range1_3_1_3"/>
  </protectedRanges>
  <conditionalFormatting sqref="I2">
    <cfRule type="top10" dxfId="71" priority="4" rank="1"/>
  </conditionalFormatting>
  <conditionalFormatting sqref="J2">
    <cfRule type="top10" dxfId="70" priority="5" rank="1"/>
  </conditionalFormatting>
  <hyperlinks>
    <hyperlink ref="Q1" location="'National Rankings'!A1" display="Back to Ranking" xr:uid="{E538B167-9265-4F80-A4EF-4817B488C28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92869C-C7B2-4B8F-9843-3B4B14A2216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55942-6586-4163-A8F0-731E3DD2F63B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259</v>
      </c>
      <c r="C2" s="14">
        <v>45171</v>
      </c>
      <c r="D2" s="15" t="s">
        <v>138</v>
      </c>
      <c r="E2" s="16">
        <v>199</v>
      </c>
      <c r="F2" s="16">
        <v>199</v>
      </c>
      <c r="G2" s="16">
        <v>197</v>
      </c>
      <c r="H2" s="16">
        <v>195</v>
      </c>
      <c r="I2" s="16">
        <v>192</v>
      </c>
      <c r="J2" s="16">
        <v>192</v>
      </c>
      <c r="K2" s="19">
        <v>6</v>
      </c>
      <c r="L2" s="19">
        <v>1174</v>
      </c>
      <c r="M2" s="20">
        <v>195.66666666666666</v>
      </c>
      <c r="N2" s="21">
        <v>4</v>
      </c>
      <c r="O2" s="22">
        <v>199.66666666666666</v>
      </c>
    </row>
    <row r="4" spans="1:17" x14ac:dyDescent="0.25">
      <c r="K4" s="8">
        <f>SUM(K2:K3)</f>
        <v>6</v>
      </c>
      <c r="L4" s="8">
        <f>SUM(L2:L3)</f>
        <v>1174</v>
      </c>
      <c r="M4" s="7">
        <f>SUM(L4/K4)</f>
        <v>195.66666666666666</v>
      </c>
      <c r="N4" s="8">
        <f>SUM(N2:N3)</f>
        <v>4</v>
      </c>
      <c r="O4" s="11">
        <f>SUM(M4+N4)</f>
        <v>199.66666666666666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69"/>
    <protectedRange algorithmName="SHA-512" hashValue="ON39YdpmFHfN9f47KpiRvqrKx0V9+erV1CNkpWzYhW/Qyc6aT8rEyCrvauWSYGZK2ia3o7vd3akF07acHAFpOA==" saltValue="yVW9XmDwTqEnmpSGai0KYg==" spinCount="100000" sqref="D2" name="Range1_1_33"/>
    <protectedRange algorithmName="SHA-512" hashValue="ON39YdpmFHfN9f47KpiRvqrKx0V9+erV1CNkpWzYhW/Qyc6aT8rEyCrvauWSYGZK2ia3o7vd3akF07acHAFpOA==" saltValue="yVW9XmDwTqEnmpSGai0KYg==" spinCount="100000" sqref="E2:H2" name="Range1_3_19"/>
  </protectedRanges>
  <hyperlinks>
    <hyperlink ref="Q1" location="'National Rankings'!A1" display="Back to Ranking" xr:uid="{FFE58D0C-4D83-47A4-8A67-F1B07B142A4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49DEA10-A821-45DB-81C5-86B127C8081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46781-BE27-465B-8B38-27E2C6082AB3}">
  <dimension ref="A1:Q5"/>
  <sheetViews>
    <sheetView workbookViewId="0">
      <selection activeCell="K6" sqref="K6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28</v>
      </c>
      <c r="B2" s="13" t="s">
        <v>203</v>
      </c>
      <c r="C2" s="14">
        <v>45087</v>
      </c>
      <c r="D2" s="15" t="s">
        <v>70</v>
      </c>
      <c r="E2" s="16">
        <v>195</v>
      </c>
      <c r="F2" s="16">
        <v>195</v>
      </c>
      <c r="G2" s="16">
        <v>194</v>
      </c>
      <c r="H2" s="16">
        <v>196</v>
      </c>
      <c r="I2" s="16"/>
      <c r="J2" s="16"/>
      <c r="K2" s="19">
        <v>4</v>
      </c>
      <c r="L2" s="19">
        <v>780</v>
      </c>
      <c r="M2" s="20">
        <v>195</v>
      </c>
      <c r="N2" s="21">
        <v>2</v>
      </c>
      <c r="O2" s="22">
        <v>197</v>
      </c>
    </row>
    <row r="3" spans="1:17" x14ac:dyDescent="0.25">
      <c r="A3" s="12" t="s">
        <v>28</v>
      </c>
      <c r="B3" s="13" t="s">
        <v>203</v>
      </c>
      <c r="C3" s="14">
        <v>45178</v>
      </c>
      <c r="D3" s="15" t="s">
        <v>70</v>
      </c>
      <c r="E3" s="16">
        <v>188</v>
      </c>
      <c r="F3" s="16">
        <v>189</v>
      </c>
      <c r="G3" s="16">
        <v>191</v>
      </c>
      <c r="H3" s="16">
        <v>190</v>
      </c>
      <c r="I3" s="16"/>
      <c r="J3" s="16"/>
      <c r="K3" s="19">
        <v>4</v>
      </c>
      <c r="L3" s="19">
        <v>758</v>
      </c>
      <c r="M3" s="20">
        <v>189.5</v>
      </c>
      <c r="N3" s="21">
        <v>2</v>
      </c>
      <c r="O3" s="22">
        <v>191.5</v>
      </c>
    </row>
    <row r="5" spans="1:17" x14ac:dyDescent="0.25">
      <c r="K5" s="8">
        <f>SUM(K2:K4)</f>
        <v>8</v>
      </c>
      <c r="L5" s="8">
        <f>SUM(L2:L4)</f>
        <v>1538</v>
      </c>
      <c r="M5" s="11">
        <f>SUM(L5/K5)</f>
        <v>192.25</v>
      </c>
      <c r="N5" s="8">
        <f>SUM(N2:N4)</f>
        <v>4</v>
      </c>
      <c r="O5" s="11">
        <f>SUM(M5+N5)</f>
        <v>196.25</v>
      </c>
    </row>
  </sheetData>
  <protectedRanges>
    <protectedRange algorithmName="SHA-512" hashValue="ON39YdpmFHfN9f47KpiRvqrKx0V9+erV1CNkpWzYhW/Qyc6aT8rEyCrvauWSYGZK2ia3o7vd3akF07acHAFpOA==" saltValue="yVW9XmDwTqEnmpSGai0KYg==" spinCount="100000" sqref="B3:C3" name="Range1_12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J3" name="Range1_3_4"/>
  </protectedRanges>
  <hyperlinks>
    <hyperlink ref="Q1" location="'National Rankings'!A1" display="Back to Ranking" xr:uid="{DB28EEDD-75EB-4C69-8229-0C9DEF987058}"/>
  </hyperlinks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CEB94-D470-4AF7-8A62-86855E4E8CB7}">
  <dimension ref="A1:Q13"/>
  <sheetViews>
    <sheetView workbookViewId="0">
      <selection activeCell="K14" sqref="K14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63" t="s">
        <v>41</v>
      </c>
      <c r="B2" s="34" t="s">
        <v>174</v>
      </c>
      <c r="C2" s="75">
        <v>45080</v>
      </c>
      <c r="D2" s="76" t="s">
        <v>35</v>
      </c>
      <c r="E2" s="64">
        <v>197</v>
      </c>
      <c r="F2" s="64">
        <v>192</v>
      </c>
      <c r="G2" s="64">
        <v>189</v>
      </c>
      <c r="H2" s="64">
        <v>192</v>
      </c>
      <c r="I2" s="64"/>
      <c r="J2" s="64"/>
      <c r="K2" s="77">
        <v>4</v>
      </c>
      <c r="L2" s="77">
        <v>770</v>
      </c>
      <c r="M2" s="78">
        <v>192.5</v>
      </c>
      <c r="N2" s="79">
        <v>2</v>
      </c>
      <c r="O2" s="80">
        <v>194.5</v>
      </c>
    </row>
    <row r="3" spans="1:17" x14ac:dyDescent="0.25">
      <c r="A3" s="12" t="s">
        <v>28</v>
      </c>
      <c r="B3" s="13" t="s">
        <v>174</v>
      </c>
      <c r="C3" s="14">
        <v>45087</v>
      </c>
      <c r="D3" s="15" t="s">
        <v>70</v>
      </c>
      <c r="E3" s="16">
        <v>198</v>
      </c>
      <c r="F3" s="16">
        <v>197</v>
      </c>
      <c r="G3" s="16">
        <v>199</v>
      </c>
      <c r="H3" s="16">
        <v>199</v>
      </c>
      <c r="I3" s="16"/>
      <c r="J3" s="16"/>
      <c r="K3" s="19">
        <v>4</v>
      </c>
      <c r="L3" s="19">
        <v>793</v>
      </c>
      <c r="M3" s="20">
        <v>198.25</v>
      </c>
      <c r="N3" s="21">
        <v>7</v>
      </c>
      <c r="O3" s="22">
        <v>205.25</v>
      </c>
    </row>
    <row r="4" spans="1:17" x14ac:dyDescent="0.25">
      <c r="A4" s="63" t="s">
        <v>41</v>
      </c>
      <c r="B4" s="13" t="s">
        <v>174</v>
      </c>
      <c r="C4" s="14">
        <v>45108</v>
      </c>
      <c r="D4" s="15" t="s">
        <v>35</v>
      </c>
      <c r="E4" s="16">
        <v>198</v>
      </c>
      <c r="F4" s="16">
        <v>195</v>
      </c>
      <c r="G4" s="16">
        <v>196</v>
      </c>
      <c r="H4" s="16">
        <v>196</v>
      </c>
      <c r="I4" s="16"/>
      <c r="J4" s="16"/>
      <c r="K4" s="19">
        <v>4</v>
      </c>
      <c r="L4" s="19">
        <v>785</v>
      </c>
      <c r="M4" s="20">
        <v>196.25</v>
      </c>
      <c r="N4" s="21">
        <v>4</v>
      </c>
      <c r="O4" s="22">
        <v>200.25</v>
      </c>
    </row>
    <row r="5" spans="1:17" x14ac:dyDescent="0.25">
      <c r="A5" s="12" t="s">
        <v>28</v>
      </c>
      <c r="B5" s="13" t="s">
        <v>174</v>
      </c>
      <c r="C5" s="14">
        <v>45115</v>
      </c>
      <c r="D5" s="15" t="s">
        <v>70</v>
      </c>
      <c r="E5" s="16">
        <v>193</v>
      </c>
      <c r="F5" s="16">
        <v>195</v>
      </c>
      <c r="G5" s="16">
        <v>196</v>
      </c>
      <c r="H5" s="16">
        <v>188</v>
      </c>
      <c r="I5" s="16"/>
      <c r="J5" s="16"/>
      <c r="K5" s="19">
        <v>4</v>
      </c>
      <c r="L5" s="19">
        <v>772</v>
      </c>
      <c r="M5" s="20">
        <v>193</v>
      </c>
      <c r="N5" s="21">
        <v>2</v>
      </c>
      <c r="O5" s="22">
        <v>195</v>
      </c>
    </row>
    <row r="6" spans="1:17" x14ac:dyDescent="0.25">
      <c r="A6" s="12" t="s">
        <v>41</v>
      </c>
      <c r="B6" s="13" t="s">
        <v>174</v>
      </c>
      <c r="C6" s="14">
        <v>45150</v>
      </c>
      <c r="D6" s="15" t="s">
        <v>70</v>
      </c>
      <c r="E6" s="16">
        <v>195</v>
      </c>
      <c r="F6" s="16">
        <v>193</v>
      </c>
      <c r="G6" s="16">
        <v>191</v>
      </c>
      <c r="H6" s="16">
        <v>194</v>
      </c>
      <c r="I6" s="16"/>
      <c r="J6" s="16"/>
      <c r="K6" s="19">
        <v>4</v>
      </c>
      <c r="L6" s="19">
        <v>773</v>
      </c>
      <c r="M6" s="20">
        <v>193.25</v>
      </c>
      <c r="N6" s="21">
        <v>2</v>
      </c>
      <c r="O6" s="22">
        <v>195.25</v>
      </c>
    </row>
    <row r="7" spans="1:17" x14ac:dyDescent="0.25">
      <c r="A7" s="12" t="s">
        <v>28</v>
      </c>
      <c r="B7" s="13" t="s">
        <v>174</v>
      </c>
      <c r="C7" s="14">
        <v>45178</v>
      </c>
      <c r="D7" s="15" t="s">
        <v>70</v>
      </c>
      <c r="E7" s="16">
        <v>196</v>
      </c>
      <c r="F7" s="16">
        <v>196</v>
      </c>
      <c r="G7" s="16">
        <v>196</v>
      </c>
      <c r="H7" s="16">
        <v>192</v>
      </c>
      <c r="I7" s="16"/>
      <c r="J7" s="16"/>
      <c r="K7" s="19">
        <v>4</v>
      </c>
      <c r="L7" s="19">
        <v>780</v>
      </c>
      <c r="M7" s="20">
        <v>195</v>
      </c>
      <c r="N7" s="21">
        <v>2</v>
      </c>
      <c r="O7" s="22">
        <v>197</v>
      </c>
    </row>
    <row r="8" spans="1:17" x14ac:dyDescent="0.25">
      <c r="A8" s="12" t="s">
        <v>41</v>
      </c>
      <c r="B8" s="13" t="s">
        <v>174</v>
      </c>
      <c r="C8" s="14">
        <v>45185</v>
      </c>
      <c r="D8" s="15" t="s">
        <v>35</v>
      </c>
      <c r="E8" s="16">
        <v>194</v>
      </c>
      <c r="F8" s="16">
        <v>199</v>
      </c>
      <c r="G8" s="16">
        <v>194</v>
      </c>
      <c r="H8" s="16">
        <v>196</v>
      </c>
      <c r="I8" s="16"/>
      <c r="J8" s="16"/>
      <c r="K8" s="19">
        <v>4</v>
      </c>
      <c r="L8" s="19">
        <v>783</v>
      </c>
      <c r="M8" s="20">
        <v>195.75</v>
      </c>
      <c r="N8" s="21">
        <v>5</v>
      </c>
      <c r="O8" s="22">
        <v>200.75</v>
      </c>
    </row>
    <row r="9" spans="1:17" x14ac:dyDescent="0.25">
      <c r="A9" s="12" t="s">
        <v>41</v>
      </c>
      <c r="B9" s="13" t="s">
        <v>174</v>
      </c>
      <c r="C9" s="14">
        <v>45206</v>
      </c>
      <c r="D9" s="15" t="s">
        <v>35</v>
      </c>
      <c r="E9" s="16">
        <v>194</v>
      </c>
      <c r="F9" s="16">
        <v>193</v>
      </c>
      <c r="G9" s="16">
        <v>194</v>
      </c>
      <c r="H9" s="16">
        <v>189</v>
      </c>
      <c r="I9" s="16"/>
      <c r="J9" s="16"/>
      <c r="K9" s="19">
        <v>4</v>
      </c>
      <c r="L9" s="19">
        <v>770</v>
      </c>
      <c r="M9" s="20">
        <v>192.5</v>
      </c>
      <c r="N9" s="21">
        <v>2</v>
      </c>
      <c r="O9" s="22">
        <v>194.5</v>
      </c>
    </row>
    <row r="10" spans="1:17" x14ac:dyDescent="0.25">
      <c r="A10" s="12" t="s">
        <v>41</v>
      </c>
      <c r="B10" s="13" t="s">
        <v>174</v>
      </c>
      <c r="C10" s="14">
        <v>45220</v>
      </c>
      <c r="D10" s="15" t="s">
        <v>70</v>
      </c>
      <c r="E10" s="16">
        <v>197</v>
      </c>
      <c r="F10" s="16">
        <v>199</v>
      </c>
      <c r="G10" s="16">
        <v>195</v>
      </c>
      <c r="H10" s="16">
        <v>198</v>
      </c>
      <c r="I10" s="16">
        <v>196</v>
      </c>
      <c r="J10" s="16">
        <v>195</v>
      </c>
      <c r="K10" s="19">
        <v>6</v>
      </c>
      <c r="L10" s="19">
        <v>1180</v>
      </c>
      <c r="M10" s="20">
        <v>196.66666666666666</v>
      </c>
      <c r="N10" s="21">
        <v>10</v>
      </c>
      <c r="O10" s="22">
        <v>206.66666666666666</v>
      </c>
    </row>
    <row r="11" spans="1:17" x14ac:dyDescent="0.25">
      <c r="A11" s="12" t="s">
        <v>41</v>
      </c>
      <c r="B11" s="13" t="s">
        <v>174</v>
      </c>
      <c r="C11" s="14">
        <v>45234</v>
      </c>
      <c r="D11" s="15" t="s">
        <v>35</v>
      </c>
      <c r="E11" s="16">
        <v>198.01</v>
      </c>
      <c r="F11" s="16">
        <v>197.01</v>
      </c>
      <c r="G11" s="16">
        <v>194</v>
      </c>
      <c r="H11" s="16">
        <v>193</v>
      </c>
      <c r="I11" s="16"/>
      <c r="J11" s="16"/>
      <c r="K11" s="19">
        <v>4</v>
      </c>
      <c r="L11" s="19">
        <v>782.02</v>
      </c>
      <c r="M11" s="20">
        <v>195.505</v>
      </c>
      <c r="N11" s="21">
        <v>6</v>
      </c>
      <c r="O11" s="22">
        <v>201.505</v>
      </c>
    </row>
    <row r="13" spans="1:17" x14ac:dyDescent="0.25">
      <c r="K13" s="8">
        <f>SUM(K2:K12)</f>
        <v>42</v>
      </c>
      <c r="L13" s="8">
        <f>SUM(L2:L12)</f>
        <v>8188.02</v>
      </c>
      <c r="M13" s="11">
        <f>SUM(L13/K13)</f>
        <v>194.95285714285714</v>
      </c>
      <c r="N13" s="8">
        <f>SUM(N2:N12)</f>
        <v>42</v>
      </c>
      <c r="O13" s="11">
        <f>SUM(M13+N13)</f>
        <v>236.95285714285714</v>
      </c>
    </row>
  </sheetData>
  <protectedRanges>
    <protectedRange algorithmName="SHA-512" hashValue="ON39YdpmFHfN9f47KpiRvqrKx0V9+erV1CNkpWzYhW/Qyc6aT8rEyCrvauWSYGZK2ia3o7vd3akF07acHAFpOA==" saltValue="yVW9XmDwTqEnmpSGai0KYg==" spinCount="100000" sqref="B5:C5 B6" name="Range1_11_1"/>
    <protectedRange algorithmName="SHA-512" hashValue="ON39YdpmFHfN9f47KpiRvqrKx0V9+erV1CNkpWzYhW/Qyc6aT8rEyCrvauWSYGZK2ia3o7vd3akF07acHAFpOA==" saltValue="yVW9XmDwTqEnmpSGai0KYg==" spinCount="100000" sqref="D5" name="Range1_1_6_1"/>
    <protectedRange algorithmName="SHA-512" hashValue="ON39YdpmFHfN9f47KpiRvqrKx0V9+erV1CNkpWzYhW/Qyc6aT8rEyCrvauWSYGZK2ia3o7vd3akF07acHAFpOA==" saltValue="yVW9XmDwTqEnmpSGai0KYg==" spinCount="100000" sqref="E5:J5" name="Range1_3_3_1"/>
    <protectedRange algorithmName="SHA-512" hashValue="ON39YdpmFHfN9f47KpiRvqrKx0V9+erV1CNkpWzYhW/Qyc6aT8rEyCrvauWSYGZK2ia3o7vd3akF07acHAFpOA==" saltValue="yVW9XmDwTqEnmpSGai0KYg==" spinCount="100000" sqref="B7:C7 B8:B9" name="Range1_12"/>
    <protectedRange algorithmName="SHA-512" hashValue="ON39YdpmFHfN9f47KpiRvqrKx0V9+erV1CNkpWzYhW/Qyc6aT8rEyCrvauWSYGZK2ia3o7vd3akF07acHAFpOA==" saltValue="yVW9XmDwTqEnmpSGai0KYg==" spinCount="100000" sqref="D7" name="Range1_1_7"/>
    <protectedRange algorithmName="SHA-512" hashValue="ON39YdpmFHfN9f47KpiRvqrKx0V9+erV1CNkpWzYhW/Qyc6aT8rEyCrvauWSYGZK2ia3o7vd3akF07acHAFpOA==" saltValue="yVW9XmDwTqEnmpSGai0KYg==" spinCount="100000" sqref="E7:J7" name="Range1_3_4"/>
    <protectedRange sqref="C9" name="Range1_17"/>
    <protectedRange sqref="D9" name="Range1_1_12"/>
    <protectedRange sqref="E9:J9" name="Range1_3_4_1"/>
  </protectedRanges>
  <hyperlinks>
    <hyperlink ref="Q1" location="'National Rankings'!A1" display="Back to Ranking" xr:uid="{867C96CB-72AE-4BFA-99DD-9FAC0E1B5897}"/>
  </hyperlinks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1F998-5B66-411D-B43B-6A8352B72C8C}">
  <dimension ref="A1:Q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63" t="s">
        <v>41</v>
      </c>
      <c r="B2" s="34" t="s">
        <v>166</v>
      </c>
      <c r="C2" s="75">
        <v>45066</v>
      </c>
      <c r="D2" s="76" t="s">
        <v>64</v>
      </c>
      <c r="E2" s="64">
        <v>194</v>
      </c>
      <c r="F2" s="64">
        <v>190</v>
      </c>
      <c r="G2" s="64">
        <v>188</v>
      </c>
      <c r="H2" s="64">
        <v>191</v>
      </c>
      <c r="I2" s="64"/>
      <c r="J2" s="64"/>
      <c r="K2" s="77">
        <v>4</v>
      </c>
      <c r="L2" s="77">
        <v>763</v>
      </c>
      <c r="M2" s="78">
        <v>190.75</v>
      </c>
      <c r="N2" s="79">
        <v>2</v>
      </c>
      <c r="O2" s="80">
        <v>192.75</v>
      </c>
    </row>
    <row r="3" spans="1:17" x14ac:dyDescent="0.25">
      <c r="A3" s="12" t="s">
        <v>41</v>
      </c>
      <c r="B3" s="13" t="s">
        <v>166</v>
      </c>
      <c r="C3" s="14">
        <v>45129</v>
      </c>
      <c r="D3" s="15" t="s">
        <v>64</v>
      </c>
      <c r="E3" s="16">
        <v>186</v>
      </c>
      <c r="F3" s="16">
        <v>194</v>
      </c>
      <c r="G3" s="16">
        <v>198</v>
      </c>
      <c r="H3" s="16">
        <v>194</v>
      </c>
      <c r="I3" s="16">
        <v>189</v>
      </c>
      <c r="J3" s="16">
        <v>194</v>
      </c>
      <c r="K3" s="19">
        <v>6</v>
      </c>
      <c r="L3" s="19">
        <v>1155</v>
      </c>
      <c r="M3" s="20">
        <v>192.5</v>
      </c>
      <c r="N3" s="21">
        <v>4</v>
      </c>
      <c r="O3" s="22">
        <v>196.5</v>
      </c>
    </row>
    <row r="5" spans="1:17" x14ac:dyDescent="0.25">
      <c r="K5" s="8">
        <f>SUM(K2:K4)</f>
        <v>10</v>
      </c>
      <c r="L5" s="8">
        <f>SUM(L2:L4)</f>
        <v>1918</v>
      </c>
      <c r="M5" s="11">
        <f>SUM(L5/K5)</f>
        <v>191.8</v>
      </c>
      <c r="N5" s="8">
        <f>SUM(N2:N4)</f>
        <v>6</v>
      </c>
      <c r="O5" s="11">
        <f>SUM(M5+N5)</f>
        <v>197.8</v>
      </c>
    </row>
  </sheetData>
  <hyperlinks>
    <hyperlink ref="Q1" location="'National Rankings'!A1" display="Back to Ranking" xr:uid="{84B1AC08-E42E-46B4-9180-A7AFCB49A0D6}"/>
  </hyperlinks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89676-A979-4DB7-B6D9-DCDDC76CD8A4}">
  <dimension ref="A1:Q4"/>
  <sheetViews>
    <sheetView workbookViewId="0">
      <selection activeCell="K5" sqref="K5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34" t="s">
        <v>191</v>
      </c>
      <c r="C2" s="75">
        <v>45069</v>
      </c>
      <c r="D2" s="76" t="s">
        <v>146</v>
      </c>
      <c r="E2" s="64">
        <v>197</v>
      </c>
      <c r="F2" s="64">
        <v>193.001</v>
      </c>
      <c r="G2" s="64">
        <v>195</v>
      </c>
      <c r="H2" s="64"/>
      <c r="I2" s="64"/>
      <c r="J2" s="64"/>
      <c r="K2" s="77">
        <v>3</v>
      </c>
      <c r="L2" s="77">
        <v>585.00099999999998</v>
      </c>
      <c r="M2" s="78">
        <v>195.00033333333332</v>
      </c>
      <c r="N2" s="79">
        <v>2</v>
      </c>
      <c r="O2" s="80">
        <v>197.00033333333332</v>
      </c>
    </row>
    <row r="4" spans="1:17" x14ac:dyDescent="0.25">
      <c r="K4" s="8">
        <f>SUM(K2:K3)</f>
        <v>3</v>
      </c>
      <c r="L4" s="8">
        <f>SUM(L2:L3)</f>
        <v>585.00099999999998</v>
      </c>
      <c r="M4" s="11">
        <f>SUM(L4/K4)</f>
        <v>195.00033333333332</v>
      </c>
      <c r="N4" s="8">
        <f>SUM(N2:N3)</f>
        <v>2</v>
      </c>
      <c r="O4" s="11">
        <f>SUM(M4+N4)</f>
        <v>197.00033333333332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H2:J2" name="Range1_3_11_1"/>
    <protectedRange algorithmName="SHA-512" hashValue="ON39YdpmFHfN9f47KpiRvqrKx0V9+erV1CNkpWzYhW/Qyc6aT8rEyCrvauWSYGZK2ia3o7vd3akF07acHAFpOA==" saltValue="yVW9XmDwTqEnmpSGai0KYg==" spinCount="100000" sqref="B2" name="Range1_2_1_1"/>
    <protectedRange algorithmName="SHA-512" hashValue="ON39YdpmFHfN9f47KpiRvqrKx0V9+erV1CNkpWzYhW/Qyc6aT8rEyCrvauWSYGZK2ia3o7vd3akF07acHAFpOA==" saltValue="yVW9XmDwTqEnmpSGai0KYg==" spinCount="100000" sqref="E2:G2" name="Range1_3_1_1_1"/>
  </protectedRanges>
  <conditionalFormatting sqref="H2">
    <cfRule type="top10" dxfId="69" priority="8" rank="1"/>
  </conditionalFormatting>
  <conditionalFormatting sqref="H2:J2">
    <cfRule type="cellIs" dxfId="68" priority="2" operator="greaterThanOrEqual">
      <formula>200</formula>
    </cfRule>
  </conditionalFormatting>
  <conditionalFormatting sqref="I2">
    <cfRule type="top10" dxfId="67" priority="7" rank="1"/>
  </conditionalFormatting>
  <conditionalFormatting sqref="J2">
    <cfRule type="top10" dxfId="66" priority="6" rank="1"/>
  </conditionalFormatting>
  <hyperlinks>
    <hyperlink ref="Q1" location="'National Rankings'!A1" display="Back to Ranking" xr:uid="{E29C3382-40BC-40C9-8EC9-99818BA4DC3F}"/>
  </hyperlinks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AF712-AE3E-4246-808D-29E40D44F261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34" t="s">
        <v>169</v>
      </c>
      <c r="C2" s="75">
        <v>45074</v>
      </c>
      <c r="D2" s="76" t="s">
        <v>117</v>
      </c>
      <c r="E2" s="64">
        <v>193</v>
      </c>
      <c r="F2" s="64">
        <v>195</v>
      </c>
      <c r="G2" s="64">
        <v>191</v>
      </c>
      <c r="H2" s="64">
        <v>191</v>
      </c>
      <c r="I2" s="64"/>
      <c r="J2" s="64"/>
      <c r="K2" s="77">
        <v>4</v>
      </c>
      <c r="L2" s="77">
        <v>770</v>
      </c>
      <c r="M2" s="78">
        <v>192.5</v>
      </c>
      <c r="N2" s="79">
        <v>2</v>
      </c>
      <c r="O2" s="80">
        <v>194.5</v>
      </c>
    </row>
    <row r="3" spans="1:17" x14ac:dyDescent="0.25">
      <c r="A3" s="12" t="s">
        <v>41</v>
      </c>
      <c r="B3" s="13" t="s">
        <v>169</v>
      </c>
      <c r="C3" s="14">
        <v>45165</v>
      </c>
      <c r="D3" s="15" t="s">
        <v>117</v>
      </c>
      <c r="E3" s="16">
        <v>190</v>
      </c>
      <c r="F3" s="16">
        <v>195</v>
      </c>
      <c r="G3" s="16">
        <v>196</v>
      </c>
      <c r="H3" s="16">
        <v>198</v>
      </c>
      <c r="I3" s="16"/>
      <c r="J3" s="16"/>
      <c r="K3" s="19">
        <v>4</v>
      </c>
      <c r="L3" s="19">
        <v>779</v>
      </c>
      <c r="M3" s="20">
        <v>194.75</v>
      </c>
      <c r="N3" s="21">
        <v>6</v>
      </c>
      <c r="O3" s="22">
        <v>200.75</v>
      </c>
    </row>
    <row r="5" spans="1:17" x14ac:dyDescent="0.25">
      <c r="K5" s="8">
        <f>SUM(K2:K4)</f>
        <v>8</v>
      </c>
      <c r="L5" s="8">
        <f>SUM(L2:L4)</f>
        <v>1549</v>
      </c>
      <c r="M5" s="7">
        <f>SUM(L5/K5)</f>
        <v>193.625</v>
      </c>
      <c r="N5" s="8">
        <f>SUM(N2:N4)</f>
        <v>8</v>
      </c>
      <c r="O5" s="11">
        <f>SUM(M5+N5)</f>
        <v>201.625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B3:C3" name="Range1_2_4"/>
    <protectedRange algorithmName="SHA-512" hashValue="ON39YdpmFHfN9f47KpiRvqrKx0V9+erV1CNkpWzYhW/Qyc6aT8rEyCrvauWSYGZK2ia3o7vd3akF07acHAFpOA==" saltValue="yVW9XmDwTqEnmpSGai0KYg==" spinCount="100000" sqref="D2 D3" name="Range1_1_3_2"/>
    <protectedRange algorithmName="SHA-512" hashValue="ON39YdpmFHfN9f47KpiRvqrKx0V9+erV1CNkpWzYhW/Qyc6aT8rEyCrvauWSYGZK2ia3o7vd3akF07acHAFpOA==" saltValue="yVW9XmDwTqEnmpSGai0KYg==" spinCount="100000" sqref="E2:J2 E3:J3" name="Range1_3_1_3"/>
  </protectedRanges>
  <conditionalFormatting sqref="I2:I3">
    <cfRule type="top10" dxfId="65" priority="4" rank="1"/>
  </conditionalFormatting>
  <conditionalFormatting sqref="J2:J3">
    <cfRule type="top10" dxfId="64" priority="5" rank="1"/>
  </conditionalFormatting>
  <hyperlinks>
    <hyperlink ref="Q1" location="'National Rankings'!A1" display="Back to Ranking" xr:uid="{4BFE1719-0A44-45A4-8298-86E89650B5A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84CBB3-A23F-41F3-B10E-1D3A3CEA839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C7228-A873-49C9-B614-3E341FA96985}">
  <dimension ref="A1:Q8"/>
  <sheetViews>
    <sheetView workbookViewId="0">
      <selection activeCell="K9" sqref="K9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63" t="s">
        <v>41</v>
      </c>
      <c r="B2" s="34" t="s">
        <v>175</v>
      </c>
      <c r="C2" s="75">
        <v>45080</v>
      </c>
      <c r="D2" s="76" t="s">
        <v>123</v>
      </c>
      <c r="E2" s="64">
        <v>191</v>
      </c>
      <c r="F2" s="64">
        <v>191</v>
      </c>
      <c r="G2" s="64">
        <v>197</v>
      </c>
      <c r="H2" s="64">
        <v>193</v>
      </c>
      <c r="I2" s="64"/>
      <c r="J2" s="64"/>
      <c r="K2" s="77">
        <v>4</v>
      </c>
      <c r="L2" s="77">
        <v>772</v>
      </c>
      <c r="M2" s="78">
        <v>193</v>
      </c>
      <c r="N2" s="79">
        <v>2</v>
      </c>
      <c r="O2" s="80">
        <v>195</v>
      </c>
    </row>
    <row r="3" spans="1:17" x14ac:dyDescent="0.25">
      <c r="A3" s="12" t="s">
        <v>41</v>
      </c>
      <c r="B3" s="34" t="s">
        <v>175</v>
      </c>
      <c r="C3" s="75">
        <v>45108</v>
      </c>
      <c r="D3" s="76" t="s">
        <v>123</v>
      </c>
      <c r="E3" s="64">
        <v>192</v>
      </c>
      <c r="F3" s="64">
        <v>187</v>
      </c>
      <c r="G3" s="64">
        <v>191</v>
      </c>
      <c r="H3" s="64">
        <v>191</v>
      </c>
      <c r="I3" s="64"/>
      <c r="J3" s="64"/>
      <c r="K3" s="77">
        <v>4</v>
      </c>
      <c r="L3" s="77">
        <v>761</v>
      </c>
      <c r="M3" s="78">
        <v>190.25</v>
      </c>
      <c r="N3" s="79">
        <v>2</v>
      </c>
      <c r="O3" s="80">
        <v>192.25</v>
      </c>
    </row>
    <row r="4" spans="1:17" x14ac:dyDescent="0.25">
      <c r="A4" s="12" t="s">
        <v>41</v>
      </c>
      <c r="B4" s="34" t="s">
        <v>175</v>
      </c>
      <c r="C4" s="14">
        <v>45150</v>
      </c>
      <c r="D4" s="15" t="s">
        <v>50</v>
      </c>
      <c r="E4" s="44">
        <v>192</v>
      </c>
      <c r="F4" s="44">
        <v>195</v>
      </c>
      <c r="G4" s="44">
        <v>188</v>
      </c>
      <c r="H4" s="44">
        <v>183</v>
      </c>
      <c r="I4" s="88">
        <v>193</v>
      </c>
      <c r="J4" s="88">
        <v>193</v>
      </c>
      <c r="K4" s="19">
        <v>6</v>
      </c>
      <c r="L4" s="19">
        <v>1144</v>
      </c>
      <c r="M4" s="20">
        <v>190.66666666666666</v>
      </c>
      <c r="N4" s="21">
        <v>4</v>
      </c>
      <c r="O4" s="22">
        <v>194.66666666666666</v>
      </c>
    </row>
    <row r="5" spans="1:17" x14ac:dyDescent="0.25">
      <c r="A5" s="12" t="s">
        <v>41</v>
      </c>
      <c r="B5" s="34" t="s">
        <v>175</v>
      </c>
      <c r="C5" s="14">
        <v>45206</v>
      </c>
      <c r="D5" s="15" t="s">
        <v>123</v>
      </c>
      <c r="E5" s="16">
        <v>191</v>
      </c>
      <c r="F5" s="16">
        <v>195</v>
      </c>
      <c r="G5" s="16">
        <v>194</v>
      </c>
      <c r="H5" s="16">
        <v>192</v>
      </c>
      <c r="I5" s="16"/>
      <c r="J5" s="16"/>
      <c r="K5" s="19">
        <v>4</v>
      </c>
      <c r="L5" s="19">
        <v>772</v>
      </c>
      <c r="M5" s="20">
        <v>193</v>
      </c>
      <c r="N5" s="21">
        <v>3</v>
      </c>
      <c r="O5" s="22">
        <v>196</v>
      </c>
    </row>
    <row r="6" spans="1:17" x14ac:dyDescent="0.25">
      <c r="A6" s="12" t="s">
        <v>41</v>
      </c>
      <c r="B6" s="34" t="s">
        <v>175</v>
      </c>
      <c r="C6" s="14">
        <v>45234</v>
      </c>
      <c r="D6" s="15" t="s">
        <v>123</v>
      </c>
      <c r="E6" s="16">
        <v>195</v>
      </c>
      <c r="F6" s="16">
        <v>193</v>
      </c>
      <c r="G6" s="16">
        <v>195</v>
      </c>
      <c r="H6" s="16">
        <v>196</v>
      </c>
      <c r="I6" s="16"/>
      <c r="J6" s="16"/>
      <c r="K6" s="19">
        <v>4</v>
      </c>
      <c r="L6" s="19">
        <v>779</v>
      </c>
      <c r="M6" s="20">
        <v>194.75</v>
      </c>
      <c r="N6" s="21">
        <v>2</v>
      </c>
      <c r="O6" s="22">
        <v>196.75</v>
      </c>
    </row>
    <row r="8" spans="1:17" x14ac:dyDescent="0.25">
      <c r="K8" s="8">
        <f>SUM(K2:K7)</f>
        <v>22</v>
      </c>
      <c r="L8" s="8">
        <f>SUM(L2:L7)</f>
        <v>4228</v>
      </c>
      <c r="M8" s="11">
        <f>SUM(L8/K8)</f>
        <v>192.18181818181819</v>
      </c>
      <c r="N8" s="8">
        <f>SUM(N2:N7)</f>
        <v>13</v>
      </c>
      <c r="O8" s="11">
        <f>SUM(M8+N8)</f>
        <v>205.18181818181819</v>
      </c>
    </row>
  </sheetData>
  <protectedRanges>
    <protectedRange sqref="C5" name="Range1_17"/>
    <protectedRange sqref="D5" name="Range1_1_12"/>
    <protectedRange sqref="E5:J5" name="Range1_3_4"/>
  </protectedRanges>
  <hyperlinks>
    <hyperlink ref="Q1" location="'National Rankings'!A1" display="Back to Ranking" xr:uid="{3AF4475B-6C4E-4D3A-8FD0-D81EA5D78B0C}"/>
  </hyperlinks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FBDAD-27BB-4168-B7CF-D36884AE66AD}">
  <sheetPr codeName="Sheet80"/>
  <dimension ref="A1:Q39"/>
  <sheetViews>
    <sheetView topLeftCell="A27" workbookViewId="0">
      <selection activeCell="K40" sqref="K4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36</v>
      </c>
      <c r="C2" s="14">
        <v>44975</v>
      </c>
      <c r="D2" s="15" t="s">
        <v>25</v>
      </c>
      <c r="E2" s="16">
        <v>198</v>
      </c>
      <c r="F2" s="16">
        <v>195</v>
      </c>
      <c r="G2" s="16">
        <v>197</v>
      </c>
      <c r="H2" s="16">
        <v>198</v>
      </c>
      <c r="I2" s="16"/>
      <c r="J2" s="16"/>
      <c r="K2" s="19">
        <v>4</v>
      </c>
      <c r="L2" s="19">
        <v>788</v>
      </c>
      <c r="M2" s="20">
        <v>197</v>
      </c>
      <c r="N2" s="21">
        <v>7</v>
      </c>
      <c r="O2" s="22">
        <v>204</v>
      </c>
    </row>
    <row r="3" spans="1:17" x14ac:dyDescent="0.25">
      <c r="A3" s="12" t="s">
        <v>41</v>
      </c>
      <c r="B3" s="13" t="s">
        <v>36</v>
      </c>
      <c r="C3" s="14">
        <v>44976</v>
      </c>
      <c r="D3" s="15" t="s">
        <v>26</v>
      </c>
      <c r="E3" s="16">
        <v>195</v>
      </c>
      <c r="F3" s="16">
        <v>196</v>
      </c>
      <c r="G3" s="16">
        <v>194</v>
      </c>
      <c r="H3" s="16">
        <v>192</v>
      </c>
      <c r="I3" s="16"/>
      <c r="J3" s="16"/>
      <c r="K3" s="19">
        <v>4</v>
      </c>
      <c r="L3" s="19">
        <v>777</v>
      </c>
      <c r="M3" s="20">
        <v>194.25</v>
      </c>
      <c r="N3" s="21">
        <v>3</v>
      </c>
      <c r="O3" s="22">
        <v>197.25</v>
      </c>
    </row>
    <row r="4" spans="1:17" x14ac:dyDescent="0.25">
      <c r="A4" s="12" t="s">
        <v>41</v>
      </c>
      <c r="B4" s="13" t="s">
        <v>36</v>
      </c>
      <c r="C4" s="14">
        <v>45003</v>
      </c>
      <c r="D4" s="15" t="s">
        <v>25</v>
      </c>
      <c r="E4" s="16">
        <v>193</v>
      </c>
      <c r="F4" s="16">
        <v>198</v>
      </c>
      <c r="G4" s="16">
        <v>193</v>
      </c>
      <c r="H4" s="16">
        <v>197</v>
      </c>
      <c r="I4" s="16"/>
      <c r="J4" s="16"/>
      <c r="K4" s="19">
        <v>4</v>
      </c>
      <c r="L4" s="19">
        <v>781</v>
      </c>
      <c r="M4" s="20">
        <v>195.25</v>
      </c>
      <c r="N4" s="21">
        <v>6</v>
      </c>
      <c r="O4" s="22">
        <v>201.25</v>
      </c>
    </row>
    <row r="5" spans="1:17" x14ac:dyDescent="0.25">
      <c r="A5" s="12" t="s">
        <v>41</v>
      </c>
      <c r="B5" s="13" t="s">
        <v>36</v>
      </c>
      <c r="C5" s="14">
        <v>45004</v>
      </c>
      <c r="D5" s="15" t="s">
        <v>26</v>
      </c>
      <c r="E5" s="16">
        <v>196</v>
      </c>
      <c r="F5" s="16">
        <v>198.001</v>
      </c>
      <c r="G5" s="16">
        <v>196</v>
      </c>
      <c r="H5" s="16">
        <v>195</v>
      </c>
      <c r="I5" s="16"/>
      <c r="J5" s="16"/>
      <c r="K5" s="19">
        <v>4</v>
      </c>
      <c r="L5" s="19">
        <v>785.00099999999998</v>
      </c>
      <c r="M5" s="20">
        <v>196.25024999999999</v>
      </c>
      <c r="N5" s="21">
        <v>9</v>
      </c>
      <c r="O5" s="22">
        <v>205.25024999999999</v>
      </c>
    </row>
    <row r="6" spans="1:17" x14ac:dyDescent="0.25">
      <c r="A6" s="12" t="s">
        <v>41</v>
      </c>
      <c r="B6" s="13" t="s">
        <v>36</v>
      </c>
      <c r="C6" s="14">
        <v>45031</v>
      </c>
      <c r="D6" s="15" t="s">
        <v>25</v>
      </c>
      <c r="E6" s="16">
        <v>190</v>
      </c>
      <c r="F6" s="16">
        <v>189</v>
      </c>
      <c r="G6" s="16">
        <v>194</v>
      </c>
      <c r="H6" s="16">
        <v>195</v>
      </c>
      <c r="I6" s="16"/>
      <c r="J6" s="16"/>
      <c r="K6" s="19">
        <v>4</v>
      </c>
      <c r="L6" s="19">
        <v>768</v>
      </c>
      <c r="M6" s="20">
        <v>192</v>
      </c>
      <c r="N6" s="21">
        <v>2</v>
      </c>
      <c r="O6" s="22">
        <v>194</v>
      </c>
    </row>
    <row r="7" spans="1:17" x14ac:dyDescent="0.25">
      <c r="A7" s="12" t="s">
        <v>41</v>
      </c>
      <c r="B7" s="13" t="s">
        <v>36</v>
      </c>
      <c r="C7" s="14">
        <v>45032</v>
      </c>
      <c r="D7" s="15" t="s">
        <v>26</v>
      </c>
      <c r="E7" s="16">
        <v>196</v>
      </c>
      <c r="F7" s="16">
        <v>198</v>
      </c>
      <c r="G7" s="16">
        <v>196</v>
      </c>
      <c r="H7" s="16">
        <v>194.001</v>
      </c>
      <c r="I7" s="16"/>
      <c r="J7" s="16"/>
      <c r="K7" s="19">
        <v>4</v>
      </c>
      <c r="L7" s="19">
        <v>784.00099999999998</v>
      </c>
      <c r="M7" s="20">
        <v>196.00024999999999</v>
      </c>
      <c r="N7" s="21">
        <v>11</v>
      </c>
      <c r="O7" s="22">
        <v>207.00024999999999</v>
      </c>
    </row>
    <row r="8" spans="1:17" x14ac:dyDescent="0.25">
      <c r="A8" s="12" t="s">
        <v>41</v>
      </c>
      <c r="B8" s="13" t="s">
        <v>36</v>
      </c>
      <c r="C8" s="14">
        <v>45041</v>
      </c>
      <c r="D8" s="15" t="s">
        <v>26</v>
      </c>
      <c r="E8" s="16">
        <v>195</v>
      </c>
      <c r="F8" s="16">
        <v>193</v>
      </c>
      <c r="G8" s="16">
        <v>193</v>
      </c>
      <c r="H8" s="16"/>
      <c r="I8" s="16"/>
      <c r="J8" s="16"/>
      <c r="K8" s="19">
        <v>3</v>
      </c>
      <c r="L8" s="19">
        <v>581</v>
      </c>
      <c r="M8" s="20">
        <v>193.66666666666666</v>
      </c>
      <c r="N8" s="21">
        <v>3</v>
      </c>
      <c r="O8" s="22">
        <v>196.66666666666666</v>
      </c>
    </row>
    <row r="9" spans="1:17" x14ac:dyDescent="0.25">
      <c r="A9" s="63" t="s">
        <v>41</v>
      </c>
      <c r="B9" s="34" t="s">
        <v>36</v>
      </c>
      <c r="C9" s="75">
        <v>45038</v>
      </c>
      <c r="D9" s="76" t="s">
        <v>64</v>
      </c>
      <c r="E9" s="16">
        <v>198</v>
      </c>
      <c r="F9" s="16">
        <v>196</v>
      </c>
      <c r="G9" s="16">
        <v>198</v>
      </c>
      <c r="H9" s="16">
        <v>195</v>
      </c>
      <c r="I9" s="16"/>
      <c r="J9" s="16"/>
      <c r="K9" s="77">
        <v>4</v>
      </c>
      <c r="L9" s="77">
        <v>787</v>
      </c>
      <c r="M9" s="78">
        <v>196.75</v>
      </c>
      <c r="N9" s="79">
        <v>9</v>
      </c>
      <c r="O9" s="80">
        <v>205.75</v>
      </c>
    </row>
    <row r="10" spans="1:17" x14ac:dyDescent="0.25">
      <c r="A10" s="63" t="s">
        <v>41</v>
      </c>
      <c r="B10" s="34" t="s">
        <v>36</v>
      </c>
      <c r="C10" s="75">
        <v>45039</v>
      </c>
      <c r="D10" s="76" t="s">
        <v>64</v>
      </c>
      <c r="E10" s="16">
        <v>194</v>
      </c>
      <c r="F10" s="16">
        <v>197</v>
      </c>
      <c r="G10" s="16">
        <v>197</v>
      </c>
      <c r="H10" s="16">
        <v>199</v>
      </c>
      <c r="I10" s="16"/>
      <c r="J10" s="16"/>
      <c r="K10" s="77">
        <v>4</v>
      </c>
      <c r="L10" s="77">
        <v>787</v>
      </c>
      <c r="M10" s="78">
        <v>196.75</v>
      </c>
      <c r="N10" s="79">
        <v>6</v>
      </c>
      <c r="O10" s="80">
        <v>202.75</v>
      </c>
    </row>
    <row r="11" spans="1:17" x14ac:dyDescent="0.25">
      <c r="A11" s="63" t="s">
        <v>41</v>
      </c>
      <c r="B11" s="34" t="s">
        <v>36</v>
      </c>
      <c r="C11" s="75">
        <v>45066</v>
      </c>
      <c r="D11" s="76" t="s">
        <v>25</v>
      </c>
      <c r="E11" s="16">
        <v>194</v>
      </c>
      <c r="F11" s="16">
        <v>198</v>
      </c>
      <c r="G11" s="16">
        <v>196</v>
      </c>
      <c r="H11" s="16">
        <v>199</v>
      </c>
      <c r="I11" s="16"/>
      <c r="J11" s="16"/>
      <c r="K11" s="77">
        <v>4</v>
      </c>
      <c r="L11" s="77">
        <v>787</v>
      </c>
      <c r="M11" s="78">
        <v>196.75</v>
      </c>
      <c r="N11" s="79">
        <v>6</v>
      </c>
      <c r="O11" s="80">
        <v>202.75</v>
      </c>
    </row>
    <row r="12" spans="1:17" x14ac:dyDescent="0.25">
      <c r="A12" s="63" t="s">
        <v>41</v>
      </c>
      <c r="B12" s="34" t="s">
        <v>36</v>
      </c>
      <c r="C12" s="75">
        <v>45067</v>
      </c>
      <c r="D12" s="76" t="s">
        <v>26</v>
      </c>
      <c r="E12" s="16">
        <v>198</v>
      </c>
      <c r="F12" s="16">
        <v>199</v>
      </c>
      <c r="G12" s="16">
        <v>198</v>
      </c>
      <c r="H12" s="16">
        <v>195</v>
      </c>
      <c r="I12" s="16"/>
      <c r="J12" s="16"/>
      <c r="K12" s="77">
        <v>4</v>
      </c>
      <c r="L12" s="77">
        <v>790</v>
      </c>
      <c r="M12" s="78">
        <v>197.5</v>
      </c>
      <c r="N12" s="79">
        <v>8</v>
      </c>
      <c r="O12" s="80">
        <v>205.5</v>
      </c>
    </row>
    <row r="13" spans="1:17" x14ac:dyDescent="0.25">
      <c r="A13" s="63" t="s">
        <v>41</v>
      </c>
      <c r="B13" s="34" t="s">
        <v>36</v>
      </c>
      <c r="C13" s="75">
        <v>45076</v>
      </c>
      <c r="D13" s="76" t="s">
        <v>26</v>
      </c>
      <c r="E13" s="16">
        <v>197</v>
      </c>
      <c r="F13" s="16">
        <v>198</v>
      </c>
      <c r="G13" s="16">
        <v>198</v>
      </c>
      <c r="H13" s="16"/>
      <c r="I13" s="16"/>
      <c r="J13" s="16"/>
      <c r="K13" s="77">
        <v>3</v>
      </c>
      <c r="L13" s="77">
        <v>593</v>
      </c>
      <c r="M13" s="78">
        <v>197.66666666666666</v>
      </c>
      <c r="N13" s="79">
        <v>7</v>
      </c>
      <c r="O13" s="80">
        <v>204.66666666666666</v>
      </c>
    </row>
    <row r="14" spans="1:17" x14ac:dyDescent="0.25">
      <c r="A14" s="12" t="s">
        <v>41</v>
      </c>
      <c r="B14" s="34" t="s">
        <v>36</v>
      </c>
      <c r="C14" s="75">
        <v>45080</v>
      </c>
      <c r="D14" s="76" t="s">
        <v>30</v>
      </c>
      <c r="E14" s="16">
        <v>198.001</v>
      </c>
      <c r="F14" s="16">
        <v>195</v>
      </c>
      <c r="G14" s="16">
        <v>195</v>
      </c>
      <c r="H14" s="16">
        <v>195</v>
      </c>
      <c r="I14" s="16">
        <v>194</v>
      </c>
      <c r="J14" s="16">
        <v>198</v>
      </c>
      <c r="K14" s="77">
        <v>6</v>
      </c>
      <c r="L14" s="77">
        <v>1175.001</v>
      </c>
      <c r="M14" s="78">
        <v>195.83349999999999</v>
      </c>
      <c r="N14" s="79">
        <v>18</v>
      </c>
      <c r="O14" s="80">
        <v>213.83349999999999</v>
      </c>
    </row>
    <row r="15" spans="1:17" x14ac:dyDescent="0.25">
      <c r="A15" s="12" t="s">
        <v>41</v>
      </c>
      <c r="B15" s="34" t="s">
        <v>204</v>
      </c>
      <c r="C15" s="75">
        <v>45090</v>
      </c>
      <c r="D15" s="76" t="s">
        <v>25</v>
      </c>
      <c r="E15" s="16">
        <v>194</v>
      </c>
      <c r="F15" s="16">
        <v>195</v>
      </c>
      <c r="G15" s="16">
        <v>197</v>
      </c>
      <c r="H15" s="16"/>
      <c r="I15" s="16"/>
      <c r="J15" s="16"/>
      <c r="K15" s="77">
        <v>3</v>
      </c>
      <c r="L15" s="77">
        <v>586</v>
      </c>
      <c r="M15" s="78">
        <v>195.33333333333334</v>
      </c>
      <c r="N15" s="79">
        <v>5</v>
      </c>
      <c r="O15" s="80">
        <v>200.33333333333334</v>
      </c>
    </row>
    <row r="16" spans="1:17" x14ac:dyDescent="0.25">
      <c r="A16" s="12" t="s">
        <v>41</v>
      </c>
      <c r="B16" s="34" t="s">
        <v>36</v>
      </c>
      <c r="C16" s="75">
        <v>45094</v>
      </c>
      <c r="D16" s="76" t="s">
        <v>25</v>
      </c>
      <c r="E16" s="16">
        <v>199</v>
      </c>
      <c r="F16" s="16">
        <v>197</v>
      </c>
      <c r="G16" s="16">
        <v>196</v>
      </c>
      <c r="H16" s="16">
        <v>197</v>
      </c>
      <c r="I16" s="16">
        <v>193</v>
      </c>
      <c r="J16" s="16">
        <v>194</v>
      </c>
      <c r="K16" s="77">
        <v>6</v>
      </c>
      <c r="L16" s="77">
        <v>1176</v>
      </c>
      <c r="M16" s="78">
        <v>196</v>
      </c>
      <c r="N16" s="79">
        <v>12</v>
      </c>
      <c r="O16" s="80">
        <v>208</v>
      </c>
    </row>
    <row r="17" spans="1:15" x14ac:dyDescent="0.25">
      <c r="A17" s="63" t="s">
        <v>41</v>
      </c>
      <c r="B17" s="34" t="s">
        <v>36</v>
      </c>
      <c r="C17" s="75">
        <v>45101</v>
      </c>
      <c r="D17" s="76" t="s">
        <v>64</v>
      </c>
      <c r="E17" s="16">
        <v>198</v>
      </c>
      <c r="F17" s="16">
        <v>198</v>
      </c>
      <c r="G17" s="16">
        <v>193</v>
      </c>
      <c r="H17" s="16">
        <v>196</v>
      </c>
      <c r="I17" s="16">
        <v>198.001</v>
      </c>
      <c r="J17" s="16">
        <v>197</v>
      </c>
      <c r="K17" s="77">
        <v>6</v>
      </c>
      <c r="L17" s="77">
        <v>1180.001</v>
      </c>
      <c r="M17" s="78">
        <v>196.66683333333333</v>
      </c>
      <c r="N17" s="79">
        <v>14</v>
      </c>
      <c r="O17" s="80">
        <v>210.66683333333333</v>
      </c>
    </row>
    <row r="18" spans="1:15" x14ac:dyDescent="0.25">
      <c r="A18" s="63" t="s">
        <v>41</v>
      </c>
      <c r="B18" s="34" t="s">
        <v>36</v>
      </c>
      <c r="C18" s="75">
        <v>45108</v>
      </c>
      <c r="D18" s="76" t="s">
        <v>30</v>
      </c>
      <c r="E18" s="16">
        <v>195.001</v>
      </c>
      <c r="F18" s="16">
        <v>195</v>
      </c>
      <c r="G18" s="16">
        <v>196</v>
      </c>
      <c r="H18" s="16">
        <v>192</v>
      </c>
      <c r="I18" s="16"/>
      <c r="J18" s="16"/>
      <c r="K18" s="77">
        <v>4</v>
      </c>
      <c r="L18" s="77">
        <v>778.00099999999998</v>
      </c>
      <c r="M18" s="78">
        <v>194.50024999999999</v>
      </c>
      <c r="N18" s="79">
        <v>4</v>
      </c>
      <c r="O18" s="80">
        <v>198.50024999999999</v>
      </c>
    </row>
    <row r="19" spans="1:15" x14ac:dyDescent="0.25">
      <c r="A19" s="12" t="s">
        <v>41</v>
      </c>
      <c r="B19" s="13" t="s">
        <v>36</v>
      </c>
      <c r="C19" s="14">
        <v>45118</v>
      </c>
      <c r="D19" s="15" t="s">
        <v>25</v>
      </c>
      <c r="E19" s="16">
        <v>199</v>
      </c>
      <c r="F19" s="16">
        <v>198</v>
      </c>
      <c r="G19" s="16">
        <v>198</v>
      </c>
      <c r="H19" s="16"/>
      <c r="I19" s="16"/>
      <c r="J19" s="16"/>
      <c r="K19" s="19">
        <v>3</v>
      </c>
      <c r="L19" s="19">
        <v>595</v>
      </c>
      <c r="M19" s="20">
        <v>198.33333333333334</v>
      </c>
      <c r="N19" s="21">
        <v>11</v>
      </c>
      <c r="O19" s="22">
        <v>209.33333333333334</v>
      </c>
    </row>
    <row r="20" spans="1:15" x14ac:dyDescent="0.25">
      <c r="A20" s="12" t="s">
        <v>41</v>
      </c>
      <c r="B20" s="13" t="s">
        <v>36</v>
      </c>
      <c r="C20" s="14">
        <v>45122</v>
      </c>
      <c r="D20" s="15" t="s">
        <v>25</v>
      </c>
      <c r="E20" s="45">
        <v>200</v>
      </c>
      <c r="F20" s="16">
        <v>199</v>
      </c>
      <c r="G20" s="16">
        <v>198</v>
      </c>
      <c r="H20" s="16">
        <v>197</v>
      </c>
      <c r="I20" s="16">
        <v>195</v>
      </c>
      <c r="J20" s="16">
        <v>199</v>
      </c>
      <c r="K20" s="19">
        <v>6</v>
      </c>
      <c r="L20" s="19">
        <v>1188</v>
      </c>
      <c r="M20" s="20">
        <v>198</v>
      </c>
      <c r="N20" s="21">
        <v>26</v>
      </c>
      <c r="O20" s="22">
        <v>224</v>
      </c>
    </row>
    <row r="21" spans="1:15" x14ac:dyDescent="0.25">
      <c r="A21" s="12" t="s">
        <v>41</v>
      </c>
      <c r="B21" s="13" t="s">
        <v>36</v>
      </c>
      <c r="C21" s="14">
        <v>45129</v>
      </c>
      <c r="D21" s="15" t="s">
        <v>64</v>
      </c>
      <c r="E21" s="16">
        <v>199</v>
      </c>
      <c r="F21" s="16">
        <v>194</v>
      </c>
      <c r="G21" s="16">
        <v>198.001</v>
      </c>
      <c r="H21" s="16">
        <v>198</v>
      </c>
      <c r="I21" s="16">
        <v>199</v>
      </c>
      <c r="J21" s="16">
        <v>199</v>
      </c>
      <c r="K21" s="19">
        <v>6</v>
      </c>
      <c r="L21" s="19">
        <v>1187.001</v>
      </c>
      <c r="M21" s="20">
        <v>197.83349999999999</v>
      </c>
      <c r="N21" s="21">
        <v>22</v>
      </c>
      <c r="O21" s="22">
        <v>219.83349999999999</v>
      </c>
    </row>
    <row r="22" spans="1:15" x14ac:dyDescent="0.25">
      <c r="A22" s="12" t="s">
        <v>41</v>
      </c>
      <c r="B22" s="13" t="s">
        <v>36</v>
      </c>
      <c r="C22" s="14">
        <v>45130</v>
      </c>
      <c r="D22" s="15" t="s">
        <v>64</v>
      </c>
      <c r="E22" s="16">
        <v>198</v>
      </c>
      <c r="F22" s="16">
        <v>198</v>
      </c>
      <c r="G22" s="16">
        <v>197</v>
      </c>
      <c r="H22" s="16">
        <v>197</v>
      </c>
      <c r="I22" s="16"/>
      <c r="J22" s="16"/>
      <c r="K22" s="19">
        <v>4</v>
      </c>
      <c r="L22" s="19">
        <v>790</v>
      </c>
      <c r="M22" s="20">
        <v>197.5</v>
      </c>
      <c r="N22" s="21">
        <v>11</v>
      </c>
      <c r="O22" s="22">
        <v>208.5</v>
      </c>
    </row>
    <row r="23" spans="1:15" x14ac:dyDescent="0.25">
      <c r="A23" s="12" t="s">
        <v>41</v>
      </c>
      <c r="B23" s="13" t="s">
        <v>36</v>
      </c>
      <c r="C23" s="14">
        <v>45143</v>
      </c>
      <c r="D23" s="15" t="s">
        <v>30</v>
      </c>
      <c r="E23" s="16">
        <v>195</v>
      </c>
      <c r="F23" s="16">
        <v>196</v>
      </c>
      <c r="G23" s="16">
        <v>194</v>
      </c>
      <c r="H23" s="16">
        <v>195</v>
      </c>
      <c r="I23" s="16">
        <v>196</v>
      </c>
      <c r="J23" s="16">
        <v>195</v>
      </c>
      <c r="K23" s="19">
        <v>6</v>
      </c>
      <c r="L23" s="19">
        <v>1171</v>
      </c>
      <c r="M23" s="20">
        <v>195.16666666666666</v>
      </c>
      <c r="N23" s="21">
        <v>4</v>
      </c>
      <c r="O23" s="22">
        <v>199.16666666666666</v>
      </c>
    </row>
    <row r="24" spans="1:15" x14ac:dyDescent="0.25">
      <c r="A24" s="12" t="s">
        <v>41</v>
      </c>
      <c r="B24" s="13" t="s">
        <v>36</v>
      </c>
      <c r="C24" s="14">
        <v>45150</v>
      </c>
      <c r="D24" s="15" t="s">
        <v>50</v>
      </c>
      <c r="E24" s="44">
        <v>198</v>
      </c>
      <c r="F24" s="44">
        <v>199</v>
      </c>
      <c r="G24" s="44">
        <v>197</v>
      </c>
      <c r="H24" s="44">
        <v>197</v>
      </c>
      <c r="I24" s="88">
        <v>198</v>
      </c>
      <c r="J24" s="88">
        <v>197</v>
      </c>
      <c r="K24" s="19">
        <v>6</v>
      </c>
      <c r="L24" s="19">
        <v>1186.002</v>
      </c>
      <c r="M24" s="20">
        <v>197.667</v>
      </c>
      <c r="N24" s="21">
        <v>4</v>
      </c>
      <c r="O24" s="22">
        <v>201.667</v>
      </c>
    </row>
    <row r="25" spans="1:15" x14ac:dyDescent="0.25">
      <c r="A25" s="12" t="s">
        <v>41</v>
      </c>
      <c r="B25" s="13" t="s">
        <v>36</v>
      </c>
      <c r="C25" s="14">
        <v>45146</v>
      </c>
      <c r="D25" s="15" t="s">
        <v>25</v>
      </c>
      <c r="E25" s="16">
        <v>199</v>
      </c>
      <c r="F25" s="16">
        <v>196</v>
      </c>
      <c r="G25" s="16">
        <v>198</v>
      </c>
      <c r="H25" s="16"/>
      <c r="I25" s="16"/>
      <c r="J25" s="16"/>
      <c r="K25" s="19">
        <v>3</v>
      </c>
      <c r="L25" s="19">
        <v>593</v>
      </c>
      <c r="M25" s="20">
        <v>197.66666666666666</v>
      </c>
      <c r="N25" s="21">
        <v>9</v>
      </c>
      <c r="O25" s="22">
        <v>206.66666666666666</v>
      </c>
    </row>
    <row r="26" spans="1:15" x14ac:dyDescent="0.25">
      <c r="A26" s="12" t="s">
        <v>41</v>
      </c>
      <c r="B26" s="13" t="s">
        <v>36</v>
      </c>
      <c r="C26" s="14">
        <v>45157</v>
      </c>
      <c r="D26" s="15" t="s">
        <v>25</v>
      </c>
      <c r="E26" s="16">
        <v>196</v>
      </c>
      <c r="F26" s="16">
        <v>193</v>
      </c>
      <c r="G26" s="16">
        <v>197</v>
      </c>
      <c r="H26" s="16">
        <v>198</v>
      </c>
      <c r="I26" s="16"/>
      <c r="J26" s="16"/>
      <c r="K26" s="19">
        <v>4</v>
      </c>
      <c r="L26" s="19">
        <v>784</v>
      </c>
      <c r="M26" s="20">
        <v>196</v>
      </c>
      <c r="N26" s="21">
        <v>3</v>
      </c>
      <c r="O26" s="22">
        <v>199</v>
      </c>
    </row>
    <row r="27" spans="1:15" x14ac:dyDescent="0.25">
      <c r="A27" s="12" t="s">
        <v>41</v>
      </c>
      <c r="B27" s="13" t="s">
        <v>36</v>
      </c>
      <c r="C27" s="14">
        <v>45158</v>
      </c>
      <c r="D27" s="15" t="s">
        <v>26</v>
      </c>
      <c r="E27" s="16">
        <v>195</v>
      </c>
      <c r="F27" s="16">
        <v>198</v>
      </c>
      <c r="G27" s="16">
        <v>198</v>
      </c>
      <c r="H27" s="16">
        <v>191</v>
      </c>
      <c r="I27" s="16">
        <v>198</v>
      </c>
      <c r="J27" s="16">
        <v>194</v>
      </c>
      <c r="K27" s="19">
        <v>6</v>
      </c>
      <c r="L27" s="19">
        <v>1174</v>
      </c>
      <c r="M27" s="20">
        <v>195.66666666666666</v>
      </c>
      <c r="N27" s="21">
        <v>16</v>
      </c>
      <c r="O27" s="22">
        <v>211.66666666666666</v>
      </c>
    </row>
    <row r="28" spans="1:15" x14ac:dyDescent="0.25">
      <c r="A28" s="12" t="s">
        <v>41</v>
      </c>
      <c r="B28" s="13" t="s">
        <v>36</v>
      </c>
      <c r="C28" s="14">
        <v>45165</v>
      </c>
      <c r="D28" s="15" t="s">
        <v>64</v>
      </c>
      <c r="E28" s="16">
        <v>191</v>
      </c>
      <c r="F28" s="16">
        <v>198</v>
      </c>
      <c r="G28" s="16">
        <v>198</v>
      </c>
      <c r="H28" s="16">
        <v>197</v>
      </c>
      <c r="I28" s="16"/>
      <c r="J28" s="16"/>
      <c r="K28" s="19">
        <v>4</v>
      </c>
      <c r="L28" s="19">
        <v>784</v>
      </c>
      <c r="M28" s="20">
        <v>196</v>
      </c>
      <c r="N28" s="21">
        <v>9</v>
      </c>
      <c r="O28" s="22">
        <v>205</v>
      </c>
    </row>
    <row r="29" spans="1:15" x14ac:dyDescent="0.25">
      <c r="A29" s="12" t="s">
        <v>41</v>
      </c>
      <c r="B29" s="13" t="s">
        <v>36</v>
      </c>
      <c r="C29" s="14">
        <v>45192</v>
      </c>
      <c r="D29" s="15" t="s">
        <v>64</v>
      </c>
      <c r="E29" s="16">
        <v>198.001</v>
      </c>
      <c r="F29" s="16">
        <v>197</v>
      </c>
      <c r="G29" s="16">
        <v>198</v>
      </c>
      <c r="H29" s="45">
        <v>200</v>
      </c>
      <c r="I29" s="16">
        <v>198</v>
      </c>
      <c r="J29" s="16">
        <v>197</v>
      </c>
      <c r="K29" s="19">
        <v>6</v>
      </c>
      <c r="L29" s="19">
        <v>1188.001</v>
      </c>
      <c r="M29" s="20">
        <v>198.00016666666667</v>
      </c>
      <c r="N29" s="21">
        <v>12</v>
      </c>
      <c r="O29" s="22">
        <v>210.00016666666667</v>
      </c>
    </row>
    <row r="30" spans="1:15" x14ac:dyDescent="0.25">
      <c r="A30" s="12" t="s">
        <v>41</v>
      </c>
      <c r="B30" s="13" t="s">
        <v>36</v>
      </c>
      <c r="C30" s="14">
        <v>45193</v>
      </c>
      <c r="D30" s="15" t="s">
        <v>64</v>
      </c>
      <c r="E30" s="16">
        <v>198</v>
      </c>
      <c r="F30" s="45">
        <v>200</v>
      </c>
      <c r="G30" s="16">
        <v>198.001</v>
      </c>
      <c r="H30" s="16">
        <v>195</v>
      </c>
      <c r="I30" s="16"/>
      <c r="J30" s="16"/>
      <c r="K30" s="19">
        <v>4</v>
      </c>
      <c r="L30" s="19">
        <v>791.00099999999998</v>
      </c>
      <c r="M30" s="20">
        <v>197.75024999999999</v>
      </c>
      <c r="N30" s="21">
        <v>11</v>
      </c>
      <c r="O30" s="22">
        <v>208.75024999999999</v>
      </c>
    </row>
    <row r="31" spans="1:15" x14ac:dyDescent="0.25">
      <c r="A31" s="12" t="s">
        <v>41</v>
      </c>
      <c r="B31" s="13" t="s">
        <v>36</v>
      </c>
      <c r="C31" s="14">
        <v>45185</v>
      </c>
      <c r="D31" s="15" t="s">
        <v>25</v>
      </c>
      <c r="E31" s="16">
        <v>197</v>
      </c>
      <c r="F31" s="16">
        <v>199</v>
      </c>
      <c r="G31" s="16">
        <v>197</v>
      </c>
      <c r="H31" s="16">
        <v>199</v>
      </c>
      <c r="I31" s="16"/>
      <c r="J31" s="16"/>
      <c r="K31" s="19">
        <v>4</v>
      </c>
      <c r="L31" s="19">
        <v>792</v>
      </c>
      <c r="M31" s="20">
        <v>198</v>
      </c>
      <c r="N31" s="21">
        <v>11</v>
      </c>
      <c r="O31" s="22">
        <v>209</v>
      </c>
    </row>
    <row r="32" spans="1:15" x14ac:dyDescent="0.25">
      <c r="A32" s="12" t="s">
        <v>41</v>
      </c>
      <c r="B32" s="13" t="s">
        <v>36</v>
      </c>
      <c r="C32" s="14">
        <v>45186</v>
      </c>
      <c r="D32" s="15" t="s">
        <v>26</v>
      </c>
      <c r="E32" s="45">
        <v>200</v>
      </c>
      <c r="F32" s="16">
        <v>198</v>
      </c>
      <c r="G32" s="16">
        <v>193</v>
      </c>
      <c r="H32" s="16">
        <v>197.001</v>
      </c>
      <c r="I32" s="16"/>
      <c r="J32" s="16"/>
      <c r="K32" s="19">
        <v>4</v>
      </c>
      <c r="L32" s="19">
        <v>788.00099999999998</v>
      </c>
      <c r="M32" s="20">
        <v>197.00024999999999</v>
      </c>
      <c r="N32" s="21">
        <v>11</v>
      </c>
      <c r="O32" s="22">
        <v>208.00024999999999</v>
      </c>
    </row>
    <row r="33" spans="1:15" x14ac:dyDescent="0.25">
      <c r="A33" s="12" t="s">
        <v>28</v>
      </c>
      <c r="B33" s="13" t="s">
        <v>36</v>
      </c>
      <c r="C33" s="14">
        <v>45206</v>
      </c>
      <c r="D33" s="15" t="s">
        <v>30</v>
      </c>
      <c r="E33" s="16">
        <v>194</v>
      </c>
      <c r="F33" s="16">
        <v>198</v>
      </c>
      <c r="G33" s="16">
        <v>196</v>
      </c>
      <c r="H33" s="16">
        <v>191</v>
      </c>
      <c r="I33" s="16"/>
      <c r="J33" s="16"/>
      <c r="K33" s="19">
        <v>4</v>
      </c>
      <c r="L33" s="19">
        <v>779</v>
      </c>
      <c r="M33" s="20">
        <v>194.75</v>
      </c>
      <c r="N33" s="21">
        <v>3</v>
      </c>
      <c r="O33" s="22">
        <v>197.75</v>
      </c>
    </row>
    <row r="34" spans="1:15" x14ac:dyDescent="0.25">
      <c r="A34" s="12" t="s">
        <v>41</v>
      </c>
      <c r="B34" s="13" t="s">
        <v>36</v>
      </c>
      <c r="C34" s="14">
        <v>45214</v>
      </c>
      <c r="D34" s="15" t="s">
        <v>26</v>
      </c>
      <c r="E34" s="16">
        <v>195</v>
      </c>
      <c r="F34" s="16">
        <v>199</v>
      </c>
      <c r="G34" s="16">
        <v>197</v>
      </c>
      <c r="H34" s="16">
        <v>198.001</v>
      </c>
      <c r="I34" s="16"/>
      <c r="J34" s="16"/>
      <c r="K34" s="19">
        <v>4</v>
      </c>
      <c r="L34" s="19">
        <v>789.00099999999998</v>
      </c>
      <c r="M34" s="20">
        <v>197.25024999999999</v>
      </c>
      <c r="N34" s="21">
        <v>9</v>
      </c>
      <c r="O34" s="22">
        <v>206.25024999999999</v>
      </c>
    </row>
    <row r="35" spans="1:15" x14ac:dyDescent="0.25">
      <c r="A35" s="12" t="s">
        <v>41</v>
      </c>
      <c r="B35" s="13" t="s">
        <v>36</v>
      </c>
      <c r="C35" s="14">
        <v>45227</v>
      </c>
      <c r="D35" s="15" t="s">
        <v>64</v>
      </c>
      <c r="E35" s="45">
        <v>200.001</v>
      </c>
      <c r="F35" s="16">
        <v>198.001</v>
      </c>
      <c r="G35" s="16">
        <v>198</v>
      </c>
      <c r="H35" s="16">
        <v>199</v>
      </c>
      <c r="I35" s="16"/>
      <c r="J35" s="16"/>
      <c r="K35" s="19">
        <v>4</v>
      </c>
      <c r="L35" s="19">
        <v>795.00199999999995</v>
      </c>
      <c r="M35" s="20">
        <v>198.75049999999999</v>
      </c>
      <c r="N35" s="21">
        <v>11</v>
      </c>
      <c r="O35" s="22">
        <v>209.75049999999999</v>
      </c>
    </row>
    <row r="36" spans="1:15" x14ac:dyDescent="0.25">
      <c r="A36" s="12" t="s">
        <v>41</v>
      </c>
      <c r="B36" s="13" t="s">
        <v>36</v>
      </c>
      <c r="C36" s="14">
        <v>45228</v>
      </c>
      <c r="D36" s="15" t="s">
        <v>64</v>
      </c>
      <c r="E36" s="16">
        <v>187</v>
      </c>
      <c r="F36" s="16">
        <v>195</v>
      </c>
      <c r="G36" s="16">
        <v>198</v>
      </c>
      <c r="H36" s="16">
        <v>193</v>
      </c>
      <c r="I36" s="16"/>
      <c r="J36" s="16"/>
      <c r="K36" s="19">
        <v>4</v>
      </c>
      <c r="L36" s="19">
        <v>773</v>
      </c>
      <c r="M36" s="20">
        <v>193.25</v>
      </c>
      <c r="N36" s="21">
        <v>8</v>
      </c>
      <c r="O36" s="22">
        <v>201.25</v>
      </c>
    </row>
    <row r="37" spans="1:15" x14ac:dyDescent="0.25">
      <c r="A37" s="12" t="s">
        <v>41</v>
      </c>
      <c r="B37" s="13" t="s">
        <v>36</v>
      </c>
      <c r="C37" s="14">
        <v>45249</v>
      </c>
      <c r="D37" s="15" t="s">
        <v>26</v>
      </c>
      <c r="E37" s="16">
        <v>196</v>
      </c>
      <c r="F37" s="16">
        <v>198</v>
      </c>
      <c r="G37" s="16">
        <v>197</v>
      </c>
      <c r="H37" s="16">
        <v>196</v>
      </c>
      <c r="I37" s="16"/>
      <c r="J37" s="16"/>
      <c r="K37" s="19">
        <v>4</v>
      </c>
      <c r="L37" s="19">
        <v>787</v>
      </c>
      <c r="M37" s="20">
        <v>196.75</v>
      </c>
      <c r="N37" s="21">
        <v>4</v>
      </c>
      <c r="O37" s="22">
        <v>200.75</v>
      </c>
    </row>
    <row r="39" spans="1:15" x14ac:dyDescent="0.25">
      <c r="K39" s="8">
        <f>SUM(K2:K38)</f>
        <v>157</v>
      </c>
      <c r="L39" s="8">
        <f>SUM(L2:L38)</f>
        <v>30837.014000000003</v>
      </c>
      <c r="M39" s="7">
        <f>SUM(L39/K39)</f>
        <v>196.41410191082804</v>
      </c>
      <c r="N39" s="8">
        <f>SUM(N2:N38)</f>
        <v>325</v>
      </c>
      <c r="O39" s="11">
        <f>SUM(M39+N39)</f>
        <v>521.41410191082809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" name="Range1_9_1"/>
    <protectedRange sqref="D2" name="Range1_1_6_1"/>
    <protectedRange sqref="I2:J2" name="Range1_3_3_1"/>
    <protectedRange sqref="B3:C4 E3:J4" name="Range1_4_2_1"/>
    <protectedRange sqref="D3:D4" name="Range1_1_1_4_1"/>
    <protectedRange sqref="E5:J7 B5:C7" name="Range1_5_1_1"/>
    <protectedRange sqref="D5:D7" name="Range1_1_2_2_1"/>
    <protectedRange sqref="B14:C14" name="Range1_2_2"/>
    <protectedRange sqref="D14" name="Range1_1_1_2"/>
    <protectedRange sqref="E14:J14" name="Range1_3_1"/>
    <protectedRange algorithmName="SHA-512" hashValue="ON39YdpmFHfN9f47KpiRvqrKx0V9+erV1CNkpWzYhW/Qyc6aT8rEyCrvauWSYGZK2ia3o7vd3akF07acHAFpOA==" saltValue="yVW9XmDwTqEnmpSGai0KYg==" spinCount="100000" sqref="I33:J33 B33:C33" name="Range1_72"/>
    <protectedRange algorithmName="SHA-512" hashValue="ON39YdpmFHfN9f47KpiRvqrKx0V9+erV1CNkpWzYhW/Qyc6aT8rEyCrvauWSYGZK2ia3o7vd3akF07acHAFpOA==" saltValue="yVW9XmDwTqEnmpSGai0KYg==" spinCount="100000" sqref="D33" name="Range1_1_36"/>
    <protectedRange algorithmName="SHA-512" hashValue="ON39YdpmFHfN9f47KpiRvqrKx0V9+erV1CNkpWzYhW/Qyc6aT8rEyCrvauWSYGZK2ia3o7vd3akF07acHAFpOA==" saltValue="yVW9XmDwTqEnmpSGai0KYg==" spinCount="100000" sqref="E33:H33" name="Range1_3_21"/>
  </protectedRanges>
  <hyperlinks>
    <hyperlink ref="Q1" location="'National Rankings'!A1" display="Back to Ranking" xr:uid="{3DC1D441-F5FF-464F-821C-1A379B54AA8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64BC367-DAE8-44F0-99EF-38B9A16FB0E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D6963-1CA7-42C7-80CE-68EC08C53055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28</v>
      </c>
      <c r="B2" s="13" t="s">
        <v>87</v>
      </c>
      <c r="C2" s="14">
        <v>44982</v>
      </c>
      <c r="D2" s="15" t="s">
        <v>29</v>
      </c>
      <c r="E2" s="16">
        <v>177</v>
      </c>
      <c r="F2" s="16">
        <v>171</v>
      </c>
      <c r="G2" s="16">
        <v>177</v>
      </c>
      <c r="H2" s="16">
        <v>176</v>
      </c>
      <c r="I2" s="16"/>
      <c r="J2" s="16"/>
      <c r="K2" s="19">
        <v>4</v>
      </c>
      <c r="L2" s="19">
        <v>701</v>
      </c>
      <c r="M2" s="20">
        <v>175.25</v>
      </c>
      <c r="N2" s="21">
        <v>2</v>
      </c>
      <c r="O2" s="22">
        <v>177.25</v>
      </c>
    </row>
    <row r="4" spans="1:17" x14ac:dyDescent="0.25">
      <c r="K4" s="8">
        <f>SUM(K2:K3)</f>
        <v>4</v>
      </c>
      <c r="L4" s="8">
        <f>SUM(L2:L3)</f>
        <v>701</v>
      </c>
      <c r="M4" s="7">
        <f>SUM(L4/K4)</f>
        <v>175.25</v>
      </c>
      <c r="N4" s="8">
        <f>SUM(N2:N3)</f>
        <v>2</v>
      </c>
      <c r="O4" s="11">
        <f>SUM(M4+N4)</f>
        <v>177.25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B2:C2" name="Range1_5_1_1"/>
    <protectedRange sqref="D2" name="Range1_1_2_2_1"/>
  </protectedRanges>
  <conditionalFormatting sqref="I2">
    <cfRule type="top10" dxfId="63" priority="2" rank="1"/>
  </conditionalFormatting>
  <conditionalFormatting sqref="J2">
    <cfRule type="top10" dxfId="62" priority="1" rank="1"/>
  </conditionalFormatting>
  <hyperlinks>
    <hyperlink ref="Q1" location="'National Rankings'!A1" display="Back to Ranking" xr:uid="{132E70B7-BCF3-4966-996B-66FE77B1A63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420F7DE-C412-462A-BB57-1E7F3FD35B6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FC49C-585D-464B-A8BD-592288BF9CCB}">
  <sheetPr codeName="Sheet5"/>
  <dimension ref="A1:Q40"/>
  <sheetViews>
    <sheetView topLeftCell="A24" workbookViewId="0">
      <selection activeCell="K41" sqref="K4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21</v>
      </c>
      <c r="C2" s="14">
        <v>44975</v>
      </c>
      <c r="D2" s="15" t="s">
        <v>25</v>
      </c>
      <c r="E2" s="16">
        <v>193</v>
      </c>
      <c r="F2" s="16">
        <v>195.001</v>
      </c>
      <c r="G2" s="16">
        <v>198</v>
      </c>
      <c r="H2" s="16">
        <v>191</v>
      </c>
      <c r="I2" s="16"/>
      <c r="J2" s="16"/>
      <c r="K2" s="19">
        <v>4</v>
      </c>
      <c r="L2" s="19">
        <v>777.00099999999998</v>
      </c>
      <c r="M2" s="20">
        <v>194.25024999999999</v>
      </c>
      <c r="N2" s="21">
        <v>8</v>
      </c>
      <c r="O2" s="22">
        <v>202.25024999999999</v>
      </c>
    </row>
    <row r="3" spans="1:17" x14ac:dyDescent="0.25">
      <c r="A3" s="12" t="s">
        <v>41</v>
      </c>
      <c r="B3" s="13" t="s">
        <v>21</v>
      </c>
      <c r="C3" s="14">
        <v>44976</v>
      </c>
      <c r="D3" s="15" t="s">
        <v>26</v>
      </c>
      <c r="E3" s="16">
        <v>198</v>
      </c>
      <c r="F3" s="16">
        <v>196.001</v>
      </c>
      <c r="G3" s="16">
        <v>199</v>
      </c>
      <c r="H3" s="16">
        <v>196</v>
      </c>
      <c r="I3" s="16"/>
      <c r="J3" s="16"/>
      <c r="K3" s="19">
        <v>4</v>
      </c>
      <c r="L3" s="19">
        <v>789.00099999999998</v>
      </c>
      <c r="M3" s="20">
        <v>197.25024999999999</v>
      </c>
      <c r="N3" s="21">
        <v>13</v>
      </c>
      <c r="O3" s="22">
        <v>210.25024999999999</v>
      </c>
    </row>
    <row r="4" spans="1:17" x14ac:dyDescent="0.25">
      <c r="A4" s="12" t="s">
        <v>41</v>
      </c>
      <c r="B4" s="13" t="s">
        <v>21</v>
      </c>
      <c r="C4" s="14">
        <v>44989</v>
      </c>
      <c r="D4" s="15" t="s">
        <v>30</v>
      </c>
      <c r="E4" s="16">
        <v>196</v>
      </c>
      <c r="F4" s="16">
        <v>198</v>
      </c>
      <c r="G4" s="16">
        <v>194</v>
      </c>
      <c r="H4" s="16">
        <v>195</v>
      </c>
      <c r="I4" s="16"/>
      <c r="J4" s="16"/>
      <c r="K4" s="19">
        <v>4</v>
      </c>
      <c r="L4" s="19">
        <v>783</v>
      </c>
      <c r="M4" s="20">
        <v>195.75</v>
      </c>
      <c r="N4" s="21">
        <v>4</v>
      </c>
      <c r="O4" s="22">
        <v>199.75</v>
      </c>
    </row>
    <row r="5" spans="1:17" x14ac:dyDescent="0.25">
      <c r="A5" s="12" t="s">
        <v>41</v>
      </c>
      <c r="B5" s="13" t="s">
        <v>21</v>
      </c>
      <c r="C5" s="14">
        <v>45003</v>
      </c>
      <c r="D5" s="15" t="s">
        <v>25</v>
      </c>
      <c r="E5" s="16">
        <v>197</v>
      </c>
      <c r="F5" s="16">
        <v>197</v>
      </c>
      <c r="G5" s="16">
        <v>199</v>
      </c>
      <c r="H5" s="16">
        <v>199</v>
      </c>
      <c r="I5" s="16"/>
      <c r="J5" s="16"/>
      <c r="K5" s="19">
        <v>4</v>
      </c>
      <c r="L5" s="19">
        <v>792</v>
      </c>
      <c r="M5" s="20">
        <v>198</v>
      </c>
      <c r="N5" s="21">
        <v>11</v>
      </c>
      <c r="O5" s="22">
        <v>209</v>
      </c>
    </row>
    <row r="6" spans="1:17" x14ac:dyDescent="0.25">
      <c r="A6" s="12" t="s">
        <v>41</v>
      </c>
      <c r="B6" s="13" t="s">
        <v>21</v>
      </c>
      <c r="C6" s="14">
        <v>45004</v>
      </c>
      <c r="D6" s="15" t="s">
        <v>26</v>
      </c>
      <c r="E6" s="16">
        <v>190</v>
      </c>
      <c r="F6" s="16">
        <v>198</v>
      </c>
      <c r="G6" s="16">
        <v>196.001</v>
      </c>
      <c r="H6" s="16">
        <v>197</v>
      </c>
      <c r="I6" s="16"/>
      <c r="J6" s="16"/>
      <c r="K6" s="19">
        <v>4</v>
      </c>
      <c r="L6" s="19">
        <v>781.00099999999998</v>
      </c>
      <c r="M6" s="20">
        <v>195.25024999999999</v>
      </c>
      <c r="N6" s="21">
        <v>8</v>
      </c>
      <c r="O6" s="22">
        <v>203.25024999999999</v>
      </c>
    </row>
    <row r="7" spans="1:17" x14ac:dyDescent="0.25">
      <c r="A7" s="12" t="s">
        <v>28</v>
      </c>
      <c r="B7" s="13" t="s">
        <v>21</v>
      </c>
      <c r="C7" s="14">
        <v>45027</v>
      </c>
      <c r="D7" s="15" t="s">
        <v>25</v>
      </c>
      <c r="E7" s="16">
        <v>196</v>
      </c>
      <c r="F7" s="16">
        <v>195</v>
      </c>
      <c r="G7" s="16">
        <v>197</v>
      </c>
      <c r="H7" s="16"/>
      <c r="I7" s="16"/>
      <c r="J7" s="16"/>
      <c r="K7" s="19">
        <v>3</v>
      </c>
      <c r="L7" s="19">
        <v>588</v>
      </c>
      <c r="M7" s="20">
        <v>196</v>
      </c>
      <c r="N7" s="21">
        <v>4</v>
      </c>
      <c r="O7" s="22">
        <v>200</v>
      </c>
    </row>
    <row r="8" spans="1:17" x14ac:dyDescent="0.25">
      <c r="A8" s="12" t="s">
        <v>41</v>
      </c>
      <c r="B8" s="13" t="s">
        <v>21</v>
      </c>
      <c r="C8" s="14">
        <v>45031</v>
      </c>
      <c r="D8" s="15" t="s">
        <v>25</v>
      </c>
      <c r="E8" s="16">
        <v>190</v>
      </c>
      <c r="F8" s="16">
        <v>198</v>
      </c>
      <c r="G8" s="16">
        <v>193</v>
      </c>
      <c r="H8" s="16">
        <v>196</v>
      </c>
      <c r="I8" s="16"/>
      <c r="J8" s="16"/>
      <c r="K8" s="19">
        <v>4</v>
      </c>
      <c r="L8" s="19">
        <v>777</v>
      </c>
      <c r="M8" s="20">
        <v>194.25</v>
      </c>
      <c r="N8" s="21">
        <v>7</v>
      </c>
      <c r="O8" s="22">
        <v>201.25</v>
      </c>
    </row>
    <row r="9" spans="1:17" x14ac:dyDescent="0.25">
      <c r="A9" s="12" t="s">
        <v>41</v>
      </c>
      <c r="B9" s="13" t="s">
        <v>21</v>
      </c>
      <c r="C9" s="14">
        <v>45032</v>
      </c>
      <c r="D9" s="15" t="s">
        <v>26</v>
      </c>
      <c r="E9" s="16">
        <v>191</v>
      </c>
      <c r="F9" s="16">
        <v>196</v>
      </c>
      <c r="G9" s="45">
        <v>200</v>
      </c>
      <c r="H9" s="16">
        <v>194</v>
      </c>
      <c r="I9" s="16"/>
      <c r="J9" s="16"/>
      <c r="K9" s="19">
        <v>4</v>
      </c>
      <c r="L9" s="19">
        <v>781</v>
      </c>
      <c r="M9" s="20">
        <v>195.25</v>
      </c>
      <c r="N9" s="21">
        <v>5</v>
      </c>
      <c r="O9" s="22">
        <v>200.25</v>
      </c>
    </row>
    <row r="10" spans="1:17" x14ac:dyDescent="0.25">
      <c r="A10" s="12" t="s">
        <v>41</v>
      </c>
      <c r="B10" s="13" t="s">
        <v>21</v>
      </c>
      <c r="C10" s="14">
        <v>45041</v>
      </c>
      <c r="D10" s="15" t="s">
        <v>26</v>
      </c>
      <c r="E10" s="16">
        <v>197.001</v>
      </c>
      <c r="F10" s="16">
        <v>199</v>
      </c>
      <c r="G10" s="16">
        <v>196</v>
      </c>
      <c r="H10" s="16"/>
      <c r="I10" s="16"/>
      <c r="J10" s="16"/>
      <c r="K10" s="19">
        <v>3</v>
      </c>
      <c r="L10" s="19">
        <v>592.00099999999998</v>
      </c>
      <c r="M10" s="20">
        <v>197.33366666666666</v>
      </c>
      <c r="N10" s="21">
        <v>9</v>
      </c>
      <c r="O10" s="22">
        <v>206.33366666666666</v>
      </c>
    </row>
    <row r="11" spans="1:17" x14ac:dyDescent="0.25">
      <c r="A11" s="63" t="s">
        <v>28</v>
      </c>
      <c r="B11" s="13" t="s">
        <v>21</v>
      </c>
      <c r="C11" s="14">
        <v>45053</v>
      </c>
      <c r="D11" s="15" t="s">
        <v>30</v>
      </c>
      <c r="E11" s="16">
        <v>192</v>
      </c>
      <c r="F11" s="16">
        <v>196</v>
      </c>
      <c r="G11" s="16">
        <v>195</v>
      </c>
      <c r="H11" s="16">
        <v>198</v>
      </c>
      <c r="I11" s="16"/>
      <c r="J11" s="16"/>
      <c r="K11" s="19">
        <v>4</v>
      </c>
      <c r="L11" s="19">
        <v>781</v>
      </c>
      <c r="M11" s="20">
        <v>195.25</v>
      </c>
      <c r="N11" s="21">
        <v>9</v>
      </c>
      <c r="O11" s="22">
        <v>204.25</v>
      </c>
    </row>
    <row r="12" spans="1:17" x14ac:dyDescent="0.25">
      <c r="A12" s="12" t="s">
        <v>41</v>
      </c>
      <c r="B12" s="34" t="s">
        <v>21</v>
      </c>
      <c r="C12" s="75">
        <v>45055</v>
      </c>
      <c r="D12" s="15" t="s">
        <v>25</v>
      </c>
      <c r="E12" s="16">
        <v>199</v>
      </c>
      <c r="F12" s="16">
        <v>199</v>
      </c>
      <c r="G12" s="16">
        <v>196</v>
      </c>
      <c r="H12" s="16"/>
      <c r="I12" s="16"/>
      <c r="J12" s="16"/>
      <c r="K12" s="77">
        <v>3</v>
      </c>
      <c r="L12" s="77">
        <v>594</v>
      </c>
      <c r="M12" s="78">
        <v>198</v>
      </c>
      <c r="N12" s="79">
        <v>9</v>
      </c>
      <c r="O12" s="80">
        <v>207</v>
      </c>
    </row>
    <row r="13" spans="1:17" x14ac:dyDescent="0.25">
      <c r="A13" s="12" t="s">
        <v>41</v>
      </c>
      <c r="B13" s="34" t="s">
        <v>21</v>
      </c>
      <c r="C13" s="75">
        <v>45066</v>
      </c>
      <c r="D13" s="15" t="s">
        <v>25</v>
      </c>
      <c r="E13" s="16">
        <v>192</v>
      </c>
      <c r="F13" s="16">
        <v>192</v>
      </c>
      <c r="G13" s="16">
        <v>191</v>
      </c>
      <c r="H13" s="16">
        <v>193</v>
      </c>
      <c r="I13" s="16"/>
      <c r="J13" s="16"/>
      <c r="K13" s="77">
        <v>4</v>
      </c>
      <c r="L13" s="77">
        <v>768</v>
      </c>
      <c r="M13" s="78">
        <v>192</v>
      </c>
      <c r="N13" s="79">
        <v>3</v>
      </c>
      <c r="O13" s="80">
        <v>195</v>
      </c>
    </row>
    <row r="14" spans="1:17" x14ac:dyDescent="0.25">
      <c r="A14" s="12" t="s">
        <v>41</v>
      </c>
      <c r="B14" s="34" t="s">
        <v>21</v>
      </c>
      <c r="C14" s="75">
        <v>45067</v>
      </c>
      <c r="D14" s="15" t="s">
        <v>26</v>
      </c>
      <c r="E14" s="16">
        <v>197</v>
      </c>
      <c r="F14" s="45">
        <v>200.001</v>
      </c>
      <c r="G14" s="16">
        <v>197</v>
      </c>
      <c r="H14" s="16">
        <v>196</v>
      </c>
      <c r="I14" s="16"/>
      <c r="J14" s="16"/>
      <c r="K14" s="77">
        <v>4</v>
      </c>
      <c r="L14" s="77">
        <v>790.00099999999998</v>
      </c>
      <c r="M14" s="78">
        <v>197.50024999999999</v>
      </c>
      <c r="N14" s="79">
        <v>7</v>
      </c>
      <c r="O14" s="80">
        <v>204.50024999999999</v>
      </c>
    </row>
    <row r="15" spans="1:17" x14ac:dyDescent="0.25">
      <c r="A15" s="12" t="s">
        <v>41</v>
      </c>
      <c r="B15" s="34" t="s">
        <v>21</v>
      </c>
      <c r="C15" s="75">
        <v>45076</v>
      </c>
      <c r="D15" s="15" t="s">
        <v>26</v>
      </c>
      <c r="E15" s="16">
        <v>198</v>
      </c>
      <c r="F15" s="16">
        <v>198</v>
      </c>
      <c r="G15" s="16">
        <v>196</v>
      </c>
      <c r="H15" s="16"/>
      <c r="I15" s="16"/>
      <c r="J15" s="16"/>
      <c r="K15" s="77">
        <v>3</v>
      </c>
      <c r="L15" s="77">
        <v>592</v>
      </c>
      <c r="M15" s="78">
        <v>197.33333333333334</v>
      </c>
      <c r="N15" s="79">
        <v>6</v>
      </c>
      <c r="O15" s="80">
        <v>203.33333333333334</v>
      </c>
    </row>
    <row r="16" spans="1:17" x14ac:dyDescent="0.25">
      <c r="A16" s="12" t="s">
        <v>41</v>
      </c>
      <c r="B16" s="34" t="s">
        <v>21</v>
      </c>
      <c r="C16" s="75">
        <v>45080</v>
      </c>
      <c r="D16" s="15" t="s">
        <v>30</v>
      </c>
      <c r="E16" s="16">
        <v>192</v>
      </c>
      <c r="F16" s="16">
        <v>194</v>
      </c>
      <c r="G16" s="16">
        <v>193</v>
      </c>
      <c r="H16" s="16">
        <v>196</v>
      </c>
      <c r="I16" s="16">
        <v>197</v>
      </c>
      <c r="J16" s="16">
        <v>195</v>
      </c>
      <c r="K16" s="77">
        <v>6</v>
      </c>
      <c r="L16" s="77">
        <v>1167</v>
      </c>
      <c r="M16" s="78">
        <v>194.5</v>
      </c>
      <c r="N16" s="79">
        <v>10</v>
      </c>
      <c r="O16" s="80">
        <v>204.5</v>
      </c>
    </row>
    <row r="17" spans="1:15" x14ac:dyDescent="0.25">
      <c r="A17" s="12" t="s">
        <v>41</v>
      </c>
      <c r="B17" s="34" t="s">
        <v>21</v>
      </c>
      <c r="C17" s="75">
        <v>45090</v>
      </c>
      <c r="D17" s="15" t="s">
        <v>25</v>
      </c>
      <c r="E17" s="16">
        <v>193</v>
      </c>
      <c r="F17" s="16">
        <v>196</v>
      </c>
      <c r="G17" s="16">
        <v>195</v>
      </c>
      <c r="H17" s="16"/>
      <c r="I17" s="16"/>
      <c r="J17" s="16"/>
      <c r="K17" s="77">
        <v>3</v>
      </c>
      <c r="L17" s="77">
        <v>584</v>
      </c>
      <c r="M17" s="78">
        <v>194.66666666666666</v>
      </c>
      <c r="N17" s="79">
        <v>6</v>
      </c>
      <c r="O17" s="80">
        <v>200.66666666666666</v>
      </c>
    </row>
    <row r="18" spans="1:15" x14ac:dyDescent="0.25">
      <c r="A18" s="12" t="s">
        <v>41</v>
      </c>
      <c r="B18" s="34" t="s">
        <v>21</v>
      </c>
      <c r="C18" s="75">
        <v>45094</v>
      </c>
      <c r="D18" s="15" t="s">
        <v>25</v>
      </c>
      <c r="E18" s="16">
        <v>197</v>
      </c>
      <c r="F18" s="16">
        <v>198</v>
      </c>
      <c r="G18" s="16">
        <v>196</v>
      </c>
      <c r="H18" s="16">
        <v>198</v>
      </c>
      <c r="I18" s="16">
        <v>197</v>
      </c>
      <c r="J18" s="16">
        <v>197</v>
      </c>
      <c r="K18" s="77">
        <v>6</v>
      </c>
      <c r="L18" s="77">
        <v>1183</v>
      </c>
      <c r="M18" s="78">
        <v>197.16666666666666</v>
      </c>
      <c r="N18" s="79">
        <v>26</v>
      </c>
      <c r="O18" s="80">
        <v>223.16666666666666</v>
      </c>
    </row>
    <row r="19" spans="1:15" x14ac:dyDescent="0.25">
      <c r="A19" s="12" t="s">
        <v>41</v>
      </c>
      <c r="B19" s="34" t="s">
        <v>21</v>
      </c>
      <c r="C19" s="75">
        <v>45095</v>
      </c>
      <c r="D19" s="15" t="s">
        <v>26</v>
      </c>
      <c r="E19" s="16">
        <v>199</v>
      </c>
      <c r="F19" s="16">
        <v>193</v>
      </c>
      <c r="G19" s="16">
        <v>193</v>
      </c>
      <c r="H19" s="16">
        <v>190</v>
      </c>
      <c r="I19" s="16"/>
      <c r="J19" s="16"/>
      <c r="K19" s="77">
        <v>4</v>
      </c>
      <c r="L19" s="77">
        <v>775</v>
      </c>
      <c r="M19" s="78">
        <v>193.75</v>
      </c>
      <c r="N19" s="79">
        <v>6</v>
      </c>
      <c r="O19" s="80">
        <v>199.75</v>
      </c>
    </row>
    <row r="20" spans="1:15" x14ac:dyDescent="0.25">
      <c r="A20" s="63" t="s">
        <v>41</v>
      </c>
      <c r="B20" s="13" t="s">
        <v>21</v>
      </c>
      <c r="C20" s="14">
        <v>45104</v>
      </c>
      <c r="D20" s="15" t="s">
        <v>26</v>
      </c>
      <c r="E20" s="16">
        <v>191</v>
      </c>
      <c r="F20" s="16">
        <v>197</v>
      </c>
      <c r="G20" s="16">
        <v>194</v>
      </c>
      <c r="H20" s="16"/>
      <c r="I20" s="16"/>
      <c r="J20" s="16"/>
      <c r="K20" s="19">
        <v>3</v>
      </c>
      <c r="L20" s="19">
        <v>582</v>
      </c>
      <c r="M20" s="20">
        <v>194</v>
      </c>
      <c r="N20" s="21">
        <v>9</v>
      </c>
      <c r="O20" s="22">
        <v>203</v>
      </c>
    </row>
    <row r="21" spans="1:15" x14ac:dyDescent="0.25">
      <c r="A21" s="63" t="s">
        <v>41</v>
      </c>
      <c r="B21" s="34" t="s">
        <v>21</v>
      </c>
      <c r="C21" s="75">
        <v>45108</v>
      </c>
      <c r="D21" s="15" t="s">
        <v>30</v>
      </c>
      <c r="E21" s="16">
        <v>195</v>
      </c>
      <c r="F21" s="16">
        <v>197</v>
      </c>
      <c r="G21" s="16">
        <v>195</v>
      </c>
      <c r="H21" s="16">
        <v>194</v>
      </c>
      <c r="I21" s="16"/>
      <c r="J21" s="16"/>
      <c r="K21" s="77">
        <v>4</v>
      </c>
      <c r="L21" s="77">
        <v>781</v>
      </c>
      <c r="M21" s="78">
        <v>195.25</v>
      </c>
      <c r="N21" s="79">
        <v>7</v>
      </c>
      <c r="O21" s="80">
        <v>202.25</v>
      </c>
    </row>
    <row r="22" spans="1:15" x14ac:dyDescent="0.25">
      <c r="A22" s="12" t="s">
        <v>41</v>
      </c>
      <c r="B22" s="13" t="s">
        <v>21</v>
      </c>
      <c r="C22" s="14">
        <v>45118</v>
      </c>
      <c r="D22" s="15" t="s">
        <v>25</v>
      </c>
      <c r="E22" s="16">
        <v>198</v>
      </c>
      <c r="F22" s="16">
        <v>196</v>
      </c>
      <c r="G22" s="16">
        <v>197</v>
      </c>
      <c r="H22" s="16"/>
      <c r="I22" s="16"/>
      <c r="J22" s="16"/>
      <c r="K22" s="19">
        <v>3</v>
      </c>
      <c r="L22" s="19">
        <v>591</v>
      </c>
      <c r="M22" s="20">
        <v>197</v>
      </c>
      <c r="N22" s="21">
        <v>4</v>
      </c>
      <c r="O22" s="22">
        <v>201</v>
      </c>
    </row>
    <row r="23" spans="1:15" x14ac:dyDescent="0.25">
      <c r="A23" s="12" t="s">
        <v>41</v>
      </c>
      <c r="B23" s="13" t="s">
        <v>21</v>
      </c>
      <c r="C23" s="14">
        <v>45122</v>
      </c>
      <c r="D23" s="15" t="s">
        <v>25</v>
      </c>
      <c r="E23" s="16">
        <v>197</v>
      </c>
      <c r="F23" s="16">
        <v>199.001</v>
      </c>
      <c r="G23" s="16">
        <v>196</v>
      </c>
      <c r="H23" s="16">
        <v>194</v>
      </c>
      <c r="I23" s="16">
        <v>198</v>
      </c>
      <c r="J23" s="16">
        <v>198</v>
      </c>
      <c r="K23" s="19">
        <v>6</v>
      </c>
      <c r="L23" s="19">
        <v>1182.001</v>
      </c>
      <c r="M23" s="20">
        <v>197.00016666666667</v>
      </c>
      <c r="N23" s="21">
        <v>16</v>
      </c>
      <c r="O23" s="22">
        <v>213.00016666666667</v>
      </c>
    </row>
    <row r="24" spans="1:15" x14ac:dyDescent="0.25">
      <c r="A24" s="12" t="s">
        <v>41</v>
      </c>
      <c r="B24" s="13" t="s">
        <v>21</v>
      </c>
      <c r="C24" s="14">
        <v>45123</v>
      </c>
      <c r="D24" s="15" t="s">
        <v>26</v>
      </c>
      <c r="E24" s="16">
        <v>195</v>
      </c>
      <c r="F24" s="16">
        <v>193</v>
      </c>
      <c r="G24" s="16">
        <v>194</v>
      </c>
      <c r="H24" s="16">
        <v>196.001</v>
      </c>
      <c r="I24" s="16"/>
      <c r="J24" s="16"/>
      <c r="K24" s="19">
        <v>4</v>
      </c>
      <c r="L24" s="19">
        <v>778.00099999999998</v>
      </c>
      <c r="M24" s="20">
        <v>194.50024999999999</v>
      </c>
      <c r="N24" s="21">
        <v>8</v>
      </c>
      <c r="O24" s="22">
        <v>202.50024999999999</v>
      </c>
    </row>
    <row r="25" spans="1:15" x14ac:dyDescent="0.25">
      <c r="A25" s="12" t="s">
        <v>41</v>
      </c>
      <c r="B25" s="13" t="s">
        <v>21</v>
      </c>
      <c r="C25" s="14">
        <v>45143</v>
      </c>
      <c r="D25" s="15" t="s">
        <v>30</v>
      </c>
      <c r="E25" s="16">
        <v>193</v>
      </c>
      <c r="F25" s="16">
        <v>194</v>
      </c>
      <c r="G25" s="16">
        <v>195</v>
      </c>
      <c r="H25" s="16">
        <v>194</v>
      </c>
      <c r="I25" s="45">
        <v>200</v>
      </c>
      <c r="J25" s="16">
        <v>198</v>
      </c>
      <c r="K25" s="19">
        <v>6</v>
      </c>
      <c r="L25" s="19">
        <v>1174</v>
      </c>
      <c r="M25" s="20">
        <v>195.66666666666666</v>
      </c>
      <c r="N25" s="21">
        <v>16</v>
      </c>
      <c r="O25" s="22">
        <v>211.66666666666666</v>
      </c>
    </row>
    <row r="26" spans="1:15" x14ac:dyDescent="0.25">
      <c r="A26" s="12" t="s">
        <v>41</v>
      </c>
      <c r="B26" s="13" t="s">
        <v>21</v>
      </c>
      <c r="C26" s="14">
        <v>45150</v>
      </c>
      <c r="D26" s="15" t="s">
        <v>50</v>
      </c>
      <c r="E26" s="16">
        <v>195</v>
      </c>
      <c r="F26" s="16">
        <v>198</v>
      </c>
      <c r="G26" s="16">
        <v>191</v>
      </c>
      <c r="H26" s="16">
        <v>192</v>
      </c>
      <c r="I26" s="16">
        <v>196</v>
      </c>
      <c r="J26" s="16">
        <v>197</v>
      </c>
      <c r="K26" s="19">
        <v>6</v>
      </c>
      <c r="L26" s="19">
        <v>1169</v>
      </c>
      <c r="M26" s="20">
        <v>194.83333333333334</v>
      </c>
      <c r="N26" s="21">
        <v>4</v>
      </c>
      <c r="O26" s="22">
        <v>198.83333333333334</v>
      </c>
    </row>
    <row r="27" spans="1:15" x14ac:dyDescent="0.25">
      <c r="A27" s="12" t="s">
        <v>41</v>
      </c>
      <c r="B27" s="13" t="s">
        <v>21</v>
      </c>
      <c r="C27" s="14">
        <v>45157</v>
      </c>
      <c r="D27" s="15" t="s">
        <v>25</v>
      </c>
      <c r="E27" s="16">
        <v>198</v>
      </c>
      <c r="F27" s="16">
        <v>195</v>
      </c>
      <c r="G27" s="45">
        <v>200</v>
      </c>
      <c r="H27" s="45">
        <v>200</v>
      </c>
      <c r="I27" s="16"/>
      <c r="J27" s="16"/>
      <c r="K27" s="19">
        <v>4</v>
      </c>
      <c r="L27" s="19">
        <v>793</v>
      </c>
      <c r="M27" s="20">
        <v>198.25</v>
      </c>
      <c r="N27" s="21">
        <v>11</v>
      </c>
      <c r="O27" s="22">
        <v>209.25</v>
      </c>
    </row>
    <row r="28" spans="1:15" x14ac:dyDescent="0.25">
      <c r="A28" s="12" t="s">
        <v>41</v>
      </c>
      <c r="B28" s="13" t="s">
        <v>21</v>
      </c>
      <c r="C28" s="14">
        <v>45158</v>
      </c>
      <c r="D28" s="15" t="s">
        <v>26</v>
      </c>
      <c r="E28" s="16">
        <v>196.001</v>
      </c>
      <c r="F28" s="16">
        <v>196</v>
      </c>
      <c r="G28" s="16">
        <v>194</v>
      </c>
      <c r="H28" s="16">
        <v>195</v>
      </c>
      <c r="I28" s="16">
        <v>197</v>
      </c>
      <c r="J28" s="16">
        <v>196</v>
      </c>
      <c r="K28" s="19">
        <v>6</v>
      </c>
      <c r="L28" s="19">
        <v>1174.001</v>
      </c>
      <c r="M28" s="20">
        <v>195.66683333333333</v>
      </c>
      <c r="N28" s="21">
        <v>10</v>
      </c>
      <c r="O28" s="22">
        <v>205.66683333333333</v>
      </c>
    </row>
    <row r="29" spans="1:15" x14ac:dyDescent="0.25">
      <c r="A29" s="12" t="s">
        <v>41</v>
      </c>
      <c r="B29" s="13" t="s">
        <v>21</v>
      </c>
      <c r="C29" s="14">
        <v>45167</v>
      </c>
      <c r="D29" s="15" t="s">
        <v>26</v>
      </c>
      <c r="E29" s="16">
        <v>198</v>
      </c>
      <c r="F29" s="16">
        <v>196.001</v>
      </c>
      <c r="G29" s="16">
        <v>199</v>
      </c>
      <c r="H29" s="16"/>
      <c r="I29" s="16"/>
      <c r="J29" s="16"/>
      <c r="K29" s="19">
        <v>3</v>
      </c>
      <c r="L29" s="19">
        <v>593.00099999999998</v>
      </c>
      <c r="M29" s="20">
        <v>197.667</v>
      </c>
      <c r="N29" s="21">
        <v>11</v>
      </c>
      <c r="O29" s="22">
        <v>208.667</v>
      </c>
    </row>
    <row r="30" spans="1:15" x14ac:dyDescent="0.25">
      <c r="A30" s="12" t="s">
        <v>41</v>
      </c>
      <c r="B30" s="13" t="s">
        <v>21</v>
      </c>
      <c r="C30" s="14">
        <v>45171</v>
      </c>
      <c r="D30" s="15" t="s">
        <v>138</v>
      </c>
      <c r="E30" s="16">
        <v>196</v>
      </c>
      <c r="F30" s="16">
        <v>193</v>
      </c>
      <c r="G30" s="16">
        <v>196</v>
      </c>
      <c r="H30" s="16">
        <v>192</v>
      </c>
      <c r="I30" s="16">
        <v>191</v>
      </c>
      <c r="J30" s="16">
        <v>193</v>
      </c>
      <c r="K30" s="19">
        <v>6</v>
      </c>
      <c r="L30" s="19">
        <v>1161</v>
      </c>
      <c r="M30" s="20">
        <v>193.5</v>
      </c>
      <c r="N30" s="21">
        <v>4</v>
      </c>
      <c r="O30" s="22">
        <v>197.5</v>
      </c>
    </row>
    <row r="31" spans="1:15" x14ac:dyDescent="0.25">
      <c r="A31" s="12" t="s">
        <v>41</v>
      </c>
      <c r="B31" s="13" t="s">
        <v>21</v>
      </c>
      <c r="C31" s="14">
        <v>45179</v>
      </c>
      <c r="D31" s="15" t="s">
        <v>30</v>
      </c>
      <c r="E31" s="16">
        <v>199</v>
      </c>
      <c r="F31" s="16">
        <v>199</v>
      </c>
      <c r="G31" s="16">
        <v>199</v>
      </c>
      <c r="H31" s="16">
        <v>197</v>
      </c>
      <c r="I31" s="16"/>
      <c r="J31" s="16"/>
      <c r="K31" s="19">
        <v>4</v>
      </c>
      <c r="L31" s="19">
        <v>794</v>
      </c>
      <c r="M31" s="20">
        <v>198.5</v>
      </c>
      <c r="N31" s="21">
        <v>11</v>
      </c>
      <c r="O31" s="22">
        <v>209.5</v>
      </c>
    </row>
    <row r="32" spans="1:15" x14ac:dyDescent="0.25">
      <c r="A32" s="12" t="s">
        <v>41</v>
      </c>
      <c r="B32" s="13" t="s">
        <v>21</v>
      </c>
      <c r="C32" s="14">
        <v>45181</v>
      </c>
      <c r="D32" s="15" t="s">
        <v>25</v>
      </c>
      <c r="E32" s="16">
        <v>196</v>
      </c>
      <c r="F32" s="16">
        <v>199</v>
      </c>
      <c r="G32" s="16">
        <v>199</v>
      </c>
      <c r="H32" s="16"/>
      <c r="I32" s="16"/>
      <c r="J32" s="16"/>
      <c r="K32" s="19">
        <v>3</v>
      </c>
      <c r="L32" s="19">
        <v>594</v>
      </c>
      <c r="M32" s="20">
        <v>198</v>
      </c>
      <c r="N32" s="21">
        <v>9</v>
      </c>
      <c r="O32" s="22">
        <v>207</v>
      </c>
    </row>
    <row r="33" spans="1:15" x14ac:dyDescent="0.25">
      <c r="A33" s="12" t="s">
        <v>41</v>
      </c>
      <c r="B33" s="13" t="s">
        <v>21</v>
      </c>
      <c r="C33" s="14">
        <v>45185</v>
      </c>
      <c r="D33" s="15" t="s">
        <v>25</v>
      </c>
      <c r="E33" s="16">
        <v>195</v>
      </c>
      <c r="F33" s="16">
        <v>194</v>
      </c>
      <c r="G33" s="16">
        <v>199</v>
      </c>
      <c r="H33" s="16">
        <v>196</v>
      </c>
      <c r="I33" s="16"/>
      <c r="J33" s="16"/>
      <c r="K33" s="19">
        <v>4</v>
      </c>
      <c r="L33" s="19">
        <v>784</v>
      </c>
      <c r="M33" s="20">
        <v>196</v>
      </c>
      <c r="N33" s="21">
        <v>6</v>
      </c>
      <c r="O33" s="22">
        <v>202</v>
      </c>
    </row>
    <row r="34" spans="1:15" x14ac:dyDescent="0.25">
      <c r="A34" s="12" t="s">
        <v>41</v>
      </c>
      <c r="B34" s="13" t="s">
        <v>21</v>
      </c>
      <c r="C34" s="14">
        <v>45186</v>
      </c>
      <c r="D34" s="15" t="s">
        <v>26</v>
      </c>
      <c r="E34" s="16">
        <v>198</v>
      </c>
      <c r="F34" s="16">
        <v>193</v>
      </c>
      <c r="G34" s="16">
        <v>195</v>
      </c>
      <c r="H34" s="16">
        <v>197</v>
      </c>
      <c r="I34" s="16"/>
      <c r="J34" s="16"/>
      <c r="K34" s="19">
        <v>4</v>
      </c>
      <c r="L34" s="19">
        <v>783</v>
      </c>
      <c r="M34" s="20">
        <v>195.75</v>
      </c>
      <c r="N34" s="21">
        <v>6</v>
      </c>
      <c r="O34" s="22">
        <v>201.75</v>
      </c>
    </row>
    <row r="35" spans="1:15" x14ac:dyDescent="0.25">
      <c r="A35" s="12" t="s">
        <v>41</v>
      </c>
      <c r="B35" s="13" t="s">
        <v>21</v>
      </c>
      <c r="C35" s="14">
        <v>45206</v>
      </c>
      <c r="D35" s="15" t="s">
        <v>30</v>
      </c>
      <c r="E35" s="16">
        <v>193</v>
      </c>
      <c r="F35" s="16">
        <v>193</v>
      </c>
      <c r="G35" s="16">
        <v>197</v>
      </c>
      <c r="H35" s="16">
        <v>197</v>
      </c>
      <c r="I35" s="16"/>
      <c r="J35" s="16"/>
      <c r="K35" s="19">
        <v>4</v>
      </c>
      <c r="L35" s="19">
        <v>780</v>
      </c>
      <c r="M35" s="20">
        <v>195</v>
      </c>
      <c r="N35" s="21">
        <v>6</v>
      </c>
      <c r="O35" s="22">
        <v>201</v>
      </c>
    </row>
    <row r="36" spans="1:15" x14ac:dyDescent="0.25">
      <c r="A36" s="12" t="s">
        <v>41</v>
      </c>
      <c r="B36" s="13" t="s">
        <v>21</v>
      </c>
      <c r="C36" s="14">
        <v>45213</v>
      </c>
      <c r="D36" s="15" t="s">
        <v>25</v>
      </c>
      <c r="E36" s="16">
        <v>198</v>
      </c>
      <c r="F36" s="16">
        <v>195</v>
      </c>
      <c r="G36" s="16">
        <v>197</v>
      </c>
      <c r="H36" s="16">
        <v>191</v>
      </c>
      <c r="I36" s="16"/>
      <c r="J36" s="16"/>
      <c r="K36" s="19">
        <v>4</v>
      </c>
      <c r="L36" s="19">
        <v>781</v>
      </c>
      <c r="M36" s="20">
        <v>195.25</v>
      </c>
      <c r="N36" s="21">
        <v>8</v>
      </c>
      <c r="O36" s="22">
        <v>203.25</v>
      </c>
    </row>
    <row r="37" spans="1:15" x14ac:dyDescent="0.25">
      <c r="A37" s="12" t="s">
        <v>41</v>
      </c>
      <c r="B37" s="13" t="s">
        <v>21</v>
      </c>
      <c r="C37" s="14">
        <v>45214</v>
      </c>
      <c r="D37" s="15" t="s">
        <v>26</v>
      </c>
      <c r="E37" s="16">
        <v>199</v>
      </c>
      <c r="F37" s="16">
        <v>194</v>
      </c>
      <c r="G37" s="16">
        <v>189</v>
      </c>
      <c r="H37" s="16">
        <v>198</v>
      </c>
      <c r="I37" s="16"/>
      <c r="J37" s="16"/>
      <c r="K37" s="19">
        <v>4</v>
      </c>
      <c r="L37" s="19">
        <v>780</v>
      </c>
      <c r="M37" s="20">
        <v>195</v>
      </c>
      <c r="N37" s="21">
        <v>5</v>
      </c>
      <c r="O37" s="22">
        <v>200</v>
      </c>
    </row>
    <row r="38" spans="1:15" x14ac:dyDescent="0.25">
      <c r="A38" s="12" t="s">
        <v>41</v>
      </c>
      <c r="B38" s="13" t="s">
        <v>21</v>
      </c>
      <c r="C38" s="14">
        <v>45234</v>
      </c>
      <c r="D38" s="15" t="s">
        <v>30</v>
      </c>
      <c r="E38" s="16">
        <v>197</v>
      </c>
      <c r="F38" s="16">
        <v>198</v>
      </c>
      <c r="G38" s="16">
        <v>199</v>
      </c>
      <c r="H38" s="16">
        <v>196</v>
      </c>
      <c r="I38" s="16"/>
      <c r="J38" s="16"/>
      <c r="K38" s="19">
        <v>4</v>
      </c>
      <c r="L38" s="19">
        <v>790</v>
      </c>
      <c r="M38" s="20">
        <v>197.5</v>
      </c>
      <c r="N38" s="21">
        <v>11</v>
      </c>
      <c r="O38" s="22">
        <v>208.5</v>
      </c>
    </row>
    <row r="40" spans="1:15" x14ac:dyDescent="0.25">
      <c r="K40" s="8">
        <f>SUBTOTAL(9,K2:K39)</f>
        <v>153</v>
      </c>
      <c r="L40" s="8">
        <f>SUBTOTAL(9,L2:L39)</f>
        <v>29958.009000000002</v>
      </c>
      <c r="M40" s="7">
        <f>SUM(L40/K40)</f>
        <v>195.80398039215689</v>
      </c>
      <c r="N40" s="8">
        <f>SUBTOTAL(9,N2:N39)</f>
        <v>313</v>
      </c>
      <c r="O40" s="11">
        <f>SUM(M40+N40)</f>
        <v>508.80398039215686</v>
      </c>
    </row>
  </sheetData>
  <protectedRanges>
    <protectedRange sqref="B2:C2" name="Range1_2_1_1"/>
    <protectedRange sqref="D2" name="Range1_1_1_1_1"/>
    <protectedRange algorithmName="SHA-512" hashValue="ON39YdpmFHfN9f47KpiRvqrKx0V9+erV1CNkpWzYhW/Qyc6aT8rEyCrvauWSYGZK2ia3o7vd3akF07acHAFpOA==" saltValue="yVW9XmDwTqEnmpSGai0KYg==" spinCount="100000" sqref="B13:B15" name="Range1_2_2"/>
    <protectedRange algorithmName="SHA-512" hashValue="ON39YdpmFHfN9f47KpiRvqrKx0V9+erV1CNkpWzYhW/Qyc6aT8rEyCrvauWSYGZK2ia3o7vd3akF07acHAFpOA==" saltValue="yVW9XmDwTqEnmpSGai0KYg==" spinCount="100000" sqref="I35:J35 B35:C35" name="Range1_7"/>
    <protectedRange algorithmName="SHA-512" hashValue="ON39YdpmFHfN9f47KpiRvqrKx0V9+erV1CNkpWzYhW/Qyc6aT8rEyCrvauWSYGZK2ia3o7vd3akF07acHAFpOA==" saltValue="yVW9XmDwTqEnmpSGai0KYg==" spinCount="100000" sqref="D35" name="Range1_1_4"/>
    <protectedRange algorithmName="SHA-512" hashValue="ON39YdpmFHfN9f47KpiRvqrKx0V9+erV1CNkpWzYhW/Qyc6aT8rEyCrvauWSYGZK2ia3o7vd3akF07acHAFpOA==" saltValue="yVW9XmDwTqEnmpSGai0KYg==" spinCount="100000" sqref="E35:H35" name="Range1_3_1"/>
  </protectedRanges>
  <sortState xmlns:xlrd2="http://schemas.microsoft.com/office/spreadsheetml/2017/richdata2" ref="A2:O9">
    <sortCondition ref="C2:C9"/>
  </sortState>
  <phoneticPr fontId="9" type="noConversion"/>
  <hyperlinks>
    <hyperlink ref="Q1" location="'National Rankings'!A1" display="Back to Ranking" xr:uid="{BE27B46C-A98A-4C3A-B9FD-0856C70EF33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1D46D60-014F-4450-BA89-DEC5BFF71D0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E7350-E202-44ED-B00A-28B374FD6AE0}">
  <sheetPr codeName="Sheet82"/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37" t="s">
        <v>41</v>
      </c>
      <c r="B2" s="41" t="s">
        <v>42</v>
      </c>
      <c r="C2" s="42">
        <v>45004</v>
      </c>
      <c r="D2" s="41" t="s">
        <v>43</v>
      </c>
      <c r="E2" s="41">
        <v>192</v>
      </c>
      <c r="F2" s="41">
        <v>188</v>
      </c>
      <c r="G2" s="41"/>
      <c r="H2" s="41"/>
      <c r="I2" s="41"/>
      <c r="J2" s="41"/>
      <c r="K2" s="41">
        <v>2</v>
      </c>
      <c r="L2" s="41">
        <v>380</v>
      </c>
      <c r="M2" s="43">
        <v>190</v>
      </c>
      <c r="N2" s="41">
        <v>5</v>
      </c>
      <c r="O2" s="43">
        <v>195</v>
      </c>
    </row>
    <row r="3" spans="1:17" x14ac:dyDescent="0.25">
      <c r="A3" s="12" t="s">
        <v>41</v>
      </c>
      <c r="B3" s="13" t="s">
        <v>42</v>
      </c>
      <c r="C3" s="14">
        <v>45039</v>
      </c>
      <c r="D3" s="15" t="s">
        <v>43</v>
      </c>
      <c r="E3" s="16">
        <v>161</v>
      </c>
      <c r="F3" s="16">
        <v>160</v>
      </c>
      <c r="G3" s="16"/>
      <c r="H3" s="16"/>
      <c r="I3" s="16"/>
      <c r="J3" s="16"/>
      <c r="K3" s="19">
        <v>2</v>
      </c>
      <c r="L3" s="19">
        <v>321</v>
      </c>
      <c r="M3" s="20">
        <v>160.5</v>
      </c>
      <c r="N3" s="21">
        <v>5</v>
      </c>
      <c r="O3" s="22">
        <v>165.5</v>
      </c>
    </row>
    <row r="4" spans="1:17" x14ac:dyDescent="0.25">
      <c r="A4" s="63" t="s">
        <v>41</v>
      </c>
      <c r="B4" s="34" t="s">
        <v>42</v>
      </c>
      <c r="C4" s="75">
        <v>45102</v>
      </c>
      <c r="D4" s="76" t="s">
        <v>43</v>
      </c>
      <c r="E4" s="16">
        <v>176</v>
      </c>
      <c r="F4" s="16">
        <v>177</v>
      </c>
      <c r="G4" s="64"/>
      <c r="H4" s="16"/>
      <c r="I4" s="16"/>
      <c r="J4" s="16"/>
      <c r="K4" s="19">
        <v>2</v>
      </c>
      <c r="L4" s="19">
        <v>353</v>
      </c>
      <c r="M4" s="20">
        <v>176.5</v>
      </c>
      <c r="N4" s="21">
        <v>5</v>
      </c>
      <c r="O4" s="22">
        <v>181.5</v>
      </c>
    </row>
    <row r="5" spans="1:17" x14ac:dyDescent="0.25">
      <c r="A5" s="12" t="s">
        <v>41</v>
      </c>
      <c r="B5" s="13" t="s">
        <v>42</v>
      </c>
      <c r="C5" s="14">
        <v>45122</v>
      </c>
      <c r="D5" s="15" t="s">
        <v>43</v>
      </c>
      <c r="E5" s="16">
        <v>174</v>
      </c>
      <c r="F5" s="16">
        <v>179</v>
      </c>
      <c r="G5" s="16"/>
      <c r="H5" s="16"/>
      <c r="I5" s="16"/>
      <c r="J5" s="16"/>
      <c r="K5" s="19">
        <v>2</v>
      </c>
      <c r="L5" s="19">
        <v>353</v>
      </c>
      <c r="M5" s="20">
        <v>176.5</v>
      </c>
      <c r="N5" s="21">
        <v>9</v>
      </c>
      <c r="O5" s="22">
        <v>185.5</v>
      </c>
    </row>
    <row r="6" spans="1:17" x14ac:dyDescent="0.25">
      <c r="A6" s="12" t="s">
        <v>41</v>
      </c>
      <c r="B6" s="13" t="s">
        <v>42</v>
      </c>
      <c r="C6" s="14">
        <v>45220</v>
      </c>
      <c r="D6" s="15" t="s">
        <v>43</v>
      </c>
      <c r="E6" s="16">
        <v>181</v>
      </c>
      <c r="F6" s="16">
        <v>189</v>
      </c>
      <c r="G6" s="16">
        <v>191</v>
      </c>
      <c r="H6" s="16">
        <v>181</v>
      </c>
      <c r="I6" s="16"/>
      <c r="J6" s="16"/>
      <c r="K6" s="19">
        <v>4</v>
      </c>
      <c r="L6" s="19">
        <v>742</v>
      </c>
      <c r="M6" s="20">
        <v>185.5</v>
      </c>
      <c r="N6" s="21">
        <v>22</v>
      </c>
      <c r="O6" s="22">
        <v>207.5</v>
      </c>
    </row>
    <row r="8" spans="1:17" x14ac:dyDescent="0.25">
      <c r="K8" s="8">
        <f>SUM(K2:K7)</f>
        <v>12</v>
      </c>
      <c r="L8" s="8">
        <f>SUM(L2:L7)</f>
        <v>2149</v>
      </c>
      <c r="M8" s="7">
        <f>SUM(L8/K8)</f>
        <v>179.08333333333334</v>
      </c>
      <c r="N8" s="8">
        <f>SUM(N2:N7)</f>
        <v>46</v>
      </c>
      <c r="O8" s="11">
        <f>SUM(M8+N8)</f>
        <v>225.08333333333334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3 B4:C4 B5:C5" name="Range1_11_1"/>
    <protectedRange algorithmName="SHA-512" hashValue="ON39YdpmFHfN9f47KpiRvqrKx0V9+erV1CNkpWzYhW/Qyc6aT8rEyCrvauWSYGZK2ia3o7vd3akF07acHAFpOA==" saltValue="yVW9XmDwTqEnmpSGai0KYg==" spinCount="100000" sqref="D2:D3 D4 D5" name="Range1_1_8"/>
    <protectedRange algorithmName="SHA-512" hashValue="ON39YdpmFHfN9f47KpiRvqrKx0V9+erV1CNkpWzYhW/Qyc6aT8rEyCrvauWSYGZK2ia3o7vd3akF07acHAFpOA==" saltValue="yVW9XmDwTqEnmpSGai0KYg==" spinCount="100000" sqref="E2:J3 E4:J4 E5:J5" name="Range1_3_5"/>
  </protectedRanges>
  <hyperlinks>
    <hyperlink ref="Q1" location="'National Rankings'!A1" display="Back to Ranking" xr:uid="{E546C7FD-3EAB-4D6C-808D-BA7585CF5F8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AC7611-BC47-4967-BA5F-4363B6F3F0B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43D62-2370-421E-91C4-7B96E70E3ADE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28</v>
      </c>
      <c r="B2" s="34" t="s">
        <v>88</v>
      </c>
      <c r="C2" s="14">
        <v>45017</v>
      </c>
      <c r="D2" s="15" t="s">
        <v>35</v>
      </c>
      <c r="E2" s="16">
        <v>196</v>
      </c>
      <c r="F2" s="16">
        <v>191</v>
      </c>
      <c r="G2" s="16">
        <v>191</v>
      </c>
      <c r="H2" s="16">
        <v>195</v>
      </c>
      <c r="I2" s="16"/>
      <c r="J2" s="16"/>
      <c r="K2" s="19">
        <v>4</v>
      </c>
      <c r="L2" s="19">
        <v>773</v>
      </c>
      <c r="M2" s="20">
        <v>193.25</v>
      </c>
      <c r="N2" s="21">
        <v>2</v>
      </c>
      <c r="O2" s="22">
        <v>195.25</v>
      </c>
    </row>
    <row r="4" spans="1:17" x14ac:dyDescent="0.25">
      <c r="K4" s="8">
        <f>SUM(K2:K3)</f>
        <v>4</v>
      </c>
      <c r="L4" s="8">
        <f>SUM(L2:L3)</f>
        <v>773</v>
      </c>
      <c r="M4" s="7">
        <f>SUM(L4/K4)</f>
        <v>193.25</v>
      </c>
      <c r="N4" s="8">
        <f>SUM(N2:N3)</f>
        <v>2</v>
      </c>
      <c r="O4" s="11">
        <f>SUM(M4+N4)</f>
        <v>195.25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1_1"/>
    <protectedRange algorithmName="SHA-512" hashValue="ON39YdpmFHfN9f47KpiRvqrKx0V9+erV1CNkpWzYhW/Qyc6aT8rEyCrvauWSYGZK2ia3o7vd3akF07acHAFpOA==" saltValue="yVW9XmDwTqEnmpSGai0KYg==" spinCount="100000" sqref="D2" name="Range1_1_8_1"/>
    <protectedRange algorithmName="SHA-512" hashValue="ON39YdpmFHfN9f47KpiRvqrKx0V9+erV1CNkpWzYhW/Qyc6aT8rEyCrvauWSYGZK2ia3o7vd3akF07acHAFpOA==" saltValue="yVW9XmDwTqEnmpSGai0KYg==" spinCount="100000" sqref="E2:J2" name="Range1_3_5_1"/>
  </protectedRanges>
  <conditionalFormatting sqref="I2">
    <cfRule type="top10" dxfId="61" priority="6" rank="1"/>
  </conditionalFormatting>
  <conditionalFormatting sqref="I2:J2">
    <cfRule type="cellIs" dxfId="60" priority="1" operator="greaterThanOrEqual">
      <formula>200</formula>
    </cfRule>
  </conditionalFormatting>
  <conditionalFormatting sqref="J2">
    <cfRule type="top10" dxfId="59" priority="7" rank="1"/>
  </conditionalFormatting>
  <hyperlinks>
    <hyperlink ref="Q1" location="'National Rankings'!A1" display="Back to Ranking" xr:uid="{52D4A0F1-36EB-4681-9604-F9B54852F3F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A14304-EE5D-40DD-80FC-5290ECEC42E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6A550-EC72-4A65-91B4-705F9D07CDBA}">
  <dimension ref="A1:Q11"/>
  <sheetViews>
    <sheetView workbookViewId="0">
      <selection activeCell="K12" sqref="K12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143</v>
      </c>
      <c r="C2" s="14">
        <v>45055</v>
      </c>
      <c r="D2" s="15" t="s">
        <v>138</v>
      </c>
      <c r="E2" s="16">
        <v>191</v>
      </c>
      <c r="F2" s="16">
        <v>191</v>
      </c>
      <c r="G2" s="16">
        <v>192</v>
      </c>
      <c r="H2" s="16"/>
      <c r="I2" s="16"/>
      <c r="J2" s="16"/>
      <c r="K2" s="19">
        <v>3</v>
      </c>
      <c r="L2" s="19">
        <v>574</v>
      </c>
      <c r="M2" s="20">
        <v>191.33333333333334</v>
      </c>
      <c r="N2" s="21">
        <v>2</v>
      </c>
      <c r="O2" s="22">
        <v>193.33333333333334</v>
      </c>
    </row>
    <row r="3" spans="1:17" x14ac:dyDescent="0.25">
      <c r="A3" s="12" t="s">
        <v>41</v>
      </c>
      <c r="B3" s="13" t="s">
        <v>143</v>
      </c>
      <c r="C3" s="14">
        <v>45069</v>
      </c>
      <c r="D3" s="15" t="s">
        <v>146</v>
      </c>
      <c r="E3" s="16">
        <v>195</v>
      </c>
      <c r="F3" s="16">
        <v>190</v>
      </c>
      <c r="G3" s="16">
        <v>192</v>
      </c>
      <c r="H3" s="16"/>
      <c r="I3" s="16"/>
      <c r="J3" s="16"/>
      <c r="K3" s="19">
        <v>3</v>
      </c>
      <c r="L3" s="19">
        <v>577</v>
      </c>
      <c r="M3" s="20">
        <v>192.33333333333334</v>
      </c>
      <c r="N3" s="21">
        <v>2</v>
      </c>
      <c r="O3" s="22">
        <v>194.33333333333334</v>
      </c>
    </row>
    <row r="4" spans="1:17" x14ac:dyDescent="0.25">
      <c r="A4" s="12" t="s">
        <v>41</v>
      </c>
      <c r="B4" s="34" t="s">
        <v>143</v>
      </c>
      <c r="C4" s="75">
        <v>45083</v>
      </c>
      <c r="D4" s="76" t="s">
        <v>146</v>
      </c>
      <c r="E4" s="64">
        <v>198</v>
      </c>
      <c r="F4" s="64">
        <v>197</v>
      </c>
      <c r="G4" s="64">
        <v>199</v>
      </c>
      <c r="H4" s="64"/>
      <c r="I4" s="64"/>
      <c r="J4" s="64"/>
      <c r="K4" s="77">
        <v>3</v>
      </c>
      <c r="L4" s="77">
        <v>594</v>
      </c>
      <c r="M4" s="78">
        <v>198</v>
      </c>
      <c r="N4" s="79">
        <v>6</v>
      </c>
      <c r="O4" s="80">
        <v>204</v>
      </c>
    </row>
    <row r="5" spans="1:17" x14ac:dyDescent="0.25">
      <c r="A5" s="12" t="s">
        <v>28</v>
      </c>
      <c r="B5" s="13" t="s">
        <v>143</v>
      </c>
      <c r="C5" s="14">
        <v>45111</v>
      </c>
      <c r="D5" s="15" t="s">
        <v>146</v>
      </c>
      <c r="E5" s="16">
        <v>193.00200000000001</v>
      </c>
      <c r="F5" s="16">
        <v>189</v>
      </c>
      <c r="G5" s="16">
        <v>192</v>
      </c>
      <c r="H5" s="16">
        <v>197</v>
      </c>
      <c r="I5" s="16"/>
      <c r="J5" s="16"/>
      <c r="K5" s="19">
        <v>4</v>
      </c>
      <c r="L5" s="19">
        <v>771.00199999999995</v>
      </c>
      <c r="M5" s="20">
        <v>192.75049999999999</v>
      </c>
      <c r="N5" s="21">
        <v>4</v>
      </c>
      <c r="O5" s="22">
        <v>196.75049999999999</v>
      </c>
    </row>
    <row r="6" spans="1:17" x14ac:dyDescent="0.25">
      <c r="A6" s="12" t="s">
        <v>41</v>
      </c>
      <c r="B6" s="13" t="s">
        <v>143</v>
      </c>
      <c r="C6" s="14">
        <v>45118</v>
      </c>
      <c r="D6" s="15" t="s">
        <v>146</v>
      </c>
      <c r="E6" s="16">
        <v>193</v>
      </c>
      <c r="F6" s="16">
        <v>198.00200000000001</v>
      </c>
      <c r="G6" s="16">
        <v>196</v>
      </c>
      <c r="H6" s="16"/>
      <c r="I6" s="16"/>
      <c r="J6" s="16"/>
      <c r="K6" s="19">
        <v>3</v>
      </c>
      <c r="L6" s="19">
        <v>587.00199999999995</v>
      </c>
      <c r="M6" s="20">
        <v>195.66733333333332</v>
      </c>
      <c r="N6" s="21">
        <v>5</v>
      </c>
      <c r="O6" s="22">
        <v>200.66733333333332</v>
      </c>
    </row>
    <row r="7" spans="1:17" x14ac:dyDescent="0.25">
      <c r="A7" s="12" t="s">
        <v>28</v>
      </c>
      <c r="B7" s="13" t="s">
        <v>143</v>
      </c>
      <c r="C7" s="14">
        <v>45132</v>
      </c>
      <c r="D7" s="15" t="s">
        <v>146</v>
      </c>
      <c r="E7" s="16">
        <v>197</v>
      </c>
      <c r="F7" s="16">
        <v>196.001</v>
      </c>
      <c r="G7" s="16">
        <v>194</v>
      </c>
      <c r="H7" s="16"/>
      <c r="I7" s="16"/>
      <c r="J7" s="16"/>
      <c r="K7" s="19">
        <v>3</v>
      </c>
      <c r="L7" s="19">
        <v>587.00099999999998</v>
      </c>
      <c r="M7" s="20">
        <v>195.667</v>
      </c>
      <c r="N7" s="21">
        <v>7</v>
      </c>
      <c r="O7" s="22">
        <v>202.667</v>
      </c>
    </row>
    <row r="8" spans="1:17" x14ac:dyDescent="0.25">
      <c r="A8" s="12" t="s">
        <v>41</v>
      </c>
      <c r="B8" s="13" t="s">
        <v>143</v>
      </c>
      <c r="C8" s="14">
        <v>45139</v>
      </c>
      <c r="D8" s="15" t="s">
        <v>146</v>
      </c>
      <c r="E8" s="16">
        <v>196</v>
      </c>
      <c r="F8" s="16">
        <v>196</v>
      </c>
      <c r="G8" s="16">
        <v>193</v>
      </c>
      <c r="H8" s="16"/>
      <c r="I8" s="16"/>
      <c r="J8" s="16"/>
      <c r="K8" s="19">
        <v>3</v>
      </c>
      <c r="L8" s="19">
        <v>585</v>
      </c>
      <c r="M8" s="20">
        <v>195</v>
      </c>
      <c r="N8" s="21">
        <v>3</v>
      </c>
      <c r="O8" s="22">
        <v>198</v>
      </c>
    </row>
    <row r="9" spans="1:17" x14ac:dyDescent="0.25">
      <c r="A9" s="12" t="s">
        <v>41</v>
      </c>
      <c r="B9" s="13" t="s">
        <v>143</v>
      </c>
      <c r="C9" s="14">
        <v>45153</v>
      </c>
      <c r="D9" s="15" t="s">
        <v>146</v>
      </c>
      <c r="E9" s="16">
        <v>190</v>
      </c>
      <c r="F9" s="16">
        <v>194</v>
      </c>
      <c r="G9" s="16">
        <v>197</v>
      </c>
      <c r="H9" s="16"/>
      <c r="I9" s="16"/>
      <c r="J9" s="16"/>
      <c r="K9" s="19">
        <v>3</v>
      </c>
      <c r="L9" s="19">
        <v>581</v>
      </c>
      <c r="M9" s="20">
        <v>193.66666666666666</v>
      </c>
      <c r="N9" s="21">
        <v>3</v>
      </c>
      <c r="O9" s="22">
        <v>196.66666666666666</v>
      </c>
    </row>
    <row r="11" spans="1:17" x14ac:dyDescent="0.25">
      <c r="K11" s="8">
        <f>SUM(K2:K10)</f>
        <v>25</v>
      </c>
      <c r="L11" s="8">
        <f>SUM(L2:L10)</f>
        <v>4856.0050000000001</v>
      </c>
      <c r="M11" s="11">
        <f>SUM(L11/K11)</f>
        <v>194.24020000000002</v>
      </c>
      <c r="N11" s="8">
        <f>SUM(N2:N10)</f>
        <v>32</v>
      </c>
      <c r="O11" s="11">
        <f>SUM(M11+N11)</f>
        <v>226.24020000000002</v>
      </c>
    </row>
  </sheetData>
  <protectedRanges>
    <protectedRange algorithmName="SHA-512" hashValue="ON39YdpmFHfN9f47KpiRvqrKx0V9+erV1CNkpWzYhW/Qyc6aT8rEyCrvauWSYGZK2ia3o7vd3akF07acHAFpOA==" saltValue="yVW9XmDwTqEnmpSGai0KYg==" spinCount="100000" sqref="D3" name="Range1_1_4_1"/>
    <protectedRange algorithmName="SHA-512" hashValue="ON39YdpmFHfN9f47KpiRvqrKx0V9+erV1CNkpWzYhW/Qyc6aT8rEyCrvauWSYGZK2ia3o7vd3akF07acHAFpOA==" saltValue="yVW9XmDwTqEnmpSGai0KYg==" spinCount="100000" sqref="H3:J3" name="Range1_3_11"/>
    <protectedRange algorithmName="SHA-512" hashValue="ON39YdpmFHfN9f47KpiRvqrKx0V9+erV1CNkpWzYhW/Qyc6aT8rEyCrvauWSYGZK2ia3o7vd3akF07acHAFpOA==" saltValue="yVW9XmDwTqEnmpSGai0KYg==" spinCount="100000" sqref="B3" name="Range1_2_1"/>
    <protectedRange algorithmName="SHA-512" hashValue="ON39YdpmFHfN9f47KpiRvqrKx0V9+erV1CNkpWzYhW/Qyc6aT8rEyCrvauWSYGZK2ia3o7vd3akF07acHAFpOA==" saltValue="yVW9XmDwTqEnmpSGai0KYg==" spinCount="100000" sqref="E3:G3" name="Range1_3_1_1"/>
    <protectedRange sqref="B4:C4" name="Range1_2_2"/>
    <protectedRange sqref="D4" name="Range1_1_1_2"/>
    <protectedRange sqref="E4:J4" name="Range1_3_1"/>
  </protectedRanges>
  <conditionalFormatting sqref="I3">
    <cfRule type="top10" dxfId="58" priority="21" rank="1"/>
  </conditionalFormatting>
  <conditionalFormatting sqref="I4">
    <cfRule type="top10" dxfId="57" priority="1" rank="1"/>
    <cfRule type="top10" dxfId="56" priority="11" rank="1"/>
  </conditionalFormatting>
  <conditionalFormatting sqref="I3:J4">
    <cfRule type="cellIs" dxfId="55" priority="3" operator="greaterThanOrEqual">
      <formula>200</formula>
    </cfRule>
  </conditionalFormatting>
  <conditionalFormatting sqref="J3">
    <cfRule type="top10" dxfId="54" priority="20" rank="1"/>
  </conditionalFormatting>
  <conditionalFormatting sqref="J4">
    <cfRule type="top10" dxfId="53" priority="4" rank="1"/>
    <cfRule type="top10" dxfId="52" priority="10" rank="1"/>
  </conditionalFormatting>
  <hyperlinks>
    <hyperlink ref="Q1" location="'National Rankings'!A1" display="Back to Ranking" xr:uid="{9509BE3B-306E-4546-805A-EC45DC2160F2}"/>
  </hyperlinks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5762B-68EF-4F62-BC06-2D1BBC784AF1}">
  <dimension ref="A1:Q7"/>
  <sheetViews>
    <sheetView workbookViewId="0">
      <selection activeCell="K8" sqref="K8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63" t="s">
        <v>41</v>
      </c>
      <c r="B2" s="34" t="s">
        <v>162</v>
      </c>
      <c r="C2" s="75">
        <v>45066</v>
      </c>
      <c r="D2" s="76" t="s">
        <v>163</v>
      </c>
      <c r="E2" s="64">
        <v>196</v>
      </c>
      <c r="F2" s="64">
        <v>196</v>
      </c>
      <c r="G2" s="64">
        <v>196</v>
      </c>
      <c r="H2" s="64">
        <v>193</v>
      </c>
      <c r="I2" s="64"/>
      <c r="J2" s="64"/>
      <c r="K2" s="77">
        <v>4</v>
      </c>
      <c r="L2" s="77">
        <v>781</v>
      </c>
      <c r="M2" s="78">
        <v>195.25</v>
      </c>
      <c r="N2" s="79">
        <v>3</v>
      </c>
      <c r="O2" s="80">
        <v>198.25</v>
      </c>
    </row>
    <row r="3" spans="1:17" x14ac:dyDescent="0.25">
      <c r="A3" s="12" t="s">
        <v>41</v>
      </c>
      <c r="B3" s="34" t="s">
        <v>162</v>
      </c>
      <c r="C3" s="75">
        <v>45094</v>
      </c>
      <c r="D3" s="76" t="s">
        <v>163</v>
      </c>
      <c r="E3" s="64">
        <v>190</v>
      </c>
      <c r="F3" s="64">
        <v>194</v>
      </c>
      <c r="G3" s="64">
        <v>193</v>
      </c>
      <c r="H3" s="64">
        <v>196</v>
      </c>
      <c r="I3" s="64">
        <v>177</v>
      </c>
      <c r="J3" s="64">
        <v>191</v>
      </c>
      <c r="K3" s="77">
        <v>6</v>
      </c>
      <c r="L3" s="77">
        <v>1141</v>
      </c>
      <c r="M3" s="78">
        <v>190.16666666666666</v>
      </c>
      <c r="N3" s="79">
        <v>16</v>
      </c>
      <c r="O3" s="80">
        <v>206.16666666666666</v>
      </c>
    </row>
    <row r="4" spans="1:17" x14ac:dyDescent="0.25">
      <c r="A4" s="12" t="s">
        <v>41</v>
      </c>
      <c r="B4" s="13" t="s">
        <v>162</v>
      </c>
      <c r="C4" s="14">
        <v>45122</v>
      </c>
      <c r="D4" s="15" t="s">
        <v>163</v>
      </c>
      <c r="E4" s="16">
        <v>197</v>
      </c>
      <c r="F4" s="16">
        <v>199</v>
      </c>
      <c r="G4" s="16">
        <v>196</v>
      </c>
      <c r="H4" s="16">
        <v>193</v>
      </c>
      <c r="I4" s="16"/>
      <c r="J4" s="16"/>
      <c r="K4" s="19">
        <v>4</v>
      </c>
      <c r="L4" s="19">
        <v>785</v>
      </c>
      <c r="M4" s="20">
        <v>196.25</v>
      </c>
      <c r="N4" s="21">
        <v>6</v>
      </c>
      <c r="O4" s="22">
        <v>202.25</v>
      </c>
    </row>
    <row r="5" spans="1:17" x14ac:dyDescent="0.25">
      <c r="A5" s="12" t="s">
        <v>41</v>
      </c>
      <c r="B5" s="13" t="s">
        <v>162</v>
      </c>
      <c r="C5" s="14">
        <v>45157</v>
      </c>
      <c r="D5" s="15" t="s">
        <v>163</v>
      </c>
      <c r="E5" s="16">
        <v>189</v>
      </c>
      <c r="F5" s="16">
        <v>194</v>
      </c>
      <c r="G5" s="16">
        <v>196</v>
      </c>
      <c r="H5" s="16">
        <v>196</v>
      </c>
      <c r="I5" s="16">
        <v>196</v>
      </c>
      <c r="J5" s="16">
        <v>196</v>
      </c>
      <c r="K5" s="19">
        <v>6</v>
      </c>
      <c r="L5" s="19">
        <v>1167</v>
      </c>
      <c r="M5" s="20">
        <v>194.5</v>
      </c>
      <c r="N5" s="21">
        <v>16</v>
      </c>
      <c r="O5" s="22">
        <v>210.5</v>
      </c>
    </row>
    <row r="7" spans="1:17" x14ac:dyDescent="0.25">
      <c r="K7" s="8">
        <f>SUM(K2:K6)</f>
        <v>20</v>
      </c>
      <c r="L7" s="8">
        <f>SUM(L2:L6)</f>
        <v>3874</v>
      </c>
      <c r="M7" s="11">
        <f>SUM(L7/K7)</f>
        <v>193.7</v>
      </c>
      <c r="N7" s="8">
        <f>SUM(N2:N6)</f>
        <v>41</v>
      </c>
      <c r="O7" s="11">
        <f>SUM(M7+N7)</f>
        <v>234.7</v>
      </c>
    </row>
  </sheetData>
  <hyperlinks>
    <hyperlink ref="Q1" location="'National Rankings'!A1" display="Back to Ranking" xr:uid="{BD235C71-F43F-424D-9C8C-C38253836894}"/>
  </hyperlinks>
  <pageMargins left="0.7" right="0.7" top="0.75" bottom="0.75" header="0.3" footer="0.3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B39BE-C8D8-444D-B1ED-64E0685D5D5E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233</v>
      </c>
      <c r="C2" s="14">
        <v>45133</v>
      </c>
      <c r="D2" s="15" t="s">
        <v>51</v>
      </c>
      <c r="E2" s="16">
        <v>196</v>
      </c>
      <c r="F2" s="16">
        <v>196</v>
      </c>
      <c r="G2" s="16">
        <v>196</v>
      </c>
      <c r="H2" s="16">
        <v>196</v>
      </c>
      <c r="I2" s="16"/>
      <c r="J2" s="16"/>
      <c r="K2" s="19">
        <v>4</v>
      </c>
      <c r="L2" s="19">
        <v>784</v>
      </c>
      <c r="M2" s="20">
        <v>196</v>
      </c>
      <c r="N2" s="21">
        <v>2</v>
      </c>
      <c r="O2" s="22">
        <v>198</v>
      </c>
    </row>
    <row r="4" spans="1:17" x14ac:dyDescent="0.25">
      <c r="K4" s="8">
        <f>SUM(K2:K3)</f>
        <v>4</v>
      </c>
      <c r="L4" s="8">
        <f>SUM(L2:L3)</f>
        <v>784</v>
      </c>
      <c r="M4" s="7">
        <f>SUM(L4/K4)</f>
        <v>196</v>
      </c>
      <c r="N4" s="8">
        <f>SUM(N2:N3)</f>
        <v>2</v>
      </c>
      <c r="O4" s="11">
        <f>SUM(M4+N4)</f>
        <v>198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2_4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2:J2" name="Range1_3_1_3"/>
  </protectedRanges>
  <conditionalFormatting sqref="I2">
    <cfRule type="top10" dxfId="51" priority="4" rank="1"/>
  </conditionalFormatting>
  <conditionalFormatting sqref="J2">
    <cfRule type="top10" dxfId="50" priority="5" rank="1"/>
  </conditionalFormatting>
  <hyperlinks>
    <hyperlink ref="Q1" location="'National Rankings'!A1" display="Back to Ranking" xr:uid="{8B5E9426-BD3A-4E5B-8B42-78E633BFDE6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717F70-F92A-4C0E-803F-B6524B2C32E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159A3-0D67-4C61-94D5-72E97A5FD661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255</v>
      </c>
      <c r="C2" s="14">
        <v>45157</v>
      </c>
      <c r="D2" s="15" t="s">
        <v>163</v>
      </c>
      <c r="E2" s="16">
        <v>190</v>
      </c>
      <c r="F2" s="16">
        <v>180</v>
      </c>
      <c r="G2" s="16">
        <v>181</v>
      </c>
      <c r="H2" s="16">
        <v>189</v>
      </c>
      <c r="I2" s="16">
        <v>184</v>
      </c>
      <c r="J2" s="16">
        <v>178</v>
      </c>
      <c r="K2" s="19">
        <v>6</v>
      </c>
      <c r="L2" s="19">
        <v>1102</v>
      </c>
      <c r="M2" s="20">
        <v>183.66666666666666</v>
      </c>
      <c r="N2" s="21">
        <v>4</v>
      </c>
      <c r="O2" s="22">
        <v>187.66666666666666</v>
      </c>
    </row>
    <row r="3" spans="1:17" x14ac:dyDescent="0.25">
      <c r="A3" s="12" t="s">
        <v>28</v>
      </c>
      <c r="B3" s="13" t="s">
        <v>255</v>
      </c>
      <c r="C3" s="14">
        <v>45171</v>
      </c>
      <c r="D3" s="15" t="s">
        <v>138</v>
      </c>
      <c r="E3" s="16">
        <v>186</v>
      </c>
      <c r="F3" s="16">
        <v>189</v>
      </c>
      <c r="G3" s="16">
        <v>189</v>
      </c>
      <c r="H3" s="16">
        <v>180</v>
      </c>
      <c r="I3" s="16">
        <v>188</v>
      </c>
      <c r="J3" s="16">
        <v>180</v>
      </c>
      <c r="K3" s="19">
        <v>6</v>
      </c>
      <c r="L3" s="19">
        <v>1112</v>
      </c>
      <c r="M3" s="20">
        <v>185.33333333333334</v>
      </c>
      <c r="N3" s="21">
        <v>4</v>
      </c>
      <c r="O3" s="22">
        <v>189.33333333333334</v>
      </c>
    </row>
    <row r="5" spans="1:17" x14ac:dyDescent="0.25">
      <c r="K5" s="8">
        <f>SUM(K2:K4)</f>
        <v>12</v>
      </c>
      <c r="L5" s="8">
        <f>SUM(L2:L4)</f>
        <v>2214</v>
      </c>
      <c r="M5" s="7">
        <f>SUM(L5/K5)</f>
        <v>184.5</v>
      </c>
      <c r="N5" s="8">
        <f>SUM(N2:N4)</f>
        <v>8</v>
      </c>
      <c r="O5" s="11">
        <f>SUM(M5+N5)</f>
        <v>192.5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3" name="Range1_1_33"/>
  </protectedRanges>
  <hyperlinks>
    <hyperlink ref="Q1" location="'National Rankings'!A1" display="Back to Ranking" xr:uid="{E2F96FB8-1837-4997-B378-DAED2AD8A51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EE1ADE-2A94-471C-811D-9CE444F3EB1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41A71-496D-4E1F-8EAB-C775D8CE5BAA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144</v>
      </c>
      <c r="C2" s="14">
        <v>45055</v>
      </c>
      <c r="D2" s="15" t="s">
        <v>138</v>
      </c>
      <c r="E2" s="16">
        <v>192</v>
      </c>
      <c r="F2" s="16">
        <v>190</v>
      </c>
      <c r="G2" s="16">
        <v>186</v>
      </c>
      <c r="H2" s="16"/>
      <c r="I2" s="16"/>
      <c r="J2" s="16"/>
      <c r="K2" s="19">
        <v>3</v>
      </c>
      <c r="L2" s="19">
        <v>568</v>
      </c>
      <c r="M2" s="20">
        <v>189.33333333333334</v>
      </c>
      <c r="N2" s="21">
        <v>2</v>
      </c>
      <c r="O2" s="22">
        <v>191.33333333333334</v>
      </c>
    </row>
    <row r="4" spans="1:17" x14ac:dyDescent="0.25">
      <c r="K4" s="8">
        <f>SUM(K2:K3)</f>
        <v>3</v>
      </c>
      <c r="L4" s="8">
        <f>SUM(L2:L3)</f>
        <v>568</v>
      </c>
      <c r="M4" s="11">
        <f>SUM(L4/K4)</f>
        <v>189.33333333333334</v>
      </c>
      <c r="N4" s="8">
        <f>SUM(N2:N3)</f>
        <v>2</v>
      </c>
      <c r="O4" s="11">
        <f>SUM(M4+N4)</f>
        <v>191.33333333333334</v>
      </c>
    </row>
  </sheetData>
  <hyperlinks>
    <hyperlink ref="Q1" location="'National Rankings'!A1" display="Back to Ranking" xr:uid="{BFB7C474-7E1F-4BE2-9393-9687CB50728F}"/>
  </hyperlinks>
  <pageMargins left="0.7" right="0.7" top="0.75" bottom="0.75" header="0.3" footer="0.3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F30C3-BC92-475C-80D6-1A2D457DFAFC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34" t="s">
        <v>114</v>
      </c>
      <c r="C2" s="14">
        <v>44661</v>
      </c>
      <c r="D2" s="15" t="s">
        <v>110</v>
      </c>
      <c r="E2" s="64">
        <v>182</v>
      </c>
      <c r="F2" s="64">
        <v>191</v>
      </c>
      <c r="G2" s="64">
        <v>189</v>
      </c>
      <c r="H2" s="64">
        <v>183</v>
      </c>
      <c r="I2" s="16"/>
      <c r="J2" s="16"/>
      <c r="K2" s="19">
        <v>4</v>
      </c>
      <c r="L2" s="19">
        <v>745</v>
      </c>
      <c r="M2" s="20">
        <v>186.25</v>
      </c>
      <c r="N2" s="21">
        <v>2</v>
      </c>
      <c r="O2" s="22">
        <v>188.25</v>
      </c>
    </row>
    <row r="4" spans="1:17" x14ac:dyDescent="0.25">
      <c r="K4" s="8">
        <f>SUM(K2:K3)</f>
        <v>4</v>
      </c>
      <c r="L4" s="8">
        <f>SUM(L2:L3)</f>
        <v>745</v>
      </c>
      <c r="M4" s="7">
        <f>SUM(L4/K4)</f>
        <v>186.25</v>
      </c>
      <c r="N4" s="8">
        <f>SUM(N2:N3)</f>
        <v>2</v>
      </c>
      <c r="O4" s="11">
        <f>SUM(M4+N4)</f>
        <v>188.25</v>
      </c>
    </row>
  </sheetData>
  <protectedRanges>
    <protectedRange sqref="B2:C2" name="Range1_2_1_1_1"/>
    <protectedRange sqref="D2" name="Range1_1_1_1_1_1"/>
  </protectedRanges>
  <conditionalFormatting sqref="I2">
    <cfRule type="top10" dxfId="49" priority="4" rank="1"/>
  </conditionalFormatting>
  <conditionalFormatting sqref="I2:J2">
    <cfRule type="cellIs" dxfId="48" priority="2" operator="greaterThanOrEqual">
      <formula>200</formula>
    </cfRule>
  </conditionalFormatting>
  <conditionalFormatting sqref="J2">
    <cfRule type="top10" dxfId="47" priority="3" rank="1"/>
  </conditionalFormatting>
  <hyperlinks>
    <hyperlink ref="Q1" location="'National Rankings'!A1" display="Back to Ranking" xr:uid="{E13139E8-5399-49C8-B759-3FAC392B442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E24E0AC-BB4B-441E-814A-37539DE9427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17B3D-DA5A-4AF0-8FDD-3DF87AD21D0C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238</v>
      </c>
      <c r="C2" s="14">
        <v>45143</v>
      </c>
      <c r="D2" s="15" t="s">
        <v>122</v>
      </c>
      <c r="E2" s="16">
        <v>195</v>
      </c>
      <c r="F2" s="16">
        <v>195</v>
      </c>
      <c r="G2" s="16">
        <v>190</v>
      </c>
      <c r="H2" s="16">
        <v>182</v>
      </c>
      <c r="I2" s="16"/>
      <c r="J2" s="16"/>
      <c r="K2" s="19">
        <v>4</v>
      </c>
      <c r="L2" s="19">
        <v>762</v>
      </c>
      <c r="M2" s="20">
        <v>190.5</v>
      </c>
      <c r="N2" s="21">
        <v>2</v>
      </c>
      <c r="O2" s="22">
        <v>192.5</v>
      </c>
    </row>
    <row r="3" spans="1:17" x14ac:dyDescent="0.25">
      <c r="A3" s="12" t="s">
        <v>41</v>
      </c>
      <c r="B3" s="13" t="s">
        <v>238</v>
      </c>
      <c r="C3" s="14">
        <v>45247</v>
      </c>
      <c r="D3" s="15" t="s">
        <v>122</v>
      </c>
      <c r="E3" s="16">
        <v>185</v>
      </c>
      <c r="F3" s="16">
        <v>184</v>
      </c>
      <c r="G3" s="16">
        <v>188</v>
      </c>
      <c r="H3" s="16">
        <v>186</v>
      </c>
      <c r="I3" s="16"/>
      <c r="J3" s="16"/>
      <c r="K3" s="19">
        <v>4</v>
      </c>
      <c r="L3" s="19">
        <v>743</v>
      </c>
      <c r="M3" s="20">
        <v>185.75</v>
      </c>
      <c r="N3" s="21">
        <v>2</v>
      </c>
      <c r="O3" s="22">
        <v>187.75</v>
      </c>
    </row>
    <row r="5" spans="1:17" x14ac:dyDescent="0.25">
      <c r="K5" s="8">
        <f>SUM(K2:K4)</f>
        <v>8</v>
      </c>
      <c r="L5" s="8">
        <f>SUM(L2:L4)</f>
        <v>1505</v>
      </c>
      <c r="M5" s="7">
        <f>SUM(L5/K5)</f>
        <v>188.125</v>
      </c>
      <c r="N5" s="8">
        <f>SUM(N2:N4)</f>
        <v>4</v>
      </c>
      <c r="O5" s="11">
        <f>SUM(M5+N5)</f>
        <v>192.125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59"/>
    <protectedRange algorithmName="SHA-512" hashValue="ON39YdpmFHfN9f47KpiRvqrKx0V9+erV1CNkpWzYhW/Qyc6aT8rEyCrvauWSYGZK2ia3o7vd3akF07acHAFpOA==" saltValue="yVW9XmDwTqEnmpSGai0KYg==" spinCount="100000" sqref="D2" name="Range1_1_25"/>
    <protectedRange algorithmName="SHA-512" hashValue="ON39YdpmFHfN9f47KpiRvqrKx0V9+erV1CNkpWzYhW/Qyc6aT8rEyCrvauWSYGZK2ia3o7vd3akF07acHAFpOA==" saltValue="yVW9XmDwTqEnmpSGai0KYg==" spinCount="100000" sqref="E2:H2" name="Range1_3_17"/>
  </protectedRanges>
  <conditionalFormatting sqref="I2:I3">
    <cfRule type="top10" dxfId="46" priority="1" rank="1"/>
  </conditionalFormatting>
  <conditionalFormatting sqref="J2:J3">
    <cfRule type="top10" dxfId="45" priority="2" rank="1"/>
  </conditionalFormatting>
  <hyperlinks>
    <hyperlink ref="Q1" location="'National Rankings'!A1" display="Back to Ranking" xr:uid="{C609CF0B-9E97-4C19-A553-3BC12AF5A63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35A061-9B6C-4EB9-91EB-0EAF0927307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355E0-723A-4E7D-A4A3-2DD444B98552}"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229</v>
      </c>
      <c r="C2" s="14">
        <v>45125</v>
      </c>
      <c r="D2" s="15" t="s">
        <v>34</v>
      </c>
      <c r="E2" s="16">
        <v>192</v>
      </c>
      <c r="F2" s="16">
        <v>196</v>
      </c>
      <c r="G2" s="16">
        <v>194.001</v>
      </c>
      <c r="H2" s="16">
        <v>190</v>
      </c>
      <c r="I2" s="16"/>
      <c r="J2" s="16"/>
      <c r="K2" s="19">
        <v>4</v>
      </c>
      <c r="L2" s="19">
        <v>772.00099999999998</v>
      </c>
      <c r="M2" s="20">
        <v>193.00024999999999</v>
      </c>
      <c r="N2" s="21">
        <v>6</v>
      </c>
      <c r="O2" s="22">
        <v>199.00024999999999</v>
      </c>
    </row>
    <row r="3" spans="1:17" x14ac:dyDescent="0.25">
      <c r="A3" s="12" t="s">
        <v>28</v>
      </c>
      <c r="B3" s="13" t="s">
        <v>229</v>
      </c>
      <c r="C3" s="14">
        <v>45150</v>
      </c>
      <c r="D3" s="15" t="s">
        <v>29</v>
      </c>
      <c r="E3" s="16">
        <v>189</v>
      </c>
      <c r="F3" s="16">
        <v>185</v>
      </c>
      <c r="G3" s="16">
        <v>192</v>
      </c>
      <c r="H3" s="16">
        <v>183</v>
      </c>
      <c r="I3" s="16"/>
      <c r="J3" s="16"/>
      <c r="K3" s="19">
        <v>4</v>
      </c>
      <c r="L3" s="19">
        <v>749</v>
      </c>
      <c r="M3" s="20">
        <v>187.25</v>
      </c>
      <c r="N3" s="21">
        <v>13</v>
      </c>
      <c r="O3" s="22">
        <v>200.25</v>
      </c>
    </row>
    <row r="4" spans="1:17" x14ac:dyDescent="0.25">
      <c r="A4" s="12" t="s">
        <v>41</v>
      </c>
      <c r="B4" s="13" t="s">
        <v>229</v>
      </c>
      <c r="C4" s="14">
        <v>45192</v>
      </c>
      <c r="D4" s="15" t="s">
        <v>29</v>
      </c>
      <c r="E4" s="16">
        <v>189</v>
      </c>
      <c r="F4" s="16">
        <v>189</v>
      </c>
      <c r="G4" s="16">
        <v>180</v>
      </c>
      <c r="H4" s="16">
        <v>186.001</v>
      </c>
      <c r="I4" s="16"/>
      <c r="J4" s="16"/>
      <c r="K4" s="19">
        <v>4</v>
      </c>
      <c r="L4" s="19">
        <v>744.00099999999998</v>
      </c>
      <c r="M4" s="20">
        <v>186.00024999999999</v>
      </c>
      <c r="N4" s="21">
        <v>6</v>
      </c>
      <c r="O4" s="22">
        <v>192.00024999999999</v>
      </c>
    </row>
    <row r="5" spans="1:17" x14ac:dyDescent="0.25">
      <c r="A5" s="12" t="s">
        <v>41</v>
      </c>
      <c r="B5" s="13" t="s">
        <v>229</v>
      </c>
      <c r="C5" s="14">
        <v>45193</v>
      </c>
      <c r="D5" s="15" t="s">
        <v>34</v>
      </c>
      <c r="E5" s="16">
        <v>187</v>
      </c>
      <c r="F5" s="16">
        <v>189</v>
      </c>
      <c r="G5" s="16">
        <v>191</v>
      </c>
      <c r="H5" s="16">
        <v>192</v>
      </c>
      <c r="I5" s="16"/>
      <c r="J5" s="16"/>
      <c r="K5" s="19">
        <v>4</v>
      </c>
      <c r="L5" s="19">
        <v>759</v>
      </c>
      <c r="M5" s="20">
        <v>189.75</v>
      </c>
      <c r="N5" s="21">
        <v>3</v>
      </c>
      <c r="O5" s="22">
        <v>192.75</v>
      </c>
    </row>
    <row r="6" spans="1:17" x14ac:dyDescent="0.25">
      <c r="A6" s="12" t="s">
        <v>41</v>
      </c>
      <c r="B6" s="13" t="s">
        <v>229</v>
      </c>
      <c r="C6" s="14">
        <v>45227</v>
      </c>
      <c r="D6" s="15" t="s">
        <v>29</v>
      </c>
      <c r="E6" s="16">
        <v>194.001</v>
      </c>
      <c r="F6" s="16">
        <v>194</v>
      </c>
      <c r="G6" s="16">
        <v>194</v>
      </c>
      <c r="H6" s="16">
        <v>196.001</v>
      </c>
      <c r="I6" s="16"/>
      <c r="J6" s="16"/>
      <c r="K6" s="19">
        <v>4</v>
      </c>
      <c r="L6" s="19">
        <v>778.00199999999995</v>
      </c>
      <c r="M6" s="20">
        <v>194.50049999999999</v>
      </c>
      <c r="N6" s="21">
        <v>11</v>
      </c>
      <c r="O6" s="22">
        <v>205.50049999999999</v>
      </c>
    </row>
    <row r="8" spans="1:17" x14ac:dyDescent="0.25">
      <c r="K8" s="8">
        <f>SUM(K2:K7)</f>
        <v>20</v>
      </c>
      <c r="L8" s="8">
        <f>SUM(L2:L7)</f>
        <v>3802.0039999999999</v>
      </c>
      <c r="M8" s="7">
        <f>SUM(L8/K8)</f>
        <v>190.1002</v>
      </c>
      <c r="N8" s="8">
        <f>SUM(N2:N7)</f>
        <v>39</v>
      </c>
      <c r="O8" s="11">
        <f>SUM(M8+N8)</f>
        <v>229.1002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2_4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2:J2" name="Range1_3_1_3"/>
    <protectedRange algorithmName="SHA-512" hashValue="ON39YdpmFHfN9f47KpiRvqrKx0V9+erV1CNkpWzYhW/Qyc6aT8rEyCrvauWSYGZK2ia3o7vd3akF07acHAFpOA==" saltValue="yVW9XmDwTqEnmpSGai0KYg==" spinCount="100000" sqref="B6:C6" name="Range1_1"/>
    <protectedRange algorithmName="SHA-512" hashValue="ON39YdpmFHfN9f47KpiRvqrKx0V9+erV1CNkpWzYhW/Qyc6aT8rEyCrvauWSYGZK2ia3o7vd3akF07acHAFpOA==" saltValue="yVW9XmDwTqEnmpSGai0KYg==" spinCount="100000" sqref="D6" name="Range1_1_1"/>
    <protectedRange algorithmName="SHA-512" hashValue="ON39YdpmFHfN9f47KpiRvqrKx0V9+erV1CNkpWzYhW/Qyc6aT8rEyCrvauWSYGZK2ia3o7vd3akF07acHAFpOA==" saltValue="yVW9XmDwTqEnmpSGai0KYg==" spinCount="100000" sqref="E6:J6" name="Range1_3"/>
  </protectedRanges>
  <conditionalFormatting sqref="I2">
    <cfRule type="top10" dxfId="44" priority="4" rank="1"/>
  </conditionalFormatting>
  <conditionalFormatting sqref="J2">
    <cfRule type="top10" dxfId="43" priority="5" rank="1"/>
  </conditionalFormatting>
  <hyperlinks>
    <hyperlink ref="Q1" location="'National Rankings'!A1" display="Back to Ranking" xr:uid="{1CEB3A72-2A60-494D-8F52-12556A1E8B5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E70A40-5FB4-4BAF-8D5C-5DE26CDDCA9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D8175-BEAF-4E65-9BBB-EFE782AF286C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34" t="s">
        <v>206</v>
      </c>
      <c r="C2" s="75">
        <v>45097</v>
      </c>
      <c r="D2" s="76" t="s">
        <v>146</v>
      </c>
      <c r="E2" s="64">
        <v>193.001</v>
      </c>
      <c r="F2" s="64">
        <v>195</v>
      </c>
      <c r="G2" s="64">
        <v>195</v>
      </c>
      <c r="H2" s="64"/>
      <c r="I2" s="64"/>
      <c r="J2" s="64"/>
      <c r="K2" s="77">
        <v>3</v>
      </c>
      <c r="L2" s="77">
        <v>583.00099999999998</v>
      </c>
      <c r="M2" s="78">
        <v>194.33366666666666</v>
      </c>
      <c r="N2" s="79">
        <v>7</v>
      </c>
      <c r="O2" s="80">
        <v>201.33366666666666</v>
      </c>
    </row>
    <row r="4" spans="1:17" x14ac:dyDescent="0.25">
      <c r="K4" s="8">
        <f>SUM(K2:K3)</f>
        <v>3</v>
      </c>
      <c r="L4" s="8">
        <f>SUM(L2:L3)</f>
        <v>583.00099999999998</v>
      </c>
      <c r="M4" s="7">
        <f>SUM(L4/K4)</f>
        <v>194.33366666666666</v>
      </c>
      <c r="N4" s="8">
        <f>SUM(N2:N3)</f>
        <v>7</v>
      </c>
      <c r="O4" s="11">
        <f>SUM(M4+N4)</f>
        <v>201.33366666666666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H2">
    <cfRule type="top10" dxfId="272" priority="5" rank="1"/>
  </conditionalFormatting>
  <conditionalFormatting sqref="H2:J2">
    <cfRule type="cellIs" dxfId="271" priority="2" operator="greaterThanOrEqual">
      <formula>200</formula>
    </cfRule>
  </conditionalFormatting>
  <conditionalFormatting sqref="I2">
    <cfRule type="top10" dxfId="270" priority="4" rank="1"/>
  </conditionalFormatting>
  <conditionalFormatting sqref="J2">
    <cfRule type="top10" dxfId="269" priority="3" rank="1"/>
  </conditionalFormatting>
  <hyperlinks>
    <hyperlink ref="Q1" location="'National Rankings'!A1" display="Back to Ranking" xr:uid="{6FE3B167-8CF9-4B62-AAF7-D7A1F1B2915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5C3A0A5-6166-4C16-BA68-F675F0BE69D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87163-D0E5-41BC-864A-576D6F6873A9}">
  <dimension ref="A1:Q12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63" t="s">
        <v>28</v>
      </c>
      <c r="B2" s="34" t="s">
        <v>116</v>
      </c>
      <c r="C2" s="14">
        <v>45046</v>
      </c>
      <c r="D2" s="15" t="s">
        <v>117</v>
      </c>
      <c r="E2" s="16">
        <v>178</v>
      </c>
      <c r="F2" s="16">
        <v>170</v>
      </c>
      <c r="G2" s="16">
        <v>164</v>
      </c>
      <c r="H2" s="16">
        <v>172</v>
      </c>
      <c r="I2" s="16"/>
      <c r="J2" s="16"/>
      <c r="K2" s="19">
        <v>4</v>
      </c>
      <c r="L2" s="19">
        <v>684</v>
      </c>
      <c r="M2" s="20">
        <v>171</v>
      </c>
      <c r="N2" s="21">
        <v>2</v>
      </c>
      <c r="O2" s="22">
        <v>173</v>
      </c>
    </row>
    <row r="3" spans="1:17" x14ac:dyDescent="0.25">
      <c r="A3" s="63" t="s">
        <v>28</v>
      </c>
      <c r="B3" s="34" t="s">
        <v>116</v>
      </c>
      <c r="C3" s="75">
        <v>45060</v>
      </c>
      <c r="D3" s="76" t="s">
        <v>110</v>
      </c>
      <c r="E3" s="64">
        <v>187</v>
      </c>
      <c r="F3" s="64">
        <v>187</v>
      </c>
      <c r="G3" s="64">
        <v>186</v>
      </c>
      <c r="H3" s="64">
        <v>186</v>
      </c>
      <c r="I3" s="64"/>
      <c r="J3" s="64"/>
      <c r="K3" s="77">
        <v>4</v>
      </c>
      <c r="L3" s="77">
        <v>746</v>
      </c>
      <c r="M3" s="78">
        <v>186.5</v>
      </c>
      <c r="N3" s="79">
        <v>2</v>
      </c>
      <c r="O3" s="80">
        <v>188.5</v>
      </c>
    </row>
    <row r="4" spans="1:17" x14ac:dyDescent="0.25">
      <c r="A4" s="12" t="s">
        <v>41</v>
      </c>
      <c r="B4" s="13" t="s">
        <v>116</v>
      </c>
      <c r="C4" s="14">
        <v>45102</v>
      </c>
      <c r="D4" s="15" t="s">
        <v>117</v>
      </c>
      <c r="E4" s="16">
        <v>179</v>
      </c>
      <c r="F4" s="16">
        <v>148</v>
      </c>
      <c r="G4" s="16">
        <v>180</v>
      </c>
      <c r="H4" s="16">
        <v>177</v>
      </c>
      <c r="I4" s="16"/>
      <c r="J4" s="16"/>
      <c r="K4" s="19">
        <v>4</v>
      </c>
      <c r="L4" s="19">
        <v>684</v>
      </c>
      <c r="M4" s="20">
        <v>171</v>
      </c>
      <c r="N4" s="21">
        <v>2</v>
      </c>
      <c r="O4" s="22">
        <v>173</v>
      </c>
    </row>
    <row r="5" spans="1:17" x14ac:dyDescent="0.25">
      <c r="A5" s="12" t="s">
        <v>28</v>
      </c>
      <c r="B5" s="13" t="s">
        <v>116</v>
      </c>
      <c r="C5" s="14">
        <v>45116</v>
      </c>
      <c r="D5" s="15" t="s">
        <v>110</v>
      </c>
      <c r="E5" s="16">
        <v>176</v>
      </c>
      <c r="F5" s="16">
        <v>179</v>
      </c>
      <c r="G5" s="16">
        <v>183</v>
      </c>
      <c r="H5" s="16">
        <v>178</v>
      </c>
      <c r="I5" s="16"/>
      <c r="J5" s="16"/>
      <c r="K5" s="19">
        <v>4</v>
      </c>
      <c r="L5" s="19">
        <v>716</v>
      </c>
      <c r="M5" s="20">
        <v>179</v>
      </c>
      <c r="N5" s="21">
        <v>2</v>
      </c>
      <c r="O5" s="22">
        <v>181</v>
      </c>
    </row>
    <row r="6" spans="1:17" x14ac:dyDescent="0.25">
      <c r="A6" s="12" t="s">
        <v>41</v>
      </c>
      <c r="B6" s="13" t="s">
        <v>116</v>
      </c>
      <c r="C6" s="14">
        <v>45130</v>
      </c>
      <c r="D6" s="15" t="s">
        <v>117</v>
      </c>
      <c r="E6" s="16">
        <v>181</v>
      </c>
      <c r="F6" s="16">
        <v>179</v>
      </c>
      <c r="G6" s="16">
        <v>184</v>
      </c>
      <c r="H6" s="16">
        <v>185</v>
      </c>
      <c r="I6" s="16">
        <v>183</v>
      </c>
      <c r="J6" s="16">
        <v>178</v>
      </c>
      <c r="K6" s="19">
        <v>6</v>
      </c>
      <c r="L6" s="19">
        <v>1090</v>
      </c>
      <c r="M6" s="20">
        <v>181.66666666666666</v>
      </c>
      <c r="N6" s="21">
        <v>4</v>
      </c>
      <c r="O6" s="22">
        <v>185.66666666666666</v>
      </c>
    </row>
    <row r="7" spans="1:17" x14ac:dyDescent="0.25">
      <c r="A7" s="12" t="s">
        <v>28</v>
      </c>
      <c r="B7" s="13" t="s">
        <v>116</v>
      </c>
      <c r="C7" s="14">
        <v>45151</v>
      </c>
      <c r="D7" s="15" t="s">
        <v>110</v>
      </c>
      <c r="E7" s="16">
        <v>177</v>
      </c>
      <c r="F7" s="16">
        <v>181</v>
      </c>
      <c r="G7" s="16">
        <v>173</v>
      </c>
      <c r="H7" s="16">
        <v>171</v>
      </c>
      <c r="I7" s="16">
        <v>166</v>
      </c>
      <c r="J7" s="16">
        <v>177</v>
      </c>
      <c r="K7" s="19">
        <v>6</v>
      </c>
      <c r="L7" s="19">
        <v>1045</v>
      </c>
      <c r="M7" s="20">
        <v>174.16666666666666</v>
      </c>
      <c r="N7" s="21">
        <v>4</v>
      </c>
      <c r="O7" s="22">
        <v>178.16666666666666</v>
      </c>
    </row>
    <row r="8" spans="1:17" x14ac:dyDescent="0.25">
      <c r="A8" s="12" t="s">
        <v>41</v>
      </c>
      <c r="B8" s="13" t="s">
        <v>116</v>
      </c>
      <c r="C8" s="14">
        <v>45165</v>
      </c>
      <c r="D8" s="15" t="s">
        <v>117</v>
      </c>
      <c r="E8" s="16">
        <v>173</v>
      </c>
      <c r="F8" s="16">
        <v>172</v>
      </c>
      <c r="G8" s="16">
        <v>180</v>
      </c>
      <c r="H8" s="16">
        <v>180</v>
      </c>
      <c r="I8" s="16"/>
      <c r="J8" s="16"/>
      <c r="K8" s="19">
        <v>4</v>
      </c>
      <c r="L8" s="19">
        <v>705</v>
      </c>
      <c r="M8" s="20">
        <v>176.25</v>
      </c>
      <c r="N8" s="21">
        <v>2</v>
      </c>
      <c r="O8" s="22">
        <v>178.25</v>
      </c>
    </row>
    <row r="9" spans="1:17" x14ac:dyDescent="0.25">
      <c r="A9" s="12" t="s">
        <v>28</v>
      </c>
      <c r="B9" s="13" t="s">
        <v>116</v>
      </c>
      <c r="C9" s="14">
        <v>45207</v>
      </c>
      <c r="D9" s="15" t="s">
        <v>110</v>
      </c>
      <c r="E9" s="16">
        <v>164</v>
      </c>
      <c r="F9" s="16">
        <v>174</v>
      </c>
      <c r="G9" s="16">
        <v>164</v>
      </c>
      <c r="H9" s="16">
        <v>168</v>
      </c>
      <c r="I9" s="16"/>
      <c r="J9" s="16"/>
      <c r="K9" s="19">
        <v>4</v>
      </c>
      <c r="L9" s="19">
        <v>670</v>
      </c>
      <c r="M9" s="20">
        <v>167.5</v>
      </c>
      <c r="N9" s="21">
        <v>2</v>
      </c>
      <c r="O9" s="22">
        <v>169.5</v>
      </c>
    </row>
    <row r="10" spans="1:17" x14ac:dyDescent="0.25">
      <c r="A10" s="12" t="s">
        <v>28</v>
      </c>
      <c r="B10" s="13" t="s">
        <v>116</v>
      </c>
      <c r="C10" s="14">
        <v>45242</v>
      </c>
      <c r="D10" s="15" t="s">
        <v>110</v>
      </c>
      <c r="E10" s="16">
        <v>175</v>
      </c>
      <c r="F10" s="16">
        <v>179</v>
      </c>
      <c r="G10" s="16">
        <v>182</v>
      </c>
      <c r="H10" s="16">
        <v>186</v>
      </c>
      <c r="I10" s="16"/>
      <c r="J10" s="16"/>
      <c r="K10" s="19">
        <v>4</v>
      </c>
      <c r="L10" s="19">
        <v>722</v>
      </c>
      <c r="M10" s="20">
        <v>180.5</v>
      </c>
      <c r="N10" s="21">
        <v>2</v>
      </c>
      <c r="O10" s="22">
        <v>182.5</v>
      </c>
    </row>
    <row r="12" spans="1:17" x14ac:dyDescent="0.25">
      <c r="K12" s="8">
        <f>SUM(K2:K11)</f>
        <v>40</v>
      </c>
      <c r="L12" s="8">
        <f>SUM(L2:L11)</f>
        <v>7062</v>
      </c>
      <c r="M12" s="7">
        <f>SUM(L12/K12)</f>
        <v>176.55</v>
      </c>
      <c r="N12" s="8">
        <f>SUM(N2:N11)</f>
        <v>22</v>
      </c>
      <c r="O12" s="11">
        <f>SUM(M12+N12)</f>
        <v>198.55</v>
      </c>
    </row>
  </sheetData>
  <protectedRanges>
    <protectedRange sqref="B2:C2" name="Range1_2_1_1_1"/>
    <protectedRange sqref="D2" name="Range1_1_1_1_1_1"/>
    <protectedRange algorithmName="SHA-512" hashValue="ON39YdpmFHfN9f47KpiRvqrKx0V9+erV1CNkpWzYhW/Qyc6aT8rEyCrvauWSYGZK2ia3o7vd3akF07acHAFpOA==" saltValue="yVW9XmDwTqEnmpSGai0KYg==" spinCount="100000" sqref="B7:C7 B8:C8" name="Range1_17"/>
    <protectedRange algorithmName="SHA-512" hashValue="ON39YdpmFHfN9f47KpiRvqrKx0V9+erV1CNkpWzYhW/Qyc6aT8rEyCrvauWSYGZK2ia3o7vd3akF07acHAFpOA==" saltValue="yVW9XmDwTqEnmpSGai0KYg==" spinCount="100000" sqref="D7 D8" name="Range1_1_12"/>
    <protectedRange algorithmName="SHA-512" hashValue="ON39YdpmFHfN9f47KpiRvqrKx0V9+erV1CNkpWzYhW/Qyc6aT8rEyCrvauWSYGZK2ia3o7vd3akF07acHAFpOA==" saltValue="yVW9XmDwTqEnmpSGai0KYg==" spinCount="100000" sqref="E7:J7 E8:J8" name="Range1_3_6"/>
    <protectedRange algorithmName="SHA-512" hashValue="ON39YdpmFHfN9f47KpiRvqrKx0V9+erV1CNkpWzYhW/Qyc6aT8rEyCrvauWSYGZK2ia3o7vd3akF07acHAFpOA==" saltValue="yVW9XmDwTqEnmpSGai0KYg==" spinCount="100000" sqref="I9:J9 B9:C9 B10:C10 I10:J10" name="Range1_72"/>
    <protectedRange algorithmName="SHA-512" hashValue="ON39YdpmFHfN9f47KpiRvqrKx0V9+erV1CNkpWzYhW/Qyc6aT8rEyCrvauWSYGZK2ia3o7vd3akF07acHAFpOA==" saltValue="yVW9XmDwTqEnmpSGai0KYg==" spinCount="100000" sqref="D9 D10" name="Range1_1_36"/>
    <protectedRange algorithmName="SHA-512" hashValue="ON39YdpmFHfN9f47KpiRvqrKx0V9+erV1CNkpWzYhW/Qyc6aT8rEyCrvauWSYGZK2ia3o7vd3akF07acHAFpOA==" saltValue="yVW9XmDwTqEnmpSGai0KYg==" spinCount="100000" sqref="E9:H9 E10:H10" name="Range1_3_21"/>
  </protectedRanges>
  <hyperlinks>
    <hyperlink ref="Q1" location="'National Rankings'!A1" display="Back to Ranking" xr:uid="{16840EA7-3995-453A-9F62-E645BACD19E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14D1759-BDE5-49FA-8483-358B0F7FEBF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F8330-02C8-48DD-8F28-3351511F6EF8}">
  <dimension ref="A1:Q1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104</v>
      </c>
      <c r="C2" s="14">
        <v>45024</v>
      </c>
      <c r="D2" s="15" t="s">
        <v>94</v>
      </c>
      <c r="E2" s="16">
        <v>193</v>
      </c>
      <c r="F2" s="16">
        <v>190</v>
      </c>
      <c r="G2" s="16">
        <v>197</v>
      </c>
      <c r="H2" s="16"/>
      <c r="I2" s="16"/>
      <c r="J2" s="16"/>
      <c r="K2" s="19">
        <v>3</v>
      </c>
      <c r="L2" s="19">
        <f>SUM(E2:G2)</f>
        <v>580</v>
      </c>
      <c r="M2" s="20">
        <f>L2/K2</f>
        <v>193.33333333333334</v>
      </c>
      <c r="N2" s="21">
        <v>4</v>
      </c>
      <c r="O2" s="22">
        <f>M2+N2</f>
        <v>197.33333333333334</v>
      </c>
    </row>
    <row r="3" spans="1:17" x14ac:dyDescent="0.25">
      <c r="A3" s="12" t="s">
        <v>41</v>
      </c>
      <c r="B3" s="34" t="s">
        <v>104</v>
      </c>
      <c r="C3" s="75">
        <v>45052</v>
      </c>
      <c r="D3" s="76" t="s">
        <v>94</v>
      </c>
      <c r="E3" s="64">
        <v>194.0001</v>
      </c>
      <c r="F3" s="64">
        <v>196.00059999999999</v>
      </c>
      <c r="G3" s="64">
        <v>196.00049999999999</v>
      </c>
      <c r="H3" s="64"/>
      <c r="I3" s="64"/>
      <c r="J3" s="64"/>
      <c r="K3" s="77">
        <f>COUNT(E3:J3)</f>
        <v>3</v>
      </c>
      <c r="L3" s="77">
        <f>SUM(E3:J3)</f>
        <v>586.00119999999993</v>
      </c>
      <c r="M3" s="78">
        <f>IFERROR(L3/K3,0)</f>
        <v>195.3337333333333</v>
      </c>
      <c r="N3" s="79">
        <v>2</v>
      </c>
      <c r="O3" s="80">
        <f>SUM(M3+N3)</f>
        <v>197.3337333333333</v>
      </c>
    </row>
    <row r="4" spans="1:17" x14ac:dyDescent="0.25">
      <c r="A4" s="12" t="s">
        <v>41</v>
      </c>
      <c r="B4" s="13" t="s">
        <v>104</v>
      </c>
      <c r="C4" s="14">
        <v>45069</v>
      </c>
      <c r="D4" s="15" t="s">
        <v>146</v>
      </c>
      <c r="E4" s="16">
        <v>199.001</v>
      </c>
      <c r="F4" s="16">
        <v>199</v>
      </c>
      <c r="G4" s="16">
        <v>197</v>
      </c>
      <c r="H4" s="16"/>
      <c r="I4" s="16"/>
      <c r="J4" s="16"/>
      <c r="K4" s="19">
        <v>3</v>
      </c>
      <c r="L4" s="19">
        <v>595.00099999999998</v>
      </c>
      <c r="M4" s="20">
        <v>198.33366666666666</v>
      </c>
      <c r="N4" s="21">
        <v>4</v>
      </c>
      <c r="O4" s="22">
        <v>202.33366666666666</v>
      </c>
    </row>
    <row r="5" spans="1:17" x14ac:dyDescent="0.25">
      <c r="A5" s="12" t="s">
        <v>41</v>
      </c>
      <c r="B5" s="34" t="s">
        <v>104</v>
      </c>
      <c r="C5" s="14">
        <v>45115</v>
      </c>
      <c r="D5" s="15" t="s">
        <v>94</v>
      </c>
      <c r="E5" s="16">
        <v>198.00059999999999</v>
      </c>
      <c r="F5" s="16">
        <v>197.001</v>
      </c>
      <c r="G5" s="16">
        <v>198.00139999999999</v>
      </c>
      <c r="H5" s="16"/>
      <c r="I5" s="16"/>
      <c r="J5" s="16"/>
      <c r="K5" s="19">
        <v>3</v>
      </c>
      <c r="L5" s="19">
        <v>593.00299999999993</v>
      </c>
      <c r="M5" s="20">
        <v>197.66766666666663</v>
      </c>
      <c r="N5" s="21">
        <v>3</v>
      </c>
      <c r="O5" s="22">
        <v>200.66766666666663</v>
      </c>
    </row>
    <row r="6" spans="1:17" x14ac:dyDescent="0.25">
      <c r="A6" s="12" t="s">
        <v>28</v>
      </c>
      <c r="B6" s="13" t="s">
        <v>104</v>
      </c>
      <c r="C6" s="14">
        <v>45171</v>
      </c>
      <c r="D6" s="15" t="s">
        <v>138</v>
      </c>
      <c r="E6" s="16">
        <v>197</v>
      </c>
      <c r="F6" s="16">
        <v>196</v>
      </c>
      <c r="G6" s="16">
        <v>195</v>
      </c>
      <c r="H6" s="16">
        <v>195</v>
      </c>
      <c r="I6" s="16">
        <v>196</v>
      </c>
      <c r="J6" s="16">
        <v>198</v>
      </c>
      <c r="K6" s="19">
        <v>6</v>
      </c>
      <c r="L6" s="19">
        <v>1177</v>
      </c>
      <c r="M6" s="20">
        <v>196.16666666666666</v>
      </c>
      <c r="N6" s="21">
        <v>4</v>
      </c>
      <c r="O6" s="22">
        <v>200.16666666666666</v>
      </c>
    </row>
    <row r="7" spans="1:17" x14ac:dyDescent="0.25">
      <c r="A7" s="12" t="s">
        <v>41</v>
      </c>
      <c r="B7" s="13" t="s">
        <v>104</v>
      </c>
      <c r="C7" s="14">
        <v>45178</v>
      </c>
      <c r="D7" s="15" t="s">
        <v>94</v>
      </c>
      <c r="E7" s="16">
        <v>193.0009</v>
      </c>
      <c r="F7" s="16">
        <v>192.0001</v>
      </c>
      <c r="G7" s="16">
        <v>194.00030000000001</v>
      </c>
      <c r="H7" s="16"/>
      <c r="I7" s="16"/>
      <c r="J7" s="16"/>
      <c r="K7" s="19">
        <v>3</v>
      </c>
      <c r="L7" s="19">
        <v>579.00130000000001</v>
      </c>
      <c r="M7" s="20">
        <v>193.00043333333335</v>
      </c>
      <c r="N7" s="21">
        <v>5</v>
      </c>
      <c r="O7" s="22">
        <v>198.00043333333335</v>
      </c>
    </row>
    <row r="8" spans="1:17" x14ac:dyDescent="0.25">
      <c r="A8" s="12" t="s">
        <v>28</v>
      </c>
      <c r="B8" s="13" t="s">
        <v>104</v>
      </c>
      <c r="C8" s="14">
        <v>45213</v>
      </c>
      <c r="D8" s="15" t="s">
        <v>94</v>
      </c>
      <c r="E8" s="16">
        <v>194.0001</v>
      </c>
      <c r="F8" s="16">
        <v>195.00059999999999</v>
      </c>
      <c r="G8" s="16">
        <v>199.00129999999999</v>
      </c>
      <c r="H8" s="16"/>
      <c r="I8" s="16"/>
      <c r="J8" s="16"/>
      <c r="K8" s="19">
        <v>3</v>
      </c>
      <c r="L8" s="19">
        <v>588.00199999999995</v>
      </c>
      <c r="M8" s="20">
        <v>196.00066666666666</v>
      </c>
      <c r="N8" s="21">
        <v>3</v>
      </c>
      <c r="O8" s="22">
        <v>199.00066666666666</v>
      </c>
    </row>
    <row r="10" spans="1:17" x14ac:dyDescent="0.25">
      <c r="K10" s="8">
        <f>SUM(K2:K9)</f>
        <v>24</v>
      </c>
      <c r="L10" s="8">
        <f>SUM(L2:L9)</f>
        <v>4698.0084999999999</v>
      </c>
      <c r="M10" s="7">
        <f>SUM(L10/K10)</f>
        <v>195.75035416666665</v>
      </c>
      <c r="N10" s="8">
        <f>SUM(N2:N9)</f>
        <v>25</v>
      </c>
      <c r="O10" s="11">
        <f>SUM(M10+N10)</f>
        <v>220.75035416666665</v>
      </c>
    </row>
  </sheetData>
  <protectedRanges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D4" name="Range1_1_4_1"/>
    <protectedRange algorithmName="SHA-512" hashValue="ON39YdpmFHfN9f47KpiRvqrKx0V9+erV1CNkpWzYhW/Qyc6aT8rEyCrvauWSYGZK2ia3o7vd3akF07acHAFpOA==" saltValue="yVW9XmDwTqEnmpSGai0KYg==" spinCount="100000" sqref="H4:J4" name="Range1_3_11"/>
    <protectedRange algorithmName="SHA-512" hashValue="ON39YdpmFHfN9f47KpiRvqrKx0V9+erV1CNkpWzYhW/Qyc6aT8rEyCrvauWSYGZK2ia3o7vd3akF07acHAFpOA==" saltValue="yVW9XmDwTqEnmpSGai0KYg==" spinCount="100000" sqref="B4" name="Range1_2_1"/>
    <protectedRange algorithmName="SHA-512" hashValue="ON39YdpmFHfN9f47KpiRvqrKx0V9+erV1CNkpWzYhW/Qyc6aT8rEyCrvauWSYGZK2ia3o7vd3akF07acHAFpOA==" saltValue="yVW9XmDwTqEnmpSGai0KYg==" spinCount="100000" sqref="E4:G4" name="Range1_3_1_1"/>
    <protectedRange algorithmName="SHA-512" hashValue="ON39YdpmFHfN9f47KpiRvqrKx0V9+erV1CNkpWzYhW/Qyc6aT8rEyCrvauWSYGZK2ia3o7vd3akF07acHAFpOA==" saltValue="yVW9XmDwTqEnmpSGai0KYg==" spinCount="100000" sqref="I5:J5 B5:C5" name="Range1_10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I6:J6 B6:C6" name="Range1_69"/>
    <protectedRange algorithmName="SHA-512" hashValue="ON39YdpmFHfN9f47KpiRvqrKx0V9+erV1CNkpWzYhW/Qyc6aT8rEyCrvauWSYGZK2ia3o7vd3akF07acHAFpOA==" saltValue="yVW9XmDwTqEnmpSGai0KYg==" spinCount="100000" sqref="D6" name="Range1_1_33"/>
    <protectedRange algorithmName="SHA-512" hashValue="ON39YdpmFHfN9f47KpiRvqrKx0V9+erV1CNkpWzYhW/Qyc6aT8rEyCrvauWSYGZK2ia3o7vd3akF07acHAFpOA==" saltValue="yVW9XmDwTqEnmpSGai0KYg==" spinCount="100000" sqref="E6:H6" name="Range1_3_19"/>
    <protectedRange algorithmName="SHA-512" hashValue="ON39YdpmFHfN9f47KpiRvqrKx0V9+erV1CNkpWzYhW/Qyc6aT8rEyCrvauWSYGZK2ia3o7vd3akF07acHAFpOA==" saltValue="yVW9XmDwTqEnmpSGai0KYg==" spinCount="100000" sqref="I8:J8 B8:C8" name="Range1_72"/>
    <protectedRange algorithmName="SHA-512" hashValue="ON39YdpmFHfN9f47KpiRvqrKx0V9+erV1CNkpWzYhW/Qyc6aT8rEyCrvauWSYGZK2ia3o7vd3akF07acHAFpOA==" saltValue="yVW9XmDwTqEnmpSGai0KYg==" spinCount="100000" sqref="D8" name="Range1_1_36"/>
    <protectedRange algorithmName="SHA-512" hashValue="ON39YdpmFHfN9f47KpiRvqrKx0V9+erV1CNkpWzYhW/Qyc6aT8rEyCrvauWSYGZK2ia3o7vd3akF07acHAFpOA==" saltValue="yVW9XmDwTqEnmpSGai0KYg==" spinCount="100000" sqref="E8:H8" name="Range1_3_21"/>
  </protectedRanges>
  <conditionalFormatting sqref="H3">
    <cfRule type="top10" dxfId="42" priority="20" rank="1"/>
  </conditionalFormatting>
  <conditionalFormatting sqref="H4">
    <cfRule type="top10" dxfId="41" priority="16" rank="1"/>
  </conditionalFormatting>
  <conditionalFormatting sqref="H5">
    <cfRule type="top10" dxfId="40" priority="4" rank="1"/>
  </conditionalFormatting>
  <conditionalFormatting sqref="H3:J5">
    <cfRule type="cellIs" dxfId="39" priority="1" operator="greaterThanOrEqual">
      <formula>200</formula>
    </cfRule>
  </conditionalFormatting>
  <conditionalFormatting sqref="I3">
    <cfRule type="top10" dxfId="38" priority="19" rank="1"/>
    <cfRule type="top10" dxfId="37" priority="24" rank="1"/>
  </conditionalFormatting>
  <conditionalFormatting sqref="I4">
    <cfRule type="top10" dxfId="36" priority="15" rank="1"/>
  </conditionalFormatting>
  <conditionalFormatting sqref="I5">
    <cfRule type="top10" dxfId="35" priority="3" rank="1"/>
    <cfRule type="top10" dxfId="34" priority="8" rank="1"/>
  </conditionalFormatting>
  <conditionalFormatting sqref="J3">
    <cfRule type="top10" dxfId="33" priority="18" rank="1"/>
  </conditionalFormatting>
  <conditionalFormatting sqref="J4">
    <cfRule type="top10" dxfId="32" priority="14" rank="1"/>
  </conditionalFormatting>
  <conditionalFormatting sqref="J5">
    <cfRule type="top10" dxfId="31" priority="2" rank="1"/>
  </conditionalFormatting>
  <hyperlinks>
    <hyperlink ref="Q1" location="'National Rankings'!A1" display="Back to Ranking" xr:uid="{2C8CCDB6-3E8E-4887-B34F-952CAAC978B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7D389B4-6276-4C4C-9A13-A03E4431AF8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F6F41-9983-4DE7-982D-9D28B199B683}"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34" t="s">
        <v>221</v>
      </c>
      <c r="C2" s="75">
        <v>45115</v>
      </c>
      <c r="D2" s="76" t="s">
        <v>146</v>
      </c>
      <c r="E2" s="81">
        <v>200.001</v>
      </c>
      <c r="F2" s="64">
        <v>199</v>
      </c>
      <c r="G2" s="81">
        <v>200</v>
      </c>
      <c r="H2" s="64">
        <v>199.001</v>
      </c>
      <c r="I2" s="64">
        <v>195</v>
      </c>
      <c r="J2" s="64">
        <v>198.001</v>
      </c>
      <c r="K2" s="77">
        <v>6</v>
      </c>
      <c r="L2" s="77">
        <v>1191.0029999999999</v>
      </c>
      <c r="M2" s="78">
        <v>198.50049999999999</v>
      </c>
      <c r="N2" s="79">
        <v>14</v>
      </c>
      <c r="O2" s="80">
        <v>212.50049999999999</v>
      </c>
    </row>
    <row r="3" spans="1:17" x14ac:dyDescent="0.25">
      <c r="A3" s="12" t="s">
        <v>28</v>
      </c>
      <c r="B3" s="13" t="s">
        <v>221</v>
      </c>
      <c r="C3" s="14">
        <v>45150</v>
      </c>
      <c r="D3" s="15" t="s">
        <v>146</v>
      </c>
      <c r="E3" s="16">
        <v>193.001</v>
      </c>
      <c r="F3" s="16">
        <v>197</v>
      </c>
      <c r="G3" s="16">
        <v>198</v>
      </c>
      <c r="H3" s="16">
        <v>195</v>
      </c>
      <c r="I3" s="16">
        <v>198</v>
      </c>
      <c r="J3" s="16"/>
      <c r="K3" s="19">
        <v>5</v>
      </c>
      <c r="L3" s="19">
        <v>981.00099999999998</v>
      </c>
      <c r="M3" s="20">
        <v>196.2002</v>
      </c>
      <c r="N3" s="21">
        <v>6</v>
      </c>
      <c r="O3" s="22">
        <v>202.2002</v>
      </c>
    </row>
    <row r="4" spans="1:17" x14ac:dyDescent="0.25">
      <c r="A4" s="12" t="s">
        <v>41</v>
      </c>
      <c r="B4" s="13" t="s">
        <v>221</v>
      </c>
      <c r="C4" s="14">
        <v>45153</v>
      </c>
      <c r="D4" s="15" t="s">
        <v>146</v>
      </c>
      <c r="E4" s="16">
        <v>195</v>
      </c>
      <c r="F4" s="16">
        <v>197</v>
      </c>
      <c r="G4" s="16">
        <v>199</v>
      </c>
      <c r="H4" s="16"/>
      <c r="I4" s="16"/>
      <c r="J4" s="16"/>
      <c r="K4" s="19">
        <v>3</v>
      </c>
      <c r="L4" s="19">
        <v>591</v>
      </c>
      <c r="M4" s="20">
        <v>197</v>
      </c>
      <c r="N4" s="21">
        <v>9</v>
      </c>
      <c r="O4" s="22">
        <v>206</v>
      </c>
    </row>
    <row r="5" spans="1:17" x14ac:dyDescent="0.25">
      <c r="A5" s="12" t="s">
        <v>41</v>
      </c>
      <c r="B5" s="13" t="s">
        <v>221</v>
      </c>
      <c r="C5" s="14">
        <v>45178</v>
      </c>
      <c r="D5" s="15" t="s">
        <v>146</v>
      </c>
      <c r="E5" s="45">
        <v>200.001</v>
      </c>
      <c r="F5" s="16">
        <v>198</v>
      </c>
      <c r="G5" s="45">
        <v>200</v>
      </c>
      <c r="H5" s="45">
        <v>200</v>
      </c>
      <c r="I5" s="16">
        <v>199</v>
      </c>
      <c r="J5" s="16">
        <v>194</v>
      </c>
      <c r="K5" s="19">
        <v>6</v>
      </c>
      <c r="L5" s="19">
        <v>1191.001</v>
      </c>
      <c r="M5" s="20">
        <v>198.50016666666667</v>
      </c>
      <c r="N5" s="21">
        <v>22</v>
      </c>
      <c r="O5" s="22">
        <v>220.50016666666667</v>
      </c>
    </row>
    <row r="7" spans="1:17" x14ac:dyDescent="0.25">
      <c r="K7" s="8">
        <f>SUM(K2:K6)</f>
        <v>20</v>
      </c>
      <c r="L7" s="8">
        <f>SUM(L2:L6)</f>
        <v>3954.0050000000001</v>
      </c>
      <c r="M7" s="7">
        <f>SUM(L7/K7)</f>
        <v>197.70025000000001</v>
      </c>
      <c r="N7" s="8">
        <f>SUM(N2:N6)</f>
        <v>51</v>
      </c>
      <c r="O7" s="11">
        <f>SUM(M7+N7)</f>
        <v>248.70025000000001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07858193-F562-4F9E-A1D3-D2FBF997869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7E1ECBA-AC46-4109-89C9-B715DDC191D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034C7-D913-4A09-9A9E-CDB488E16DAB}">
  <dimension ref="A1:Q7"/>
  <sheetViews>
    <sheetView workbookViewId="0">
      <selection activeCell="K8" sqref="K8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34" t="s">
        <v>192</v>
      </c>
      <c r="C2" s="75">
        <v>45069</v>
      </c>
      <c r="D2" s="76" t="s">
        <v>146</v>
      </c>
      <c r="E2" s="64">
        <v>196</v>
      </c>
      <c r="F2" s="64">
        <v>197</v>
      </c>
      <c r="G2" s="64">
        <v>199</v>
      </c>
      <c r="H2" s="64"/>
      <c r="I2" s="64"/>
      <c r="J2" s="64"/>
      <c r="K2" s="77">
        <v>3</v>
      </c>
      <c r="L2" s="77">
        <v>592</v>
      </c>
      <c r="M2" s="78">
        <v>197.33333333333334</v>
      </c>
      <c r="N2" s="79">
        <v>2</v>
      </c>
      <c r="O2" s="80">
        <v>199.33333333333334</v>
      </c>
    </row>
    <row r="3" spans="1:17" x14ac:dyDescent="0.25">
      <c r="A3" s="63" t="s">
        <v>41</v>
      </c>
      <c r="B3" s="34" t="s">
        <v>195</v>
      </c>
      <c r="C3" s="14">
        <v>45087</v>
      </c>
      <c r="D3" s="15" t="s">
        <v>94</v>
      </c>
      <c r="E3" s="64">
        <v>198.1</v>
      </c>
      <c r="F3" s="16">
        <v>198.00200000000001</v>
      </c>
      <c r="G3" s="16">
        <v>194.001</v>
      </c>
      <c r="H3" s="16"/>
      <c r="I3" s="16"/>
      <c r="J3" s="16"/>
      <c r="K3" s="19">
        <v>3</v>
      </c>
      <c r="L3" s="19">
        <v>590.10299999999995</v>
      </c>
      <c r="M3" s="20">
        <v>196.70099999999999</v>
      </c>
      <c r="N3" s="21">
        <v>6</v>
      </c>
      <c r="O3" s="22">
        <v>202.70099999999999</v>
      </c>
    </row>
    <row r="4" spans="1:17" x14ac:dyDescent="0.25">
      <c r="A4" s="12" t="s">
        <v>41</v>
      </c>
      <c r="B4" s="13" t="s">
        <v>192</v>
      </c>
      <c r="C4" s="14">
        <v>45115</v>
      </c>
      <c r="D4" s="15" t="s">
        <v>94</v>
      </c>
      <c r="E4" s="16">
        <v>198.00020000000001</v>
      </c>
      <c r="F4" s="16">
        <v>194.0001</v>
      </c>
      <c r="G4" s="16">
        <v>196.0001</v>
      </c>
      <c r="H4" s="16"/>
      <c r="I4" s="16"/>
      <c r="J4" s="16"/>
      <c r="K4" s="19">
        <v>3</v>
      </c>
      <c r="L4" s="19">
        <v>588.00040000000001</v>
      </c>
      <c r="M4" s="20">
        <v>196.00013333333334</v>
      </c>
      <c r="N4" s="21">
        <v>2</v>
      </c>
      <c r="O4" s="22">
        <v>198.00013333333334</v>
      </c>
    </row>
    <row r="5" spans="1:17" x14ac:dyDescent="0.25">
      <c r="A5" s="12" t="s">
        <v>41</v>
      </c>
      <c r="B5" s="13" t="s">
        <v>192</v>
      </c>
      <c r="C5" s="14">
        <v>45203</v>
      </c>
      <c r="D5" s="15" t="s">
        <v>50</v>
      </c>
      <c r="E5" s="16">
        <v>199</v>
      </c>
      <c r="F5" s="16">
        <v>199</v>
      </c>
      <c r="G5" s="16">
        <v>199.001</v>
      </c>
      <c r="H5" s="16">
        <v>197</v>
      </c>
      <c r="I5" s="16"/>
      <c r="J5" s="16"/>
      <c r="K5" s="19">
        <v>4</v>
      </c>
      <c r="L5" s="19">
        <v>794.00099999999998</v>
      </c>
      <c r="M5" s="20">
        <v>198.50024999999999</v>
      </c>
      <c r="N5" s="21">
        <v>6</v>
      </c>
      <c r="O5" s="22">
        <v>204.50024999999999</v>
      </c>
    </row>
    <row r="7" spans="1:17" x14ac:dyDescent="0.25">
      <c r="K7" s="8">
        <f>SUM(K2:K6)</f>
        <v>13</v>
      </c>
      <c r="L7" s="8">
        <f>SUM(L2:L6)</f>
        <v>2564.1044000000002</v>
      </c>
      <c r="M7" s="11">
        <f>SUM(L7/K7)</f>
        <v>197.23880000000003</v>
      </c>
      <c r="N7" s="8">
        <f>SUM(N2:N6)</f>
        <v>16</v>
      </c>
      <c r="O7" s="11">
        <f>SUM(M7+N7)</f>
        <v>213.23880000000003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H2:J2" name="Range1_3_11_1"/>
    <protectedRange algorithmName="SHA-512" hashValue="ON39YdpmFHfN9f47KpiRvqrKx0V9+erV1CNkpWzYhW/Qyc6aT8rEyCrvauWSYGZK2ia3o7vd3akF07acHAFpOA==" saltValue="yVW9XmDwTqEnmpSGai0KYg==" spinCount="100000" sqref="B2" name="Range1_2_1_1"/>
    <protectedRange algorithmName="SHA-512" hashValue="ON39YdpmFHfN9f47KpiRvqrKx0V9+erV1CNkpWzYhW/Qyc6aT8rEyCrvauWSYGZK2ia3o7vd3akF07acHAFpOA==" saltValue="yVW9XmDwTqEnmpSGai0KYg==" spinCount="100000" sqref="E2:G2" name="Range1_3_1_1_1"/>
    <protectedRange algorithmName="SHA-512" hashValue="ON39YdpmFHfN9f47KpiRvqrKx0V9+erV1CNkpWzYhW/Qyc6aT8rEyCrvauWSYGZK2ia3o7vd3akF07acHAFpOA==" saltValue="yVW9XmDwTqEnmpSGai0KYg==" spinCount="100000" sqref="I4:J4 B4:C4 B5" name="Range1_10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_3"/>
    <protectedRange sqref="C5" name="Range1_17"/>
    <protectedRange sqref="D5" name="Range1_1_12"/>
    <protectedRange sqref="E5:J5" name="Range1_3_4"/>
  </protectedRanges>
  <hyperlinks>
    <hyperlink ref="Q1" location="'National Rankings'!A1" display="Back to Ranking" xr:uid="{77531D5A-1BA0-496C-96B4-5162757A46DB}"/>
  </hyperlinks>
  <pageMargins left="0.7" right="0.7" top="0.75" bottom="0.75" header="0.3" footer="0.3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2A5F9-B716-4F3B-8054-A0081B7B1FA3}">
  <sheetPr codeName="Sheet91"/>
  <dimension ref="A1:Q35"/>
  <sheetViews>
    <sheetView topLeftCell="A6" workbookViewId="0">
      <selection activeCell="K36" sqref="K3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60</v>
      </c>
      <c r="C2" s="14">
        <v>44965</v>
      </c>
      <c r="D2" s="15" t="s">
        <v>50</v>
      </c>
      <c r="E2" s="16">
        <v>196</v>
      </c>
      <c r="F2" s="16">
        <v>196</v>
      </c>
      <c r="G2" s="16">
        <v>198</v>
      </c>
      <c r="H2" s="16">
        <v>198.001</v>
      </c>
      <c r="I2" s="16"/>
      <c r="J2" s="16"/>
      <c r="K2" s="19">
        <v>4</v>
      </c>
      <c r="L2" s="19">
        <v>788.00099999999998</v>
      </c>
      <c r="M2" s="20">
        <v>197.00024999999999</v>
      </c>
      <c r="N2" s="21">
        <v>2</v>
      </c>
      <c r="O2" s="22">
        <v>199.00024999999999</v>
      </c>
    </row>
    <row r="3" spans="1:17" x14ac:dyDescent="0.25">
      <c r="A3" s="12" t="s">
        <v>41</v>
      </c>
      <c r="B3" s="13" t="s">
        <v>60</v>
      </c>
      <c r="C3" s="14">
        <v>44972</v>
      </c>
      <c r="D3" s="15" t="s">
        <v>50</v>
      </c>
      <c r="E3" s="16">
        <v>195</v>
      </c>
      <c r="F3" s="16">
        <v>192</v>
      </c>
      <c r="G3" s="16">
        <v>196</v>
      </c>
      <c r="H3" s="16">
        <v>194</v>
      </c>
      <c r="I3" s="16"/>
      <c r="J3" s="16"/>
      <c r="K3" s="19">
        <v>4</v>
      </c>
      <c r="L3" s="19">
        <v>777</v>
      </c>
      <c r="M3" s="20">
        <v>194.25</v>
      </c>
      <c r="N3" s="21">
        <v>2</v>
      </c>
      <c r="O3" s="22">
        <v>196.25</v>
      </c>
    </row>
    <row r="4" spans="1:17" x14ac:dyDescent="0.25">
      <c r="A4" s="12" t="s">
        <v>41</v>
      </c>
      <c r="B4" s="13" t="s">
        <v>60</v>
      </c>
      <c r="C4" s="14">
        <v>8493</v>
      </c>
      <c r="D4" s="15" t="s">
        <v>51</v>
      </c>
      <c r="E4" s="16">
        <v>186</v>
      </c>
      <c r="F4" s="16">
        <v>195</v>
      </c>
      <c r="G4" s="16">
        <v>190</v>
      </c>
      <c r="H4" s="16">
        <v>194</v>
      </c>
      <c r="I4" s="16"/>
      <c r="J4" s="16"/>
      <c r="K4" s="19">
        <v>4</v>
      </c>
      <c r="L4" s="19">
        <v>765</v>
      </c>
      <c r="M4" s="20">
        <v>191.25</v>
      </c>
      <c r="N4" s="21">
        <v>2</v>
      </c>
      <c r="O4" s="22">
        <v>193.25</v>
      </c>
    </row>
    <row r="5" spans="1:17" x14ac:dyDescent="0.25">
      <c r="A5" s="12" t="s">
        <v>41</v>
      </c>
      <c r="B5" s="13" t="s">
        <v>60</v>
      </c>
      <c r="C5" s="14">
        <v>45028</v>
      </c>
      <c r="D5" s="15" t="s">
        <v>50</v>
      </c>
      <c r="E5" s="16">
        <v>195</v>
      </c>
      <c r="F5" s="16">
        <v>195</v>
      </c>
      <c r="G5" s="16">
        <v>194</v>
      </c>
      <c r="H5" s="16">
        <v>195</v>
      </c>
      <c r="I5" s="16"/>
      <c r="J5" s="16"/>
      <c r="K5" s="19">
        <v>4</v>
      </c>
      <c r="L5" s="19">
        <v>779</v>
      </c>
      <c r="M5" s="20">
        <v>194.75</v>
      </c>
      <c r="N5" s="21">
        <v>2</v>
      </c>
      <c r="O5" s="22">
        <v>196.75</v>
      </c>
    </row>
    <row r="6" spans="1:17" x14ac:dyDescent="0.25">
      <c r="A6" s="12" t="s">
        <v>41</v>
      </c>
      <c r="B6" s="13" t="s">
        <v>60</v>
      </c>
      <c r="C6" s="14">
        <v>8517</v>
      </c>
      <c r="D6" s="15" t="s">
        <v>51</v>
      </c>
      <c r="E6" s="16">
        <v>193</v>
      </c>
      <c r="F6" s="16">
        <v>194</v>
      </c>
      <c r="G6" s="16">
        <v>191</v>
      </c>
      <c r="H6" s="16">
        <v>190</v>
      </c>
      <c r="I6" s="16"/>
      <c r="J6" s="16"/>
      <c r="K6" s="19">
        <v>4</v>
      </c>
      <c r="L6" s="19">
        <v>768</v>
      </c>
      <c r="M6" s="20">
        <v>192</v>
      </c>
      <c r="N6" s="21">
        <v>2</v>
      </c>
      <c r="O6" s="22">
        <v>194</v>
      </c>
    </row>
    <row r="7" spans="1:17" x14ac:dyDescent="0.25">
      <c r="A7" s="63" t="s">
        <v>41</v>
      </c>
      <c r="B7" s="13" t="s">
        <v>60</v>
      </c>
      <c r="C7" s="14">
        <v>45056</v>
      </c>
      <c r="D7" s="15" t="s">
        <v>50</v>
      </c>
      <c r="E7" s="16">
        <v>191</v>
      </c>
      <c r="F7" s="16">
        <v>193</v>
      </c>
      <c r="G7" s="16">
        <v>190</v>
      </c>
      <c r="H7" s="16">
        <v>192</v>
      </c>
      <c r="I7" s="16"/>
      <c r="J7" s="16"/>
      <c r="K7" s="19">
        <v>4</v>
      </c>
      <c r="L7" s="19">
        <v>766</v>
      </c>
      <c r="M7" s="20">
        <v>191.5</v>
      </c>
      <c r="N7" s="21">
        <v>2</v>
      </c>
      <c r="O7" s="22">
        <v>193.5</v>
      </c>
    </row>
    <row r="8" spans="1:17" x14ac:dyDescent="0.25">
      <c r="A8" s="63" t="s">
        <v>41</v>
      </c>
      <c r="B8" s="13" t="s">
        <v>60</v>
      </c>
      <c r="C8" s="75">
        <v>45070</v>
      </c>
      <c r="D8" s="76" t="s">
        <v>51</v>
      </c>
      <c r="E8" s="64">
        <v>196</v>
      </c>
      <c r="F8" s="64">
        <v>193</v>
      </c>
      <c r="G8" s="64">
        <v>190</v>
      </c>
      <c r="H8" s="64">
        <v>193</v>
      </c>
      <c r="I8" s="64"/>
      <c r="J8" s="64"/>
      <c r="K8" s="77">
        <v>4</v>
      </c>
      <c r="L8" s="77">
        <v>772</v>
      </c>
      <c r="M8" s="78">
        <v>193</v>
      </c>
      <c r="N8" s="79">
        <v>2</v>
      </c>
      <c r="O8" s="80">
        <v>195</v>
      </c>
    </row>
    <row r="9" spans="1:17" x14ac:dyDescent="0.25">
      <c r="A9" s="63" t="s">
        <v>41</v>
      </c>
      <c r="B9" s="13" t="s">
        <v>60</v>
      </c>
      <c r="C9" s="75">
        <v>45077</v>
      </c>
      <c r="D9" s="76" t="s">
        <v>50</v>
      </c>
      <c r="E9" s="64">
        <v>182</v>
      </c>
      <c r="F9" s="64">
        <v>198</v>
      </c>
      <c r="G9" s="64">
        <v>196</v>
      </c>
      <c r="H9" s="64">
        <v>197</v>
      </c>
      <c r="I9" s="64"/>
      <c r="J9" s="64"/>
      <c r="K9" s="77">
        <v>4</v>
      </c>
      <c r="L9" s="77">
        <v>773</v>
      </c>
      <c r="M9" s="78">
        <v>193.25</v>
      </c>
      <c r="N9" s="79">
        <v>2</v>
      </c>
      <c r="O9" s="80">
        <v>195.25</v>
      </c>
    </row>
    <row r="10" spans="1:17" x14ac:dyDescent="0.25">
      <c r="A10" s="12" t="s">
        <v>41</v>
      </c>
      <c r="B10" s="13" t="s">
        <v>60</v>
      </c>
      <c r="C10" s="75">
        <v>45095</v>
      </c>
      <c r="D10" s="76" t="s">
        <v>154</v>
      </c>
      <c r="E10" s="64">
        <v>198</v>
      </c>
      <c r="F10" s="64">
        <v>198</v>
      </c>
      <c r="G10" s="64">
        <v>196</v>
      </c>
      <c r="H10" s="64">
        <v>196</v>
      </c>
      <c r="I10" s="64"/>
      <c r="J10" s="64"/>
      <c r="K10" s="77">
        <v>4</v>
      </c>
      <c r="L10" s="77">
        <v>788</v>
      </c>
      <c r="M10" s="78">
        <v>197</v>
      </c>
      <c r="N10" s="79">
        <v>9</v>
      </c>
      <c r="O10" s="80">
        <v>206</v>
      </c>
    </row>
    <row r="11" spans="1:17" x14ac:dyDescent="0.25">
      <c r="A11" s="12" t="s">
        <v>41</v>
      </c>
      <c r="B11" s="13" t="s">
        <v>60</v>
      </c>
      <c r="C11" s="75">
        <v>45101</v>
      </c>
      <c r="D11" s="76" t="s">
        <v>64</v>
      </c>
      <c r="E11" s="64">
        <v>196</v>
      </c>
      <c r="F11" s="64">
        <v>199</v>
      </c>
      <c r="G11" s="64">
        <v>198</v>
      </c>
      <c r="H11" s="64">
        <v>198</v>
      </c>
      <c r="I11" s="64">
        <v>195</v>
      </c>
      <c r="J11" s="64">
        <v>199</v>
      </c>
      <c r="K11" s="77">
        <v>6</v>
      </c>
      <c r="L11" s="77">
        <v>1185</v>
      </c>
      <c r="M11" s="78">
        <v>197.5</v>
      </c>
      <c r="N11" s="79">
        <v>18</v>
      </c>
      <c r="O11" s="80">
        <v>215.5</v>
      </c>
    </row>
    <row r="12" spans="1:17" x14ac:dyDescent="0.25">
      <c r="A12" s="12" t="s">
        <v>41</v>
      </c>
      <c r="B12" s="13" t="s">
        <v>60</v>
      </c>
      <c r="C12" s="75">
        <v>45105</v>
      </c>
      <c r="D12" s="76" t="s">
        <v>51</v>
      </c>
      <c r="E12" s="64">
        <v>198</v>
      </c>
      <c r="F12" s="81">
        <v>200</v>
      </c>
      <c r="G12" s="64">
        <v>199</v>
      </c>
      <c r="H12" s="64">
        <v>198.001</v>
      </c>
      <c r="I12" s="64"/>
      <c r="J12" s="64"/>
      <c r="K12" s="77">
        <v>4</v>
      </c>
      <c r="L12" s="77">
        <v>795.00099999999998</v>
      </c>
      <c r="M12" s="78">
        <v>198.75024999999999</v>
      </c>
      <c r="N12" s="79">
        <v>8</v>
      </c>
      <c r="O12" s="80">
        <v>206.75024999999999</v>
      </c>
    </row>
    <row r="13" spans="1:17" x14ac:dyDescent="0.25">
      <c r="A13" s="12" t="s">
        <v>28</v>
      </c>
      <c r="B13" s="13" t="s">
        <v>60</v>
      </c>
      <c r="C13" s="14">
        <v>45112</v>
      </c>
      <c r="D13" s="15" t="s">
        <v>50</v>
      </c>
      <c r="E13" s="16">
        <v>197</v>
      </c>
      <c r="F13" s="16">
        <v>198</v>
      </c>
      <c r="G13" s="16">
        <v>197</v>
      </c>
      <c r="H13" s="16">
        <v>197</v>
      </c>
      <c r="I13" s="16"/>
      <c r="J13" s="16"/>
      <c r="K13" s="19">
        <v>4</v>
      </c>
      <c r="L13" s="19">
        <v>789</v>
      </c>
      <c r="M13" s="20">
        <v>197.25</v>
      </c>
      <c r="N13" s="21">
        <v>2</v>
      </c>
      <c r="O13" s="22">
        <v>199.25</v>
      </c>
    </row>
    <row r="14" spans="1:17" x14ac:dyDescent="0.25">
      <c r="A14" s="12" t="s">
        <v>41</v>
      </c>
      <c r="B14" s="13" t="s">
        <v>60</v>
      </c>
      <c r="C14" s="14">
        <v>45116</v>
      </c>
      <c r="D14" s="15" t="s">
        <v>51</v>
      </c>
      <c r="E14" s="16">
        <v>193</v>
      </c>
      <c r="F14" s="16">
        <v>198</v>
      </c>
      <c r="G14" s="16">
        <v>193</v>
      </c>
      <c r="H14" s="16">
        <v>197</v>
      </c>
      <c r="I14" s="16"/>
      <c r="J14" s="16"/>
      <c r="K14" s="19">
        <v>4</v>
      </c>
      <c r="L14" s="19">
        <v>781</v>
      </c>
      <c r="M14" s="20">
        <v>195.25</v>
      </c>
      <c r="N14" s="21">
        <v>2</v>
      </c>
      <c r="O14" s="22">
        <v>197.25</v>
      </c>
    </row>
    <row r="15" spans="1:17" x14ac:dyDescent="0.25">
      <c r="A15" s="12" t="s">
        <v>28</v>
      </c>
      <c r="B15" s="13" t="s">
        <v>60</v>
      </c>
      <c r="C15" s="14">
        <v>45119</v>
      </c>
      <c r="D15" s="15" t="s">
        <v>50</v>
      </c>
      <c r="E15" s="16">
        <v>196</v>
      </c>
      <c r="F15" s="16">
        <v>199</v>
      </c>
      <c r="G15" s="16">
        <v>199</v>
      </c>
      <c r="H15" s="16">
        <v>199</v>
      </c>
      <c r="I15" s="16"/>
      <c r="J15" s="16"/>
      <c r="K15" s="19">
        <v>4</v>
      </c>
      <c r="L15" s="19">
        <v>793</v>
      </c>
      <c r="M15" s="20">
        <v>198.25</v>
      </c>
      <c r="N15" s="21">
        <v>6</v>
      </c>
      <c r="O15" s="22">
        <v>204.25</v>
      </c>
    </row>
    <row r="16" spans="1:17" x14ac:dyDescent="0.25">
      <c r="A16" s="12" t="s">
        <v>28</v>
      </c>
      <c r="B16" s="13" t="s">
        <v>60</v>
      </c>
      <c r="C16" s="14">
        <v>45122</v>
      </c>
      <c r="D16" s="15" t="s">
        <v>50</v>
      </c>
      <c r="E16" s="16">
        <v>199</v>
      </c>
      <c r="F16" s="16">
        <v>198.001</v>
      </c>
      <c r="G16" s="16">
        <v>196</v>
      </c>
      <c r="H16" s="16">
        <v>197</v>
      </c>
      <c r="I16" s="16"/>
      <c r="J16" s="16"/>
      <c r="K16" s="19">
        <v>4</v>
      </c>
      <c r="L16" s="19">
        <v>790.00099999999998</v>
      </c>
      <c r="M16" s="20">
        <v>197.50024999999999</v>
      </c>
      <c r="N16" s="21">
        <v>5</v>
      </c>
      <c r="O16" s="22">
        <v>202.50024999999999</v>
      </c>
    </row>
    <row r="17" spans="1:15" x14ac:dyDescent="0.25">
      <c r="A17" s="12" t="s">
        <v>41</v>
      </c>
      <c r="B17" s="13" t="s">
        <v>60</v>
      </c>
      <c r="C17" s="14">
        <v>45123</v>
      </c>
      <c r="D17" s="15" t="s">
        <v>154</v>
      </c>
      <c r="E17" s="16">
        <v>194</v>
      </c>
      <c r="F17" s="16">
        <v>190.001</v>
      </c>
      <c r="G17" s="16">
        <v>198</v>
      </c>
      <c r="H17" s="16">
        <v>197</v>
      </c>
      <c r="I17" s="16"/>
      <c r="J17" s="16"/>
      <c r="K17" s="19">
        <v>4</v>
      </c>
      <c r="L17" s="19">
        <v>779.00099999999998</v>
      </c>
      <c r="M17" s="20">
        <v>194.75024999999999</v>
      </c>
      <c r="N17" s="21">
        <v>2</v>
      </c>
      <c r="O17" s="22">
        <v>196.75024999999999</v>
      </c>
    </row>
    <row r="18" spans="1:15" x14ac:dyDescent="0.25">
      <c r="A18" s="12" t="s">
        <v>28</v>
      </c>
      <c r="B18" s="13" t="s">
        <v>60</v>
      </c>
      <c r="C18" s="14">
        <v>45133</v>
      </c>
      <c r="D18" s="15" t="s">
        <v>51</v>
      </c>
      <c r="E18" s="16">
        <v>197</v>
      </c>
      <c r="F18" s="16">
        <v>198</v>
      </c>
      <c r="G18" s="16">
        <v>196</v>
      </c>
      <c r="H18" s="16">
        <v>198</v>
      </c>
      <c r="I18" s="16"/>
      <c r="J18" s="16"/>
      <c r="K18" s="19">
        <v>4</v>
      </c>
      <c r="L18" s="19">
        <v>789</v>
      </c>
      <c r="M18" s="20">
        <v>197.25</v>
      </c>
      <c r="N18" s="21">
        <v>4</v>
      </c>
      <c r="O18" s="22">
        <v>201.25</v>
      </c>
    </row>
    <row r="19" spans="1:15" x14ac:dyDescent="0.25">
      <c r="A19" s="12" t="s">
        <v>41</v>
      </c>
      <c r="B19" s="13" t="s">
        <v>60</v>
      </c>
      <c r="C19" s="14">
        <v>45140</v>
      </c>
      <c r="D19" s="15" t="s">
        <v>50</v>
      </c>
      <c r="E19" s="16">
        <v>195</v>
      </c>
      <c r="F19" s="16">
        <v>198</v>
      </c>
      <c r="G19" s="16">
        <v>196</v>
      </c>
      <c r="H19" s="16">
        <v>195</v>
      </c>
      <c r="I19" s="16"/>
      <c r="J19" s="16"/>
      <c r="K19" s="19">
        <v>4</v>
      </c>
      <c r="L19" s="19">
        <v>784</v>
      </c>
      <c r="M19" s="20">
        <v>196</v>
      </c>
      <c r="N19" s="21">
        <v>2</v>
      </c>
      <c r="O19" s="22">
        <v>198</v>
      </c>
    </row>
    <row r="20" spans="1:15" x14ac:dyDescent="0.25">
      <c r="A20" s="12" t="s">
        <v>41</v>
      </c>
      <c r="B20" s="13" t="s">
        <v>60</v>
      </c>
      <c r="C20" s="14">
        <v>45143</v>
      </c>
      <c r="D20" s="15" t="s">
        <v>123</v>
      </c>
      <c r="E20" s="16">
        <v>199</v>
      </c>
      <c r="F20" s="16">
        <v>193</v>
      </c>
      <c r="G20" s="45">
        <v>200.001</v>
      </c>
      <c r="H20" s="16">
        <v>196</v>
      </c>
      <c r="I20" s="16"/>
      <c r="J20" s="16"/>
      <c r="K20" s="19">
        <v>4</v>
      </c>
      <c r="L20" s="19">
        <v>788.00099999999998</v>
      </c>
      <c r="M20" s="20">
        <v>197.00024999999999</v>
      </c>
      <c r="N20" s="21">
        <v>4</v>
      </c>
      <c r="O20" s="22">
        <v>201.00024999999999</v>
      </c>
    </row>
    <row r="21" spans="1:15" x14ac:dyDescent="0.25">
      <c r="A21" s="12" t="s">
        <v>41</v>
      </c>
      <c r="B21" s="13" t="s">
        <v>60</v>
      </c>
      <c r="C21" s="14">
        <v>45144</v>
      </c>
      <c r="D21" s="15" t="s">
        <v>51</v>
      </c>
      <c r="E21" s="16">
        <v>194</v>
      </c>
      <c r="F21" s="16">
        <v>197</v>
      </c>
      <c r="G21" s="16">
        <v>194</v>
      </c>
      <c r="H21" s="16">
        <v>198</v>
      </c>
      <c r="I21" s="16"/>
      <c r="J21" s="16"/>
      <c r="K21" s="19">
        <v>4</v>
      </c>
      <c r="L21" s="19">
        <v>783</v>
      </c>
      <c r="M21" s="20">
        <v>195.75</v>
      </c>
      <c r="N21" s="21">
        <v>4</v>
      </c>
      <c r="O21" s="22">
        <v>199.75</v>
      </c>
    </row>
    <row r="22" spans="1:15" x14ac:dyDescent="0.25">
      <c r="A22" s="12" t="s">
        <v>41</v>
      </c>
      <c r="B22" s="13" t="s">
        <v>60</v>
      </c>
      <c r="C22" s="14">
        <v>45150</v>
      </c>
      <c r="D22" s="15" t="s">
        <v>50</v>
      </c>
      <c r="E22" s="44">
        <v>196</v>
      </c>
      <c r="F22" s="44">
        <v>196</v>
      </c>
      <c r="G22" s="44">
        <v>192</v>
      </c>
      <c r="H22" s="44">
        <v>195</v>
      </c>
      <c r="I22" s="88">
        <v>196</v>
      </c>
      <c r="J22" s="88">
        <v>197</v>
      </c>
      <c r="K22" s="19">
        <v>6</v>
      </c>
      <c r="L22" s="19">
        <v>1172</v>
      </c>
      <c r="M22" s="20">
        <v>195.33333333333334</v>
      </c>
      <c r="N22" s="21">
        <v>4</v>
      </c>
      <c r="O22" s="22">
        <v>199.33333333333334</v>
      </c>
    </row>
    <row r="23" spans="1:15" x14ac:dyDescent="0.25">
      <c r="A23" s="12" t="s">
        <v>41</v>
      </c>
      <c r="B23" s="13" t="s">
        <v>60</v>
      </c>
      <c r="C23" s="14">
        <v>45154</v>
      </c>
      <c r="D23" s="15" t="s">
        <v>50</v>
      </c>
      <c r="E23" s="16">
        <v>198</v>
      </c>
      <c r="F23" s="16">
        <v>198</v>
      </c>
      <c r="G23" s="16">
        <v>194</v>
      </c>
      <c r="H23" s="45">
        <v>200.001</v>
      </c>
      <c r="I23" s="16"/>
      <c r="J23" s="16"/>
      <c r="K23" s="19">
        <v>4</v>
      </c>
      <c r="L23" s="19">
        <v>790.00099999999998</v>
      </c>
      <c r="M23" s="20">
        <v>197.50024999999999</v>
      </c>
      <c r="N23" s="21">
        <v>4</v>
      </c>
      <c r="O23" s="22">
        <v>201.50024999999999</v>
      </c>
    </row>
    <row r="24" spans="1:15" x14ac:dyDescent="0.25">
      <c r="A24" s="12" t="s">
        <v>41</v>
      </c>
      <c r="B24" s="13" t="s">
        <v>60</v>
      </c>
      <c r="C24" s="14">
        <v>45158</v>
      </c>
      <c r="D24" s="15" t="s">
        <v>154</v>
      </c>
      <c r="E24" s="16">
        <v>197</v>
      </c>
      <c r="F24" s="16">
        <v>188</v>
      </c>
      <c r="G24" s="16">
        <v>196</v>
      </c>
      <c r="H24" s="16">
        <v>195</v>
      </c>
      <c r="I24" s="16"/>
      <c r="J24" s="16"/>
      <c r="K24" s="19">
        <v>4</v>
      </c>
      <c r="L24" s="19">
        <v>776</v>
      </c>
      <c r="M24" s="20">
        <v>194</v>
      </c>
      <c r="N24" s="21">
        <v>2</v>
      </c>
      <c r="O24" s="22">
        <v>196</v>
      </c>
    </row>
    <row r="25" spans="1:15" x14ac:dyDescent="0.25">
      <c r="A25" s="12" t="s">
        <v>41</v>
      </c>
      <c r="B25" s="13" t="s">
        <v>60</v>
      </c>
      <c r="C25" s="14">
        <v>45161</v>
      </c>
      <c r="D25" s="15" t="s">
        <v>51</v>
      </c>
      <c r="E25" s="16">
        <v>198</v>
      </c>
      <c r="F25" s="16">
        <v>197</v>
      </c>
      <c r="G25" s="16">
        <v>195</v>
      </c>
      <c r="H25" s="45">
        <v>200</v>
      </c>
      <c r="I25" s="16"/>
      <c r="J25" s="16"/>
      <c r="K25" s="19">
        <v>4</v>
      </c>
      <c r="L25" s="19">
        <v>790</v>
      </c>
      <c r="M25" s="20">
        <v>197.5</v>
      </c>
      <c r="N25" s="21">
        <v>6</v>
      </c>
      <c r="O25" s="22">
        <v>203.5</v>
      </c>
    </row>
    <row r="26" spans="1:15" x14ac:dyDescent="0.25">
      <c r="A26" s="12" t="s">
        <v>28</v>
      </c>
      <c r="B26" s="13" t="s">
        <v>258</v>
      </c>
      <c r="C26" s="14">
        <v>45171</v>
      </c>
      <c r="D26" s="15" t="s">
        <v>138</v>
      </c>
      <c r="E26" s="16">
        <v>198</v>
      </c>
      <c r="F26" s="16">
        <v>195</v>
      </c>
      <c r="G26" s="16">
        <v>195</v>
      </c>
      <c r="H26" s="16">
        <v>194</v>
      </c>
      <c r="I26" s="16">
        <v>193</v>
      </c>
      <c r="J26" s="16">
        <v>193</v>
      </c>
      <c r="K26" s="19">
        <v>6</v>
      </c>
      <c r="L26" s="19">
        <v>1168</v>
      </c>
      <c r="M26" s="20">
        <v>194.66666666666666</v>
      </c>
      <c r="N26" s="21">
        <v>4</v>
      </c>
      <c r="O26" s="22">
        <v>198.66666666666666</v>
      </c>
    </row>
    <row r="27" spans="1:15" x14ac:dyDescent="0.25">
      <c r="A27" s="12" t="s">
        <v>28</v>
      </c>
      <c r="B27" s="13" t="s">
        <v>60</v>
      </c>
      <c r="C27" s="14">
        <v>8654</v>
      </c>
      <c r="D27" s="15" t="s">
        <v>51</v>
      </c>
      <c r="E27" s="16">
        <v>194</v>
      </c>
      <c r="F27" s="16">
        <v>193</v>
      </c>
      <c r="G27" s="16">
        <v>191</v>
      </c>
      <c r="H27" s="16">
        <v>193</v>
      </c>
      <c r="I27" s="16">
        <v>196</v>
      </c>
      <c r="J27" s="16">
        <v>194</v>
      </c>
      <c r="K27" s="19">
        <v>6</v>
      </c>
      <c r="L27" s="19">
        <v>1161</v>
      </c>
      <c r="M27" s="20">
        <v>193.5</v>
      </c>
      <c r="N27" s="21">
        <v>4</v>
      </c>
      <c r="O27" s="22">
        <v>197.5</v>
      </c>
    </row>
    <row r="28" spans="1:15" x14ac:dyDescent="0.25">
      <c r="A28" s="12" t="s">
        <v>41</v>
      </c>
      <c r="B28" s="13" t="s">
        <v>60</v>
      </c>
      <c r="C28" s="14">
        <v>45185</v>
      </c>
      <c r="D28" s="15" t="s">
        <v>50</v>
      </c>
      <c r="E28" s="16">
        <v>196</v>
      </c>
      <c r="F28" s="16">
        <v>197</v>
      </c>
      <c r="G28" s="16">
        <v>197</v>
      </c>
      <c r="H28" s="16">
        <v>195</v>
      </c>
      <c r="I28" s="16">
        <v>193</v>
      </c>
      <c r="J28" s="16">
        <v>195</v>
      </c>
      <c r="K28" s="19">
        <v>6</v>
      </c>
      <c r="L28" s="19">
        <v>1173</v>
      </c>
      <c r="M28" s="20">
        <v>195.5</v>
      </c>
      <c r="N28" s="21">
        <v>4</v>
      </c>
      <c r="O28" s="22">
        <v>199.5</v>
      </c>
    </row>
    <row r="29" spans="1:15" x14ac:dyDescent="0.25">
      <c r="A29" s="12" t="s">
        <v>41</v>
      </c>
      <c r="B29" s="13" t="s">
        <v>60</v>
      </c>
      <c r="C29" s="14">
        <v>45196</v>
      </c>
      <c r="D29" s="15" t="s">
        <v>51</v>
      </c>
      <c r="E29" s="16">
        <v>193</v>
      </c>
      <c r="F29" s="16">
        <v>194</v>
      </c>
      <c r="G29" s="16">
        <v>196</v>
      </c>
      <c r="H29" s="16">
        <v>195</v>
      </c>
      <c r="I29" s="16"/>
      <c r="J29" s="16"/>
      <c r="K29" s="19">
        <v>4</v>
      </c>
      <c r="L29" s="19">
        <v>778</v>
      </c>
      <c r="M29" s="20">
        <v>194.5</v>
      </c>
      <c r="N29" s="21">
        <v>3</v>
      </c>
      <c r="O29" s="22">
        <v>197.5</v>
      </c>
    </row>
    <row r="30" spans="1:15" x14ac:dyDescent="0.25">
      <c r="A30" s="12" t="s">
        <v>41</v>
      </c>
      <c r="B30" s="13" t="s">
        <v>60</v>
      </c>
      <c r="C30" s="14">
        <v>45207</v>
      </c>
      <c r="D30" s="15" t="s">
        <v>51</v>
      </c>
      <c r="E30" s="16">
        <v>195</v>
      </c>
      <c r="F30" s="16">
        <v>197</v>
      </c>
      <c r="G30" s="16">
        <v>194</v>
      </c>
      <c r="H30" s="16">
        <v>196</v>
      </c>
      <c r="I30" s="16"/>
      <c r="J30" s="16"/>
      <c r="K30" s="19">
        <v>4</v>
      </c>
      <c r="L30" s="19">
        <v>782</v>
      </c>
      <c r="M30" s="20">
        <v>195.5</v>
      </c>
      <c r="N30" s="21">
        <v>11</v>
      </c>
      <c r="O30" s="22">
        <v>206.5</v>
      </c>
    </row>
    <row r="31" spans="1:15" x14ac:dyDescent="0.25">
      <c r="A31" s="12" t="s">
        <v>41</v>
      </c>
      <c r="B31" s="13" t="s">
        <v>60</v>
      </c>
      <c r="C31" s="14">
        <v>45217</v>
      </c>
      <c r="D31" s="15" t="s">
        <v>50</v>
      </c>
      <c r="E31" s="16">
        <v>197</v>
      </c>
      <c r="F31" s="16">
        <v>193</v>
      </c>
      <c r="G31" s="16">
        <v>197</v>
      </c>
      <c r="H31" s="16">
        <v>197</v>
      </c>
      <c r="I31" s="16"/>
      <c r="J31" s="16"/>
      <c r="K31" s="19">
        <v>4</v>
      </c>
      <c r="L31" s="19">
        <v>784</v>
      </c>
      <c r="M31" s="20">
        <v>196</v>
      </c>
      <c r="N31" s="21">
        <v>2</v>
      </c>
      <c r="O31" s="22">
        <v>198</v>
      </c>
    </row>
    <row r="32" spans="1:15" x14ac:dyDescent="0.25">
      <c r="A32" s="12" t="s">
        <v>41</v>
      </c>
      <c r="B32" s="13" t="s">
        <v>60</v>
      </c>
      <c r="C32" s="14">
        <v>45235</v>
      </c>
      <c r="D32" s="15" t="s">
        <v>51</v>
      </c>
      <c r="E32" s="16">
        <v>196</v>
      </c>
      <c r="F32" s="16">
        <v>196</v>
      </c>
      <c r="G32" s="16">
        <v>195</v>
      </c>
      <c r="H32" s="16">
        <v>197</v>
      </c>
      <c r="I32" s="16"/>
      <c r="J32" s="16"/>
      <c r="K32" s="19">
        <v>4</v>
      </c>
      <c r="L32" s="19">
        <v>784</v>
      </c>
      <c r="M32" s="20">
        <v>196</v>
      </c>
      <c r="N32" s="21">
        <v>2</v>
      </c>
      <c r="O32" s="22">
        <v>198</v>
      </c>
    </row>
    <row r="33" spans="1:15" x14ac:dyDescent="0.25">
      <c r="A33" s="12" t="s">
        <v>41</v>
      </c>
      <c r="B33" s="13" t="s">
        <v>60</v>
      </c>
      <c r="C33" s="14">
        <v>45245</v>
      </c>
      <c r="D33" s="15" t="s">
        <v>50</v>
      </c>
      <c r="E33" s="16">
        <v>196</v>
      </c>
      <c r="F33" s="16">
        <v>195</v>
      </c>
      <c r="G33" s="16">
        <v>196</v>
      </c>
      <c r="H33" s="16">
        <v>194</v>
      </c>
      <c r="I33" s="16"/>
      <c r="J33" s="16"/>
      <c r="K33" s="19">
        <v>4</v>
      </c>
      <c r="L33" s="19">
        <v>781</v>
      </c>
      <c r="M33" s="20">
        <v>195.25</v>
      </c>
      <c r="N33" s="21">
        <v>2</v>
      </c>
      <c r="O33" s="22">
        <v>197.25</v>
      </c>
    </row>
    <row r="35" spans="1:15" x14ac:dyDescent="0.25">
      <c r="K35" s="8">
        <f>SUM(K2:K34)</f>
        <v>138</v>
      </c>
      <c r="L35" s="8">
        <f>SUM(L2:L34)</f>
        <v>26971.006000000001</v>
      </c>
      <c r="M35" s="7">
        <f>SUM(L35/K35)</f>
        <v>195.44207246376811</v>
      </c>
      <c r="N35" s="8">
        <f>SUM(N2:N34)</f>
        <v>130</v>
      </c>
      <c r="O35" s="11">
        <f>SUM(M35+N35)</f>
        <v>325.44207246376811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4 C2:C4 B2:B23" name="Range1_2_6_1"/>
    <protectedRange algorithmName="SHA-512" hashValue="ON39YdpmFHfN9f47KpiRvqrKx0V9+erV1CNkpWzYhW/Qyc6aT8rEyCrvauWSYGZK2ia3o7vd3akF07acHAFpOA==" saltValue="yVW9XmDwTqEnmpSGai0KYg==" spinCount="100000" sqref="D2:D4" name="Range1_1_1_7_1"/>
    <protectedRange algorithmName="SHA-512" hashValue="ON39YdpmFHfN9f47KpiRvqrKx0V9+erV1CNkpWzYhW/Qyc6aT8rEyCrvauWSYGZK2ia3o7vd3akF07acHAFpOA==" saltValue="yVW9XmDwTqEnmpSGai0KYg==" spinCount="100000" sqref="I26:J26 B26:C26" name="Range1_69"/>
    <protectedRange algorithmName="SHA-512" hashValue="ON39YdpmFHfN9f47KpiRvqrKx0V9+erV1CNkpWzYhW/Qyc6aT8rEyCrvauWSYGZK2ia3o7vd3akF07acHAFpOA==" saltValue="yVW9XmDwTqEnmpSGai0KYg==" spinCount="100000" sqref="D26" name="Range1_1_33"/>
    <protectedRange algorithmName="SHA-512" hashValue="ON39YdpmFHfN9f47KpiRvqrKx0V9+erV1CNkpWzYhW/Qyc6aT8rEyCrvauWSYGZK2ia3o7vd3akF07acHAFpOA==" saltValue="yVW9XmDwTqEnmpSGai0KYg==" spinCount="100000" sqref="E26:H26" name="Range1_3_19"/>
  </protectedRanges>
  <sortState xmlns:xlrd2="http://schemas.microsoft.com/office/spreadsheetml/2017/richdata2" ref="A2:O4">
    <sortCondition ref="C2:C4"/>
  </sortState>
  <conditionalFormatting sqref="I2:I4">
    <cfRule type="top10" dxfId="30" priority="3" rank="1"/>
  </conditionalFormatting>
  <conditionalFormatting sqref="I2:J4">
    <cfRule type="cellIs" dxfId="29" priority="2" operator="greaterThanOrEqual">
      <formula>200</formula>
    </cfRule>
  </conditionalFormatting>
  <conditionalFormatting sqref="J2:J4">
    <cfRule type="top10" dxfId="28" priority="7" rank="1"/>
  </conditionalFormatting>
  <hyperlinks>
    <hyperlink ref="Q1" location="'National Rankings'!A1" display="Back to Ranking" xr:uid="{488CB627-F5E1-4CA3-ACBB-6BFCA3C22BD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C13169-EEF8-4D6A-B853-C534BBEB75D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57B0-257D-4B10-9C91-7A0E8277A5C1}">
  <sheetPr codeName="Sheet39"/>
  <dimension ref="A1:Q33"/>
  <sheetViews>
    <sheetView topLeftCell="A3" workbookViewId="0">
      <selection activeCell="K34" sqref="K3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23</v>
      </c>
      <c r="C2" s="14">
        <v>44975</v>
      </c>
      <c r="D2" s="15" t="s">
        <v>25</v>
      </c>
      <c r="E2" s="16">
        <v>191</v>
      </c>
      <c r="F2" s="16">
        <v>195</v>
      </c>
      <c r="G2" s="16">
        <v>192</v>
      </c>
      <c r="H2" s="16">
        <v>198.001</v>
      </c>
      <c r="I2" s="16"/>
      <c r="J2" s="16"/>
      <c r="K2" s="19">
        <v>4</v>
      </c>
      <c r="L2" s="19">
        <v>776.00099999999998</v>
      </c>
      <c r="M2" s="20">
        <v>194.00024999999999</v>
      </c>
      <c r="N2" s="21">
        <v>5</v>
      </c>
      <c r="O2" s="22">
        <v>199.00024999999999</v>
      </c>
    </row>
    <row r="3" spans="1:17" x14ac:dyDescent="0.25">
      <c r="A3" s="12" t="s">
        <v>41</v>
      </c>
      <c r="B3" s="13" t="s">
        <v>23</v>
      </c>
      <c r="C3" s="14">
        <v>44976</v>
      </c>
      <c r="D3" s="15" t="s">
        <v>26</v>
      </c>
      <c r="E3" s="16">
        <v>197</v>
      </c>
      <c r="F3" s="16">
        <v>196</v>
      </c>
      <c r="G3" s="16">
        <v>193</v>
      </c>
      <c r="H3" s="16">
        <v>195</v>
      </c>
      <c r="I3" s="16"/>
      <c r="J3" s="16"/>
      <c r="K3" s="19">
        <v>4</v>
      </c>
      <c r="L3" s="19">
        <v>781</v>
      </c>
      <c r="M3" s="20">
        <v>195.25</v>
      </c>
      <c r="N3" s="21">
        <v>4</v>
      </c>
      <c r="O3" s="22">
        <v>199.25</v>
      </c>
    </row>
    <row r="4" spans="1:17" x14ac:dyDescent="0.25">
      <c r="A4" s="12" t="s">
        <v>41</v>
      </c>
      <c r="B4" s="13" t="s">
        <v>23</v>
      </c>
      <c r="C4" s="14">
        <v>45003</v>
      </c>
      <c r="D4" s="15" t="s">
        <v>25</v>
      </c>
      <c r="E4" s="16">
        <v>189</v>
      </c>
      <c r="F4" s="16">
        <v>187</v>
      </c>
      <c r="G4" s="16">
        <v>192</v>
      </c>
      <c r="H4" s="16">
        <v>189</v>
      </c>
      <c r="I4" s="16"/>
      <c r="J4" s="16"/>
      <c r="K4" s="19">
        <v>4</v>
      </c>
      <c r="L4" s="19">
        <v>757</v>
      </c>
      <c r="M4" s="20">
        <v>189.25</v>
      </c>
      <c r="N4" s="21">
        <v>3</v>
      </c>
      <c r="O4" s="22">
        <v>192.25</v>
      </c>
    </row>
    <row r="5" spans="1:17" x14ac:dyDescent="0.25">
      <c r="A5" s="12" t="s">
        <v>41</v>
      </c>
      <c r="B5" s="13" t="s">
        <v>23</v>
      </c>
      <c r="C5" s="14">
        <v>45004</v>
      </c>
      <c r="D5" s="15" t="s">
        <v>26</v>
      </c>
      <c r="E5" s="16">
        <v>190</v>
      </c>
      <c r="F5" s="16">
        <v>192</v>
      </c>
      <c r="G5" s="16">
        <v>192</v>
      </c>
      <c r="H5" s="16">
        <v>190</v>
      </c>
      <c r="I5" s="16"/>
      <c r="J5" s="16"/>
      <c r="K5" s="19">
        <v>4</v>
      </c>
      <c r="L5" s="19">
        <v>764</v>
      </c>
      <c r="M5" s="20">
        <v>191</v>
      </c>
      <c r="N5" s="21">
        <v>3</v>
      </c>
      <c r="O5" s="22">
        <v>194</v>
      </c>
    </row>
    <row r="6" spans="1:17" x14ac:dyDescent="0.25">
      <c r="A6" s="12" t="s">
        <v>41</v>
      </c>
      <c r="B6" s="13" t="s">
        <v>23</v>
      </c>
      <c r="C6" s="14">
        <v>45027</v>
      </c>
      <c r="D6" s="15" t="s">
        <v>25</v>
      </c>
      <c r="E6" s="16">
        <v>197</v>
      </c>
      <c r="F6" s="16">
        <v>196</v>
      </c>
      <c r="G6" s="16">
        <v>198</v>
      </c>
      <c r="H6" s="16"/>
      <c r="I6" s="16"/>
      <c r="J6" s="16"/>
      <c r="K6" s="19">
        <v>3</v>
      </c>
      <c r="L6" s="19">
        <v>591</v>
      </c>
      <c r="M6" s="20">
        <v>197</v>
      </c>
      <c r="N6" s="21">
        <v>11</v>
      </c>
      <c r="O6" s="22">
        <v>208</v>
      </c>
    </row>
    <row r="7" spans="1:17" x14ac:dyDescent="0.25">
      <c r="A7" s="12" t="s">
        <v>41</v>
      </c>
      <c r="B7" s="13" t="s">
        <v>23</v>
      </c>
      <c r="C7" s="14">
        <v>45031</v>
      </c>
      <c r="D7" s="15" t="s">
        <v>25</v>
      </c>
      <c r="E7" s="16">
        <v>191</v>
      </c>
      <c r="F7" s="16">
        <v>189</v>
      </c>
      <c r="G7" s="16">
        <v>197</v>
      </c>
      <c r="H7" s="16">
        <v>193</v>
      </c>
      <c r="I7" s="16"/>
      <c r="J7" s="16"/>
      <c r="K7" s="19">
        <v>4</v>
      </c>
      <c r="L7" s="19">
        <v>770</v>
      </c>
      <c r="M7" s="20">
        <v>192.5</v>
      </c>
      <c r="N7" s="21">
        <v>5</v>
      </c>
      <c r="O7" s="22">
        <v>197.5</v>
      </c>
    </row>
    <row r="8" spans="1:17" x14ac:dyDescent="0.25">
      <c r="A8" s="12" t="s">
        <v>41</v>
      </c>
      <c r="B8" s="13" t="s">
        <v>23</v>
      </c>
      <c r="C8" s="14">
        <v>45032</v>
      </c>
      <c r="D8" s="15" t="s">
        <v>26</v>
      </c>
      <c r="E8" s="16">
        <v>195</v>
      </c>
      <c r="F8" s="16">
        <v>197</v>
      </c>
      <c r="G8" s="16">
        <v>199</v>
      </c>
      <c r="H8" s="16">
        <v>192</v>
      </c>
      <c r="I8" s="16"/>
      <c r="J8" s="16"/>
      <c r="K8" s="19">
        <v>4</v>
      </c>
      <c r="L8" s="19">
        <v>783</v>
      </c>
      <c r="M8" s="20">
        <v>195.75</v>
      </c>
      <c r="N8" s="21">
        <v>4</v>
      </c>
      <c r="O8" s="22">
        <v>199.75</v>
      </c>
    </row>
    <row r="9" spans="1:17" x14ac:dyDescent="0.25">
      <c r="A9" s="12" t="s">
        <v>41</v>
      </c>
      <c r="B9" s="13" t="s">
        <v>23</v>
      </c>
      <c r="C9" s="14">
        <v>45041</v>
      </c>
      <c r="D9" s="15" t="s">
        <v>26</v>
      </c>
      <c r="E9" s="16">
        <v>197</v>
      </c>
      <c r="F9" s="16">
        <v>196</v>
      </c>
      <c r="G9" s="16">
        <v>196</v>
      </c>
      <c r="H9" s="16"/>
      <c r="I9" s="16"/>
      <c r="J9" s="16"/>
      <c r="K9" s="19">
        <v>3</v>
      </c>
      <c r="L9" s="19">
        <v>589</v>
      </c>
      <c r="M9" s="20">
        <v>196.33333333333334</v>
      </c>
      <c r="N9" s="21">
        <v>4</v>
      </c>
      <c r="O9" s="22">
        <v>200.33333333333334</v>
      </c>
    </row>
    <row r="10" spans="1:17" x14ac:dyDescent="0.25">
      <c r="A10" s="63" t="s">
        <v>41</v>
      </c>
      <c r="B10" s="34" t="s">
        <v>23</v>
      </c>
      <c r="C10" s="75">
        <v>45055</v>
      </c>
      <c r="D10" s="76" t="s">
        <v>25</v>
      </c>
      <c r="E10" s="16">
        <v>195</v>
      </c>
      <c r="F10" s="16">
        <v>194</v>
      </c>
      <c r="G10" s="16">
        <v>199</v>
      </c>
      <c r="H10" s="16"/>
      <c r="I10" s="16"/>
      <c r="J10" s="16"/>
      <c r="K10" s="77">
        <v>3</v>
      </c>
      <c r="L10" s="77">
        <v>588</v>
      </c>
      <c r="M10" s="78">
        <v>196</v>
      </c>
      <c r="N10" s="79">
        <v>6</v>
      </c>
      <c r="O10" s="80">
        <v>202</v>
      </c>
    </row>
    <row r="11" spans="1:17" x14ac:dyDescent="0.25">
      <c r="A11" s="63" t="s">
        <v>41</v>
      </c>
      <c r="B11" s="34" t="s">
        <v>23</v>
      </c>
      <c r="C11" s="75">
        <v>45066</v>
      </c>
      <c r="D11" s="76" t="s">
        <v>25</v>
      </c>
      <c r="E11" s="16">
        <v>199</v>
      </c>
      <c r="F11" s="16">
        <v>198.001</v>
      </c>
      <c r="G11" s="16">
        <v>196.001</v>
      </c>
      <c r="H11" s="16">
        <v>197</v>
      </c>
      <c r="I11" s="16"/>
      <c r="J11" s="16"/>
      <c r="K11" s="77">
        <v>4</v>
      </c>
      <c r="L11" s="77">
        <v>790.00199999999995</v>
      </c>
      <c r="M11" s="78">
        <v>197.50049999999999</v>
      </c>
      <c r="N11" s="79">
        <v>11</v>
      </c>
      <c r="O11" s="80">
        <v>208.50049999999999</v>
      </c>
    </row>
    <row r="12" spans="1:17" x14ac:dyDescent="0.25">
      <c r="A12" s="63" t="s">
        <v>41</v>
      </c>
      <c r="B12" s="34" t="s">
        <v>23</v>
      </c>
      <c r="C12" s="75">
        <v>45067</v>
      </c>
      <c r="D12" s="76" t="s">
        <v>26</v>
      </c>
      <c r="E12" s="16">
        <v>196</v>
      </c>
      <c r="F12" s="16">
        <v>195</v>
      </c>
      <c r="G12" s="16">
        <v>194</v>
      </c>
      <c r="H12" s="16">
        <v>197</v>
      </c>
      <c r="I12" s="16"/>
      <c r="J12" s="16"/>
      <c r="K12" s="77">
        <v>4</v>
      </c>
      <c r="L12" s="77">
        <v>782</v>
      </c>
      <c r="M12" s="78">
        <v>195.5</v>
      </c>
      <c r="N12" s="79">
        <v>5</v>
      </c>
      <c r="O12" s="80">
        <v>200.5</v>
      </c>
    </row>
    <row r="13" spans="1:17" x14ac:dyDescent="0.25">
      <c r="A13" s="63" t="s">
        <v>41</v>
      </c>
      <c r="B13" s="34" t="s">
        <v>23</v>
      </c>
      <c r="C13" s="75">
        <v>45076</v>
      </c>
      <c r="D13" s="76" t="s">
        <v>26</v>
      </c>
      <c r="E13" s="16">
        <v>195</v>
      </c>
      <c r="F13" s="16">
        <v>199</v>
      </c>
      <c r="G13" s="16">
        <v>197</v>
      </c>
      <c r="H13" s="16"/>
      <c r="I13" s="16"/>
      <c r="J13" s="16"/>
      <c r="K13" s="77">
        <v>3</v>
      </c>
      <c r="L13" s="77">
        <v>591</v>
      </c>
      <c r="M13" s="78">
        <v>197</v>
      </c>
      <c r="N13" s="79">
        <v>5</v>
      </c>
      <c r="O13" s="80">
        <v>202</v>
      </c>
    </row>
    <row r="14" spans="1:17" x14ac:dyDescent="0.25">
      <c r="A14" s="12" t="s">
        <v>41</v>
      </c>
      <c r="B14" s="34" t="s">
        <v>23</v>
      </c>
      <c r="C14" s="75">
        <v>45080</v>
      </c>
      <c r="D14" s="76" t="s">
        <v>30</v>
      </c>
      <c r="E14" s="16">
        <v>193</v>
      </c>
      <c r="F14" s="16">
        <v>198</v>
      </c>
      <c r="G14" s="16">
        <v>195</v>
      </c>
      <c r="H14" s="16">
        <v>190</v>
      </c>
      <c r="I14" s="16">
        <v>190</v>
      </c>
      <c r="J14" s="16">
        <v>196</v>
      </c>
      <c r="K14" s="77">
        <v>6</v>
      </c>
      <c r="L14" s="77">
        <v>1162</v>
      </c>
      <c r="M14" s="78">
        <v>193.66666666666666</v>
      </c>
      <c r="N14" s="79">
        <v>8</v>
      </c>
      <c r="O14" s="80">
        <v>201.66666666666666</v>
      </c>
    </row>
    <row r="15" spans="1:17" x14ac:dyDescent="0.25">
      <c r="A15" s="12" t="s">
        <v>41</v>
      </c>
      <c r="B15" s="34" t="s">
        <v>23</v>
      </c>
      <c r="C15" s="75">
        <v>45090</v>
      </c>
      <c r="D15" s="76" t="s">
        <v>25</v>
      </c>
      <c r="E15" s="16">
        <v>194.001</v>
      </c>
      <c r="F15" s="16">
        <v>191</v>
      </c>
      <c r="G15" s="16">
        <v>197.001</v>
      </c>
      <c r="H15" s="16"/>
      <c r="I15" s="16"/>
      <c r="J15" s="16"/>
      <c r="K15" s="77">
        <v>3</v>
      </c>
      <c r="L15" s="77">
        <v>582.00199999999995</v>
      </c>
      <c r="M15" s="78">
        <v>194.00066666666666</v>
      </c>
      <c r="N15" s="79">
        <v>7</v>
      </c>
      <c r="O15" s="80">
        <v>201.00066666666666</v>
      </c>
    </row>
    <row r="16" spans="1:17" x14ac:dyDescent="0.25">
      <c r="A16" s="12" t="s">
        <v>41</v>
      </c>
      <c r="B16" s="34" t="s">
        <v>23</v>
      </c>
      <c r="C16" s="75">
        <v>45094</v>
      </c>
      <c r="D16" s="76" t="s">
        <v>25</v>
      </c>
      <c r="E16" s="16">
        <v>197</v>
      </c>
      <c r="F16" s="16">
        <v>196</v>
      </c>
      <c r="G16" s="16">
        <v>197</v>
      </c>
      <c r="H16" s="16">
        <v>192</v>
      </c>
      <c r="I16" s="16">
        <v>191</v>
      </c>
      <c r="J16" s="16">
        <v>194</v>
      </c>
      <c r="K16" s="77">
        <v>6</v>
      </c>
      <c r="L16" s="77">
        <v>1167</v>
      </c>
      <c r="M16" s="78">
        <v>194.5</v>
      </c>
      <c r="N16" s="79">
        <v>10</v>
      </c>
      <c r="O16" s="80">
        <v>204.5</v>
      </c>
    </row>
    <row r="17" spans="1:15" x14ac:dyDescent="0.25">
      <c r="A17" s="12" t="s">
        <v>41</v>
      </c>
      <c r="B17" s="34" t="s">
        <v>23</v>
      </c>
      <c r="C17" s="75">
        <v>45095</v>
      </c>
      <c r="D17" s="76" t="s">
        <v>26</v>
      </c>
      <c r="E17" s="16">
        <v>193</v>
      </c>
      <c r="F17" s="16">
        <v>199</v>
      </c>
      <c r="G17" s="16">
        <v>196</v>
      </c>
      <c r="H17" s="16">
        <v>195</v>
      </c>
      <c r="I17" s="16"/>
      <c r="J17" s="16"/>
      <c r="K17" s="77">
        <v>4</v>
      </c>
      <c r="L17" s="77">
        <v>783</v>
      </c>
      <c r="M17" s="78">
        <v>195.75</v>
      </c>
      <c r="N17" s="79">
        <v>11</v>
      </c>
      <c r="O17" s="80">
        <v>206.75</v>
      </c>
    </row>
    <row r="18" spans="1:15" x14ac:dyDescent="0.25">
      <c r="A18" s="12" t="s">
        <v>41</v>
      </c>
      <c r="B18" s="13" t="s">
        <v>23</v>
      </c>
      <c r="C18" s="14">
        <v>45104</v>
      </c>
      <c r="D18" s="15" t="s">
        <v>26</v>
      </c>
      <c r="E18" s="16">
        <v>196</v>
      </c>
      <c r="F18" s="16">
        <v>194</v>
      </c>
      <c r="G18" s="16">
        <v>191</v>
      </c>
      <c r="H18" s="16"/>
      <c r="I18" s="16"/>
      <c r="J18" s="16"/>
      <c r="K18" s="19">
        <v>3</v>
      </c>
      <c r="L18" s="19">
        <v>581</v>
      </c>
      <c r="M18" s="20">
        <v>193.66666666666666</v>
      </c>
      <c r="N18" s="21">
        <v>6</v>
      </c>
      <c r="O18" s="22">
        <v>199.66666666666666</v>
      </c>
    </row>
    <row r="19" spans="1:15" x14ac:dyDescent="0.25">
      <c r="A19" s="12" t="s">
        <v>41</v>
      </c>
      <c r="B19" s="13" t="s">
        <v>23</v>
      </c>
      <c r="C19" s="14">
        <v>45122</v>
      </c>
      <c r="D19" s="15" t="s">
        <v>25</v>
      </c>
      <c r="E19" s="16">
        <v>194</v>
      </c>
      <c r="F19" s="16">
        <v>199</v>
      </c>
      <c r="G19" s="16">
        <v>196</v>
      </c>
      <c r="H19" s="16">
        <v>195</v>
      </c>
      <c r="I19" s="16">
        <v>195</v>
      </c>
      <c r="J19" s="16">
        <v>196</v>
      </c>
      <c r="K19" s="19">
        <v>6</v>
      </c>
      <c r="L19" s="19">
        <v>1175</v>
      </c>
      <c r="M19" s="20">
        <v>195.83333333333334</v>
      </c>
      <c r="N19" s="21">
        <v>4</v>
      </c>
      <c r="O19" s="22">
        <v>199.83333333333334</v>
      </c>
    </row>
    <row r="20" spans="1:15" x14ac:dyDescent="0.25">
      <c r="A20" s="12" t="s">
        <v>41</v>
      </c>
      <c r="B20" s="13" t="s">
        <v>23</v>
      </c>
      <c r="C20" s="14">
        <v>45123</v>
      </c>
      <c r="D20" s="15" t="s">
        <v>26</v>
      </c>
      <c r="E20" s="16">
        <v>193</v>
      </c>
      <c r="F20" s="16">
        <v>195</v>
      </c>
      <c r="G20" s="16">
        <v>196</v>
      </c>
      <c r="H20" s="16">
        <v>196</v>
      </c>
      <c r="I20" s="16"/>
      <c r="J20" s="16"/>
      <c r="K20" s="19">
        <v>4</v>
      </c>
      <c r="L20" s="19">
        <v>780</v>
      </c>
      <c r="M20" s="20">
        <v>195</v>
      </c>
      <c r="N20" s="21">
        <v>9</v>
      </c>
      <c r="O20" s="22">
        <v>204</v>
      </c>
    </row>
    <row r="21" spans="1:15" x14ac:dyDescent="0.25">
      <c r="A21" s="12" t="s">
        <v>41</v>
      </c>
      <c r="B21" s="13" t="s">
        <v>23</v>
      </c>
      <c r="C21" s="14">
        <v>45143</v>
      </c>
      <c r="D21" s="15" t="s">
        <v>30</v>
      </c>
      <c r="E21" s="16">
        <v>196</v>
      </c>
      <c r="F21" s="16">
        <v>198</v>
      </c>
      <c r="G21" s="16">
        <v>195</v>
      </c>
      <c r="H21" s="16">
        <v>195.001</v>
      </c>
      <c r="I21" s="16">
        <v>194</v>
      </c>
      <c r="J21" s="16">
        <v>197</v>
      </c>
      <c r="K21" s="19">
        <v>6</v>
      </c>
      <c r="L21" s="19">
        <v>1175.001</v>
      </c>
      <c r="M21" s="20">
        <v>195.83349999999999</v>
      </c>
      <c r="N21" s="21">
        <v>22</v>
      </c>
      <c r="O21" s="22">
        <v>217.83349999999999</v>
      </c>
    </row>
    <row r="22" spans="1:15" x14ac:dyDescent="0.25">
      <c r="A22" s="12" t="s">
        <v>41</v>
      </c>
      <c r="B22" s="13" t="s">
        <v>23</v>
      </c>
      <c r="C22" s="14">
        <v>45146</v>
      </c>
      <c r="D22" s="15" t="s">
        <v>25</v>
      </c>
      <c r="E22" s="16">
        <v>196</v>
      </c>
      <c r="F22" s="16">
        <v>197</v>
      </c>
      <c r="G22" s="16">
        <v>195</v>
      </c>
      <c r="H22" s="16"/>
      <c r="I22" s="16"/>
      <c r="J22" s="16"/>
      <c r="K22" s="19">
        <v>3</v>
      </c>
      <c r="L22" s="19">
        <v>588</v>
      </c>
      <c r="M22" s="20">
        <v>196</v>
      </c>
      <c r="N22" s="21">
        <v>6</v>
      </c>
      <c r="O22" s="22">
        <v>202</v>
      </c>
    </row>
    <row r="23" spans="1:15" x14ac:dyDescent="0.25">
      <c r="A23" s="12" t="s">
        <v>41</v>
      </c>
      <c r="B23" s="13" t="s">
        <v>23</v>
      </c>
      <c r="C23" s="14">
        <v>45158</v>
      </c>
      <c r="D23" s="15" t="s">
        <v>26</v>
      </c>
      <c r="E23" s="16">
        <v>198</v>
      </c>
      <c r="F23" s="16">
        <v>199</v>
      </c>
      <c r="G23" s="16">
        <v>195</v>
      </c>
      <c r="H23" s="16">
        <v>193</v>
      </c>
      <c r="I23" s="16">
        <v>193</v>
      </c>
      <c r="J23" s="16">
        <v>195</v>
      </c>
      <c r="K23" s="19">
        <v>6</v>
      </c>
      <c r="L23" s="19">
        <v>1173</v>
      </c>
      <c r="M23" s="20">
        <v>195.5</v>
      </c>
      <c r="N23" s="21">
        <v>14</v>
      </c>
      <c r="O23" s="22">
        <v>209.5</v>
      </c>
    </row>
    <row r="24" spans="1:15" x14ac:dyDescent="0.25">
      <c r="A24" s="12" t="s">
        <v>28</v>
      </c>
      <c r="B24" s="13" t="s">
        <v>23</v>
      </c>
      <c r="C24" s="14">
        <v>45171</v>
      </c>
      <c r="D24" s="15" t="s">
        <v>138</v>
      </c>
      <c r="E24" s="16">
        <v>195</v>
      </c>
      <c r="F24" s="16">
        <v>195</v>
      </c>
      <c r="G24" s="16">
        <v>194</v>
      </c>
      <c r="H24" s="16">
        <v>193</v>
      </c>
      <c r="I24" s="16">
        <v>193</v>
      </c>
      <c r="J24" s="16">
        <v>196</v>
      </c>
      <c r="K24" s="19">
        <v>6</v>
      </c>
      <c r="L24" s="19">
        <v>1166</v>
      </c>
      <c r="M24" s="20">
        <v>194.33333333333334</v>
      </c>
      <c r="N24" s="21">
        <v>4</v>
      </c>
      <c r="O24" s="22">
        <v>198.33333333333334</v>
      </c>
    </row>
    <row r="25" spans="1:15" x14ac:dyDescent="0.25">
      <c r="A25" s="12" t="s">
        <v>41</v>
      </c>
      <c r="B25" s="13" t="s">
        <v>23</v>
      </c>
      <c r="C25" s="14">
        <v>45181</v>
      </c>
      <c r="D25" s="15" t="s">
        <v>25</v>
      </c>
      <c r="E25" s="16">
        <v>190</v>
      </c>
      <c r="F25" s="16">
        <v>198</v>
      </c>
      <c r="G25" s="45">
        <v>200</v>
      </c>
      <c r="H25" s="16"/>
      <c r="I25" s="16"/>
      <c r="J25" s="16"/>
      <c r="K25" s="19">
        <v>3</v>
      </c>
      <c r="L25" s="19">
        <v>588</v>
      </c>
      <c r="M25" s="20">
        <v>196</v>
      </c>
      <c r="N25" s="21">
        <v>6</v>
      </c>
      <c r="O25" s="22">
        <v>202</v>
      </c>
    </row>
    <row r="26" spans="1:15" x14ac:dyDescent="0.25">
      <c r="A26" s="12" t="s">
        <v>41</v>
      </c>
      <c r="B26" s="13" t="s">
        <v>23</v>
      </c>
      <c r="C26" s="14">
        <v>45185</v>
      </c>
      <c r="D26" s="15" t="s">
        <v>25</v>
      </c>
      <c r="E26" s="16">
        <v>195</v>
      </c>
      <c r="F26" s="16">
        <v>194</v>
      </c>
      <c r="G26" s="16">
        <v>197</v>
      </c>
      <c r="H26" s="16">
        <v>194</v>
      </c>
      <c r="I26" s="16"/>
      <c r="J26" s="16"/>
      <c r="K26" s="19">
        <v>4</v>
      </c>
      <c r="L26" s="19">
        <v>780</v>
      </c>
      <c r="M26" s="20">
        <v>195</v>
      </c>
      <c r="N26" s="21">
        <v>3</v>
      </c>
      <c r="O26" s="22">
        <v>198</v>
      </c>
    </row>
    <row r="27" spans="1:15" x14ac:dyDescent="0.25">
      <c r="A27" s="12" t="s">
        <v>41</v>
      </c>
      <c r="B27" s="13" t="s">
        <v>23</v>
      </c>
      <c r="C27" s="14">
        <v>45186</v>
      </c>
      <c r="D27" s="15" t="s">
        <v>26</v>
      </c>
      <c r="E27" s="16">
        <v>198</v>
      </c>
      <c r="F27" s="16">
        <v>195</v>
      </c>
      <c r="G27" s="16">
        <v>194</v>
      </c>
      <c r="H27" s="16">
        <v>194</v>
      </c>
      <c r="I27" s="16"/>
      <c r="J27" s="16"/>
      <c r="K27" s="19">
        <v>4</v>
      </c>
      <c r="L27" s="19">
        <v>781</v>
      </c>
      <c r="M27" s="20">
        <v>195.25</v>
      </c>
      <c r="N27" s="21">
        <v>3</v>
      </c>
      <c r="O27" s="22">
        <v>198.25</v>
      </c>
    </row>
    <row r="28" spans="1:15" x14ac:dyDescent="0.25">
      <c r="A28" s="12" t="s">
        <v>41</v>
      </c>
      <c r="B28" s="13" t="s">
        <v>23</v>
      </c>
      <c r="C28" s="14">
        <v>45213</v>
      </c>
      <c r="D28" s="15" t="s">
        <v>25</v>
      </c>
      <c r="E28" s="16">
        <v>196</v>
      </c>
      <c r="F28" s="16">
        <v>194</v>
      </c>
      <c r="G28" s="16">
        <v>199</v>
      </c>
      <c r="H28" s="16">
        <v>194</v>
      </c>
      <c r="I28" s="16"/>
      <c r="J28" s="16"/>
      <c r="K28" s="19">
        <v>4</v>
      </c>
      <c r="L28" s="19">
        <v>783</v>
      </c>
      <c r="M28" s="20">
        <v>195.75</v>
      </c>
      <c r="N28" s="21">
        <v>7</v>
      </c>
      <c r="O28" s="22">
        <v>202.75</v>
      </c>
    </row>
    <row r="29" spans="1:15" x14ac:dyDescent="0.25">
      <c r="A29" s="12" t="s">
        <v>41</v>
      </c>
      <c r="B29" s="13" t="s">
        <v>23</v>
      </c>
      <c r="C29" s="14">
        <v>45214</v>
      </c>
      <c r="D29" s="15" t="s">
        <v>26</v>
      </c>
      <c r="E29" s="16">
        <v>197</v>
      </c>
      <c r="F29" s="16">
        <v>188</v>
      </c>
      <c r="G29" s="16">
        <v>199.001</v>
      </c>
      <c r="H29" s="16">
        <v>196</v>
      </c>
      <c r="I29" s="16"/>
      <c r="J29" s="16"/>
      <c r="K29" s="19">
        <v>4</v>
      </c>
      <c r="L29" s="19">
        <v>780.00099999999998</v>
      </c>
      <c r="M29" s="20">
        <v>195.00024999999999</v>
      </c>
      <c r="N29" s="21">
        <v>6</v>
      </c>
      <c r="O29" s="22">
        <v>201.00024999999999</v>
      </c>
    </row>
    <row r="30" spans="1:15" x14ac:dyDescent="0.25">
      <c r="A30" s="12" t="s">
        <v>41</v>
      </c>
      <c r="B30" s="13" t="s">
        <v>23</v>
      </c>
      <c r="C30" s="14">
        <v>45248</v>
      </c>
      <c r="D30" s="15" t="s">
        <v>25</v>
      </c>
      <c r="E30" s="16">
        <v>194</v>
      </c>
      <c r="F30" s="16">
        <v>195</v>
      </c>
      <c r="G30" s="16">
        <v>190</v>
      </c>
      <c r="H30" s="16">
        <v>195</v>
      </c>
      <c r="I30" s="16"/>
      <c r="J30" s="16"/>
      <c r="K30" s="19">
        <v>4</v>
      </c>
      <c r="L30" s="19">
        <v>774</v>
      </c>
      <c r="M30" s="20">
        <v>193.5</v>
      </c>
      <c r="N30" s="21">
        <v>6</v>
      </c>
      <c r="O30" s="22">
        <v>199.5</v>
      </c>
    </row>
    <row r="31" spans="1:15" x14ac:dyDescent="0.25">
      <c r="A31" s="12" t="s">
        <v>41</v>
      </c>
      <c r="B31" s="13" t="s">
        <v>23</v>
      </c>
      <c r="C31" s="14">
        <v>45249</v>
      </c>
      <c r="D31" s="15" t="s">
        <v>26</v>
      </c>
      <c r="E31" s="16">
        <v>197</v>
      </c>
      <c r="F31" s="16">
        <v>194</v>
      </c>
      <c r="G31" s="16">
        <v>193</v>
      </c>
      <c r="H31" s="16">
        <v>195</v>
      </c>
      <c r="I31" s="16"/>
      <c r="J31" s="16"/>
      <c r="K31" s="19">
        <v>4</v>
      </c>
      <c r="L31" s="19">
        <v>779</v>
      </c>
      <c r="M31" s="20">
        <v>194.75</v>
      </c>
      <c r="N31" s="21">
        <v>2</v>
      </c>
      <c r="O31" s="22">
        <v>196.75</v>
      </c>
    </row>
    <row r="33" spans="11:15" x14ac:dyDescent="0.25">
      <c r="K33" s="8">
        <f>SUM(K2:K32)</f>
        <v>124</v>
      </c>
      <c r="L33" s="8">
        <f>SUM(L2:L32)</f>
        <v>24159.007000000001</v>
      </c>
      <c r="M33" s="7">
        <f>SUM(L33/K33)</f>
        <v>194.83070161290323</v>
      </c>
      <c r="N33" s="8">
        <f>SUM(N2:N32)</f>
        <v>200</v>
      </c>
      <c r="O33" s="11">
        <f>SUM(M33+N33)</f>
        <v>394.83070161290323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4 E2:J4" name="Range1_2_6"/>
    <protectedRange algorithmName="SHA-512" hashValue="ON39YdpmFHfN9f47KpiRvqrKx0V9+erV1CNkpWzYhW/Qyc6aT8rEyCrvauWSYGZK2ia3o7vd3akF07acHAFpOA==" saltValue="yVW9XmDwTqEnmpSGai0KYg==" spinCount="100000" sqref="D2:D4" name="Range1_1_1_7"/>
    <protectedRange algorithmName="SHA-512" hashValue="ON39YdpmFHfN9f47KpiRvqrKx0V9+erV1CNkpWzYhW/Qyc6aT8rEyCrvauWSYGZK2ia3o7vd3akF07acHAFpOA==" saltValue="yVW9XmDwTqEnmpSGai0KYg==" spinCount="100000" sqref="E5:J5 B5:C5" name="Range1_4_4_1"/>
    <protectedRange algorithmName="SHA-512" hashValue="ON39YdpmFHfN9f47KpiRvqrKx0V9+erV1CNkpWzYhW/Qyc6aT8rEyCrvauWSYGZK2ia3o7vd3akF07acHAFpOA==" saltValue="yVW9XmDwTqEnmpSGai0KYg==" spinCount="100000" sqref="D5" name="Range1_1_2_4"/>
    <protectedRange sqref="B14:C14" name="Range1_2_2"/>
    <protectedRange sqref="D14" name="Range1_1_1_2"/>
    <protectedRange sqref="E14:J14" name="Range1_3_1"/>
    <protectedRange algorithmName="SHA-512" hashValue="ON39YdpmFHfN9f47KpiRvqrKx0V9+erV1CNkpWzYhW/Qyc6aT8rEyCrvauWSYGZK2ia3o7vd3akF07acHAFpOA==" saltValue="yVW9XmDwTqEnmpSGai0KYg==" spinCount="100000" sqref="I24:J24 B24:C24" name="Range1_69"/>
    <protectedRange algorithmName="SHA-512" hashValue="ON39YdpmFHfN9f47KpiRvqrKx0V9+erV1CNkpWzYhW/Qyc6aT8rEyCrvauWSYGZK2ia3o7vd3akF07acHAFpOA==" saltValue="yVW9XmDwTqEnmpSGai0KYg==" spinCount="100000" sqref="D24" name="Range1_1_33"/>
    <protectedRange algorithmName="SHA-512" hashValue="ON39YdpmFHfN9f47KpiRvqrKx0V9+erV1CNkpWzYhW/Qyc6aT8rEyCrvauWSYGZK2ia3o7vd3akF07acHAFpOA==" saltValue="yVW9XmDwTqEnmpSGai0KYg==" spinCount="100000" sqref="E24:H24" name="Range1_3_19"/>
  </protectedRanges>
  <sortState xmlns:xlrd2="http://schemas.microsoft.com/office/spreadsheetml/2017/richdata2" ref="A2:O5">
    <sortCondition ref="C2:C5"/>
  </sortState>
  <hyperlinks>
    <hyperlink ref="Q1" location="'National Rankings'!A1" display="Back to Ranking" xr:uid="{854F6124-16F3-4BB3-9764-75F8B5C0EDA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70A05F-2775-4F9F-AC93-3700BBBC49B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0EF42-A8A4-44EE-A132-6B9C63C0B83C}">
  <dimension ref="A1:Q7"/>
  <sheetViews>
    <sheetView workbookViewId="0">
      <selection activeCell="K8" sqref="K8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145</v>
      </c>
      <c r="C2" s="14">
        <v>45055</v>
      </c>
      <c r="D2" s="15" t="s">
        <v>138</v>
      </c>
      <c r="E2" s="16">
        <v>194</v>
      </c>
      <c r="F2" s="16">
        <v>197</v>
      </c>
      <c r="G2" s="45">
        <v>200</v>
      </c>
      <c r="H2" s="16"/>
      <c r="I2" s="16"/>
      <c r="J2" s="16"/>
      <c r="K2" s="19">
        <v>3</v>
      </c>
      <c r="L2" s="19">
        <v>591</v>
      </c>
      <c r="M2" s="20">
        <v>197</v>
      </c>
      <c r="N2" s="21">
        <v>7</v>
      </c>
      <c r="O2" s="22">
        <v>204</v>
      </c>
    </row>
    <row r="3" spans="1:17" x14ac:dyDescent="0.25">
      <c r="A3" s="12" t="s">
        <v>41</v>
      </c>
      <c r="B3" s="34" t="s">
        <v>193</v>
      </c>
      <c r="C3" s="75">
        <v>45083</v>
      </c>
      <c r="D3" s="76" t="s">
        <v>146</v>
      </c>
      <c r="E3" s="64">
        <v>196</v>
      </c>
      <c r="F3" s="64">
        <v>196</v>
      </c>
      <c r="G3" s="64">
        <v>198</v>
      </c>
      <c r="H3" s="64"/>
      <c r="I3" s="64"/>
      <c r="J3" s="64"/>
      <c r="K3" s="77">
        <v>3</v>
      </c>
      <c r="L3" s="77">
        <v>590</v>
      </c>
      <c r="M3" s="78">
        <v>196.66666666666666</v>
      </c>
      <c r="N3" s="79">
        <v>3</v>
      </c>
      <c r="O3" s="80">
        <v>199.66666666666666</v>
      </c>
    </row>
    <row r="4" spans="1:17" x14ac:dyDescent="0.25">
      <c r="A4" s="12" t="s">
        <v>28</v>
      </c>
      <c r="B4" s="13" t="s">
        <v>193</v>
      </c>
      <c r="C4" s="14">
        <v>45118</v>
      </c>
      <c r="D4" s="15" t="s">
        <v>146</v>
      </c>
      <c r="E4" s="16">
        <v>198.001</v>
      </c>
      <c r="F4" s="16">
        <v>198</v>
      </c>
      <c r="G4" s="16">
        <v>195</v>
      </c>
      <c r="H4" s="16"/>
      <c r="I4" s="16"/>
      <c r="J4" s="16"/>
      <c r="K4" s="19">
        <v>3</v>
      </c>
      <c r="L4" s="19">
        <v>591.00099999999998</v>
      </c>
      <c r="M4" s="20">
        <v>197.00033333333332</v>
      </c>
      <c r="N4" s="21">
        <v>6</v>
      </c>
      <c r="O4" s="22">
        <v>203.00033333333332</v>
      </c>
    </row>
    <row r="5" spans="1:17" x14ac:dyDescent="0.25">
      <c r="A5" s="12" t="s">
        <v>28</v>
      </c>
      <c r="B5" s="13" t="s">
        <v>145</v>
      </c>
      <c r="C5" s="14">
        <v>45171</v>
      </c>
      <c r="D5" s="15" t="s">
        <v>138</v>
      </c>
      <c r="E5" s="16">
        <v>196</v>
      </c>
      <c r="F5" s="16">
        <v>198</v>
      </c>
      <c r="G5" s="16">
        <v>194</v>
      </c>
      <c r="H5" s="16">
        <v>198</v>
      </c>
      <c r="I5" s="16">
        <v>198</v>
      </c>
      <c r="J5" s="16">
        <v>191</v>
      </c>
      <c r="K5" s="19">
        <v>6</v>
      </c>
      <c r="L5" s="19">
        <v>1175</v>
      </c>
      <c r="M5" s="20">
        <v>195.83333333333334</v>
      </c>
      <c r="N5" s="21">
        <v>4</v>
      </c>
      <c r="O5" s="22">
        <v>199.83333333333334</v>
      </c>
    </row>
    <row r="7" spans="1:17" x14ac:dyDescent="0.25">
      <c r="K7" s="8">
        <f>SUM(K2:K6)</f>
        <v>15</v>
      </c>
      <c r="L7" s="8">
        <f>SUM(L2:L6)</f>
        <v>2947.0010000000002</v>
      </c>
      <c r="M7" s="11">
        <f>SUM(L7/K7)</f>
        <v>196.46673333333334</v>
      </c>
      <c r="N7" s="8">
        <f>SUM(N2:N6)</f>
        <v>20</v>
      </c>
      <c r="O7" s="11">
        <f>SUM(M7+N7)</f>
        <v>216.46673333333334</v>
      </c>
    </row>
  </sheetData>
  <protectedRanges>
    <protectedRange sqref="B3:C3" name="Range1_2_2"/>
    <protectedRange sqref="D3" name="Range1_1_1_2"/>
    <protectedRange sqref="E3:J3" name="Range1_3_1"/>
    <protectedRange algorithmName="SHA-512" hashValue="ON39YdpmFHfN9f47KpiRvqrKx0V9+erV1CNkpWzYhW/Qyc6aT8rEyCrvauWSYGZK2ia3o7vd3akF07acHAFpOA==" saltValue="yVW9XmDwTqEnmpSGai0KYg==" spinCount="100000" sqref="I5:J5 B5:C5" name="Range1_69"/>
    <protectedRange algorithmName="SHA-512" hashValue="ON39YdpmFHfN9f47KpiRvqrKx0V9+erV1CNkpWzYhW/Qyc6aT8rEyCrvauWSYGZK2ia3o7vd3akF07acHAFpOA==" saltValue="yVW9XmDwTqEnmpSGai0KYg==" spinCount="100000" sqref="D5" name="Range1_1_33"/>
    <protectedRange algorithmName="SHA-512" hashValue="ON39YdpmFHfN9f47KpiRvqrKx0V9+erV1CNkpWzYhW/Qyc6aT8rEyCrvauWSYGZK2ia3o7vd3akF07acHAFpOA==" saltValue="yVW9XmDwTqEnmpSGai0KYg==" spinCount="100000" sqref="E5:H5" name="Range1_3_19"/>
  </protectedRanges>
  <conditionalFormatting sqref="H3">
    <cfRule type="top10" dxfId="27" priority="5" rank="1"/>
    <cfRule type="top10" dxfId="26" priority="12" rank="1"/>
  </conditionalFormatting>
  <conditionalFormatting sqref="H3:J3">
    <cfRule type="cellIs" dxfId="25" priority="3" operator="greaterThanOrEqual">
      <formula>200</formula>
    </cfRule>
  </conditionalFormatting>
  <conditionalFormatting sqref="I3">
    <cfRule type="top10" dxfId="24" priority="1" rank="1"/>
    <cfRule type="top10" dxfId="23" priority="11" rank="1"/>
  </conditionalFormatting>
  <conditionalFormatting sqref="J3">
    <cfRule type="top10" dxfId="22" priority="4" rank="1"/>
    <cfRule type="top10" dxfId="21" priority="10" rank="1"/>
  </conditionalFormatting>
  <hyperlinks>
    <hyperlink ref="Q1" location="'National Rankings'!A1" display="Back to Ranking" xr:uid="{153EFDD0-FBA3-41CD-B88F-C6C7BDBC9103}"/>
  </hyperlinks>
  <pageMargins left="0.7" right="0.7" top="0.75" bottom="0.75" header="0.3" footer="0.3"/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245B5-78D8-4C05-87D9-1E456C2F4F64}">
  <dimension ref="A1:Q9"/>
  <sheetViews>
    <sheetView workbookViewId="0">
      <selection activeCell="K10" sqref="K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34" t="s">
        <v>170</v>
      </c>
      <c r="C2" s="75">
        <v>45074</v>
      </c>
      <c r="D2" s="76" t="s">
        <v>117</v>
      </c>
      <c r="E2" s="64">
        <v>194</v>
      </c>
      <c r="F2" s="64">
        <v>198</v>
      </c>
      <c r="G2" s="64">
        <v>192</v>
      </c>
      <c r="H2" s="64">
        <v>191</v>
      </c>
      <c r="I2" s="64"/>
      <c r="J2" s="64"/>
      <c r="K2" s="77">
        <v>4</v>
      </c>
      <c r="L2" s="77">
        <v>775</v>
      </c>
      <c r="M2" s="78">
        <v>193.75</v>
      </c>
      <c r="N2" s="79">
        <v>5</v>
      </c>
      <c r="O2" s="80">
        <v>198.75</v>
      </c>
    </row>
    <row r="3" spans="1:17" x14ac:dyDescent="0.25">
      <c r="A3" s="63" t="s">
        <v>41</v>
      </c>
      <c r="B3" s="34" t="s">
        <v>170</v>
      </c>
      <c r="C3" s="75">
        <v>45102</v>
      </c>
      <c r="D3" s="76" t="s">
        <v>117</v>
      </c>
      <c r="E3" s="64">
        <v>193</v>
      </c>
      <c r="F3" s="64">
        <v>195</v>
      </c>
      <c r="G3" s="64">
        <v>190</v>
      </c>
      <c r="H3" s="64">
        <v>192</v>
      </c>
      <c r="I3" s="64"/>
      <c r="J3" s="64"/>
      <c r="K3" s="77">
        <v>4</v>
      </c>
      <c r="L3" s="77">
        <v>770</v>
      </c>
      <c r="M3" s="78">
        <v>192.5</v>
      </c>
      <c r="N3" s="79">
        <v>7</v>
      </c>
      <c r="O3" s="80">
        <v>199.5</v>
      </c>
    </row>
    <row r="4" spans="1:17" x14ac:dyDescent="0.25">
      <c r="A4" s="12" t="s">
        <v>28</v>
      </c>
      <c r="B4" s="13" t="s">
        <v>170</v>
      </c>
      <c r="C4" s="14">
        <v>45116</v>
      </c>
      <c r="D4" s="15" t="s">
        <v>110</v>
      </c>
      <c r="E4" s="16">
        <v>199.0001</v>
      </c>
      <c r="F4" s="16">
        <v>196</v>
      </c>
      <c r="G4" s="16">
        <v>195</v>
      </c>
      <c r="H4" s="16">
        <v>194</v>
      </c>
      <c r="I4" s="16"/>
      <c r="J4" s="16"/>
      <c r="K4" s="19">
        <v>4</v>
      </c>
      <c r="L4" s="19">
        <v>784.00009999999997</v>
      </c>
      <c r="M4" s="20">
        <v>196.00002499999999</v>
      </c>
      <c r="N4" s="21">
        <v>6</v>
      </c>
      <c r="O4" s="22">
        <v>202.00002499999999</v>
      </c>
    </row>
    <row r="5" spans="1:17" x14ac:dyDescent="0.25">
      <c r="A5" s="12" t="s">
        <v>41</v>
      </c>
      <c r="B5" s="13" t="s">
        <v>170</v>
      </c>
      <c r="C5" s="14">
        <v>45130</v>
      </c>
      <c r="D5" s="15" t="s">
        <v>117</v>
      </c>
      <c r="E5" s="16">
        <v>193</v>
      </c>
      <c r="F5" s="16">
        <v>196</v>
      </c>
      <c r="G5" s="16">
        <v>197</v>
      </c>
      <c r="H5" s="16">
        <v>196</v>
      </c>
      <c r="I5" s="16">
        <v>196</v>
      </c>
      <c r="J5" s="16">
        <v>197</v>
      </c>
      <c r="K5" s="19">
        <v>6</v>
      </c>
      <c r="L5" s="19">
        <v>1175</v>
      </c>
      <c r="M5" s="20">
        <v>195.83333333333334</v>
      </c>
      <c r="N5" s="21">
        <v>18</v>
      </c>
      <c r="O5" s="22">
        <v>213.83333333333334</v>
      </c>
    </row>
    <row r="6" spans="1:17" x14ac:dyDescent="0.25">
      <c r="A6" s="12" t="s">
        <v>28</v>
      </c>
      <c r="B6" s="13" t="s">
        <v>170</v>
      </c>
      <c r="C6" s="14">
        <v>45151</v>
      </c>
      <c r="D6" s="15" t="s">
        <v>110</v>
      </c>
      <c r="E6" s="16">
        <v>193</v>
      </c>
      <c r="F6" s="16">
        <v>196</v>
      </c>
      <c r="G6" s="16">
        <v>195</v>
      </c>
      <c r="H6" s="16">
        <v>191</v>
      </c>
      <c r="I6" s="16">
        <v>192</v>
      </c>
      <c r="J6" s="16">
        <v>191</v>
      </c>
      <c r="K6" s="19">
        <v>6</v>
      </c>
      <c r="L6" s="19">
        <v>1158</v>
      </c>
      <c r="M6" s="20">
        <v>193</v>
      </c>
      <c r="N6" s="21">
        <v>4</v>
      </c>
      <c r="O6" s="22">
        <v>197</v>
      </c>
    </row>
    <row r="7" spans="1:17" x14ac:dyDescent="0.25">
      <c r="A7" s="12" t="s">
        <v>41</v>
      </c>
      <c r="B7" s="13" t="s">
        <v>170</v>
      </c>
      <c r="C7" s="14">
        <v>45193</v>
      </c>
      <c r="D7" s="15" t="s">
        <v>117</v>
      </c>
      <c r="E7" s="16">
        <v>193</v>
      </c>
      <c r="F7" s="16">
        <v>192</v>
      </c>
      <c r="G7" s="16">
        <v>192</v>
      </c>
      <c r="H7" s="16">
        <v>198</v>
      </c>
      <c r="I7" s="16"/>
      <c r="J7" s="16"/>
      <c r="K7" s="19">
        <v>4</v>
      </c>
      <c r="L7" s="19">
        <v>775</v>
      </c>
      <c r="M7" s="20">
        <v>193.75</v>
      </c>
      <c r="N7" s="21">
        <v>6</v>
      </c>
      <c r="O7" s="22">
        <v>199.75</v>
      </c>
    </row>
    <row r="9" spans="1:17" x14ac:dyDescent="0.25">
      <c r="K9" s="8">
        <f>SUM(K2:K8)</f>
        <v>28</v>
      </c>
      <c r="L9" s="8">
        <f>SUM(L2:L8)</f>
        <v>5437.0001000000002</v>
      </c>
      <c r="M9" s="7">
        <f>SUM(L9/K9)</f>
        <v>194.178575</v>
      </c>
      <c r="N9" s="8">
        <f>SUM(N2:N8)</f>
        <v>46</v>
      </c>
      <c r="O9" s="11">
        <f>SUM(M9+N9)</f>
        <v>240.178575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2_4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2:J2" name="Range1_3_1_3"/>
    <protectedRange algorithmName="SHA-512" hashValue="ON39YdpmFHfN9f47KpiRvqrKx0V9+erV1CNkpWzYhW/Qyc6aT8rEyCrvauWSYGZK2ia3o7vd3akF07acHAFpOA==" saltValue="yVW9XmDwTqEnmpSGai0KYg==" spinCount="100000" sqref="B6:C6 B7:C7" name="Range1_17"/>
    <protectedRange algorithmName="SHA-512" hashValue="ON39YdpmFHfN9f47KpiRvqrKx0V9+erV1CNkpWzYhW/Qyc6aT8rEyCrvauWSYGZK2ia3o7vd3akF07acHAFpOA==" saltValue="yVW9XmDwTqEnmpSGai0KYg==" spinCount="100000" sqref="D6 D7" name="Range1_1_12"/>
    <protectedRange algorithmName="SHA-512" hashValue="ON39YdpmFHfN9f47KpiRvqrKx0V9+erV1CNkpWzYhW/Qyc6aT8rEyCrvauWSYGZK2ia3o7vd3akF07acHAFpOA==" saltValue="yVW9XmDwTqEnmpSGai0KYg==" spinCount="100000" sqref="E6:J6 E7:J7" name="Range1_3_6"/>
  </protectedRanges>
  <hyperlinks>
    <hyperlink ref="Q1" location="'National Rankings'!A1" display="Back to Ranking" xr:uid="{9CB8A068-EF04-44A7-8CCB-D86B24D7E54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4289383-AAEB-4442-8F5B-2604CC3D196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018B6-D6F0-4A4F-BD79-D4B4A0429B93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28</v>
      </c>
      <c r="B2" s="34" t="s">
        <v>89</v>
      </c>
      <c r="C2" s="14">
        <v>45017</v>
      </c>
      <c r="D2" s="15" t="s">
        <v>35</v>
      </c>
      <c r="E2" s="16">
        <v>191</v>
      </c>
      <c r="F2" s="16">
        <v>178</v>
      </c>
      <c r="G2" s="16">
        <v>186</v>
      </c>
      <c r="H2" s="16">
        <v>188</v>
      </c>
      <c r="I2" s="16"/>
      <c r="J2" s="16"/>
      <c r="K2" s="19">
        <v>4</v>
      </c>
      <c r="L2" s="19">
        <v>743</v>
      </c>
      <c r="M2" s="20">
        <v>185.75</v>
      </c>
      <c r="N2" s="21">
        <v>2</v>
      </c>
      <c r="O2" s="22">
        <v>187.75</v>
      </c>
    </row>
    <row r="4" spans="1:17" x14ac:dyDescent="0.25">
      <c r="K4" s="8">
        <f>SUM(K2:K3)</f>
        <v>4</v>
      </c>
      <c r="L4" s="8">
        <f>SUM(L2:L3)</f>
        <v>743</v>
      </c>
      <c r="M4" s="7">
        <f>SUM(L4/K4)</f>
        <v>185.75</v>
      </c>
      <c r="N4" s="8">
        <f>SUM(N2:N3)</f>
        <v>2</v>
      </c>
      <c r="O4" s="11">
        <f>SUM(M4+N4)</f>
        <v>187.75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_4"/>
    <protectedRange algorithmName="SHA-512" hashValue="ON39YdpmFHfN9f47KpiRvqrKx0V9+erV1CNkpWzYhW/Qyc6aT8rEyCrvauWSYGZK2ia3o7vd3akF07acHAFpOA==" saltValue="yVW9XmDwTqEnmpSGai0KYg==" spinCount="100000" sqref="D2" name="Range1_1_2_4"/>
  </protectedRanges>
  <conditionalFormatting sqref="I2">
    <cfRule type="top10" dxfId="20" priority="6" rank="1"/>
  </conditionalFormatting>
  <conditionalFormatting sqref="I2:J2">
    <cfRule type="cellIs" dxfId="19" priority="1" operator="greaterThanOrEqual">
      <formula>200</formula>
    </cfRule>
  </conditionalFormatting>
  <conditionalFormatting sqref="J2">
    <cfRule type="top10" dxfId="18" priority="7" rank="1"/>
  </conditionalFormatting>
  <hyperlinks>
    <hyperlink ref="Q1" location="'National Rankings'!A1" display="Back to Ranking" xr:uid="{1448B940-D6CB-4DC5-BADA-A2266D300D5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30A78E-08E4-4416-A0A5-19E40D5A211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D94D4-4481-4E5A-A6DF-D9C5E7541A9C}">
  <dimension ref="A1:Q1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90</v>
      </c>
      <c r="C2" s="14">
        <v>44972</v>
      </c>
      <c r="D2" s="15" t="s">
        <v>50</v>
      </c>
      <c r="E2" s="16">
        <v>187</v>
      </c>
      <c r="F2" s="16">
        <v>188</v>
      </c>
      <c r="G2" s="16">
        <v>189</v>
      </c>
      <c r="H2" s="16">
        <v>186</v>
      </c>
      <c r="I2" s="16"/>
      <c r="J2" s="16"/>
      <c r="K2" s="19">
        <v>4</v>
      </c>
      <c r="L2" s="19">
        <v>750</v>
      </c>
      <c r="M2" s="20">
        <v>187.5</v>
      </c>
      <c r="N2" s="21">
        <v>2</v>
      </c>
      <c r="O2" s="22">
        <v>189.5</v>
      </c>
    </row>
    <row r="3" spans="1:17" x14ac:dyDescent="0.25">
      <c r="A3" s="12" t="s">
        <v>41</v>
      </c>
      <c r="B3" s="13" t="s">
        <v>90</v>
      </c>
      <c r="C3" s="14">
        <v>44986</v>
      </c>
      <c r="D3" s="15" t="s">
        <v>50</v>
      </c>
      <c r="E3" s="16">
        <v>196</v>
      </c>
      <c r="F3" s="16">
        <v>192</v>
      </c>
      <c r="G3" s="16">
        <v>198</v>
      </c>
      <c r="H3" s="16">
        <v>195</v>
      </c>
      <c r="I3" s="16"/>
      <c r="J3" s="16"/>
      <c r="K3" s="19">
        <v>4</v>
      </c>
      <c r="L3" s="19">
        <v>781</v>
      </c>
      <c r="M3" s="20">
        <v>195.25</v>
      </c>
      <c r="N3" s="21">
        <v>3</v>
      </c>
      <c r="O3" s="22">
        <v>198.25</v>
      </c>
    </row>
    <row r="4" spans="1:17" x14ac:dyDescent="0.25">
      <c r="A4" s="12" t="s">
        <v>41</v>
      </c>
      <c r="B4" s="13" t="s">
        <v>90</v>
      </c>
      <c r="C4" s="14">
        <v>45007</v>
      </c>
      <c r="D4" s="15" t="s">
        <v>50</v>
      </c>
      <c r="E4" s="16">
        <v>194</v>
      </c>
      <c r="F4" s="16">
        <v>199</v>
      </c>
      <c r="G4" s="16">
        <v>190</v>
      </c>
      <c r="H4" s="16">
        <v>196</v>
      </c>
      <c r="I4" s="16"/>
      <c r="J4" s="16"/>
      <c r="K4" s="19">
        <v>4</v>
      </c>
      <c r="L4" s="19">
        <v>779</v>
      </c>
      <c r="M4" s="20">
        <v>194.75</v>
      </c>
      <c r="N4" s="21">
        <v>4</v>
      </c>
      <c r="O4" s="22">
        <v>198.75</v>
      </c>
    </row>
    <row r="5" spans="1:17" x14ac:dyDescent="0.25">
      <c r="A5" s="12" t="s">
        <v>41</v>
      </c>
      <c r="B5" s="13" t="s">
        <v>90</v>
      </c>
      <c r="C5" s="14">
        <v>8493</v>
      </c>
      <c r="D5" s="15" t="s">
        <v>51</v>
      </c>
      <c r="E5" s="16">
        <v>186</v>
      </c>
      <c r="F5" s="16">
        <v>192</v>
      </c>
      <c r="G5" s="16">
        <v>175</v>
      </c>
      <c r="H5" s="16">
        <v>187</v>
      </c>
      <c r="I5" s="16"/>
      <c r="J5" s="16"/>
      <c r="K5" s="19">
        <v>4</v>
      </c>
      <c r="L5" s="19">
        <v>740</v>
      </c>
      <c r="M5" s="20">
        <v>185</v>
      </c>
      <c r="N5" s="21">
        <v>2</v>
      </c>
      <c r="O5" s="22">
        <v>187</v>
      </c>
    </row>
    <row r="6" spans="1:17" x14ac:dyDescent="0.25">
      <c r="A6" s="63" t="s">
        <v>41</v>
      </c>
      <c r="B6" s="13" t="s">
        <v>90</v>
      </c>
      <c r="C6" s="14">
        <v>45056</v>
      </c>
      <c r="D6" s="15" t="s">
        <v>50</v>
      </c>
      <c r="E6" s="16">
        <v>196</v>
      </c>
      <c r="F6" s="16">
        <v>187</v>
      </c>
      <c r="G6" s="16">
        <v>191</v>
      </c>
      <c r="H6" s="16">
        <v>192.001</v>
      </c>
      <c r="I6" s="16"/>
      <c r="J6" s="16"/>
      <c r="K6" s="19">
        <v>4</v>
      </c>
      <c r="L6" s="19">
        <v>766.00099999999998</v>
      </c>
      <c r="M6" s="20">
        <v>191.50024999999999</v>
      </c>
      <c r="N6" s="21">
        <v>2</v>
      </c>
      <c r="O6" s="22">
        <v>193.50024999999999</v>
      </c>
    </row>
    <row r="7" spans="1:17" x14ac:dyDescent="0.25">
      <c r="A7" s="63" t="s">
        <v>41</v>
      </c>
      <c r="B7" s="34" t="s">
        <v>90</v>
      </c>
      <c r="C7" s="75">
        <v>45077</v>
      </c>
      <c r="D7" s="76" t="s">
        <v>50</v>
      </c>
      <c r="E7" s="64">
        <v>193</v>
      </c>
      <c r="F7" s="64">
        <v>194</v>
      </c>
      <c r="G7" s="64">
        <v>186</v>
      </c>
      <c r="H7" s="64">
        <v>190</v>
      </c>
      <c r="I7" s="64"/>
      <c r="J7" s="64"/>
      <c r="K7" s="77">
        <v>4</v>
      </c>
      <c r="L7" s="77">
        <v>763</v>
      </c>
      <c r="M7" s="78">
        <v>190.75</v>
      </c>
      <c r="N7" s="79">
        <v>2</v>
      </c>
      <c r="O7" s="80">
        <v>192.75</v>
      </c>
    </row>
    <row r="8" spans="1:17" x14ac:dyDescent="0.25">
      <c r="A8" s="12" t="s">
        <v>41</v>
      </c>
      <c r="B8" s="34" t="s">
        <v>90</v>
      </c>
      <c r="C8" s="75">
        <v>45101</v>
      </c>
      <c r="D8" s="76" t="s">
        <v>64</v>
      </c>
      <c r="E8" s="64">
        <v>191</v>
      </c>
      <c r="F8" s="64">
        <v>191</v>
      </c>
      <c r="G8" s="64">
        <v>194</v>
      </c>
      <c r="H8" s="64">
        <v>193</v>
      </c>
      <c r="I8" s="64">
        <v>194</v>
      </c>
      <c r="J8" s="64">
        <v>194</v>
      </c>
      <c r="K8" s="77">
        <v>6</v>
      </c>
      <c r="L8" s="77">
        <v>1157</v>
      </c>
      <c r="M8" s="78">
        <v>192.83333333333334</v>
      </c>
      <c r="N8" s="79">
        <v>4</v>
      </c>
      <c r="O8" s="80">
        <v>196.83333333333334</v>
      </c>
    </row>
    <row r="9" spans="1:17" x14ac:dyDescent="0.25">
      <c r="A9" s="12" t="s">
        <v>28</v>
      </c>
      <c r="B9" s="13" t="s">
        <v>90</v>
      </c>
      <c r="C9" s="14">
        <v>45112</v>
      </c>
      <c r="D9" s="15" t="s">
        <v>50</v>
      </c>
      <c r="E9" s="16">
        <v>175</v>
      </c>
      <c r="F9" s="16">
        <v>194</v>
      </c>
      <c r="G9" s="16">
        <v>195</v>
      </c>
      <c r="H9" s="16">
        <v>193</v>
      </c>
      <c r="I9" s="16"/>
      <c r="J9" s="16"/>
      <c r="K9" s="19">
        <v>4</v>
      </c>
      <c r="L9" s="19">
        <v>757</v>
      </c>
      <c r="M9" s="20">
        <v>189.25</v>
      </c>
      <c r="N9" s="21">
        <v>2</v>
      </c>
      <c r="O9" s="22">
        <v>191.25</v>
      </c>
    </row>
    <row r="10" spans="1:17" x14ac:dyDescent="0.25">
      <c r="A10" s="12" t="s">
        <v>28</v>
      </c>
      <c r="B10" s="13" t="s">
        <v>90</v>
      </c>
      <c r="C10" s="14">
        <v>45119</v>
      </c>
      <c r="D10" s="15" t="s">
        <v>50</v>
      </c>
      <c r="E10" s="16">
        <v>192</v>
      </c>
      <c r="F10" s="16">
        <v>184</v>
      </c>
      <c r="G10" s="16">
        <v>195</v>
      </c>
      <c r="H10" s="16">
        <v>190</v>
      </c>
      <c r="I10" s="16"/>
      <c r="J10" s="16"/>
      <c r="K10" s="19">
        <v>4</v>
      </c>
      <c r="L10" s="19">
        <v>761</v>
      </c>
      <c r="M10" s="20">
        <v>190.25</v>
      </c>
      <c r="N10" s="21">
        <v>2</v>
      </c>
      <c r="O10" s="22">
        <v>192.25</v>
      </c>
    </row>
    <row r="11" spans="1:17" x14ac:dyDescent="0.25">
      <c r="A11" s="12" t="s">
        <v>28</v>
      </c>
      <c r="B11" s="13" t="s">
        <v>90</v>
      </c>
      <c r="C11" s="14">
        <v>45147</v>
      </c>
      <c r="D11" s="15" t="s">
        <v>50</v>
      </c>
      <c r="E11" s="16">
        <v>194</v>
      </c>
      <c r="F11" s="16">
        <v>192</v>
      </c>
      <c r="G11" s="16">
        <v>197</v>
      </c>
      <c r="H11" s="16">
        <v>197</v>
      </c>
      <c r="I11" s="16"/>
      <c r="J11" s="16"/>
      <c r="K11" s="19">
        <v>4</v>
      </c>
      <c r="L11" s="19">
        <v>780</v>
      </c>
      <c r="M11" s="20">
        <v>195</v>
      </c>
      <c r="N11" s="21">
        <v>2</v>
      </c>
      <c r="O11" s="22">
        <v>197</v>
      </c>
    </row>
    <row r="12" spans="1:17" x14ac:dyDescent="0.25">
      <c r="A12" s="12" t="s">
        <v>41</v>
      </c>
      <c r="B12" s="13" t="s">
        <v>90</v>
      </c>
      <c r="C12" s="14">
        <v>45150</v>
      </c>
      <c r="D12" s="15" t="s">
        <v>50</v>
      </c>
      <c r="E12" s="44">
        <v>198</v>
      </c>
      <c r="F12" s="44">
        <v>196</v>
      </c>
      <c r="G12" s="44">
        <v>191</v>
      </c>
      <c r="H12" s="44">
        <v>192</v>
      </c>
      <c r="I12" s="88">
        <v>193</v>
      </c>
      <c r="J12" s="88">
        <v>195</v>
      </c>
      <c r="K12" s="19">
        <v>6</v>
      </c>
      <c r="L12" s="19">
        <v>1165</v>
      </c>
      <c r="M12" s="20">
        <v>194.16666666666666</v>
      </c>
      <c r="N12" s="21">
        <v>4</v>
      </c>
      <c r="O12" s="22">
        <v>198.16666666666666</v>
      </c>
    </row>
    <row r="13" spans="1:17" x14ac:dyDescent="0.25">
      <c r="A13" s="12" t="s">
        <v>41</v>
      </c>
      <c r="B13" s="13" t="s">
        <v>90</v>
      </c>
      <c r="C13" s="14">
        <v>45224</v>
      </c>
      <c r="D13" s="15" t="s">
        <v>51</v>
      </c>
      <c r="E13" s="16">
        <v>189</v>
      </c>
      <c r="F13" s="16">
        <v>191</v>
      </c>
      <c r="G13" s="16">
        <v>193</v>
      </c>
      <c r="H13" s="16">
        <v>192</v>
      </c>
      <c r="I13" s="16"/>
      <c r="J13" s="16"/>
      <c r="K13" s="19">
        <v>4</v>
      </c>
      <c r="L13" s="19">
        <v>765</v>
      </c>
      <c r="M13" s="20">
        <v>191.25</v>
      </c>
      <c r="N13" s="21">
        <v>2</v>
      </c>
      <c r="O13" s="22">
        <v>193.25</v>
      </c>
    </row>
    <row r="14" spans="1:17" x14ac:dyDescent="0.25">
      <c r="A14" s="12" t="s">
        <v>41</v>
      </c>
      <c r="B14" s="13" t="s">
        <v>90</v>
      </c>
      <c r="C14" s="14">
        <v>45259</v>
      </c>
      <c r="D14" s="15" t="s">
        <v>50</v>
      </c>
      <c r="E14" s="16">
        <v>198</v>
      </c>
      <c r="F14" s="16">
        <v>195.001</v>
      </c>
      <c r="G14" s="16">
        <v>197.001</v>
      </c>
      <c r="H14" s="45">
        <v>200</v>
      </c>
      <c r="I14" s="16"/>
      <c r="J14" s="16"/>
      <c r="K14" s="19">
        <v>4</v>
      </c>
      <c r="L14" s="19">
        <v>790.00199999999995</v>
      </c>
      <c r="M14" s="20">
        <v>197.50049999999999</v>
      </c>
      <c r="N14" s="21">
        <v>9</v>
      </c>
      <c r="O14" s="22">
        <v>206.50049999999999</v>
      </c>
    </row>
    <row r="16" spans="1:17" x14ac:dyDescent="0.25">
      <c r="K16" s="8">
        <f>SUM(K2:K15)</f>
        <v>56</v>
      </c>
      <c r="L16" s="8">
        <f>SUM(L2:L15)</f>
        <v>10754.003000000001</v>
      </c>
      <c r="M16" s="7">
        <f>SUM(L16/K16)</f>
        <v>192.03576785714287</v>
      </c>
      <c r="N16" s="8">
        <f>SUM(N2:N15)</f>
        <v>40</v>
      </c>
      <c r="O16" s="11">
        <f>SUM(M16+N16)</f>
        <v>232.03576785714287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5_1"/>
    <protectedRange algorithmName="SHA-512" hashValue="ON39YdpmFHfN9f47KpiRvqrKx0V9+erV1CNkpWzYhW/Qyc6aT8rEyCrvauWSYGZK2ia3o7vd3akF07acHAFpOA==" saltValue="yVW9XmDwTqEnmpSGai0KYg==" spinCount="100000" sqref="D2" name="Range1_1_3_6_1"/>
    <protectedRange algorithmName="SHA-512" hashValue="ON39YdpmFHfN9f47KpiRvqrKx0V9+erV1CNkpWzYhW/Qyc6aT8rEyCrvauWSYGZK2ia3o7vd3akF07acHAFpOA==" saltValue="yVW9XmDwTqEnmpSGai0KYg==" spinCount="100000" sqref="E3:J4" name="Range1_6_4"/>
    <protectedRange algorithmName="SHA-512" hashValue="ON39YdpmFHfN9f47KpiRvqrKx0V9+erV1CNkpWzYhW/Qyc6aT8rEyCrvauWSYGZK2ia3o7vd3akF07acHAFpOA==" saltValue="yVW9XmDwTqEnmpSGai0KYg==" spinCount="100000" sqref="B3:C4" name="Range1_1_2_1_2"/>
    <protectedRange algorithmName="SHA-512" hashValue="ON39YdpmFHfN9f47KpiRvqrKx0V9+erV1CNkpWzYhW/Qyc6aT8rEyCrvauWSYGZK2ia3o7vd3akF07acHAFpOA==" saltValue="yVW9XmDwTqEnmpSGai0KYg==" spinCount="100000" sqref="D3:D4" name="Range1_1_1_2_3"/>
    <protectedRange algorithmName="SHA-512" hashValue="ON39YdpmFHfN9f47KpiRvqrKx0V9+erV1CNkpWzYhW/Qyc6aT8rEyCrvauWSYGZK2ia3o7vd3akF07acHAFpOA==" saltValue="yVW9XmDwTqEnmpSGai0KYg==" spinCount="100000" sqref="B9:B12 B13:C14" name="Range1_1"/>
    <protectedRange algorithmName="SHA-512" hashValue="ON39YdpmFHfN9f47KpiRvqrKx0V9+erV1CNkpWzYhW/Qyc6aT8rEyCrvauWSYGZK2ia3o7vd3akF07acHAFpOA==" saltValue="yVW9XmDwTqEnmpSGai0KYg==" spinCount="100000" sqref="D13:D14" name="Range1_1_1"/>
    <protectedRange algorithmName="SHA-512" hashValue="ON39YdpmFHfN9f47KpiRvqrKx0V9+erV1CNkpWzYhW/Qyc6aT8rEyCrvauWSYGZK2ia3o7vd3akF07acHAFpOA==" saltValue="yVW9XmDwTqEnmpSGai0KYg==" spinCount="100000" sqref="E13:J14" name="Range1_3"/>
  </protectedRanges>
  <hyperlinks>
    <hyperlink ref="Q1" location="'National Rankings'!A1" display="Back to Ranking" xr:uid="{3AFDD347-9A78-4300-8419-3AAB3257584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4F46706-776C-4C31-8BBB-B411C38E0F5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2FF5E-DF50-4CA4-9489-72BCC82E3FAE}">
  <sheetPr codeName="Sheet53"/>
  <dimension ref="A1:Q17"/>
  <sheetViews>
    <sheetView workbookViewId="0">
      <selection activeCell="K18" sqref="K1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28</v>
      </c>
      <c r="B2" s="13" t="s">
        <v>46</v>
      </c>
      <c r="C2" s="14">
        <v>44996</v>
      </c>
      <c r="D2" s="15" t="s">
        <v>70</v>
      </c>
      <c r="E2" s="16">
        <v>196</v>
      </c>
      <c r="F2" s="16">
        <v>198</v>
      </c>
      <c r="G2" s="16">
        <v>194</v>
      </c>
      <c r="H2" s="16">
        <v>198</v>
      </c>
      <c r="I2" s="16"/>
      <c r="J2" s="16"/>
      <c r="K2" s="19">
        <v>4</v>
      </c>
      <c r="L2" s="19">
        <v>786</v>
      </c>
      <c r="M2" s="20">
        <v>196.5</v>
      </c>
      <c r="N2" s="21">
        <v>5</v>
      </c>
      <c r="O2" s="22">
        <v>201.5</v>
      </c>
    </row>
    <row r="3" spans="1:17" x14ac:dyDescent="0.25">
      <c r="A3" s="12" t="s">
        <v>28</v>
      </c>
      <c r="B3" s="13" t="s">
        <v>46</v>
      </c>
      <c r="C3" s="14">
        <v>45017</v>
      </c>
      <c r="D3" s="15" t="s">
        <v>35</v>
      </c>
      <c r="E3" s="16">
        <v>197</v>
      </c>
      <c r="F3" s="16">
        <v>197</v>
      </c>
      <c r="G3" s="16">
        <v>198</v>
      </c>
      <c r="H3" s="16">
        <v>195</v>
      </c>
      <c r="I3" s="16"/>
      <c r="J3" s="16"/>
      <c r="K3" s="19">
        <v>4</v>
      </c>
      <c r="L3" s="19">
        <v>787</v>
      </c>
      <c r="M3" s="20">
        <v>196.75</v>
      </c>
      <c r="N3" s="21">
        <v>2</v>
      </c>
      <c r="O3" s="22">
        <v>198.75</v>
      </c>
    </row>
    <row r="4" spans="1:17" x14ac:dyDescent="0.25">
      <c r="A4" s="63" t="s">
        <v>28</v>
      </c>
      <c r="B4" s="34" t="s">
        <v>46</v>
      </c>
      <c r="C4" s="75">
        <v>45052</v>
      </c>
      <c r="D4" s="76" t="s">
        <v>35</v>
      </c>
      <c r="E4" s="64">
        <v>197</v>
      </c>
      <c r="F4" s="64">
        <v>195</v>
      </c>
      <c r="G4" s="64">
        <v>199</v>
      </c>
      <c r="H4" s="64">
        <v>197</v>
      </c>
      <c r="I4" s="64"/>
      <c r="J4" s="64"/>
      <c r="K4" s="77">
        <v>4</v>
      </c>
      <c r="L4" s="77">
        <v>788</v>
      </c>
      <c r="M4" s="78">
        <v>197</v>
      </c>
      <c r="N4" s="79">
        <v>2</v>
      </c>
      <c r="O4" s="80">
        <v>199</v>
      </c>
    </row>
    <row r="5" spans="1:17" x14ac:dyDescent="0.25">
      <c r="A5" s="12" t="s">
        <v>28</v>
      </c>
      <c r="B5" s="13" t="s">
        <v>46</v>
      </c>
      <c r="C5" s="14">
        <v>45059</v>
      </c>
      <c r="D5" s="14" t="s">
        <v>147</v>
      </c>
      <c r="E5" s="64">
        <v>195</v>
      </c>
      <c r="F5" s="64">
        <v>195</v>
      </c>
      <c r="G5" s="64">
        <v>194</v>
      </c>
      <c r="H5" s="64">
        <v>195</v>
      </c>
      <c r="I5" s="16"/>
      <c r="J5" s="16"/>
      <c r="K5" s="19">
        <v>4</v>
      </c>
      <c r="L5" s="19">
        <v>779</v>
      </c>
      <c r="M5" s="20">
        <v>194.75</v>
      </c>
      <c r="N5" s="21">
        <v>2</v>
      </c>
      <c r="O5" s="22">
        <v>196.75</v>
      </c>
    </row>
    <row r="6" spans="1:17" x14ac:dyDescent="0.25">
      <c r="A6" s="12" t="s">
        <v>41</v>
      </c>
      <c r="B6" s="13" t="s">
        <v>46</v>
      </c>
      <c r="C6" s="14">
        <v>45087</v>
      </c>
      <c r="D6" s="15" t="s">
        <v>70</v>
      </c>
      <c r="E6" s="16">
        <v>198</v>
      </c>
      <c r="F6" s="16">
        <v>195</v>
      </c>
      <c r="G6" s="45">
        <v>200</v>
      </c>
      <c r="H6" s="16">
        <v>199.01</v>
      </c>
      <c r="I6" s="16"/>
      <c r="J6" s="16"/>
      <c r="K6" s="19">
        <v>4</v>
      </c>
      <c r="L6" s="19">
        <v>792.01</v>
      </c>
      <c r="M6" s="20">
        <v>198.0025</v>
      </c>
      <c r="N6" s="21">
        <v>8</v>
      </c>
      <c r="O6" s="22">
        <v>206.0025</v>
      </c>
    </row>
    <row r="7" spans="1:17" x14ac:dyDescent="0.25">
      <c r="A7" s="12" t="s">
        <v>28</v>
      </c>
      <c r="B7" s="13" t="s">
        <v>46</v>
      </c>
      <c r="C7" s="14">
        <v>45115</v>
      </c>
      <c r="D7" s="15" t="s">
        <v>70</v>
      </c>
      <c r="E7" s="16">
        <v>197</v>
      </c>
      <c r="F7" s="16">
        <v>199</v>
      </c>
      <c r="G7" s="45">
        <v>200</v>
      </c>
      <c r="H7" s="16">
        <v>198</v>
      </c>
      <c r="I7" s="16"/>
      <c r="J7" s="16"/>
      <c r="K7" s="19">
        <v>4</v>
      </c>
      <c r="L7" s="19">
        <v>794</v>
      </c>
      <c r="M7" s="20">
        <v>198.5</v>
      </c>
      <c r="N7" s="21">
        <v>8</v>
      </c>
      <c r="O7" s="22">
        <v>206.5</v>
      </c>
    </row>
    <row r="8" spans="1:17" x14ac:dyDescent="0.25">
      <c r="A8" s="12" t="s">
        <v>41</v>
      </c>
      <c r="B8" s="13" t="s">
        <v>46</v>
      </c>
      <c r="C8" s="14">
        <v>45143</v>
      </c>
      <c r="D8" s="15" t="s">
        <v>35</v>
      </c>
      <c r="E8" s="16">
        <v>199</v>
      </c>
      <c r="F8" s="16">
        <v>197</v>
      </c>
      <c r="G8" s="16">
        <v>199</v>
      </c>
      <c r="H8" s="16">
        <v>195</v>
      </c>
      <c r="I8" s="16"/>
      <c r="J8" s="16"/>
      <c r="K8" s="19">
        <v>4</v>
      </c>
      <c r="L8" s="19">
        <v>790</v>
      </c>
      <c r="M8" s="20">
        <v>197.5</v>
      </c>
      <c r="N8" s="21">
        <v>4</v>
      </c>
      <c r="O8" s="22">
        <v>201.5</v>
      </c>
    </row>
    <row r="9" spans="1:17" x14ac:dyDescent="0.25">
      <c r="A9" s="12" t="s">
        <v>41</v>
      </c>
      <c r="B9" s="13" t="s">
        <v>46</v>
      </c>
      <c r="C9" s="14">
        <v>45150</v>
      </c>
      <c r="D9" s="15" t="s">
        <v>70</v>
      </c>
      <c r="E9" s="16">
        <v>197.01</v>
      </c>
      <c r="F9" s="16">
        <v>198</v>
      </c>
      <c r="G9" s="45">
        <v>200</v>
      </c>
      <c r="H9" s="16">
        <v>199</v>
      </c>
      <c r="I9" s="16"/>
      <c r="J9" s="16"/>
      <c r="K9" s="19">
        <v>4</v>
      </c>
      <c r="L9" s="19">
        <v>794.01</v>
      </c>
      <c r="M9" s="20">
        <v>198.5025</v>
      </c>
      <c r="N9" s="21">
        <v>7</v>
      </c>
      <c r="O9" s="22">
        <v>205.5025</v>
      </c>
    </row>
    <row r="10" spans="1:17" x14ac:dyDescent="0.25">
      <c r="A10" s="12" t="s">
        <v>41</v>
      </c>
      <c r="B10" s="13" t="s">
        <v>46</v>
      </c>
      <c r="C10" s="14">
        <v>45171</v>
      </c>
      <c r="D10" s="15" t="s">
        <v>138</v>
      </c>
      <c r="E10" s="16">
        <v>199</v>
      </c>
      <c r="F10" s="16">
        <v>198</v>
      </c>
      <c r="G10" s="16">
        <v>197</v>
      </c>
      <c r="H10" s="16">
        <v>199</v>
      </c>
      <c r="I10" s="16">
        <v>194</v>
      </c>
      <c r="J10" s="16">
        <v>198</v>
      </c>
      <c r="K10" s="19">
        <v>6</v>
      </c>
      <c r="L10" s="19">
        <v>1185</v>
      </c>
      <c r="M10" s="20">
        <v>197.5</v>
      </c>
      <c r="N10" s="21">
        <v>4</v>
      </c>
      <c r="O10" s="22">
        <v>201.5</v>
      </c>
    </row>
    <row r="11" spans="1:17" x14ac:dyDescent="0.25">
      <c r="A11" s="12" t="s">
        <v>28</v>
      </c>
      <c r="B11" s="13" t="s">
        <v>46</v>
      </c>
      <c r="C11" s="14">
        <v>45178</v>
      </c>
      <c r="D11" s="15" t="s">
        <v>70</v>
      </c>
      <c r="E11" s="16">
        <v>199</v>
      </c>
      <c r="F11" s="16">
        <v>195</v>
      </c>
      <c r="G11" s="16">
        <v>196</v>
      </c>
      <c r="H11" s="16">
        <v>196</v>
      </c>
      <c r="I11" s="16"/>
      <c r="J11" s="16"/>
      <c r="K11" s="19">
        <v>4</v>
      </c>
      <c r="L11" s="19">
        <v>786</v>
      </c>
      <c r="M11" s="20">
        <v>196.5</v>
      </c>
      <c r="N11" s="21">
        <v>4</v>
      </c>
      <c r="O11" s="22">
        <v>200.5</v>
      </c>
    </row>
    <row r="12" spans="1:17" x14ac:dyDescent="0.25">
      <c r="A12" s="12" t="s">
        <v>41</v>
      </c>
      <c r="B12" s="13" t="s">
        <v>46</v>
      </c>
      <c r="C12" s="14">
        <v>45185</v>
      </c>
      <c r="D12" s="15" t="s">
        <v>35</v>
      </c>
      <c r="E12" s="16">
        <v>195</v>
      </c>
      <c r="F12" s="16">
        <v>198</v>
      </c>
      <c r="G12" s="45">
        <v>200.01</v>
      </c>
      <c r="H12" s="16">
        <v>198</v>
      </c>
      <c r="I12" s="16"/>
      <c r="J12" s="16"/>
      <c r="K12" s="19">
        <v>4</v>
      </c>
      <c r="L12" s="19">
        <v>791.01</v>
      </c>
      <c r="M12" s="20">
        <v>197.7525</v>
      </c>
      <c r="N12" s="21">
        <v>6</v>
      </c>
      <c r="O12" s="22">
        <v>203.7525</v>
      </c>
    </row>
    <row r="13" spans="1:17" x14ac:dyDescent="0.25">
      <c r="A13" s="12" t="s">
        <v>41</v>
      </c>
      <c r="B13" s="13" t="s">
        <v>46</v>
      </c>
      <c r="C13" s="14">
        <v>45206</v>
      </c>
      <c r="D13" s="15" t="s">
        <v>35</v>
      </c>
      <c r="E13" s="16">
        <v>194</v>
      </c>
      <c r="F13" s="16">
        <v>198</v>
      </c>
      <c r="G13" s="16">
        <v>198</v>
      </c>
      <c r="H13" s="16">
        <v>197.01</v>
      </c>
      <c r="I13" s="16"/>
      <c r="J13" s="16"/>
      <c r="K13" s="19">
        <v>4</v>
      </c>
      <c r="L13" s="19">
        <v>787.01</v>
      </c>
      <c r="M13" s="20">
        <v>196.7525</v>
      </c>
      <c r="N13" s="21">
        <v>8</v>
      </c>
      <c r="O13" s="22">
        <v>204.7525</v>
      </c>
    </row>
    <row r="14" spans="1:17" x14ac:dyDescent="0.25">
      <c r="A14" s="12" t="s">
        <v>41</v>
      </c>
      <c r="B14" s="13" t="s">
        <v>46</v>
      </c>
      <c r="C14" s="14">
        <v>45220</v>
      </c>
      <c r="D14" s="15" t="s">
        <v>70</v>
      </c>
      <c r="E14" s="16">
        <v>196</v>
      </c>
      <c r="F14" s="16">
        <v>196</v>
      </c>
      <c r="G14" s="16">
        <v>199</v>
      </c>
      <c r="H14" s="16">
        <v>194</v>
      </c>
      <c r="I14" s="16">
        <v>194</v>
      </c>
      <c r="J14" s="16">
        <v>194</v>
      </c>
      <c r="K14" s="19">
        <v>6</v>
      </c>
      <c r="L14" s="19">
        <v>1173</v>
      </c>
      <c r="M14" s="20">
        <v>195.5</v>
      </c>
      <c r="N14" s="21">
        <v>8</v>
      </c>
      <c r="O14" s="22">
        <v>203.5</v>
      </c>
    </row>
    <row r="15" spans="1:17" x14ac:dyDescent="0.25">
      <c r="A15" s="12" t="s">
        <v>41</v>
      </c>
      <c r="B15" s="13" t="s">
        <v>46</v>
      </c>
      <c r="C15" s="14">
        <v>45234</v>
      </c>
      <c r="D15" s="15" t="s">
        <v>35</v>
      </c>
      <c r="E15" s="16">
        <v>195</v>
      </c>
      <c r="F15" s="16">
        <v>197</v>
      </c>
      <c r="G15" s="16">
        <v>194</v>
      </c>
      <c r="H15" s="16">
        <v>199</v>
      </c>
      <c r="I15" s="16"/>
      <c r="J15" s="16"/>
      <c r="K15" s="19">
        <v>4</v>
      </c>
      <c r="L15" s="19">
        <v>785</v>
      </c>
      <c r="M15" s="20">
        <v>196.25</v>
      </c>
      <c r="N15" s="21">
        <v>7</v>
      </c>
      <c r="O15" s="22">
        <v>203.25</v>
      </c>
    </row>
    <row r="17" spans="11:15" x14ac:dyDescent="0.25">
      <c r="K17" s="8">
        <f>SUM(K2:K16)</f>
        <v>60</v>
      </c>
      <c r="L17" s="8">
        <f>SUM(L2:L16)</f>
        <v>11817.04</v>
      </c>
      <c r="M17" s="7">
        <f>SUM(L17/K17)</f>
        <v>196.95066666666668</v>
      </c>
      <c r="N17" s="8">
        <f>SUM(N2:N16)</f>
        <v>75</v>
      </c>
      <c r="O17" s="11">
        <f>SUM(M17+N17)</f>
        <v>271.95066666666668</v>
      </c>
    </row>
  </sheetData>
  <protectedRanges>
    <protectedRange algorithmName="SHA-512" hashValue="ON39YdpmFHfN9f47KpiRvqrKx0V9+erV1CNkpWzYhW/Qyc6aT8rEyCrvauWSYGZK2ia3o7vd3akF07acHAFpOA==" saltValue="yVW9XmDwTqEnmpSGai0KYg==" spinCount="100000" sqref="I5:J5 B5:D5" name="Range1_8_1"/>
    <protectedRange algorithmName="SHA-512" hashValue="ON39YdpmFHfN9f47KpiRvqrKx0V9+erV1CNkpWzYhW/Qyc6aT8rEyCrvauWSYGZK2ia3o7vd3akF07acHAFpOA==" saltValue="yVW9XmDwTqEnmpSGai0KYg==" spinCount="100000" sqref="E5:H5" name="Range1_3_2_1"/>
    <protectedRange algorithmName="SHA-512" hashValue="ON39YdpmFHfN9f47KpiRvqrKx0V9+erV1CNkpWzYhW/Qyc6aT8rEyCrvauWSYGZK2ia3o7vd3akF07acHAFpOA==" saltValue="yVW9XmDwTqEnmpSGai0KYg==" spinCount="100000" sqref="I7:J7 B7:C7" name="Range1_11_1"/>
    <protectedRange algorithmName="SHA-512" hashValue="ON39YdpmFHfN9f47KpiRvqrKx0V9+erV1CNkpWzYhW/Qyc6aT8rEyCrvauWSYGZK2ia3o7vd3akF07acHAFpOA==" saltValue="yVW9XmDwTqEnmpSGai0KYg==" spinCount="100000" sqref="D7" name="Range1_1_6_1"/>
    <protectedRange algorithmName="SHA-512" hashValue="ON39YdpmFHfN9f47KpiRvqrKx0V9+erV1CNkpWzYhW/Qyc6aT8rEyCrvauWSYGZK2ia3o7vd3akF07acHAFpOA==" saltValue="yVW9XmDwTqEnmpSGai0KYg==" spinCount="100000" sqref="E7:H7" name="Range1_3_3_1"/>
    <protectedRange algorithmName="SHA-512" hashValue="ON39YdpmFHfN9f47KpiRvqrKx0V9+erV1CNkpWzYhW/Qyc6aT8rEyCrvauWSYGZK2ia3o7vd3akF07acHAFpOA==" saltValue="yVW9XmDwTqEnmpSGai0KYg==" spinCount="100000" sqref="B9:C9" name="Range1_13"/>
    <protectedRange algorithmName="SHA-512" hashValue="ON39YdpmFHfN9f47KpiRvqrKx0V9+erV1CNkpWzYhW/Qyc6aT8rEyCrvauWSYGZK2ia3o7vd3akF07acHAFpOA==" saltValue="yVW9XmDwTqEnmpSGai0KYg==" spinCount="100000" sqref="D9" name="Range1_1_8"/>
    <protectedRange algorithmName="SHA-512" hashValue="ON39YdpmFHfN9f47KpiRvqrKx0V9+erV1CNkpWzYhW/Qyc6aT8rEyCrvauWSYGZK2ia3o7vd3akF07acHAFpOA==" saltValue="yVW9XmDwTqEnmpSGai0KYg==" spinCount="100000" sqref="E9:J9" name="Range1_3_4"/>
    <protectedRange algorithmName="SHA-512" hashValue="ON39YdpmFHfN9f47KpiRvqrKx0V9+erV1CNkpWzYhW/Qyc6aT8rEyCrvauWSYGZK2ia3o7vd3akF07acHAFpOA==" saltValue="yVW9XmDwTqEnmpSGai0KYg==" spinCount="100000" sqref="I11:J11 B11:C11" name="Range1_12"/>
    <protectedRange algorithmName="SHA-512" hashValue="ON39YdpmFHfN9f47KpiRvqrKx0V9+erV1CNkpWzYhW/Qyc6aT8rEyCrvauWSYGZK2ia3o7vd3akF07acHAFpOA==" saltValue="yVW9XmDwTqEnmpSGai0KYg==" spinCount="100000" sqref="D11" name="Range1_1_7"/>
    <protectedRange algorithmName="SHA-512" hashValue="ON39YdpmFHfN9f47KpiRvqrKx0V9+erV1CNkpWzYhW/Qyc6aT8rEyCrvauWSYGZK2ia3o7vd3akF07acHAFpOA==" saltValue="yVW9XmDwTqEnmpSGai0KYg==" spinCount="100000" sqref="E11:H11" name="Range1_3_4_1"/>
    <protectedRange sqref="B13:C13" name="Range1_12_1"/>
    <protectedRange sqref="D13" name="Range1_1_8_1"/>
    <protectedRange sqref="E13:J13" name="Range1_3_3"/>
  </protectedRanges>
  <conditionalFormatting sqref="I2:I3">
    <cfRule type="top10" dxfId="268" priority="23" rank="1"/>
  </conditionalFormatting>
  <conditionalFormatting sqref="I5">
    <cfRule type="top10" dxfId="267" priority="17" rank="1"/>
  </conditionalFormatting>
  <conditionalFormatting sqref="I7">
    <cfRule type="top10" dxfId="266" priority="11" rank="1"/>
  </conditionalFormatting>
  <conditionalFormatting sqref="I9">
    <cfRule type="top10" dxfId="265" priority="4" rank="1"/>
  </conditionalFormatting>
  <conditionalFormatting sqref="I2:J3">
    <cfRule type="cellIs" dxfId="264" priority="21" operator="greaterThanOrEqual">
      <formula>200</formula>
    </cfRule>
  </conditionalFormatting>
  <conditionalFormatting sqref="I9:J9">
    <cfRule type="cellIs" dxfId="263" priority="2" operator="greaterThanOrEqual">
      <formula>200</formula>
    </cfRule>
  </conditionalFormatting>
  <conditionalFormatting sqref="J2:J3">
    <cfRule type="top10" dxfId="262" priority="22" rank="1"/>
  </conditionalFormatting>
  <conditionalFormatting sqref="J5">
    <cfRule type="top10" dxfId="261" priority="18" rank="1"/>
  </conditionalFormatting>
  <conditionalFormatting sqref="J7">
    <cfRule type="top10" dxfId="260" priority="12" rank="1"/>
  </conditionalFormatting>
  <conditionalFormatting sqref="J9">
    <cfRule type="top10" dxfId="259" priority="3" rank="1"/>
  </conditionalFormatting>
  <hyperlinks>
    <hyperlink ref="Q1" location="'National Rankings'!A1" display="Back to Ranking" xr:uid="{103B57E6-9A36-4159-AD12-38CE1DC5BAF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36735C1-8DDB-4594-A5BA-2A9F401B3D8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B5B34-FAD4-4C52-8098-014335DA6881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256</v>
      </c>
      <c r="C2" s="14">
        <v>45157</v>
      </c>
      <c r="D2" s="15" t="s">
        <v>25</v>
      </c>
      <c r="E2" s="16">
        <v>193</v>
      </c>
      <c r="F2" s="16">
        <v>184</v>
      </c>
      <c r="G2" s="16">
        <v>190</v>
      </c>
      <c r="H2" s="16">
        <v>183</v>
      </c>
      <c r="I2" s="16"/>
      <c r="J2" s="16"/>
      <c r="K2" s="19">
        <v>4</v>
      </c>
      <c r="L2" s="19">
        <v>750</v>
      </c>
      <c r="M2" s="20">
        <v>187.5</v>
      </c>
      <c r="N2" s="21">
        <v>2</v>
      </c>
      <c r="O2" s="22">
        <v>189.5</v>
      </c>
    </row>
    <row r="4" spans="1:17" x14ac:dyDescent="0.25">
      <c r="K4" s="8">
        <f>SUM(K2:K3)</f>
        <v>4</v>
      </c>
      <c r="L4" s="8">
        <f>SUM(L2:L3)</f>
        <v>750</v>
      </c>
      <c r="M4" s="7">
        <f>SUM(L4/K4)</f>
        <v>187.5</v>
      </c>
      <c r="N4" s="8">
        <f>SUM(N2:N3)</f>
        <v>2</v>
      </c>
      <c r="O4" s="11">
        <f>SUM(M4+N4)</f>
        <v>189.5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CCAD3D70-8FEE-4575-8D6C-92FB3596628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6BE2055-0A87-4C04-887E-B0E9920DFB1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BB70E-6A03-4F5C-9249-BF5E43FE6D1F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263</v>
      </c>
      <c r="C2" s="14">
        <v>45178</v>
      </c>
      <c r="D2" s="15" t="s">
        <v>94</v>
      </c>
      <c r="E2" s="16">
        <v>189.00020000000001</v>
      </c>
      <c r="F2" s="16">
        <v>186.00030000000001</v>
      </c>
      <c r="G2" s="16">
        <v>193.0008</v>
      </c>
      <c r="H2" s="16"/>
      <c r="I2" s="16"/>
      <c r="J2" s="16"/>
      <c r="K2" s="19">
        <v>3</v>
      </c>
      <c r="L2" s="19">
        <v>568.00130000000001</v>
      </c>
      <c r="M2" s="20">
        <v>189.33376666666666</v>
      </c>
      <c r="N2" s="21">
        <v>2</v>
      </c>
      <c r="O2" s="22">
        <v>191.33376666666666</v>
      </c>
    </row>
    <row r="4" spans="1:17" x14ac:dyDescent="0.25">
      <c r="K4" s="8">
        <f>SUM(K2:K3)</f>
        <v>3</v>
      </c>
      <c r="L4" s="8">
        <f>SUM(L2:L3)</f>
        <v>568.00130000000001</v>
      </c>
      <c r="M4" s="7">
        <f>SUM(L4/K4)</f>
        <v>189.33376666666666</v>
      </c>
      <c r="N4" s="8">
        <f>SUM(N2:N3)</f>
        <v>2</v>
      </c>
      <c r="O4" s="11">
        <f>SUM(M4+N4)</f>
        <v>191.33376666666666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111A1368-79A1-4772-8FFE-C2086A75CC4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4602AE0-91C7-483A-B580-6321667BF5F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ADD5C-2910-4E7F-98F0-E361DC2957C2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34" t="s">
        <v>135</v>
      </c>
      <c r="C2" s="75">
        <v>45052</v>
      </c>
      <c r="D2" s="76" t="s">
        <v>94</v>
      </c>
      <c r="E2" s="64">
        <v>193.0001</v>
      </c>
      <c r="F2" s="64">
        <v>195.00020000000001</v>
      </c>
      <c r="G2" s="64">
        <v>196.00030000000001</v>
      </c>
      <c r="H2" s="64"/>
      <c r="I2" s="64"/>
      <c r="J2" s="64"/>
      <c r="K2" s="77">
        <f>COUNT(E2:J2)</f>
        <v>3</v>
      </c>
      <c r="L2" s="77">
        <f>SUM(E2:J2)</f>
        <v>584.00060000000008</v>
      </c>
      <c r="M2" s="78">
        <f>IFERROR(L2/K2,0)</f>
        <v>194.66686666666669</v>
      </c>
      <c r="N2" s="79">
        <v>2</v>
      </c>
      <c r="O2" s="80">
        <f>SUM(M2+N2)</f>
        <v>196.66686666666669</v>
      </c>
    </row>
    <row r="3" spans="1:17" x14ac:dyDescent="0.25">
      <c r="A3" s="12" t="s">
        <v>41</v>
      </c>
      <c r="B3" s="13" t="s">
        <v>135</v>
      </c>
      <c r="C3" s="14">
        <v>45150</v>
      </c>
      <c r="D3" s="15" t="s">
        <v>50</v>
      </c>
      <c r="E3" s="44">
        <v>196</v>
      </c>
      <c r="F3" s="44">
        <v>197</v>
      </c>
      <c r="G3" s="44">
        <v>193</v>
      </c>
      <c r="H3" s="44">
        <v>198</v>
      </c>
      <c r="I3" s="88">
        <v>197</v>
      </c>
      <c r="J3" s="88">
        <v>197</v>
      </c>
      <c r="K3" s="19">
        <v>6</v>
      </c>
      <c r="L3" s="19">
        <v>1178</v>
      </c>
      <c r="M3" s="20">
        <v>196.33333333333334</v>
      </c>
      <c r="N3" s="21">
        <v>4</v>
      </c>
      <c r="O3" s="22">
        <v>200.33333333333334</v>
      </c>
    </row>
    <row r="4" spans="1:17" x14ac:dyDescent="0.25">
      <c r="A4" s="12" t="s">
        <v>28</v>
      </c>
      <c r="B4" s="13" t="s">
        <v>135</v>
      </c>
      <c r="C4" s="14">
        <v>45171</v>
      </c>
      <c r="D4" s="15" t="s">
        <v>138</v>
      </c>
      <c r="E4" s="16">
        <v>193</v>
      </c>
      <c r="F4" s="16">
        <v>197</v>
      </c>
      <c r="G4" s="16">
        <v>196</v>
      </c>
      <c r="H4" s="16">
        <v>196</v>
      </c>
      <c r="I4" s="16">
        <v>196</v>
      </c>
      <c r="J4" s="16">
        <v>199</v>
      </c>
      <c r="K4" s="19">
        <v>6</v>
      </c>
      <c r="L4" s="19">
        <v>1177</v>
      </c>
      <c r="M4" s="20">
        <v>196.16666666666666</v>
      </c>
      <c r="N4" s="21">
        <v>4</v>
      </c>
      <c r="O4" s="22">
        <v>200.16666666666666</v>
      </c>
    </row>
    <row r="6" spans="1:17" x14ac:dyDescent="0.25">
      <c r="K6" s="8">
        <f>SUM(K2:K5)</f>
        <v>15</v>
      </c>
      <c r="L6" s="8">
        <f>SUM(L2:L5)</f>
        <v>2939.0006000000003</v>
      </c>
      <c r="M6" s="7">
        <f>SUM(L6/K6)</f>
        <v>195.93337333333335</v>
      </c>
      <c r="N6" s="8">
        <f>SUM(N2:N5)</f>
        <v>10</v>
      </c>
      <c r="O6" s="11">
        <f>SUM(M6+N6)</f>
        <v>205.93337333333335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D4" name="Range1_1_33"/>
  </protectedRanges>
  <hyperlinks>
    <hyperlink ref="Q1" location="'National Rankings'!A1" display="Back to Ranking" xr:uid="{257FFB3B-71B7-4AC9-A803-F59A5556884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6EDABB6-6DE2-4A3A-871B-08352D0AA14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318E9-D712-42F7-AC90-06068617E7F7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37" t="s">
        <v>41</v>
      </c>
      <c r="B2" s="13" t="s">
        <v>105</v>
      </c>
      <c r="C2" s="14">
        <v>45024</v>
      </c>
      <c r="D2" s="15" t="s">
        <v>94</v>
      </c>
      <c r="E2" s="16">
        <v>194</v>
      </c>
      <c r="F2" s="16">
        <v>188</v>
      </c>
      <c r="G2" s="16">
        <v>189</v>
      </c>
      <c r="H2" s="16"/>
      <c r="I2" s="16"/>
      <c r="J2" s="16"/>
      <c r="K2" s="19">
        <v>3</v>
      </c>
      <c r="L2" s="19">
        <f>SUM(E2:G2)</f>
        <v>571</v>
      </c>
      <c r="M2" s="20">
        <f>L2/K2</f>
        <v>190.33333333333334</v>
      </c>
      <c r="N2" s="21">
        <v>2</v>
      </c>
      <c r="O2" s="22">
        <f>M2+N2</f>
        <v>192.33333333333334</v>
      </c>
    </row>
    <row r="4" spans="1:17" x14ac:dyDescent="0.25">
      <c r="K4" s="8">
        <f>SUM(K2:K3)</f>
        <v>3</v>
      </c>
      <c r="L4" s="8">
        <f>SUM(L2:L3)</f>
        <v>571</v>
      </c>
      <c r="M4" s="7">
        <f>SUM(L4/K4)</f>
        <v>190.33333333333334</v>
      </c>
      <c r="N4" s="8">
        <f>SUM(N2:N3)</f>
        <v>2</v>
      </c>
      <c r="O4" s="11">
        <f>SUM(M4+N4)</f>
        <v>192.33333333333334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2_6"/>
    <protectedRange algorithmName="SHA-512" hashValue="ON39YdpmFHfN9f47KpiRvqrKx0V9+erV1CNkpWzYhW/Qyc6aT8rEyCrvauWSYGZK2ia3o7vd3akF07acHAFpOA==" saltValue="yVW9XmDwTqEnmpSGai0KYg==" spinCount="100000" sqref="D2" name="Range1_1_1_7"/>
  </protectedRanges>
  <conditionalFormatting sqref="H2">
    <cfRule type="top10" dxfId="17" priority="5" rank="1"/>
  </conditionalFormatting>
  <conditionalFormatting sqref="H2:J2">
    <cfRule type="cellIs" dxfId="16" priority="1" operator="greaterThanOrEqual">
      <formula>200</formula>
    </cfRule>
  </conditionalFormatting>
  <conditionalFormatting sqref="I2">
    <cfRule type="top10" dxfId="15" priority="6" rank="1"/>
  </conditionalFormatting>
  <conditionalFormatting sqref="J2">
    <cfRule type="top10" dxfId="14" priority="7" rank="1"/>
  </conditionalFormatting>
  <hyperlinks>
    <hyperlink ref="Q1" location="'National Rankings'!A1" display="Back to Ranking" xr:uid="{02B276FE-4406-4F6E-B63D-A167D415B46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0DAACED-419B-421C-8D57-38954CB8D66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0D730-853F-4F4F-A9AA-3EF7CE52AA61}">
  <dimension ref="A1:Q9"/>
  <sheetViews>
    <sheetView workbookViewId="0">
      <selection activeCell="K10" sqref="K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257</v>
      </c>
      <c r="C2" s="14">
        <v>45157</v>
      </c>
      <c r="D2" s="15" t="s">
        <v>25</v>
      </c>
      <c r="E2" s="16">
        <v>193</v>
      </c>
      <c r="F2" s="16">
        <v>195</v>
      </c>
      <c r="G2" s="16">
        <v>194</v>
      </c>
      <c r="H2" s="16">
        <v>193</v>
      </c>
      <c r="I2" s="16"/>
      <c r="J2" s="16"/>
      <c r="K2" s="19">
        <v>4</v>
      </c>
      <c r="L2" s="19">
        <v>775</v>
      </c>
      <c r="M2" s="20">
        <v>193.75</v>
      </c>
      <c r="N2" s="21">
        <v>2</v>
      </c>
      <c r="O2" s="22">
        <v>195.75</v>
      </c>
    </row>
    <row r="3" spans="1:17" x14ac:dyDescent="0.25">
      <c r="A3" s="12" t="s">
        <v>41</v>
      </c>
      <c r="B3" s="13" t="s">
        <v>257</v>
      </c>
      <c r="C3" s="14">
        <v>45158</v>
      </c>
      <c r="D3" s="15" t="s">
        <v>26</v>
      </c>
      <c r="E3" s="16">
        <v>196</v>
      </c>
      <c r="F3" s="16">
        <v>196</v>
      </c>
      <c r="G3" s="16">
        <v>194</v>
      </c>
      <c r="H3" s="16">
        <v>191</v>
      </c>
      <c r="I3" s="16">
        <v>195</v>
      </c>
      <c r="J3" s="16">
        <v>190</v>
      </c>
      <c r="K3" s="19">
        <v>6</v>
      </c>
      <c r="L3" s="19">
        <v>1162</v>
      </c>
      <c r="M3" s="20">
        <v>193.66666666666666</v>
      </c>
      <c r="N3" s="21">
        <v>4</v>
      </c>
      <c r="O3" s="22">
        <v>197.66666666666666</v>
      </c>
    </row>
    <row r="4" spans="1:17" x14ac:dyDescent="0.25">
      <c r="A4" s="12" t="s">
        <v>28</v>
      </c>
      <c r="B4" s="13" t="s">
        <v>257</v>
      </c>
      <c r="C4" s="14">
        <v>45167</v>
      </c>
      <c r="D4" s="15" t="s">
        <v>26</v>
      </c>
      <c r="E4" s="16">
        <v>196</v>
      </c>
      <c r="F4" s="16">
        <v>195</v>
      </c>
      <c r="G4" s="16">
        <v>196</v>
      </c>
      <c r="H4" s="16"/>
      <c r="I4" s="16"/>
      <c r="J4" s="16"/>
      <c r="K4" s="19">
        <v>3</v>
      </c>
      <c r="L4" s="19">
        <v>587</v>
      </c>
      <c r="M4" s="20">
        <v>195.66666666666666</v>
      </c>
      <c r="N4" s="21">
        <v>4</v>
      </c>
      <c r="O4" s="22">
        <v>199.66666666666666</v>
      </c>
    </row>
    <row r="5" spans="1:17" x14ac:dyDescent="0.25">
      <c r="A5" s="12" t="s">
        <v>41</v>
      </c>
      <c r="B5" s="13" t="s">
        <v>257</v>
      </c>
      <c r="C5" s="14">
        <v>45185</v>
      </c>
      <c r="D5" s="15" t="s">
        <v>25</v>
      </c>
      <c r="E5" s="16">
        <v>193</v>
      </c>
      <c r="F5" s="16">
        <v>195</v>
      </c>
      <c r="G5" s="16">
        <v>193</v>
      </c>
      <c r="H5" s="16">
        <v>190</v>
      </c>
      <c r="I5" s="16"/>
      <c r="J5" s="16"/>
      <c r="K5" s="19">
        <v>4</v>
      </c>
      <c r="L5" s="19">
        <v>771</v>
      </c>
      <c r="M5" s="20">
        <v>192.75</v>
      </c>
      <c r="N5" s="21">
        <v>2</v>
      </c>
      <c r="O5" s="22">
        <v>194.75</v>
      </c>
    </row>
    <row r="6" spans="1:17" x14ac:dyDescent="0.25">
      <c r="A6" s="12" t="s">
        <v>41</v>
      </c>
      <c r="B6" s="13" t="s">
        <v>257</v>
      </c>
      <c r="C6" s="14">
        <v>45213</v>
      </c>
      <c r="D6" s="15" t="s">
        <v>25</v>
      </c>
      <c r="E6" s="16">
        <v>188</v>
      </c>
      <c r="F6" s="16">
        <v>185</v>
      </c>
      <c r="G6" s="16">
        <v>189</v>
      </c>
      <c r="H6" s="16">
        <v>194.001</v>
      </c>
      <c r="I6" s="16"/>
      <c r="J6" s="16"/>
      <c r="K6" s="19">
        <v>4</v>
      </c>
      <c r="L6" s="19">
        <v>756.00099999999998</v>
      </c>
      <c r="M6" s="20">
        <v>189.00024999999999</v>
      </c>
      <c r="N6" s="21">
        <v>5</v>
      </c>
      <c r="O6" s="22">
        <v>194.00024999999999</v>
      </c>
    </row>
    <row r="7" spans="1:17" x14ac:dyDescent="0.25">
      <c r="A7" s="12" t="s">
        <v>41</v>
      </c>
      <c r="B7" s="13" t="s">
        <v>257</v>
      </c>
      <c r="C7" s="14">
        <v>45249</v>
      </c>
      <c r="D7" s="15" t="s">
        <v>26</v>
      </c>
      <c r="E7" s="16">
        <v>197</v>
      </c>
      <c r="F7" s="16">
        <v>191</v>
      </c>
      <c r="G7" s="16">
        <v>198</v>
      </c>
      <c r="H7" s="16">
        <v>197</v>
      </c>
      <c r="I7" s="16"/>
      <c r="J7" s="16"/>
      <c r="K7" s="19">
        <v>4</v>
      </c>
      <c r="L7" s="19">
        <v>783</v>
      </c>
      <c r="M7" s="20">
        <v>195.75</v>
      </c>
      <c r="N7" s="21">
        <v>5</v>
      </c>
      <c r="O7" s="22">
        <v>200.75</v>
      </c>
    </row>
    <row r="9" spans="1:17" x14ac:dyDescent="0.25">
      <c r="K9" s="8">
        <f>SUM(K2:K8)</f>
        <v>25</v>
      </c>
      <c r="L9" s="8">
        <f>SUM(L2:L8)</f>
        <v>4834.0010000000002</v>
      </c>
      <c r="M9" s="7">
        <f>SUM(L9/K9)</f>
        <v>193.36004</v>
      </c>
      <c r="N9" s="8">
        <f>SUM(N2:N8)</f>
        <v>22</v>
      </c>
      <c r="O9" s="11">
        <f>SUM(M9+N9)</f>
        <v>215.36004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4:J4 B4:C4 B5:C5 I5:J5" name="Range1_69"/>
    <protectedRange algorithmName="SHA-512" hashValue="ON39YdpmFHfN9f47KpiRvqrKx0V9+erV1CNkpWzYhW/Qyc6aT8rEyCrvauWSYGZK2ia3o7vd3akF07acHAFpOA==" saltValue="yVW9XmDwTqEnmpSGai0KYg==" spinCount="100000" sqref="D4 D5" name="Range1_1_33"/>
    <protectedRange algorithmName="SHA-512" hashValue="ON39YdpmFHfN9f47KpiRvqrKx0V9+erV1CNkpWzYhW/Qyc6aT8rEyCrvauWSYGZK2ia3o7vd3akF07acHAFpOA==" saltValue="yVW9XmDwTqEnmpSGai0KYg==" spinCount="100000" sqref="E4:H4 E5:H5" name="Range1_3_19"/>
  </protectedRanges>
  <hyperlinks>
    <hyperlink ref="Q1" location="'National Rankings'!A1" display="Back to Ranking" xr:uid="{84F7552D-A17B-4AF1-95FA-82030731080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4219A06-0380-4D60-A3DB-9B5A31C13F3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EFE56-FD13-443D-B8BD-883A52B76093}">
  <dimension ref="A1:Q6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63" t="s">
        <v>41</v>
      </c>
      <c r="B2" s="34" t="s">
        <v>176</v>
      </c>
      <c r="C2" s="75">
        <v>45081</v>
      </c>
      <c r="D2" s="76" t="s">
        <v>119</v>
      </c>
      <c r="E2" s="64">
        <v>192</v>
      </c>
      <c r="F2" s="64">
        <v>186</v>
      </c>
      <c r="G2" s="64">
        <v>186</v>
      </c>
      <c r="H2" s="64">
        <v>182</v>
      </c>
      <c r="I2" s="64"/>
      <c r="J2" s="64"/>
      <c r="K2" s="77">
        <v>4</v>
      </c>
      <c r="L2" s="77">
        <v>746</v>
      </c>
      <c r="M2" s="78">
        <v>186.5</v>
      </c>
      <c r="N2" s="79">
        <v>4</v>
      </c>
      <c r="O2" s="80">
        <v>190.5</v>
      </c>
    </row>
    <row r="3" spans="1:17" x14ac:dyDescent="0.25">
      <c r="A3" s="12" t="s">
        <v>28</v>
      </c>
      <c r="B3" s="13" t="s">
        <v>176</v>
      </c>
      <c r="C3" s="14">
        <v>45144</v>
      </c>
      <c r="D3" s="15" t="s">
        <v>119</v>
      </c>
      <c r="E3" s="16">
        <v>193</v>
      </c>
      <c r="F3" s="16">
        <v>196</v>
      </c>
      <c r="G3" s="16">
        <v>188</v>
      </c>
      <c r="H3" s="16">
        <v>193</v>
      </c>
      <c r="I3" s="16"/>
      <c r="J3" s="16"/>
      <c r="K3" s="19">
        <v>4</v>
      </c>
      <c r="L3" s="19">
        <v>770</v>
      </c>
      <c r="M3" s="20">
        <v>192.5</v>
      </c>
      <c r="N3" s="21">
        <v>4</v>
      </c>
      <c r="O3" s="22">
        <v>196.5</v>
      </c>
    </row>
    <row r="4" spans="1:17" x14ac:dyDescent="0.25">
      <c r="A4" s="12" t="s">
        <v>41</v>
      </c>
      <c r="B4" s="13" t="s">
        <v>176</v>
      </c>
      <c r="C4" s="14">
        <v>45179</v>
      </c>
      <c r="D4" s="15" t="s">
        <v>119</v>
      </c>
      <c r="E4" s="16">
        <v>194</v>
      </c>
      <c r="F4" s="16">
        <v>193</v>
      </c>
      <c r="G4" s="16">
        <v>193</v>
      </c>
      <c r="H4" s="16">
        <v>187</v>
      </c>
      <c r="I4" s="16"/>
      <c r="J4" s="16"/>
      <c r="K4" s="19">
        <v>4</v>
      </c>
      <c r="L4" s="19">
        <v>767</v>
      </c>
      <c r="M4" s="20">
        <v>191.75</v>
      </c>
      <c r="N4" s="21">
        <v>4</v>
      </c>
      <c r="O4" s="22">
        <v>195.75</v>
      </c>
    </row>
    <row r="6" spans="1:17" x14ac:dyDescent="0.25">
      <c r="K6" s="8">
        <f>SUM(K2:K5)</f>
        <v>12</v>
      </c>
      <c r="L6" s="8">
        <f>SUM(L2:L5)</f>
        <v>2283</v>
      </c>
      <c r="M6" s="11">
        <f>SUM(L6/K6)</f>
        <v>190.25</v>
      </c>
      <c r="N6" s="8">
        <f>SUM(N2:N5)</f>
        <v>12</v>
      </c>
      <c r="O6" s="11">
        <f>SUM(M6+N6)</f>
        <v>202.25</v>
      </c>
    </row>
  </sheetData>
  <hyperlinks>
    <hyperlink ref="Q1" location="'National Rankings'!A1" display="Back to Ranking" xr:uid="{EF7BEBF4-CBD0-42A6-BCE5-1C824AAD116C}"/>
  </hyperlinks>
  <pageMargins left="0.7" right="0.7" top="0.75" bottom="0.75" header="0.3" footer="0.3"/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FE3CD-308A-4010-B7AC-B242DF37FAC3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2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63" t="s">
        <v>41</v>
      </c>
      <c r="B2" s="34" t="s">
        <v>136</v>
      </c>
      <c r="C2" s="75">
        <v>45052</v>
      </c>
      <c r="D2" s="76" t="s">
        <v>94</v>
      </c>
      <c r="E2" s="64">
        <v>193.00040000000001</v>
      </c>
      <c r="F2" s="64">
        <v>162.00020000000001</v>
      </c>
      <c r="G2" s="64">
        <v>197.0016</v>
      </c>
      <c r="H2" s="64"/>
      <c r="I2" s="64"/>
      <c r="J2" s="64"/>
      <c r="K2" s="77">
        <f>COUNT(E2:J2)</f>
        <v>3</v>
      </c>
      <c r="L2" s="77">
        <f>SUM(E2:J2)</f>
        <v>552.00220000000002</v>
      </c>
      <c r="M2" s="78">
        <f>IFERROR(L2/K2,0)</f>
        <v>184.00073333333333</v>
      </c>
      <c r="N2" s="79">
        <v>2</v>
      </c>
      <c r="O2" s="80">
        <f>SUM(M2+N2)</f>
        <v>186.00073333333333</v>
      </c>
    </row>
    <row r="3" spans="1:17" x14ac:dyDescent="0.25">
      <c r="A3" s="12" t="s">
        <v>28</v>
      </c>
      <c r="B3" s="13" t="s">
        <v>136</v>
      </c>
      <c r="C3" s="14">
        <v>45171</v>
      </c>
      <c r="D3" s="15" t="s">
        <v>138</v>
      </c>
      <c r="E3" s="16">
        <v>198</v>
      </c>
      <c r="F3" s="16">
        <v>191</v>
      </c>
      <c r="G3" s="16">
        <v>190</v>
      </c>
      <c r="H3" s="16">
        <v>187</v>
      </c>
      <c r="I3" s="16">
        <v>193</v>
      </c>
      <c r="J3" s="16">
        <v>195</v>
      </c>
      <c r="K3" s="19">
        <v>6</v>
      </c>
      <c r="L3" s="19">
        <v>1154</v>
      </c>
      <c r="M3" s="20">
        <v>192.33333333333334</v>
      </c>
      <c r="N3" s="21">
        <v>4</v>
      </c>
      <c r="O3" s="22">
        <v>196.33333333333334</v>
      </c>
    </row>
    <row r="5" spans="1:17" x14ac:dyDescent="0.25">
      <c r="K5" s="8">
        <f>SUM(K2:K4)</f>
        <v>9</v>
      </c>
      <c r="L5" s="8">
        <f>SUM(L2:L4)</f>
        <v>1706.0021999999999</v>
      </c>
      <c r="M5" s="7">
        <f>SUM(L5/K5)</f>
        <v>189.55579999999998</v>
      </c>
      <c r="N5" s="8">
        <f>SUM(N2:N4)</f>
        <v>6</v>
      </c>
      <c r="O5" s="11">
        <f>SUM(M5+N5)</f>
        <v>195.55579999999998</v>
      </c>
    </row>
  </sheetData>
  <protectedRanges>
    <protectedRange algorithmName="SHA-512" hashValue="ON39YdpmFHfN9f47KpiRvqrKx0V9+erV1CNkpWzYhW/Qyc6aT8rEyCrvauWSYGZK2ia3o7vd3akF07acHAFpOA==" saltValue="yVW9XmDwTqEnmpSGai0KYg==" spinCount="100000" sqref="I3:J3 B3:C3" name="Range1_69"/>
    <protectedRange algorithmName="SHA-512" hashValue="ON39YdpmFHfN9f47KpiRvqrKx0V9+erV1CNkpWzYhW/Qyc6aT8rEyCrvauWSYGZK2ia3o7vd3akF07acHAFpOA==" saltValue="yVW9XmDwTqEnmpSGai0KYg==" spinCount="100000" sqref="D3" name="Range1_1_33"/>
    <protectedRange algorithmName="SHA-512" hashValue="ON39YdpmFHfN9f47KpiRvqrKx0V9+erV1CNkpWzYhW/Qyc6aT8rEyCrvauWSYGZK2ia3o7vd3akF07acHAFpOA==" saltValue="yVW9XmDwTqEnmpSGai0KYg==" spinCount="100000" sqref="E3:H3" name="Range1_3_19"/>
  </protectedRanges>
  <hyperlinks>
    <hyperlink ref="Q1" location="'National Rankings'!A1" display="Back to Ranking" xr:uid="{DFD7A515-DD91-48D2-B53D-7AC9CDC4433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CD259F-622B-4150-BACB-44E9466D089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34E91-9F52-4032-98BD-D3C5344483D4}">
  <sheetPr codeName="Sheet84"/>
  <dimension ref="A1:Q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28</v>
      </c>
      <c r="B2" s="34" t="s">
        <v>44</v>
      </c>
      <c r="C2" s="14">
        <v>45017</v>
      </c>
      <c r="D2" s="15" t="s">
        <v>35</v>
      </c>
      <c r="E2" s="16">
        <v>198</v>
      </c>
      <c r="F2" s="16">
        <v>198</v>
      </c>
      <c r="G2" s="16">
        <v>197</v>
      </c>
      <c r="H2" s="16">
        <v>192</v>
      </c>
      <c r="I2" s="16"/>
      <c r="J2" s="16"/>
      <c r="K2" s="19">
        <v>4</v>
      </c>
      <c r="L2" s="19">
        <v>785</v>
      </c>
      <c r="M2" s="20">
        <v>196.25</v>
      </c>
      <c r="N2" s="21">
        <v>2</v>
      </c>
      <c r="O2" s="22">
        <v>198.25</v>
      </c>
    </row>
    <row r="3" spans="1:17" x14ac:dyDescent="0.25">
      <c r="A3" s="12" t="s">
        <v>28</v>
      </c>
      <c r="B3" s="34" t="s">
        <v>44</v>
      </c>
      <c r="C3" s="14">
        <v>45017</v>
      </c>
      <c r="D3" s="15" t="s">
        <v>35</v>
      </c>
      <c r="E3" s="16">
        <v>109</v>
      </c>
      <c r="F3" s="16">
        <v>193</v>
      </c>
      <c r="G3" s="16">
        <v>192</v>
      </c>
      <c r="H3" s="16">
        <v>193</v>
      </c>
      <c r="I3" s="16"/>
      <c r="J3" s="16"/>
      <c r="K3" s="19">
        <v>4</v>
      </c>
      <c r="L3" s="19">
        <v>687</v>
      </c>
      <c r="M3" s="20">
        <v>171.75</v>
      </c>
      <c r="N3" s="21">
        <v>2</v>
      </c>
      <c r="O3" s="22">
        <v>173.75</v>
      </c>
    </row>
    <row r="4" spans="1:17" x14ac:dyDescent="0.25">
      <c r="A4" s="12" t="s">
        <v>41</v>
      </c>
      <c r="B4" s="34" t="s">
        <v>44</v>
      </c>
      <c r="C4" s="75">
        <v>45052</v>
      </c>
      <c r="D4" s="76" t="s">
        <v>35</v>
      </c>
      <c r="E4" s="64">
        <v>196</v>
      </c>
      <c r="F4" s="64">
        <v>199</v>
      </c>
      <c r="G4" s="64">
        <v>198</v>
      </c>
      <c r="H4" s="64">
        <v>193</v>
      </c>
      <c r="I4" s="64"/>
      <c r="J4" s="64"/>
      <c r="K4" s="77">
        <v>4</v>
      </c>
      <c r="L4" s="77">
        <v>786</v>
      </c>
      <c r="M4" s="78">
        <v>196.5</v>
      </c>
      <c r="N4" s="79">
        <v>2</v>
      </c>
      <c r="O4" s="80">
        <v>198.5</v>
      </c>
    </row>
    <row r="5" spans="1:17" x14ac:dyDescent="0.25">
      <c r="A5" s="63" t="s">
        <v>41</v>
      </c>
      <c r="B5" s="34" t="s">
        <v>44</v>
      </c>
      <c r="C5" s="75">
        <v>45080</v>
      </c>
      <c r="D5" s="76" t="s">
        <v>35</v>
      </c>
      <c r="E5" s="64">
        <v>194</v>
      </c>
      <c r="F5" s="64">
        <v>195</v>
      </c>
      <c r="G5" s="64">
        <v>195</v>
      </c>
      <c r="H5" s="64">
        <v>195</v>
      </c>
      <c r="I5" s="64"/>
      <c r="J5" s="64"/>
      <c r="K5" s="77">
        <v>4</v>
      </c>
      <c r="L5" s="77">
        <v>779</v>
      </c>
      <c r="M5" s="78">
        <v>194.75</v>
      </c>
      <c r="N5" s="79">
        <v>2</v>
      </c>
      <c r="O5" s="80">
        <v>196.75</v>
      </c>
    </row>
    <row r="6" spans="1:17" x14ac:dyDescent="0.25">
      <c r="A6" s="12" t="s">
        <v>41</v>
      </c>
      <c r="B6" s="13" t="s">
        <v>44</v>
      </c>
      <c r="C6" s="14">
        <v>45143</v>
      </c>
      <c r="D6" s="15" t="s">
        <v>35</v>
      </c>
      <c r="E6" s="16">
        <v>194</v>
      </c>
      <c r="F6" s="16">
        <v>192</v>
      </c>
      <c r="G6" s="16">
        <v>190</v>
      </c>
      <c r="H6" s="16">
        <v>192</v>
      </c>
      <c r="I6" s="16"/>
      <c r="J6" s="16"/>
      <c r="K6" s="19">
        <v>4</v>
      </c>
      <c r="L6" s="19">
        <v>768</v>
      </c>
      <c r="M6" s="20">
        <v>192</v>
      </c>
      <c r="N6" s="21">
        <v>2</v>
      </c>
      <c r="O6" s="22">
        <v>194</v>
      </c>
    </row>
    <row r="7" spans="1:17" x14ac:dyDescent="0.25">
      <c r="A7" s="12" t="s">
        <v>41</v>
      </c>
      <c r="B7" s="13" t="s">
        <v>44</v>
      </c>
      <c r="C7" s="14">
        <v>45185</v>
      </c>
      <c r="D7" s="15" t="s">
        <v>35</v>
      </c>
      <c r="E7" s="16">
        <v>191</v>
      </c>
      <c r="F7" s="16">
        <v>196</v>
      </c>
      <c r="G7" s="16">
        <v>196</v>
      </c>
      <c r="H7" s="16">
        <v>193</v>
      </c>
      <c r="I7" s="16"/>
      <c r="J7" s="16"/>
      <c r="K7" s="19">
        <v>4</v>
      </c>
      <c r="L7" s="19">
        <v>776</v>
      </c>
      <c r="M7" s="20">
        <v>194</v>
      </c>
      <c r="N7" s="21">
        <v>2</v>
      </c>
      <c r="O7" s="22">
        <v>196</v>
      </c>
    </row>
    <row r="9" spans="1:17" x14ac:dyDescent="0.25">
      <c r="K9" s="8">
        <f>SUM(K2:K8)</f>
        <v>24</v>
      </c>
      <c r="L9" s="8">
        <f>SUM(L2:L8)</f>
        <v>4581</v>
      </c>
      <c r="M9" s="7">
        <f>SUM(L9/K9)</f>
        <v>190.875</v>
      </c>
      <c r="N9" s="8">
        <f>SUM(N2:N8)</f>
        <v>12</v>
      </c>
      <c r="O9" s="11">
        <f>SUM(M9+N9)</f>
        <v>202.875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5:C5" name="Range1_5"/>
    <protectedRange algorithmName="SHA-512" hashValue="ON39YdpmFHfN9f47KpiRvqrKx0V9+erV1CNkpWzYhW/Qyc6aT8rEyCrvauWSYGZK2ia3o7vd3akF07acHAFpOA==" saltValue="yVW9XmDwTqEnmpSGai0KYg==" spinCount="100000" sqref="D5" name="Range1_1_1"/>
    <protectedRange algorithmName="SHA-512" hashValue="ON39YdpmFHfN9f47KpiRvqrKx0V9+erV1CNkpWzYhW/Qyc6aT8rEyCrvauWSYGZK2ia3o7vd3akF07acHAFpOA==" saltValue="yVW9XmDwTqEnmpSGai0KYg==" spinCount="100000" sqref="E5:J5" name="Range1_3_2"/>
  </protectedRanges>
  <conditionalFormatting sqref="I5">
    <cfRule type="top10" dxfId="13" priority="4" rank="1"/>
  </conditionalFormatting>
  <conditionalFormatting sqref="I5:J5">
    <cfRule type="cellIs" dxfId="12" priority="2" operator="greaterThanOrEqual">
      <formula>200</formula>
    </cfRule>
  </conditionalFormatting>
  <conditionalFormatting sqref="J5">
    <cfRule type="top10" dxfId="11" priority="3" rank="1"/>
  </conditionalFormatting>
  <hyperlinks>
    <hyperlink ref="Q1" location="'National Rankings'!A1" display="Back to Ranking" xr:uid="{59E8132D-146D-400C-B6E9-1E511F0A4DB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C6DBA0-B97C-48D1-B725-73295E12F90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C0EE4-1472-456E-BAC4-8ACE7E62F1C8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37" t="s">
        <v>41</v>
      </c>
      <c r="B2" s="13" t="s">
        <v>106</v>
      </c>
      <c r="C2" s="14">
        <v>45027</v>
      </c>
      <c r="D2" s="15" t="s">
        <v>25</v>
      </c>
      <c r="E2" s="16">
        <v>196</v>
      </c>
      <c r="F2" s="16">
        <v>195</v>
      </c>
      <c r="G2" s="16">
        <v>194</v>
      </c>
      <c r="H2" s="16"/>
      <c r="I2" s="16"/>
      <c r="J2" s="16"/>
      <c r="K2" s="19">
        <v>3</v>
      </c>
      <c r="L2" s="19">
        <v>585</v>
      </c>
      <c r="M2" s="20">
        <v>195</v>
      </c>
      <c r="N2" s="21">
        <v>3</v>
      </c>
      <c r="O2" s="22">
        <v>198</v>
      </c>
    </row>
    <row r="3" spans="1:17" x14ac:dyDescent="0.25">
      <c r="A3" s="12" t="s">
        <v>41</v>
      </c>
      <c r="B3" s="13" t="s">
        <v>106</v>
      </c>
      <c r="C3" s="14">
        <v>45031</v>
      </c>
      <c r="D3" s="15" t="s">
        <v>25</v>
      </c>
      <c r="E3" s="16">
        <v>194</v>
      </c>
      <c r="F3" s="16">
        <v>189</v>
      </c>
      <c r="G3" s="16">
        <v>193</v>
      </c>
      <c r="H3" s="16">
        <v>196.001</v>
      </c>
      <c r="I3" s="16"/>
      <c r="J3" s="16"/>
      <c r="K3" s="19">
        <v>4</v>
      </c>
      <c r="L3" s="19">
        <v>772.00099999999998</v>
      </c>
      <c r="M3" s="20">
        <v>193.00024999999999</v>
      </c>
      <c r="N3" s="21">
        <v>8</v>
      </c>
      <c r="O3" s="22">
        <v>201.00024999999999</v>
      </c>
    </row>
    <row r="5" spans="1:17" x14ac:dyDescent="0.25">
      <c r="K5" s="8">
        <f>SUM(K2:K4)</f>
        <v>7</v>
      </c>
      <c r="L5" s="8">
        <f>SUM(L2:L4)</f>
        <v>1357.001</v>
      </c>
      <c r="M5" s="7">
        <f>SUM(L5/K5)</f>
        <v>193.85728571428572</v>
      </c>
      <c r="N5" s="8">
        <f>SUM(N2:N4)</f>
        <v>11</v>
      </c>
      <c r="O5" s="11">
        <f>SUM(M5+N5)</f>
        <v>204.85728571428572</v>
      </c>
    </row>
  </sheetData>
  <hyperlinks>
    <hyperlink ref="Q1" location="'National Rankings'!A1" display="Back to Ranking" xr:uid="{49D4191C-63C5-4C71-AD72-4A81CC5235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82B88A8-1F65-4E51-87F4-B01FD510DA1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E8D75-40E9-47A8-874C-18E113076270}">
  <sheetPr codeName="Sheet43"/>
  <dimension ref="A1:Q1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37" t="s">
        <v>41</v>
      </c>
      <c r="B2" s="37" t="s">
        <v>22</v>
      </c>
      <c r="C2" s="14">
        <v>45011</v>
      </c>
      <c r="D2" s="37" t="s">
        <v>64</v>
      </c>
      <c r="E2" s="37">
        <v>195</v>
      </c>
      <c r="F2" s="37">
        <v>193</v>
      </c>
      <c r="G2" s="37">
        <v>198</v>
      </c>
      <c r="H2" s="37">
        <v>198</v>
      </c>
      <c r="I2" s="37"/>
      <c r="J2" s="37"/>
      <c r="K2" s="37">
        <v>4</v>
      </c>
      <c r="L2" s="37">
        <v>784</v>
      </c>
      <c r="M2" s="38">
        <v>196</v>
      </c>
      <c r="N2" s="37">
        <v>8</v>
      </c>
      <c r="O2" s="38">
        <v>204</v>
      </c>
    </row>
    <row r="3" spans="1:17" x14ac:dyDescent="0.25">
      <c r="A3" s="63" t="s">
        <v>41</v>
      </c>
      <c r="B3" s="34" t="s">
        <v>22</v>
      </c>
      <c r="C3" s="75">
        <v>45038</v>
      </c>
      <c r="D3" s="76" t="s">
        <v>64</v>
      </c>
      <c r="E3" s="16">
        <v>192</v>
      </c>
      <c r="F3" s="16">
        <v>197</v>
      </c>
      <c r="G3" s="16">
        <v>196</v>
      </c>
      <c r="H3" s="16">
        <v>191</v>
      </c>
      <c r="I3" s="16"/>
      <c r="J3" s="16"/>
      <c r="K3" s="77">
        <v>4</v>
      </c>
      <c r="L3" s="77">
        <v>776</v>
      </c>
      <c r="M3" s="78">
        <v>194</v>
      </c>
      <c r="N3" s="79">
        <v>5</v>
      </c>
      <c r="O3" s="80">
        <v>199</v>
      </c>
    </row>
    <row r="4" spans="1:17" x14ac:dyDescent="0.25">
      <c r="A4" s="63" t="s">
        <v>41</v>
      </c>
      <c r="B4" s="34" t="s">
        <v>22</v>
      </c>
      <c r="C4" s="75">
        <v>45039</v>
      </c>
      <c r="D4" s="76" t="s">
        <v>64</v>
      </c>
      <c r="E4" s="16">
        <v>193</v>
      </c>
      <c r="F4" s="16">
        <v>198</v>
      </c>
      <c r="G4" s="16">
        <v>195</v>
      </c>
      <c r="H4" s="16">
        <v>196</v>
      </c>
      <c r="I4" s="16"/>
      <c r="J4" s="16"/>
      <c r="K4" s="77">
        <v>4</v>
      </c>
      <c r="L4" s="77">
        <v>782</v>
      </c>
      <c r="M4" s="78">
        <v>195.5</v>
      </c>
      <c r="N4" s="79">
        <v>5</v>
      </c>
      <c r="O4" s="80">
        <v>200.5</v>
      </c>
    </row>
    <row r="5" spans="1:17" x14ac:dyDescent="0.25">
      <c r="A5" s="63" t="s">
        <v>41</v>
      </c>
      <c r="B5" s="34" t="s">
        <v>22</v>
      </c>
      <c r="C5" s="75">
        <v>45066</v>
      </c>
      <c r="D5" s="76" t="s">
        <v>64</v>
      </c>
      <c r="E5" s="16">
        <v>193</v>
      </c>
      <c r="F5" s="16">
        <v>197</v>
      </c>
      <c r="G5" s="16">
        <v>196</v>
      </c>
      <c r="H5" s="16">
        <v>197</v>
      </c>
      <c r="I5" s="16"/>
      <c r="J5" s="16"/>
      <c r="K5" s="77">
        <v>4</v>
      </c>
      <c r="L5" s="77">
        <v>783</v>
      </c>
      <c r="M5" s="78">
        <v>195.75</v>
      </c>
      <c r="N5" s="79">
        <v>6</v>
      </c>
      <c r="O5" s="80">
        <v>201.75</v>
      </c>
    </row>
    <row r="6" spans="1:17" x14ac:dyDescent="0.25">
      <c r="A6" s="12" t="s">
        <v>41</v>
      </c>
      <c r="B6" s="34" t="s">
        <v>22</v>
      </c>
      <c r="C6" s="75">
        <v>45101</v>
      </c>
      <c r="D6" s="76" t="s">
        <v>64</v>
      </c>
      <c r="E6" s="16">
        <v>193</v>
      </c>
      <c r="F6" s="16">
        <v>195</v>
      </c>
      <c r="G6" s="16">
        <v>192</v>
      </c>
      <c r="H6" s="16">
        <v>190</v>
      </c>
      <c r="I6" s="16">
        <v>193</v>
      </c>
      <c r="J6" s="16">
        <v>195</v>
      </c>
      <c r="K6" s="77">
        <v>6</v>
      </c>
      <c r="L6" s="77">
        <v>1158</v>
      </c>
      <c r="M6" s="78">
        <v>193</v>
      </c>
      <c r="N6" s="79">
        <v>4</v>
      </c>
      <c r="O6" s="80">
        <v>197</v>
      </c>
    </row>
    <row r="7" spans="1:17" x14ac:dyDescent="0.25">
      <c r="A7" s="12" t="s">
        <v>41</v>
      </c>
      <c r="B7" s="34" t="s">
        <v>22</v>
      </c>
      <c r="C7" s="75">
        <v>45102</v>
      </c>
      <c r="D7" s="76" t="s">
        <v>64</v>
      </c>
      <c r="E7" s="16">
        <v>196</v>
      </c>
      <c r="F7" s="16">
        <v>196</v>
      </c>
      <c r="G7" s="16">
        <v>198</v>
      </c>
      <c r="H7" s="16">
        <v>196</v>
      </c>
      <c r="I7" s="16"/>
      <c r="J7" s="16"/>
      <c r="K7" s="77">
        <v>4</v>
      </c>
      <c r="L7" s="77">
        <v>786</v>
      </c>
      <c r="M7" s="78">
        <v>196.5</v>
      </c>
      <c r="N7" s="79">
        <v>4</v>
      </c>
      <c r="O7" s="80">
        <v>200.5</v>
      </c>
    </row>
    <row r="8" spans="1:17" x14ac:dyDescent="0.25">
      <c r="A8" s="12" t="s">
        <v>41</v>
      </c>
      <c r="B8" s="13" t="s">
        <v>22</v>
      </c>
      <c r="C8" s="14">
        <v>45122</v>
      </c>
      <c r="D8" s="15" t="s">
        <v>25</v>
      </c>
      <c r="E8" s="16">
        <v>198</v>
      </c>
      <c r="F8" s="16">
        <v>198</v>
      </c>
      <c r="G8" s="16">
        <v>197</v>
      </c>
      <c r="H8" s="16">
        <v>196</v>
      </c>
      <c r="I8" s="16">
        <v>195</v>
      </c>
      <c r="J8" s="16">
        <v>196</v>
      </c>
      <c r="K8" s="19">
        <v>6</v>
      </c>
      <c r="L8" s="19">
        <v>1180</v>
      </c>
      <c r="M8" s="20">
        <v>196.66666666666666</v>
      </c>
      <c r="N8" s="21">
        <v>6</v>
      </c>
      <c r="O8" s="22">
        <v>202.66666666666666</v>
      </c>
    </row>
    <row r="9" spans="1:17" x14ac:dyDescent="0.25">
      <c r="A9" s="12" t="s">
        <v>28</v>
      </c>
      <c r="B9" s="13" t="s">
        <v>22</v>
      </c>
      <c r="C9" s="14">
        <v>45171</v>
      </c>
      <c r="D9" s="15" t="s">
        <v>138</v>
      </c>
      <c r="E9" s="16">
        <v>191</v>
      </c>
      <c r="F9" s="16">
        <v>193</v>
      </c>
      <c r="G9" s="16">
        <v>192</v>
      </c>
      <c r="H9" s="16">
        <v>194</v>
      </c>
      <c r="I9" s="16">
        <v>198</v>
      </c>
      <c r="J9" s="16">
        <v>192</v>
      </c>
      <c r="K9" s="19">
        <v>6</v>
      </c>
      <c r="L9" s="19">
        <v>1160</v>
      </c>
      <c r="M9" s="20">
        <v>193.33333333333334</v>
      </c>
      <c r="N9" s="21">
        <v>4</v>
      </c>
      <c r="O9" s="22">
        <v>197.33333333333334</v>
      </c>
    </row>
    <row r="10" spans="1:17" x14ac:dyDescent="0.25">
      <c r="A10" s="12" t="s">
        <v>41</v>
      </c>
      <c r="B10" s="13" t="s">
        <v>22</v>
      </c>
      <c r="C10" s="14">
        <v>45192</v>
      </c>
      <c r="D10" s="15" t="s">
        <v>64</v>
      </c>
      <c r="E10" s="16">
        <v>198</v>
      </c>
      <c r="F10" s="16">
        <v>191</v>
      </c>
      <c r="G10" s="16">
        <v>197</v>
      </c>
      <c r="H10" s="16">
        <v>197</v>
      </c>
      <c r="I10" s="16">
        <v>195</v>
      </c>
      <c r="J10" s="16">
        <v>198</v>
      </c>
      <c r="K10" s="19">
        <v>6</v>
      </c>
      <c r="L10" s="19">
        <v>1176</v>
      </c>
      <c r="M10" s="20">
        <v>196</v>
      </c>
      <c r="N10" s="21">
        <v>4</v>
      </c>
      <c r="O10" s="22">
        <v>200</v>
      </c>
    </row>
    <row r="11" spans="1:17" x14ac:dyDescent="0.25">
      <c r="A11" s="12" t="s">
        <v>41</v>
      </c>
      <c r="B11" s="13" t="s">
        <v>22</v>
      </c>
      <c r="C11" s="14">
        <v>45193</v>
      </c>
      <c r="D11" s="15" t="s">
        <v>64</v>
      </c>
      <c r="E11" s="16">
        <v>194</v>
      </c>
      <c r="F11" s="16">
        <v>194</v>
      </c>
      <c r="G11" s="16">
        <v>195</v>
      </c>
      <c r="H11" s="16">
        <v>193</v>
      </c>
      <c r="I11" s="16"/>
      <c r="J11" s="16"/>
      <c r="K11" s="19">
        <v>4</v>
      </c>
      <c r="L11" s="19">
        <v>776</v>
      </c>
      <c r="M11" s="20">
        <v>194</v>
      </c>
      <c r="N11" s="21">
        <v>2</v>
      </c>
      <c r="O11" s="22">
        <v>196</v>
      </c>
    </row>
    <row r="12" spans="1:17" x14ac:dyDescent="0.25">
      <c r="A12" s="12" t="s">
        <v>41</v>
      </c>
      <c r="B12" s="13" t="s">
        <v>22</v>
      </c>
      <c r="C12" s="14">
        <v>45227</v>
      </c>
      <c r="D12" s="15" t="s">
        <v>64</v>
      </c>
      <c r="E12" s="45">
        <v>200</v>
      </c>
      <c r="F12" s="16">
        <v>196</v>
      </c>
      <c r="G12" s="16">
        <v>198</v>
      </c>
      <c r="H12" s="16">
        <v>195</v>
      </c>
      <c r="I12" s="16"/>
      <c r="J12" s="16"/>
      <c r="K12" s="19">
        <v>4</v>
      </c>
      <c r="L12" s="19">
        <v>789</v>
      </c>
      <c r="M12" s="20">
        <v>197.25</v>
      </c>
      <c r="N12" s="21">
        <v>3</v>
      </c>
      <c r="O12" s="22">
        <v>200.25</v>
      </c>
    </row>
    <row r="13" spans="1:17" x14ac:dyDescent="0.25">
      <c r="A13" s="12" t="s">
        <v>41</v>
      </c>
      <c r="B13" s="13" t="s">
        <v>22</v>
      </c>
      <c r="C13" s="14">
        <v>45248</v>
      </c>
      <c r="D13" s="15" t="s">
        <v>25</v>
      </c>
      <c r="E13" s="16">
        <v>192</v>
      </c>
      <c r="F13" s="16">
        <v>195.001</v>
      </c>
      <c r="G13" s="16">
        <v>194</v>
      </c>
      <c r="H13" s="16">
        <v>198</v>
      </c>
      <c r="I13" s="16"/>
      <c r="J13" s="16"/>
      <c r="K13" s="19">
        <v>4</v>
      </c>
      <c r="L13" s="19">
        <v>779.00099999999998</v>
      </c>
      <c r="M13" s="20">
        <v>194.75024999999999</v>
      </c>
      <c r="N13" s="21">
        <v>9</v>
      </c>
      <c r="O13" s="22">
        <v>203.75024999999999</v>
      </c>
    </row>
    <row r="14" spans="1:17" x14ac:dyDescent="0.25">
      <c r="A14" s="12" t="s">
        <v>41</v>
      </c>
      <c r="B14" s="13" t="s">
        <v>22</v>
      </c>
      <c r="C14" s="14">
        <v>45249</v>
      </c>
      <c r="D14" s="15" t="s">
        <v>26</v>
      </c>
      <c r="E14" s="16">
        <v>199</v>
      </c>
      <c r="F14" s="16">
        <v>199</v>
      </c>
      <c r="G14" s="16">
        <v>199</v>
      </c>
      <c r="H14" s="16">
        <v>195</v>
      </c>
      <c r="I14" s="16"/>
      <c r="J14" s="16"/>
      <c r="K14" s="19">
        <v>4</v>
      </c>
      <c r="L14" s="19">
        <v>792</v>
      </c>
      <c r="M14" s="20">
        <v>198</v>
      </c>
      <c r="N14" s="21">
        <v>11</v>
      </c>
      <c r="O14" s="22">
        <v>209</v>
      </c>
    </row>
    <row r="15" spans="1:17" x14ac:dyDescent="0.25">
      <c r="A15" s="24"/>
      <c r="B15" s="25"/>
      <c r="C15" s="26"/>
      <c r="D15" s="27"/>
      <c r="E15" s="28"/>
      <c r="F15" s="28"/>
      <c r="G15" s="28"/>
      <c r="H15" s="28"/>
      <c r="I15" s="28"/>
      <c r="J15" s="28"/>
      <c r="K15" s="29"/>
      <c r="L15" s="29"/>
      <c r="M15" s="30"/>
      <c r="N15" s="31"/>
      <c r="O15" s="32"/>
    </row>
    <row r="16" spans="1:17" x14ac:dyDescent="0.25">
      <c r="K16" s="8">
        <f>SUM(K2:K15)</f>
        <v>60</v>
      </c>
      <c r="L16" s="8">
        <f>SUM(L2:L15)</f>
        <v>11721.001</v>
      </c>
      <c r="M16" s="7">
        <f>SUM(L16/K16)</f>
        <v>195.35001666666668</v>
      </c>
      <c r="N16" s="8">
        <f>SUM(N2:N15)</f>
        <v>71</v>
      </c>
      <c r="O16" s="11">
        <f>SUM(M16+N16)</f>
        <v>266.35001666666665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15:J15 B15:C15" name="Range1_5_3"/>
    <protectedRange algorithmName="SHA-512" hashValue="ON39YdpmFHfN9f47KpiRvqrKx0V9+erV1CNkpWzYhW/Qyc6aT8rEyCrvauWSYGZK2ia3o7vd3akF07acHAFpOA==" saltValue="yVW9XmDwTqEnmpSGai0KYg==" spinCount="100000" sqref="D15" name="Range1_1_3_3"/>
    <protectedRange algorithmName="SHA-512" hashValue="ON39YdpmFHfN9f47KpiRvqrKx0V9+erV1CNkpWzYhW/Qyc6aT8rEyCrvauWSYGZK2ia3o7vd3akF07acHAFpOA==" saltValue="yVW9XmDwTqEnmpSGai0KYg==" spinCount="100000" sqref="I9:J9 B9:C9 B10:C11 I10:J11" name="Range1_69"/>
    <protectedRange algorithmName="SHA-512" hashValue="ON39YdpmFHfN9f47KpiRvqrKx0V9+erV1CNkpWzYhW/Qyc6aT8rEyCrvauWSYGZK2ia3o7vd3akF07acHAFpOA==" saltValue="yVW9XmDwTqEnmpSGai0KYg==" spinCount="100000" sqref="D9 D10:D11" name="Range1_1_33"/>
    <protectedRange algorithmName="SHA-512" hashValue="ON39YdpmFHfN9f47KpiRvqrKx0V9+erV1CNkpWzYhW/Qyc6aT8rEyCrvauWSYGZK2ia3o7vd3akF07acHAFpOA==" saltValue="yVW9XmDwTqEnmpSGai0KYg==" spinCount="100000" sqref="E9:H9 E10:H11" name="Range1_3_19"/>
  </protectedRanges>
  <conditionalFormatting sqref="E15">
    <cfRule type="top10" dxfId="10" priority="158" rank="1"/>
  </conditionalFormatting>
  <conditionalFormatting sqref="F15">
    <cfRule type="top10" dxfId="9" priority="156" rank="1"/>
  </conditionalFormatting>
  <conditionalFormatting sqref="G15">
    <cfRule type="top10" dxfId="8" priority="154" rank="1"/>
  </conditionalFormatting>
  <conditionalFormatting sqref="H15">
    <cfRule type="top10" dxfId="7" priority="150" rank="1"/>
  </conditionalFormatting>
  <conditionalFormatting sqref="I15">
    <cfRule type="top10" dxfId="6" priority="148" rank="1"/>
  </conditionalFormatting>
  <conditionalFormatting sqref="J15">
    <cfRule type="top10" dxfId="5" priority="152" rank="1"/>
  </conditionalFormatting>
  <hyperlinks>
    <hyperlink ref="Q1" location="'National Rankings'!A1" display="Back to Ranking" xr:uid="{59ECEB76-2201-40F4-B397-76031B879C1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FFDDD46-0112-4B43-96EB-8FB7407788B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35251-B393-428B-96DC-8D6829021685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232</v>
      </c>
      <c r="C2" s="14">
        <v>44612</v>
      </c>
      <c r="D2" s="15" t="s">
        <v>43</v>
      </c>
      <c r="E2" s="16">
        <v>152</v>
      </c>
      <c r="F2" s="16">
        <v>160</v>
      </c>
      <c r="G2" s="16"/>
      <c r="H2" s="16"/>
      <c r="I2" s="16"/>
      <c r="J2" s="16"/>
      <c r="K2" s="19">
        <v>2</v>
      </c>
      <c r="L2" s="19">
        <v>312</v>
      </c>
      <c r="M2" s="20">
        <v>156</v>
      </c>
      <c r="N2" s="21">
        <v>4</v>
      </c>
      <c r="O2" s="22">
        <v>160</v>
      </c>
    </row>
    <row r="4" spans="1:17" x14ac:dyDescent="0.25">
      <c r="K4" s="8">
        <f>SUM(K2:K3)</f>
        <v>2</v>
      </c>
      <c r="L4" s="8">
        <f>SUM(L2:L3)</f>
        <v>312</v>
      </c>
      <c r="M4" s="7">
        <f>SUM(L4/K4)</f>
        <v>156</v>
      </c>
      <c r="N4" s="8">
        <f>SUM(N2:N3)</f>
        <v>4</v>
      </c>
      <c r="O4" s="11">
        <f>SUM(M4+N4)</f>
        <v>160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2_4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2:J2" name="Range1_3_1_3"/>
  </protectedRanges>
  <conditionalFormatting sqref="G2">
    <cfRule type="top10" dxfId="318" priority="2" rank="1"/>
  </conditionalFormatting>
  <conditionalFormatting sqref="H2">
    <cfRule type="top10" dxfId="317" priority="3" rank="1"/>
  </conditionalFormatting>
  <conditionalFormatting sqref="I2">
    <cfRule type="top10" dxfId="316" priority="4" rank="1"/>
  </conditionalFormatting>
  <conditionalFormatting sqref="J2">
    <cfRule type="top10" dxfId="315" priority="5" rank="1"/>
  </conditionalFormatting>
  <hyperlinks>
    <hyperlink ref="Q1" location="'National Rankings'!A1" display="Back to Ranking" xr:uid="{A4CA3E79-514C-4380-9514-05BEA271C58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8D9A004-21E3-4B22-A382-C2565239E83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562E3-82CB-4F8A-A633-0E2EC50E4A0B}"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28</v>
      </c>
      <c r="B2" s="13" t="s">
        <v>93</v>
      </c>
      <c r="C2" s="14">
        <v>45024</v>
      </c>
      <c r="D2" s="15" t="s">
        <v>94</v>
      </c>
      <c r="E2" s="16">
        <v>194.001</v>
      </c>
      <c r="F2" s="16">
        <v>194.00200000000001</v>
      </c>
      <c r="G2" s="16">
        <v>192</v>
      </c>
      <c r="H2" s="16"/>
      <c r="I2" s="16"/>
      <c r="J2" s="16"/>
      <c r="K2" s="19">
        <v>3</v>
      </c>
      <c r="L2" s="19">
        <v>580.00300000000004</v>
      </c>
      <c r="M2" s="20">
        <f>L2/K2</f>
        <v>193.33433333333335</v>
      </c>
      <c r="N2" s="21">
        <v>3</v>
      </c>
      <c r="O2" s="22">
        <f>M2+N2</f>
        <v>196.33433333333335</v>
      </c>
    </row>
    <row r="3" spans="1:17" x14ac:dyDescent="0.25">
      <c r="A3" s="63" t="s">
        <v>28</v>
      </c>
      <c r="B3" s="34" t="s">
        <v>93</v>
      </c>
      <c r="C3" s="75">
        <v>45052</v>
      </c>
      <c r="D3" s="76" t="s">
        <v>94</v>
      </c>
      <c r="E3" s="64">
        <v>192.00069999999999</v>
      </c>
      <c r="F3" s="64">
        <v>194.00059999999999</v>
      </c>
      <c r="G3" s="64">
        <v>196.00059999999999</v>
      </c>
      <c r="H3" s="64"/>
      <c r="I3" s="64"/>
      <c r="J3" s="64"/>
      <c r="K3" s="77">
        <f>COUNT(E3:J3)</f>
        <v>3</v>
      </c>
      <c r="L3" s="77">
        <f>SUM(E3:J3)</f>
        <v>582.00189999999998</v>
      </c>
      <c r="M3" s="78">
        <f>IFERROR(L3/K3,0)</f>
        <v>194.00063333333333</v>
      </c>
      <c r="N3" s="79">
        <v>2</v>
      </c>
      <c r="O3" s="80">
        <f>SUM(M3+N3)</f>
        <v>196.00063333333333</v>
      </c>
    </row>
    <row r="4" spans="1:17" x14ac:dyDescent="0.25">
      <c r="A4" s="12" t="s">
        <v>28</v>
      </c>
      <c r="B4" s="13" t="s">
        <v>194</v>
      </c>
      <c r="C4" s="14">
        <v>45087</v>
      </c>
      <c r="D4" s="15" t="s">
        <v>94</v>
      </c>
      <c r="E4" s="16">
        <v>195.001</v>
      </c>
      <c r="F4" s="64">
        <v>193.001</v>
      </c>
      <c r="G4" s="64">
        <v>197.00299999999999</v>
      </c>
      <c r="H4" s="64"/>
      <c r="I4" s="16"/>
      <c r="J4" s="16"/>
      <c r="K4" s="19">
        <v>3</v>
      </c>
      <c r="L4" s="19">
        <v>585.005</v>
      </c>
      <c r="M4" s="20">
        <v>195.00166666666667</v>
      </c>
      <c r="N4" s="21">
        <v>2</v>
      </c>
      <c r="O4" s="22">
        <v>197.00166666666667</v>
      </c>
    </row>
    <row r="5" spans="1:17" x14ac:dyDescent="0.25">
      <c r="A5" s="12" t="s">
        <v>41</v>
      </c>
      <c r="B5" s="13" t="s">
        <v>93</v>
      </c>
      <c r="C5" s="14">
        <v>45115</v>
      </c>
      <c r="D5" s="15" t="s">
        <v>94</v>
      </c>
      <c r="E5" s="16">
        <v>197.001</v>
      </c>
      <c r="F5" s="16">
        <v>197.00020000000001</v>
      </c>
      <c r="G5" s="16">
        <v>196.0001</v>
      </c>
      <c r="H5" s="16"/>
      <c r="I5" s="16"/>
      <c r="J5" s="16"/>
      <c r="K5" s="19">
        <v>3</v>
      </c>
      <c r="L5" s="19">
        <v>590.00130000000001</v>
      </c>
      <c r="M5" s="20">
        <v>196.6671</v>
      </c>
      <c r="N5" s="21">
        <v>2</v>
      </c>
      <c r="O5" s="22">
        <v>198.6671</v>
      </c>
    </row>
    <row r="6" spans="1:17" x14ac:dyDescent="0.25">
      <c r="A6" s="12" t="s">
        <v>41</v>
      </c>
      <c r="B6" s="13" t="s">
        <v>93</v>
      </c>
      <c r="C6" s="14">
        <v>45213</v>
      </c>
      <c r="D6" s="15" t="s">
        <v>94</v>
      </c>
      <c r="E6" s="16">
        <v>196.00049999999999</v>
      </c>
      <c r="F6" s="16">
        <v>196.00030000000001</v>
      </c>
      <c r="G6" s="16">
        <v>195.00049999999999</v>
      </c>
      <c r="H6" s="16"/>
      <c r="I6" s="16"/>
      <c r="J6" s="16"/>
      <c r="K6" s="19">
        <v>3</v>
      </c>
      <c r="L6" s="19">
        <v>587.00130000000001</v>
      </c>
      <c r="M6" s="20">
        <v>195.6671</v>
      </c>
      <c r="N6" s="21">
        <v>2</v>
      </c>
      <c r="O6" s="22">
        <v>197.6671</v>
      </c>
    </row>
    <row r="8" spans="1:17" x14ac:dyDescent="0.25">
      <c r="K8" s="8">
        <f>SUM(K2:K7)</f>
        <v>15</v>
      </c>
      <c r="L8" s="8">
        <f>SUM(L2:L7)</f>
        <v>2924.0124999999998</v>
      </c>
      <c r="M8" s="7">
        <f>SUM(L8/K8)</f>
        <v>194.93416666666664</v>
      </c>
      <c r="N8" s="8">
        <f>SUM(N2:N7)</f>
        <v>11</v>
      </c>
      <c r="O8" s="11">
        <f>SUM(M8+N8)</f>
        <v>205.93416666666664</v>
      </c>
    </row>
  </sheetData>
  <protectedRanges>
    <protectedRange algorithmName="SHA-512" hashValue="ON39YdpmFHfN9f47KpiRvqrKx0V9+erV1CNkpWzYhW/Qyc6aT8rEyCrvauWSYGZK2ia3o7vd3akF07acHAFpOA==" saltValue="yVW9XmDwTqEnmpSGai0KYg==" spinCount="100000" sqref="I5:J5 B5:C5" name="Range1_10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I6:J6 B6:C6" name="Range1_7"/>
    <protectedRange algorithmName="SHA-512" hashValue="ON39YdpmFHfN9f47KpiRvqrKx0V9+erV1CNkpWzYhW/Qyc6aT8rEyCrvauWSYGZK2ia3o7vd3akF07acHAFpOA==" saltValue="yVW9XmDwTqEnmpSGai0KYg==" spinCount="100000" sqref="D6" name="Range1_1_4"/>
    <protectedRange algorithmName="SHA-512" hashValue="ON39YdpmFHfN9f47KpiRvqrKx0V9+erV1CNkpWzYhW/Qyc6aT8rEyCrvauWSYGZK2ia3o7vd3akF07acHAFpOA==" saltValue="yVW9XmDwTqEnmpSGai0KYg==" spinCount="100000" sqref="E6:H6" name="Range1_3_1"/>
  </protectedRanges>
  <conditionalFormatting sqref="H2">
    <cfRule type="top10" dxfId="258" priority="13" rank="1"/>
  </conditionalFormatting>
  <conditionalFormatting sqref="H5:H6">
    <cfRule type="top10" dxfId="257" priority="4" rank="1"/>
  </conditionalFormatting>
  <conditionalFormatting sqref="H2:J2">
    <cfRule type="cellIs" dxfId="256" priority="9" operator="greaterThanOrEqual">
      <formula>193</formula>
    </cfRule>
  </conditionalFormatting>
  <conditionalFormatting sqref="H5:J6">
    <cfRule type="cellIs" dxfId="255" priority="1" operator="greaterThanOrEqual">
      <formula>200</formula>
    </cfRule>
  </conditionalFormatting>
  <conditionalFormatting sqref="I2">
    <cfRule type="top10" dxfId="254" priority="14" rank="1"/>
  </conditionalFormatting>
  <conditionalFormatting sqref="I5:I6">
    <cfRule type="top10" dxfId="253" priority="3" rank="1"/>
    <cfRule type="top10" dxfId="252" priority="8" rank="1"/>
  </conditionalFormatting>
  <conditionalFormatting sqref="J2">
    <cfRule type="top10" dxfId="251" priority="15" rank="1"/>
  </conditionalFormatting>
  <conditionalFormatting sqref="J5:J6">
    <cfRule type="top10" dxfId="250" priority="2" rank="1"/>
  </conditionalFormatting>
  <dataValidations count="1">
    <dataValidation type="list" allowBlank="1" showInputMessage="1" showErrorMessage="1" sqref="B2:B5 B6" xr:uid="{071138F7-D5F4-4593-934D-D0B62BBD180B}">
      <formula1>$G$2:$G$7</formula1>
    </dataValidation>
  </dataValidations>
  <hyperlinks>
    <hyperlink ref="Q1" location="'National Rankings'!A1" display="Back to Ranking" xr:uid="{A347C4BA-A9F9-4F0A-AF75-36709197AB1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C0903C7-D3D5-477B-9F6D-8AC8EF063EE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B7FC2-233D-42E0-B191-05683D50C988}">
  <dimension ref="A1:Q1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28</v>
      </c>
      <c r="B2" s="13" t="s">
        <v>91</v>
      </c>
      <c r="C2" s="14">
        <v>45017</v>
      </c>
      <c r="D2" s="15" t="s">
        <v>35</v>
      </c>
      <c r="E2" s="16">
        <v>194</v>
      </c>
      <c r="F2" s="16">
        <v>191</v>
      </c>
      <c r="G2" s="16">
        <v>194</v>
      </c>
      <c r="H2" s="16">
        <v>194</v>
      </c>
      <c r="I2" s="16"/>
      <c r="J2" s="16"/>
      <c r="K2" s="19">
        <v>4</v>
      </c>
      <c r="L2" s="19">
        <v>773</v>
      </c>
      <c r="M2" s="20">
        <v>193.25</v>
      </c>
      <c r="N2" s="21">
        <v>2</v>
      </c>
      <c r="O2" s="22">
        <v>195.25</v>
      </c>
    </row>
    <row r="3" spans="1:17" x14ac:dyDescent="0.25">
      <c r="A3" s="12" t="s">
        <v>28</v>
      </c>
      <c r="B3" s="13" t="s">
        <v>91</v>
      </c>
      <c r="C3" s="14">
        <v>44996</v>
      </c>
      <c r="D3" s="15" t="s">
        <v>70</v>
      </c>
      <c r="E3" s="16">
        <v>198</v>
      </c>
      <c r="F3" s="16">
        <v>196</v>
      </c>
      <c r="G3" s="16">
        <v>196.01</v>
      </c>
      <c r="H3" s="16">
        <v>197</v>
      </c>
      <c r="I3" s="16"/>
      <c r="J3" s="16"/>
      <c r="K3" s="19">
        <v>4</v>
      </c>
      <c r="L3" s="19">
        <v>787.01</v>
      </c>
      <c r="M3" s="20">
        <v>196.7525</v>
      </c>
      <c r="N3" s="21">
        <v>8</v>
      </c>
      <c r="O3" s="22">
        <v>204.7525</v>
      </c>
    </row>
    <row r="4" spans="1:17" x14ac:dyDescent="0.25">
      <c r="A4" s="12" t="s">
        <v>41</v>
      </c>
      <c r="B4" s="13" t="s">
        <v>91</v>
      </c>
      <c r="C4" s="75">
        <v>45052</v>
      </c>
      <c r="D4" s="76" t="s">
        <v>35</v>
      </c>
      <c r="E4" s="64">
        <v>197</v>
      </c>
      <c r="F4" s="64">
        <v>192</v>
      </c>
      <c r="G4" s="64">
        <v>197</v>
      </c>
      <c r="H4" s="64">
        <v>196</v>
      </c>
      <c r="I4" s="64"/>
      <c r="J4" s="64"/>
      <c r="K4" s="77">
        <v>4</v>
      </c>
      <c r="L4" s="77">
        <v>782</v>
      </c>
      <c r="M4" s="78">
        <v>195.5</v>
      </c>
      <c r="N4" s="79">
        <v>2</v>
      </c>
      <c r="O4" s="80">
        <v>197.5</v>
      </c>
    </row>
    <row r="5" spans="1:17" x14ac:dyDescent="0.25">
      <c r="A5" s="12" t="s">
        <v>41</v>
      </c>
      <c r="B5" s="13" t="s">
        <v>91</v>
      </c>
      <c r="C5" s="14">
        <v>45059</v>
      </c>
      <c r="D5" s="14" t="s">
        <v>147</v>
      </c>
      <c r="E5" s="64">
        <v>192</v>
      </c>
      <c r="F5" s="64">
        <v>193</v>
      </c>
      <c r="G5" s="64">
        <v>197</v>
      </c>
      <c r="H5" s="64">
        <v>196</v>
      </c>
      <c r="I5" s="16"/>
      <c r="J5" s="16"/>
      <c r="K5" s="19">
        <v>4</v>
      </c>
      <c r="L5" s="19">
        <v>778</v>
      </c>
      <c r="M5" s="20">
        <v>194.5</v>
      </c>
      <c r="N5" s="21">
        <v>2</v>
      </c>
      <c r="O5" s="22">
        <v>196.5</v>
      </c>
    </row>
    <row r="6" spans="1:17" x14ac:dyDescent="0.25">
      <c r="A6" s="63" t="s">
        <v>41</v>
      </c>
      <c r="B6" s="13" t="s">
        <v>91</v>
      </c>
      <c r="C6" s="75">
        <v>45080</v>
      </c>
      <c r="D6" s="76" t="s">
        <v>35</v>
      </c>
      <c r="E6" s="64">
        <v>194</v>
      </c>
      <c r="F6" s="64">
        <v>189</v>
      </c>
      <c r="G6" s="64">
        <v>196</v>
      </c>
      <c r="H6" s="64">
        <v>192</v>
      </c>
      <c r="I6" s="64"/>
      <c r="J6" s="64"/>
      <c r="K6" s="77">
        <v>4</v>
      </c>
      <c r="L6" s="77">
        <v>771</v>
      </c>
      <c r="M6" s="78">
        <v>192.75</v>
      </c>
      <c r="N6" s="79">
        <v>2</v>
      </c>
      <c r="O6" s="80">
        <v>194.75</v>
      </c>
    </row>
    <row r="7" spans="1:17" x14ac:dyDescent="0.25">
      <c r="A7" s="12" t="s">
        <v>28</v>
      </c>
      <c r="B7" s="13" t="s">
        <v>91</v>
      </c>
      <c r="C7" s="14">
        <v>45087</v>
      </c>
      <c r="D7" s="15" t="s">
        <v>70</v>
      </c>
      <c r="E7" s="16">
        <v>194</v>
      </c>
      <c r="F7" s="16">
        <v>194</v>
      </c>
      <c r="G7" s="16">
        <v>193</v>
      </c>
      <c r="H7" s="16">
        <v>186</v>
      </c>
      <c r="I7" s="16"/>
      <c r="J7" s="16"/>
      <c r="K7" s="19">
        <v>4</v>
      </c>
      <c r="L7" s="19">
        <v>767</v>
      </c>
      <c r="M7" s="20">
        <v>191.75</v>
      </c>
      <c r="N7" s="21">
        <v>2</v>
      </c>
      <c r="O7" s="22">
        <v>193.75</v>
      </c>
    </row>
    <row r="8" spans="1:17" x14ac:dyDescent="0.25">
      <c r="A8" s="12" t="s">
        <v>41</v>
      </c>
      <c r="B8" s="13" t="s">
        <v>91</v>
      </c>
      <c r="C8" s="14">
        <v>45108</v>
      </c>
      <c r="D8" s="15" t="s">
        <v>35</v>
      </c>
      <c r="E8" s="16">
        <v>194</v>
      </c>
      <c r="F8" s="16">
        <v>192</v>
      </c>
      <c r="G8" s="16">
        <v>194</v>
      </c>
      <c r="H8" s="16">
        <v>195</v>
      </c>
      <c r="I8" s="16"/>
      <c r="J8" s="16"/>
      <c r="K8" s="19">
        <v>4</v>
      </c>
      <c r="L8" s="19">
        <v>775</v>
      </c>
      <c r="M8" s="20">
        <v>193.75</v>
      </c>
      <c r="N8" s="21">
        <v>2</v>
      </c>
      <c r="O8" s="22">
        <v>195.75</v>
      </c>
    </row>
    <row r="9" spans="1:17" x14ac:dyDescent="0.25">
      <c r="A9" s="12" t="s">
        <v>28</v>
      </c>
      <c r="B9" s="13" t="s">
        <v>91</v>
      </c>
      <c r="C9" s="14">
        <v>45115</v>
      </c>
      <c r="D9" s="15" t="s">
        <v>70</v>
      </c>
      <c r="E9" s="16">
        <v>197</v>
      </c>
      <c r="F9" s="16">
        <v>196</v>
      </c>
      <c r="G9" s="16">
        <v>197</v>
      </c>
      <c r="H9" s="16">
        <v>199</v>
      </c>
      <c r="I9" s="16"/>
      <c r="J9" s="16"/>
      <c r="K9" s="19">
        <v>4</v>
      </c>
      <c r="L9" s="19">
        <v>789</v>
      </c>
      <c r="M9" s="20">
        <v>197.25</v>
      </c>
      <c r="N9" s="21">
        <v>3</v>
      </c>
      <c r="O9" s="22">
        <v>200.25</v>
      </c>
    </row>
    <row r="10" spans="1:17" x14ac:dyDescent="0.25">
      <c r="A10" s="12" t="s">
        <v>41</v>
      </c>
      <c r="B10" s="13" t="s">
        <v>91</v>
      </c>
      <c r="C10" s="14">
        <v>45143</v>
      </c>
      <c r="D10" s="15" t="s">
        <v>35</v>
      </c>
      <c r="E10" s="16">
        <v>198</v>
      </c>
      <c r="F10" s="16">
        <v>198</v>
      </c>
      <c r="G10" s="16">
        <v>194</v>
      </c>
      <c r="H10" s="16">
        <v>193</v>
      </c>
      <c r="I10" s="16"/>
      <c r="J10" s="16"/>
      <c r="K10" s="19">
        <v>4</v>
      </c>
      <c r="L10" s="19">
        <v>783</v>
      </c>
      <c r="M10" s="20">
        <v>195.75</v>
      </c>
      <c r="N10" s="21">
        <v>4</v>
      </c>
      <c r="O10" s="22">
        <v>199.75</v>
      </c>
    </row>
    <row r="11" spans="1:17" x14ac:dyDescent="0.25">
      <c r="A11" s="12" t="s">
        <v>28</v>
      </c>
      <c r="B11" s="13" t="s">
        <v>91</v>
      </c>
      <c r="C11" s="14">
        <v>45150</v>
      </c>
      <c r="D11" s="15" t="s">
        <v>70</v>
      </c>
      <c r="E11" s="16">
        <v>195</v>
      </c>
      <c r="F11" s="16">
        <v>196</v>
      </c>
      <c r="G11" s="16">
        <v>198</v>
      </c>
      <c r="H11" s="16">
        <v>199.01</v>
      </c>
      <c r="I11" s="16"/>
      <c r="J11" s="16"/>
      <c r="K11" s="19">
        <v>4</v>
      </c>
      <c r="L11" s="19">
        <v>788.01</v>
      </c>
      <c r="M11" s="20">
        <v>197.0025</v>
      </c>
      <c r="N11" s="21">
        <v>6</v>
      </c>
      <c r="O11" s="22">
        <v>203.0025</v>
      </c>
    </row>
    <row r="12" spans="1:17" x14ac:dyDescent="0.25">
      <c r="A12" s="12" t="s">
        <v>28</v>
      </c>
      <c r="B12" s="13" t="s">
        <v>264</v>
      </c>
      <c r="C12" s="14">
        <v>45178</v>
      </c>
      <c r="D12" s="15" t="s">
        <v>70</v>
      </c>
      <c r="E12" s="16">
        <v>192</v>
      </c>
      <c r="F12" s="16">
        <v>193</v>
      </c>
      <c r="G12" s="16">
        <v>197</v>
      </c>
      <c r="H12" s="16">
        <v>195</v>
      </c>
      <c r="I12" s="16"/>
      <c r="J12" s="16"/>
      <c r="K12" s="19">
        <v>4</v>
      </c>
      <c r="L12" s="19">
        <v>777</v>
      </c>
      <c r="M12" s="20">
        <v>194.25</v>
      </c>
      <c r="N12" s="21">
        <v>2</v>
      </c>
      <c r="O12" s="22">
        <v>196.25</v>
      </c>
    </row>
    <row r="14" spans="1:17" x14ac:dyDescent="0.25">
      <c r="K14" s="8">
        <f>SUM(K2:K13)</f>
        <v>44</v>
      </c>
      <c r="L14" s="8">
        <f>SUM(L2:L13)</f>
        <v>8570.02</v>
      </c>
      <c r="M14" s="7">
        <f>SUM(L14/K14)</f>
        <v>194.77318181818183</v>
      </c>
      <c r="N14" s="8">
        <f>SUM(N2:N13)</f>
        <v>35</v>
      </c>
      <c r="O14" s="11">
        <f>SUM(M14+N14)</f>
        <v>229.77318181818183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6" name="Range1_5"/>
    <protectedRange algorithmName="SHA-512" hashValue="ON39YdpmFHfN9f47KpiRvqrKx0V9+erV1CNkpWzYhW/Qyc6aT8rEyCrvauWSYGZK2ia3o7vd3akF07acHAFpOA==" saltValue="yVW9XmDwTqEnmpSGai0KYg==" spinCount="100000" sqref="D6" name="Range1_1_1"/>
    <protectedRange algorithmName="SHA-512" hashValue="ON39YdpmFHfN9f47KpiRvqrKx0V9+erV1CNkpWzYhW/Qyc6aT8rEyCrvauWSYGZK2ia3o7vd3akF07acHAFpOA==" saltValue="yVW9XmDwTqEnmpSGai0KYg==" spinCount="100000" sqref="E6:J6" name="Range1_3_2"/>
    <protectedRange algorithmName="SHA-512" hashValue="ON39YdpmFHfN9f47KpiRvqrKx0V9+erV1CNkpWzYhW/Qyc6aT8rEyCrvauWSYGZK2ia3o7vd3akF07acHAFpOA==" saltValue="yVW9XmDwTqEnmpSGai0KYg==" spinCount="100000" sqref="C9" name="Range1_11_1"/>
    <protectedRange algorithmName="SHA-512" hashValue="ON39YdpmFHfN9f47KpiRvqrKx0V9+erV1CNkpWzYhW/Qyc6aT8rEyCrvauWSYGZK2ia3o7vd3akF07acHAFpOA==" saltValue="yVW9XmDwTqEnmpSGai0KYg==" spinCount="100000" sqref="D9" name="Range1_1_6_1"/>
    <protectedRange algorithmName="SHA-512" hashValue="ON39YdpmFHfN9f47KpiRvqrKx0V9+erV1CNkpWzYhW/Qyc6aT8rEyCrvauWSYGZK2ia3o7vd3akF07acHAFpOA==" saltValue="yVW9XmDwTqEnmpSGai0KYg==" spinCount="100000" sqref="E9:J9" name="Range1_3_3_1"/>
    <protectedRange algorithmName="SHA-512" hashValue="ON39YdpmFHfN9f47KpiRvqrKx0V9+erV1CNkpWzYhW/Qyc6aT8rEyCrvauWSYGZK2ia3o7vd3akF07acHAFpOA==" saltValue="yVW9XmDwTqEnmpSGai0KYg==" spinCount="100000" sqref="B12:C12" name="Range1_12"/>
    <protectedRange algorithmName="SHA-512" hashValue="ON39YdpmFHfN9f47KpiRvqrKx0V9+erV1CNkpWzYhW/Qyc6aT8rEyCrvauWSYGZK2ia3o7vd3akF07acHAFpOA==" saltValue="yVW9XmDwTqEnmpSGai0KYg==" spinCount="100000" sqref="D12" name="Range1_1_7"/>
    <protectedRange algorithmName="SHA-512" hashValue="ON39YdpmFHfN9f47KpiRvqrKx0V9+erV1CNkpWzYhW/Qyc6aT8rEyCrvauWSYGZK2ia3o7vd3akF07acHAFpOA==" saltValue="yVW9XmDwTqEnmpSGai0KYg==" spinCount="100000" sqref="E12:J12" name="Range1_3_4"/>
  </protectedRanges>
  <conditionalFormatting sqref="I6">
    <cfRule type="top10" dxfId="4" priority="10" rank="1"/>
  </conditionalFormatting>
  <conditionalFormatting sqref="I9">
    <cfRule type="top10" dxfId="3" priority="4" rank="1"/>
  </conditionalFormatting>
  <conditionalFormatting sqref="I6:J6">
    <cfRule type="cellIs" dxfId="2" priority="8" operator="greaterThanOrEqual">
      <formula>200</formula>
    </cfRule>
  </conditionalFormatting>
  <conditionalFormatting sqref="J6">
    <cfRule type="top10" dxfId="1" priority="9" rank="1"/>
  </conditionalFormatting>
  <conditionalFormatting sqref="J9">
    <cfRule type="top10" dxfId="0" priority="5" rank="1"/>
  </conditionalFormatting>
  <hyperlinks>
    <hyperlink ref="Q1" location="'National Rankings'!A1" display="Back to Ranking" xr:uid="{20E57FE5-72EC-408C-BC90-FBD76B006AE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0C01210-4491-40FA-9979-55B7E793C0D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FC2E4-23B2-4488-9CE2-85814828888E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260</v>
      </c>
      <c r="C2" s="14">
        <v>45175</v>
      </c>
      <c r="D2" s="15" t="s">
        <v>50</v>
      </c>
      <c r="E2" s="16">
        <v>196</v>
      </c>
      <c r="F2" s="16">
        <v>197</v>
      </c>
      <c r="G2" s="16">
        <v>198</v>
      </c>
      <c r="H2" s="16">
        <v>198</v>
      </c>
      <c r="I2" s="16"/>
      <c r="J2" s="16"/>
      <c r="K2" s="19">
        <v>4</v>
      </c>
      <c r="L2" s="19">
        <v>789</v>
      </c>
      <c r="M2" s="20">
        <v>197.25</v>
      </c>
      <c r="N2" s="21">
        <v>2</v>
      </c>
      <c r="O2" s="22">
        <v>199.25</v>
      </c>
    </row>
    <row r="4" spans="1:17" x14ac:dyDescent="0.25">
      <c r="K4" s="8">
        <f>SUM(K2:K3)</f>
        <v>4</v>
      </c>
      <c r="L4" s="8">
        <f>SUM(L2:L3)</f>
        <v>789</v>
      </c>
      <c r="M4" s="7">
        <f>SUM(L4/K4)</f>
        <v>197.25</v>
      </c>
      <c r="N4" s="8">
        <f>SUM(N2:N3)</f>
        <v>2</v>
      </c>
      <c r="O4" s="11">
        <f>SUM(M4+N4)</f>
        <v>199.25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28BC98CB-E735-48AC-BC39-44E4C2D9F13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D39EBD-80A2-48AE-B7FE-91F3883E63B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7F477-CB04-429D-8381-7F5D9F98514F}">
  <sheetPr codeName="Sheet87"/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28</v>
      </c>
      <c r="B2" s="34" t="s">
        <v>39</v>
      </c>
      <c r="C2" s="14">
        <v>45017</v>
      </c>
      <c r="D2" s="15" t="s">
        <v>35</v>
      </c>
      <c r="E2" s="16">
        <v>197</v>
      </c>
      <c r="F2" s="16">
        <v>194</v>
      </c>
      <c r="G2" s="16">
        <v>195</v>
      </c>
      <c r="H2" s="16">
        <v>193</v>
      </c>
      <c r="I2" s="16"/>
      <c r="J2" s="16"/>
      <c r="K2" s="19">
        <v>4</v>
      </c>
      <c r="L2" s="19">
        <v>779</v>
      </c>
      <c r="M2" s="20">
        <v>194.75</v>
      </c>
      <c r="N2" s="21">
        <v>2</v>
      </c>
      <c r="O2" s="22">
        <v>196.75</v>
      </c>
    </row>
    <row r="3" spans="1:17" x14ac:dyDescent="0.25">
      <c r="A3" s="12" t="s">
        <v>41</v>
      </c>
      <c r="B3" s="13" t="s">
        <v>39</v>
      </c>
      <c r="C3" s="14">
        <v>45206</v>
      </c>
      <c r="D3" s="15" t="s">
        <v>35</v>
      </c>
      <c r="E3" s="16">
        <v>198.01</v>
      </c>
      <c r="F3" s="16">
        <v>197</v>
      </c>
      <c r="G3" s="16">
        <v>197</v>
      </c>
      <c r="H3" s="16">
        <v>195.02</v>
      </c>
      <c r="I3" s="16"/>
      <c r="J3" s="16"/>
      <c r="K3" s="19">
        <v>4</v>
      </c>
      <c r="L3" s="19">
        <v>787.03</v>
      </c>
      <c r="M3" s="20">
        <v>196.75749999999999</v>
      </c>
      <c r="N3" s="21">
        <v>7</v>
      </c>
      <c r="O3" s="22">
        <v>203.75749999999999</v>
      </c>
    </row>
    <row r="4" spans="1:17" x14ac:dyDescent="0.25">
      <c r="A4" s="12" t="s">
        <v>41</v>
      </c>
      <c r="B4" s="13" t="s">
        <v>39</v>
      </c>
      <c r="C4" s="14">
        <v>45220</v>
      </c>
      <c r="D4" s="15" t="s">
        <v>70</v>
      </c>
      <c r="E4" s="16">
        <v>196</v>
      </c>
      <c r="F4" s="16">
        <v>195</v>
      </c>
      <c r="G4" s="16">
        <v>198</v>
      </c>
      <c r="H4" s="16">
        <v>198.01</v>
      </c>
      <c r="I4" s="16">
        <v>194</v>
      </c>
      <c r="J4" s="16">
        <v>197.01</v>
      </c>
      <c r="K4" s="19">
        <v>6</v>
      </c>
      <c r="L4" s="19">
        <v>1178.02</v>
      </c>
      <c r="M4" s="20">
        <v>196.33666666666667</v>
      </c>
      <c r="N4" s="21">
        <v>16</v>
      </c>
      <c r="O4" s="22">
        <v>212.33666666666667</v>
      </c>
    </row>
    <row r="6" spans="1:17" x14ac:dyDescent="0.25">
      <c r="K6" s="8">
        <f>SUM(K2:K5)</f>
        <v>14</v>
      </c>
      <c r="L6" s="8">
        <f>SUM(L2:L5)</f>
        <v>2744.05</v>
      </c>
      <c r="M6" s="7">
        <f>SUM(L6/K6)</f>
        <v>196.00357142857143</v>
      </c>
      <c r="N6" s="8">
        <f>SUM(N2:N5)</f>
        <v>25</v>
      </c>
      <c r="O6" s="11">
        <f>SUM(M6+N6)</f>
        <v>221.00357142857143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3:C3" name="Range1_17"/>
    <protectedRange sqref="D3" name="Range1_1_12"/>
    <protectedRange sqref="E3:J3" name="Range1_3_4"/>
  </protectedRanges>
  <hyperlinks>
    <hyperlink ref="Q1" location="'National Rankings'!A1" display="Back to Ranking" xr:uid="{97C64243-F573-42A4-ADE4-406AE57D46A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123495B-1A13-48D8-996F-F0D909288F8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D4B6-D2A5-4E7D-95A7-D57D7F20AEA0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24.28515625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34" t="s">
        <v>217</v>
      </c>
      <c r="C2" s="75">
        <v>45101</v>
      </c>
      <c r="D2" s="76" t="s">
        <v>50</v>
      </c>
      <c r="E2" s="64">
        <v>197</v>
      </c>
      <c r="F2" s="64">
        <v>198</v>
      </c>
      <c r="G2" s="81">
        <v>200.001</v>
      </c>
      <c r="H2" s="81">
        <v>200</v>
      </c>
      <c r="I2" s="64"/>
      <c r="J2" s="64"/>
      <c r="K2" s="77">
        <v>4</v>
      </c>
      <c r="L2" s="77">
        <v>795.00099999999998</v>
      </c>
      <c r="M2" s="78">
        <v>198.75024999999999</v>
      </c>
      <c r="N2" s="79">
        <v>9</v>
      </c>
      <c r="O2" s="80">
        <v>207.75024999999999</v>
      </c>
    </row>
    <row r="3" spans="1:17" x14ac:dyDescent="0.25">
      <c r="A3" s="12" t="s">
        <v>41</v>
      </c>
      <c r="B3" s="13" t="s">
        <v>253</v>
      </c>
      <c r="C3" s="14">
        <v>45157</v>
      </c>
      <c r="D3" s="15" t="s">
        <v>50</v>
      </c>
      <c r="E3" s="16">
        <v>197</v>
      </c>
      <c r="F3" s="16">
        <v>199</v>
      </c>
      <c r="G3" s="16">
        <v>198</v>
      </c>
      <c r="H3" s="16">
        <v>199</v>
      </c>
      <c r="I3" s="16"/>
      <c r="J3" s="16"/>
      <c r="K3" s="19">
        <v>4</v>
      </c>
      <c r="L3" s="19">
        <v>793</v>
      </c>
      <c r="M3" s="20">
        <v>198.25</v>
      </c>
      <c r="N3" s="21">
        <v>2</v>
      </c>
      <c r="O3" s="22">
        <v>200.25</v>
      </c>
    </row>
    <row r="5" spans="1:17" x14ac:dyDescent="0.25">
      <c r="K5" s="8">
        <f>SUM(K2:K4)</f>
        <v>8</v>
      </c>
      <c r="L5" s="8">
        <f>SUM(L2:L4)</f>
        <v>1588.001</v>
      </c>
      <c r="M5" s="7">
        <f>SUM(L5/K5)</f>
        <v>198.500125</v>
      </c>
      <c r="N5" s="8">
        <f>SUM(N2:N4)</f>
        <v>11</v>
      </c>
      <c r="O5" s="11">
        <f>SUM(M5+N5)</f>
        <v>209.500125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3E10DBFD-D46F-4C58-8702-83E30516D74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5F52DDB-7D93-4CA2-8114-87D4AB71B86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69742-5855-45A4-AE5F-24D7CBA4E628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283</v>
      </c>
      <c r="C2" s="14">
        <v>45248</v>
      </c>
      <c r="D2" s="15" t="s">
        <v>25</v>
      </c>
      <c r="E2" s="16">
        <v>186</v>
      </c>
      <c r="F2" s="16">
        <v>191</v>
      </c>
      <c r="G2" s="16">
        <v>197</v>
      </c>
      <c r="H2" s="16">
        <v>196</v>
      </c>
      <c r="I2" s="16"/>
      <c r="J2" s="16"/>
      <c r="K2" s="19">
        <v>4</v>
      </c>
      <c r="L2" s="19">
        <v>770</v>
      </c>
      <c r="M2" s="20">
        <v>192.5</v>
      </c>
      <c r="N2" s="21">
        <v>5</v>
      </c>
      <c r="O2" s="22">
        <v>197.5</v>
      </c>
    </row>
    <row r="4" spans="1:17" x14ac:dyDescent="0.25">
      <c r="K4" s="8">
        <f>SUM(K2:K3)</f>
        <v>4</v>
      </c>
      <c r="L4" s="8">
        <f>SUM(L2:L3)</f>
        <v>770</v>
      </c>
      <c r="M4" s="7">
        <f>SUM(L4/K4)</f>
        <v>192.5</v>
      </c>
      <c r="N4" s="8">
        <f>SUM(N2:N3)</f>
        <v>5</v>
      </c>
      <c r="O4" s="11">
        <f>SUM(M4+N4)</f>
        <v>197.5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CA8CC740-773F-4919-9BA5-FC679A91051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4268E6C-5A2F-4E1B-8A98-6DFD0B2E2B7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D2ADA-D359-4CF8-B5AF-2553BC0A9CF3}"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37" t="s">
        <v>28</v>
      </c>
      <c r="B2" s="39" t="s">
        <v>92</v>
      </c>
      <c r="C2" s="14">
        <v>45011</v>
      </c>
      <c r="D2" s="37" t="s">
        <v>34</v>
      </c>
      <c r="E2" s="37">
        <v>193</v>
      </c>
      <c r="F2" s="37">
        <v>188</v>
      </c>
      <c r="G2" s="37">
        <v>184</v>
      </c>
      <c r="H2" s="37">
        <v>183</v>
      </c>
      <c r="I2" s="37"/>
      <c r="J2" s="37"/>
      <c r="K2" s="37">
        <v>4</v>
      </c>
      <c r="L2" s="37">
        <v>748</v>
      </c>
      <c r="M2" s="37">
        <v>187</v>
      </c>
      <c r="N2" s="37">
        <v>3</v>
      </c>
      <c r="O2" s="37">
        <v>190</v>
      </c>
    </row>
    <row r="3" spans="1:17" x14ac:dyDescent="0.25">
      <c r="A3" s="63" t="s">
        <v>41</v>
      </c>
      <c r="B3" s="34" t="s">
        <v>92</v>
      </c>
      <c r="C3" s="75">
        <v>45074</v>
      </c>
      <c r="D3" s="76" t="s">
        <v>34</v>
      </c>
      <c r="E3" s="16">
        <v>183.001</v>
      </c>
      <c r="F3" s="16">
        <v>188</v>
      </c>
      <c r="G3" s="16">
        <v>193</v>
      </c>
      <c r="H3" s="16">
        <v>186</v>
      </c>
      <c r="I3" s="64"/>
      <c r="J3" s="64"/>
      <c r="K3" s="77">
        <v>4</v>
      </c>
      <c r="L3" s="77">
        <v>750.00099999999998</v>
      </c>
      <c r="M3" s="78">
        <v>187.50024999999999</v>
      </c>
      <c r="N3" s="79">
        <v>2</v>
      </c>
      <c r="O3" s="80">
        <v>189.50024999999999</v>
      </c>
    </row>
    <row r="4" spans="1:17" x14ac:dyDescent="0.25">
      <c r="A4" s="12" t="s">
        <v>41</v>
      </c>
      <c r="B4" s="13" t="s">
        <v>92</v>
      </c>
      <c r="C4" s="14">
        <v>45158</v>
      </c>
      <c r="D4" s="15" t="s">
        <v>34</v>
      </c>
      <c r="E4" s="16">
        <v>182</v>
      </c>
      <c r="F4" s="16">
        <v>177</v>
      </c>
      <c r="G4" s="16">
        <v>192</v>
      </c>
      <c r="H4" s="16">
        <v>186</v>
      </c>
      <c r="I4" s="16"/>
      <c r="J4" s="16"/>
      <c r="K4" s="19">
        <v>4</v>
      </c>
      <c r="L4" s="19">
        <v>737</v>
      </c>
      <c r="M4" s="20">
        <v>184.25</v>
      </c>
      <c r="N4" s="21">
        <v>2</v>
      </c>
      <c r="O4" s="22">
        <v>186.25</v>
      </c>
    </row>
    <row r="5" spans="1:17" x14ac:dyDescent="0.25">
      <c r="A5" s="12" t="s">
        <v>41</v>
      </c>
      <c r="B5" s="13" t="s">
        <v>92</v>
      </c>
      <c r="C5" s="14">
        <v>45221</v>
      </c>
      <c r="D5" s="15" t="s">
        <v>34</v>
      </c>
      <c r="E5" s="16">
        <v>178</v>
      </c>
      <c r="F5" s="16">
        <v>192</v>
      </c>
      <c r="G5" s="16">
        <v>188</v>
      </c>
      <c r="H5" s="16">
        <v>186</v>
      </c>
      <c r="I5" s="16"/>
      <c r="J5" s="16"/>
      <c r="K5" s="19">
        <v>4</v>
      </c>
      <c r="L5" s="19">
        <v>744</v>
      </c>
      <c r="M5" s="20">
        <v>186</v>
      </c>
      <c r="N5" s="21">
        <v>2</v>
      </c>
      <c r="O5" s="22">
        <v>188</v>
      </c>
    </row>
    <row r="7" spans="1:17" x14ac:dyDescent="0.25">
      <c r="K7" s="8">
        <f>SUM(K2:K6)</f>
        <v>16</v>
      </c>
      <c r="L7" s="8">
        <f>SUM(L2:L6)</f>
        <v>2979.0010000000002</v>
      </c>
      <c r="M7" s="7">
        <f>SUM(L7/K7)</f>
        <v>186.18756250000001</v>
      </c>
      <c r="N7" s="8">
        <f>SUM(N2:N6)</f>
        <v>9</v>
      </c>
      <c r="O7" s="11">
        <f>SUM(M7+N7)</f>
        <v>195.18756250000001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1F2FC85C-F0A3-48D8-B16E-A192D3E0A84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E7F2D54-8FE0-4092-907F-986100CB227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0677D-1E09-47A9-BA56-96CFA3151B86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24.42578125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63" t="s">
        <v>28</v>
      </c>
      <c r="B2" s="34" t="s">
        <v>153</v>
      </c>
      <c r="C2" s="75">
        <v>45063</v>
      </c>
      <c r="D2" s="76" t="s">
        <v>50</v>
      </c>
      <c r="E2" s="64">
        <v>194</v>
      </c>
      <c r="F2" s="64">
        <v>196</v>
      </c>
      <c r="G2" s="64">
        <v>198</v>
      </c>
      <c r="H2" s="64">
        <v>194</v>
      </c>
      <c r="I2" s="64"/>
      <c r="J2" s="64"/>
      <c r="K2" s="77">
        <v>4</v>
      </c>
      <c r="L2" s="77">
        <v>782</v>
      </c>
      <c r="M2" s="78">
        <v>195.5</v>
      </c>
      <c r="N2" s="79">
        <v>2</v>
      </c>
      <c r="O2" s="80">
        <v>197.5</v>
      </c>
    </row>
    <row r="3" spans="1:17" x14ac:dyDescent="0.25">
      <c r="A3" s="12" t="s">
        <v>41</v>
      </c>
      <c r="B3" s="34" t="s">
        <v>153</v>
      </c>
      <c r="C3" s="75">
        <v>45077</v>
      </c>
      <c r="D3" s="76" t="s">
        <v>50</v>
      </c>
      <c r="E3" s="64">
        <v>195</v>
      </c>
      <c r="F3" s="64">
        <v>196</v>
      </c>
      <c r="G3" s="64">
        <v>192</v>
      </c>
      <c r="H3" s="64">
        <v>196</v>
      </c>
      <c r="I3" s="64"/>
      <c r="J3" s="64"/>
      <c r="K3" s="77">
        <v>4</v>
      </c>
      <c r="L3" s="77">
        <v>779</v>
      </c>
      <c r="M3" s="78">
        <v>194.75</v>
      </c>
      <c r="N3" s="79">
        <v>2</v>
      </c>
      <c r="O3" s="80">
        <v>196.75</v>
      </c>
    </row>
    <row r="4" spans="1:17" x14ac:dyDescent="0.25">
      <c r="A4" s="12" t="s">
        <v>41</v>
      </c>
      <c r="B4" s="34" t="s">
        <v>153</v>
      </c>
      <c r="C4" s="75">
        <v>45091</v>
      </c>
      <c r="D4" s="76" t="s">
        <v>50</v>
      </c>
      <c r="E4" s="64">
        <v>198</v>
      </c>
      <c r="F4" s="64">
        <v>194</v>
      </c>
      <c r="G4" s="64">
        <v>193</v>
      </c>
      <c r="H4" s="64">
        <v>195</v>
      </c>
      <c r="I4" s="64"/>
      <c r="J4" s="64"/>
      <c r="K4" s="77">
        <v>4</v>
      </c>
      <c r="L4" s="77">
        <v>780</v>
      </c>
      <c r="M4" s="78">
        <v>195</v>
      </c>
      <c r="N4" s="79">
        <v>2</v>
      </c>
      <c r="O4" s="80">
        <v>197</v>
      </c>
    </row>
    <row r="6" spans="1:17" x14ac:dyDescent="0.25">
      <c r="K6" s="8">
        <f>SUM(K2:K5)</f>
        <v>12</v>
      </c>
      <c r="L6" s="8">
        <f>SUM(L2:L5)</f>
        <v>2341</v>
      </c>
      <c r="M6" s="7">
        <f>SUM(L6/K6)</f>
        <v>195.08333333333334</v>
      </c>
      <c r="N6" s="8">
        <f>SUM(N2:N5)</f>
        <v>6</v>
      </c>
      <c r="O6" s="11">
        <f>SUM(M6+N6)</f>
        <v>201.08333333333334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2:D3 I2:J3 B4" name="Range1_8"/>
    <protectedRange algorithmName="SHA-512" hashValue="ON39YdpmFHfN9f47KpiRvqrKx0V9+erV1CNkpWzYhW/Qyc6aT8rEyCrvauWSYGZK2ia3o7vd3akF07acHAFpOA==" saltValue="yVW9XmDwTqEnmpSGai0KYg==" spinCount="100000" sqref="E2:H3" name="Range1_3_2"/>
  </protectedRanges>
  <conditionalFormatting sqref="I2:I3">
    <cfRule type="top10" dxfId="249" priority="4" rank="1"/>
  </conditionalFormatting>
  <conditionalFormatting sqref="J2:J3">
    <cfRule type="top10" dxfId="248" priority="5" rank="1"/>
  </conditionalFormatting>
  <hyperlinks>
    <hyperlink ref="Q1" location="'National Rankings'!A1" display="Back to Ranking" xr:uid="{F7371F37-A0A8-460B-963C-686A4B47A6C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FB6D2C7-54A5-4551-B62E-D09134308AD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04186-851F-49D7-8A27-140A9A3A5F6E}"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240</v>
      </c>
      <c r="C2" s="14">
        <v>45143</v>
      </c>
      <c r="D2" s="15" t="s">
        <v>123</v>
      </c>
      <c r="E2" s="16">
        <v>198</v>
      </c>
      <c r="F2" s="16">
        <v>199</v>
      </c>
      <c r="G2" s="16">
        <v>197</v>
      </c>
      <c r="H2" s="16">
        <v>198</v>
      </c>
      <c r="I2" s="16"/>
      <c r="J2" s="16"/>
      <c r="K2" s="19">
        <v>4</v>
      </c>
      <c r="L2" s="19">
        <v>792</v>
      </c>
      <c r="M2" s="20">
        <v>198</v>
      </c>
      <c r="N2" s="21">
        <v>3</v>
      </c>
      <c r="O2" s="22">
        <v>201</v>
      </c>
    </row>
    <row r="3" spans="1:17" x14ac:dyDescent="0.25">
      <c r="A3" s="12" t="s">
        <v>41</v>
      </c>
      <c r="B3" s="13" t="s">
        <v>239</v>
      </c>
      <c r="C3" s="14">
        <v>45189</v>
      </c>
      <c r="D3" s="15" t="s">
        <v>50</v>
      </c>
      <c r="E3" s="16">
        <v>197.001</v>
      </c>
      <c r="F3" s="16">
        <v>199</v>
      </c>
      <c r="G3" s="16">
        <v>198</v>
      </c>
      <c r="H3" s="16">
        <v>199</v>
      </c>
      <c r="I3" s="16"/>
      <c r="J3" s="16"/>
      <c r="K3" s="19">
        <v>4</v>
      </c>
      <c r="L3" s="19">
        <v>793.00099999999998</v>
      </c>
      <c r="M3" s="20">
        <v>198.25024999999999</v>
      </c>
      <c r="N3" s="21">
        <v>4</v>
      </c>
      <c r="O3" s="22">
        <v>202.25024999999999</v>
      </c>
    </row>
    <row r="4" spans="1:17" x14ac:dyDescent="0.25">
      <c r="A4" s="12" t="s">
        <v>41</v>
      </c>
      <c r="B4" s="13" t="s">
        <v>239</v>
      </c>
      <c r="C4" s="14">
        <v>45193</v>
      </c>
      <c r="D4" s="15" t="s">
        <v>123</v>
      </c>
      <c r="E4" s="16">
        <v>193</v>
      </c>
      <c r="F4" s="16">
        <v>195</v>
      </c>
      <c r="G4" s="16">
        <v>197.001</v>
      </c>
      <c r="H4" s="16">
        <v>197</v>
      </c>
      <c r="I4" s="16">
        <v>198</v>
      </c>
      <c r="J4" s="16">
        <v>195</v>
      </c>
      <c r="K4" s="19">
        <v>6</v>
      </c>
      <c r="L4" s="19">
        <v>1175.001</v>
      </c>
      <c r="M4" s="20">
        <v>195.83349999999999</v>
      </c>
      <c r="N4" s="21">
        <v>6</v>
      </c>
      <c r="O4" s="22">
        <v>201.83349999999999</v>
      </c>
    </row>
    <row r="5" spans="1:17" x14ac:dyDescent="0.25">
      <c r="A5" s="12" t="s">
        <v>41</v>
      </c>
      <c r="B5" s="13" t="s">
        <v>239</v>
      </c>
      <c r="C5" s="14">
        <v>45231</v>
      </c>
      <c r="D5" s="15" t="s">
        <v>50</v>
      </c>
      <c r="E5" s="16">
        <v>197</v>
      </c>
      <c r="F5" s="16">
        <v>198</v>
      </c>
      <c r="G5" s="16">
        <v>194</v>
      </c>
      <c r="H5" s="16">
        <v>199</v>
      </c>
      <c r="I5" s="16"/>
      <c r="J5" s="16"/>
      <c r="K5" s="19">
        <v>4</v>
      </c>
      <c r="L5" s="19">
        <v>788</v>
      </c>
      <c r="M5" s="20">
        <v>197</v>
      </c>
      <c r="N5" s="21">
        <v>4</v>
      </c>
      <c r="O5" s="22">
        <v>201</v>
      </c>
    </row>
    <row r="6" spans="1:17" x14ac:dyDescent="0.25">
      <c r="A6" s="12" t="s">
        <v>41</v>
      </c>
      <c r="B6" s="13" t="s">
        <v>239</v>
      </c>
      <c r="C6" s="14">
        <v>45234</v>
      </c>
      <c r="D6" s="15" t="s">
        <v>123</v>
      </c>
      <c r="E6" s="16">
        <v>196</v>
      </c>
      <c r="F6" s="16">
        <v>196</v>
      </c>
      <c r="G6" s="16">
        <v>198</v>
      </c>
      <c r="H6" s="16">
        <v>198</v>
      </c>
      <c r="I6" s="16"/>
      <c r="J6" s="16"/>
      <c r="K6" s="19">
        <v>4</v>
      </c>
      <c r="L6" s="19">
        <v>788</v>
      </c>
      <c r="M6" s="20">
        <v>197</v>
      </c>
      <c r="N6" s="21">
        <v>5</v>
      </c>
      <c r="O6" s="22">
        <v>202</v>
      </c>
    </row>
    <row r="8" spans="1:17" x14ac:dyDescent="0.25">
      <c r="K8" s="8">
        <f>SUM(K2:K7)</f>
        <v>22</v>
      </c>
      <c r="L8" s="8">
        <f>SUM(L2:L7)</f>
        <v>4336.0020000000004</v>
      </c>
      <c r="M8" s="7">
        <f>SUM(L8/K8)</f>
        <v>197.09100000000001</v>
      </c>
      <c r="N8" s="8">
        <f>SUM(N2:N7)</f>
        <v>22</v>
      </c>
      <c r="O8" s="11">
        <f>SUM(M8+N8)</f>
        <v>219.09100000000001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0AD5893C-C784-4410-B595-C0FBBEB33D2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4065E1-2B11-40B6-BE99-9112E968B25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03385-85CD-4362-8147-B540811A7246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275</v>
      </c>
      <c r="C2" s="14">
        <v>45217</v>
      </c>
      <c r="D2" s="15" t="s">
        <v>50</v>
      </c>
      <c r="E2" s="16">
        <v>185</v>
      </c>
      <c r="F2" s="16">
        <v>190</v>
      </c>
      <c r="G2" s="16">
        <v>180</v>
      </c>
      <c r="H2" s="16">
        <v>179</v>
      </c>
      <c r="I2" s="16"/>
      <c r="J2" s="16"/>
      <c r="K2" s="19">
        <v>4</v>
      </c>
      <c r="L2" s="19">
        <v>734</v>
      </c>
      <c r="M2" s="20">
        <v>183.5</v>
      </c>
      <c r="N2" s="21">
        <v>2</v>
      </c>
      <c r="O2" s="22">
        <v>185.5</v>
      </c>
    </row>
    <row r="3" spans="1:17" x14ac:dyDescent="0.25">
      <c r="A3" s="12" t="s">
        <v>41</v>
      </c>
      <c r="B3" s="13" t="s">
        <v>275</v>
      </c>
      <c r="C3" s="14">
        <v>45248</v>
      </c>
      <c r="D3" s="15" t="s">
        <v>50</v>
      </c>
      <c r="E3" s="16">
        <v>179</v>
      </c>
      <c r="F3" s="16">
        <v>169</v>
      </c>
      <c r="G3" s="16">
        <v>179</v>
      </c>
      <c r="H3" s="16">
        <v>189</v>
      </c>
      <c r="I3" s="16"/>
      <c r="J3" s="16"/>
      <c r="K3" s="19">
        <v>4</v>
      </c>
      <c r="L3" s="19">
        <v>716</v>
      </c>
      <c r="M3" s="20">
        <v>179</v>
      </c>
      <c r="N3" s="21">
        <v>2</v>
      </c>
      <c r="O3" s="22">
        <v>181</v>
      </c>
    </row>
    <row r="5" spans="1:17" x14ac:dyDescent="0.25">
      <c r="K5" s="8">
        <f>SUM(K2:K4)</f>
        <v>8</v>
      </c>
      <c r="L5" s="8">
        <f>SUM(L2:L4)</f>
        <v>1450</v>
      </c>
      <c r="M5" s="7">
        <f>SUM(L5/K5)</f>
        <v>181.25</v>
      </c>
      <c r="N5" s="8">
        <f>SUM(N2:N4)</f>
        <v>4</v>
      </c>
      <c r="O5" s="11">
        <f>SUM(M5+N5)</f>
        <v>185.25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0066B18E-C720-4562-B0A6-4A1DC317744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991ED9C-3F85-4A80-B2E3-980DCA2024E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5038E-1701-476F-9303-4F37550098AE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34" t="s">
        <v>118</v>
      </c>
      <c r="C2" s="75">
        <v>45053</v>
      </c>
      <c r="D2" s="76" t="s">
        <v>119</v>
      </c>
      <c r="E2" s="64">
        <v>192</v>
      </c>
      <c r="F2" s="64">
        <v>197</v>
      </c>
      <c r="G2" s="64">
        <v>195.001</v>
      </c>
      <c r="H2" s="64">
        <v>194</v>
      </c>
      <c r="I2" s="64"/>
      <c r="J2" s="64"/>
      <c r="K2" s="77">
        <v>4</v>
      </c>
      <c r="L2" s="77">
        <v>778.00099999999998</v>
      </c>
      <c r="M2" s="78">
        <v>194.50024999999999</v>
      </c>
      <c r="N2" s="79">
        <v>8</v>
      </c>
      <c r="O2" s="80">
        <v>202.50024999999999</v>
      </c>
    </row>
    <row r="4" spans="1:17" x14ac:dyDescent="0.25">
      <c r="K4" s="8">
        <f>SUM(K2:K3)</f>
        <v>4</v>
      </c>
      <c r="L4" s="8">
        <f>SUM(L2:L3)</f>
        <v>778.00099999999998</v>
      </c>
      <c r="M4" s="7">
        <f>SUM(L4/K4)</f>
        <v>194.50024999999999</v>
      </c>
      <c r="N4" s="8">
        <f>SUM(N2:N3)</f>
        <v>8</v>
      </c>
      <c r="O4" s="11">
        <f>SUM(M4+N4)</f>
        <v>202.50024999999999</v>
      </c>
    </row>
  </sheetData>
  <hyperlinks>
    <hyperlink ref="Q1" location="'National Rankings'!A1" display="Back to Ranking" xr:uid="{763E49BB-F6E9-4DD8-9D5F-8AD876CEC41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47A72E-F2B2-4E83-99F9-7BBD67A9500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FD74C-36EE-4F94-9986-2BE1311C4791}"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28</v>
      </c>
      <c r="B2" s="13" t="s">
        <v>95</v>
      </c>
      <c r="C2" s="14">
        <v>45024</v>
      </c>
      <c r="D2" s="15" t="s">
        <v>94</v>
      </c>
      <c r="E2" s="16">
        <v>194.00200000000001</v>
      </c>
      <c r="F2" s="16">
        <v>193</v>
      </c>
      <c r="G2" s="16">
        <v>194</v>
      </c>
      <c r="H2" s="16"/>
      <c r="I2" s="16"/>
      <c r="J2" s="16"/>
      <c r="K2" s="19">
        <v>3</v>
      </c>
      <c r="L2" s="19">
        <v>581.00199999999995</v>
      </c>
      <c r="M2" s="20">
        <f>L2/K2</f>
        <v>193.66733333333332</v>
      </c>
      <c r="N2" s="21">
        <v>6</v>
      </c>
      <c r="O2" s="22">
        <f>M2+N2</f>
        <v>199.66733333333332</v>
      </c>
    </row>
    <row r="3" spans="1:17" x14ac:dyDescent="0.25">
      <c r="A3" s="63" t="s">
        <v>28</v>
      </c>
      <c r="B3" s="34" t="s">
        <v>95</v>
      </c>
      <c r="C3" s="75">
        <v>45052</v>
      </c>
      <c r="D3" s="76" t="s">
        <v>94</v>
      </c>
      <c r="E3" s="64">
        <v>199.00110000000001</v>
      </c>
      <c r="F3" s="64">
        <v>194.0009</v>
      </c>
      <c r="G3" s="64">
        <v>196.00030000000001</v>
      </c>
      <c r="H3" s="64"/>
      <c r="I3" s="64"/>
      <c r="J3" s="64"/>
      <c r="K3" s="77">
        <f>COUNT(E3:J3)</f>
        <v>3</v>
      </c>
      <c r="L3" s="77">
        <f>SUM(E3:J3)</f>
        <v>589.00229999999999</v>
      </c>
      <c r="M3" s="78">
        <f>IFERROR(L3/K3,0)</f>
        <v>196.33410000000001</v>
      </c>
      <c r="N3" s="79">
        <v>2</v>
      </c>
      <c r="O3" s="80">
        <f>SUM(M3+N3)</f>
        <v>198.33410000000001</v>
      </c>
    </row>
    <row r="4" spans="1:17" x14ac:dyDescent="0.25">
      <c r="A4" s="12" t="s">
        <v>41</v>
      </c>
      <c r="B4" s="13" t="s">
        <v>95</v>
      </c>
      <c r="C4" s="14">
        <v>45213</v>
      </c>
      <c r="D4" s="15" t="s">
        <v>94</v>
      </c>
      <c r="E4" s="16">
        <v>196.00069999999999</v>
      </c>
      <c r="F4" s="16">
        <v>173.0001</v>
      </c>
      <c r="G4" s="16">
        <v>0</v>
      </c>
      <c r="H4" s="16"/>
      <c r="I4" s="16"/>
      <c r="J4" s="16"/>
      <c r="K4" s="19">
        <v>3</v>
      </c>
      <c r="L4" s="19">
        <v>369.00080000000003</v>
      </c>
      <c r="M4" s="20">
        <v>123.00026666666668</v>
      </c>
      <c r="N4" s="21">
        <v>2</v>
      </c>
      <c r="O4" s="22">
        <v>125.00026666666668</v>
      </c>
    </row>
    <row r="5" spans="1:17" x14ac:dyDescent="0.25">
      <c r="A5" s="12" t="s">
        <v>41</v>
      </c>
      <c r="B5" s="13" t="s">
        <v>95</v>
      </c>
      <c r="C5" s="14">
        <v>45248</v>
      </c>
      <c r="D5" s="15" t="s">
        <v>50</v>
      </c>
      <c r="E5" s="16">
        <v>195</v>
      </c>
      <c r="F5" s="16">
        <v>197</v>
      </c>
      <c r="G5" s="16">
        <v>196</v>
      </c>
      <c r="H5" s="16">
        <v>197</v>
      </c>
      <c r="I5" s="16"/>
      <c r="J5" s="16"/>
      <c r="K5" s="19">
        <v>4</v>
      </c>
      <c r="L5" s="19">
        <v>785</v>
      </c>
      <c r="M5" s="20">
        <v>196.25</v>
      </c>
      <c r="N5" s="21">
        <v>2</v>
      </c>
      <c r="O5" s="22">
        <v>198.25</v>
      </c>
    </row>
    <row r="7" spans="1:17" x14ac:dyDescent="0.25">
      <c r="K7" s="8">
        <f>SUM(K2:K6)</f>
        <v>13</v>
      </c>
      <c r="L7" s="8">
        <f>SUM(L2:L6)</f>
        <v>2324.0051000000003</v>
      </c>
      <c r="M7" s="7">
        <f>SUM(L7/K7)</f>
        <v>178.7696230769231</v>
      </c>
      <c r="N7" s="8">
        <f>SUM(N2:N6)</f>
        <v>12</v>
      </c>
      <c r="O7" s="11">
        <f>SUM(M7+N7)</f>
        <v>190.7696230769231</v>
      </c>
    </row>
  </sheetData>
  <conditionalFormatting sqref="H2">
    <cfRule type="top10" dxfId="247" priority="5" rank="1"/>
  </conditionalFormatting>
  <conditionalFormatting sqref="H2:J2">
    <cfRule type="cellIs" dxfId="246" priority="1" operator="greaterThanOrEqual">
      <formula>193</formula>
    </cfRule>
  </conditionalFormatting>
  <conditionalFormatting sqref="I2">
    <cfRule type="top10" dxfId="245" priority="6" rank="1"/>
  </conditionalFormatting>
  <conditionalFormatting sqref="J2">
    <cfRule type="top10" dxfId="244" priority="7" rank="1"/>
  </conditionalFormatting>
  <hyperlinks>
    <hyperlink ref="Q1" location="'National Rankings'!A1" display="Back to Ranking" xr:uid="{1CC8AA13-1061-4E9C-8AA4-41188B09925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233F9A-2DA8-454C-BE78-50C7541455E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38F64-9064-4FE3-996A-5720B9994720}">
  <dimension ref="A1:Q14"/>
  <sheetViews>
    <sheetView workbookViewId="0">
      <selection activeCell="K15" sqref="K1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63" t="s">
        <v>28</v>
      </c>
      <c r="B2" s="34" t="s">
        <v>120</v>
      </c>
      <c r="C2" s="75">
        <v>45052</v>
      </c>
      <c r="D2" s="76" t="s">
        <v>122</v>
      </c>
      <c r="E2" s="64">
        <v>193</v>
      </c>
      <c r="F2" s="64">
        <v>192</v>
      </c>
      <c r="G2" s="64">
        <v>195</v>
      </c>
      <c r="H2" s="64">
        <v>193</v>
      </c>
      <c r="I2" s="64"/>
      <c r="J2" s="64"/>
      <c r="K2" s="77">
        <v>4</v>
      </c>
      <c r="L2" s="77">
        <v>773</v>
      </c>
      <c r="M2" s="78">
        <v>193.25</v>
      </c>
      <c r="N2" s="79">
        <v>6</v>
      </c>
      <c r="O2" s="80">
        <v>199.25</v>
      </c>
    </row>
    <row r="3" spans="1:17" x14ac:dyDescent="0.25">
      <c r="A3" s="63" t="s">
        <v>28</v>
      </c>
      <c r="B3" s="34" t="s">
        <v>120</v>
      </c>
      <c r="C3" s="75">
        <v>45065</v>
      </c>
      <c r="D3" s="15" t="s">
        <v>149</v>
      </c>
      <c r="E3" s="39">
        <v>193</v>
      </c>
      <c r="F3" s="39">
        <v>198</v>
      </c>
      <c r="G3" s="39">
        <v>193</v>
      </c>
      <c r="H3" s="39">
        <v>194</v>
      </c>
      <c r="I3" s="64"/>
      <c r="J3" s="64"/>
      <c r="K3" s="77">
        <v>4</v>
      </c>
      <c r="L3" s="77">
        <v>778.00199999999995</v>
      </c>
      <c r="M3" s="78">
        <v>194.50049999999999</v>
      </c>
      <c r="N3" s="79">
        <v>11</v>
      </c>
      <c r="O3" s="80">
        <v>205.50049999999999</v>
      </c>
    </row>
    <row r="4" spans="1:17" x14ac:dyDescent="0.25">
      <c r="A4" s="12" t="s">
        <v>41</v>
      </c>
      <c r="B4" s="13" t="s">
        <v>120</v>
      </c>
      <c r="C4" s="14">
        <v>45080</v>
      </c>
      <c r="D4" s="15" t="s">
        <v>149</v>
      </c>
      <c r="E4" s="39">
        <v>195</v>
      </c>
      <c r="F4" s="39">
        <v>194</v>
      </c>
      <c r="G4" s="39">
        <v>193</v>
      </c>
      <c r="H4" s="39">
        <v>195</v>
      </c>
      <c r="I4" s="16"/>
      <c r="J4" s="16"/>
      <c r="K4" s="19">
        <v>4</v>
      </c>
      <c r="L4" s="19">
        <v>777</v>
      </c>
      <c r="M4" s="20">
        <v>194.25</v>
      </c>
      <c r="N4" s="21">
        <v>4</v>
      </c>
      <c r="O4" s="22">
        <v>198.25</v>
      </c>
    </row>
    <row r="5" spans="1:17" x14ac:dyDescent="0.25">
      <c r="A5" s="12" t="s">
        <v>41</v>
      </c>
      <c r="B5" s="34" t="s">
        <v>120</v>
      </c>
      <c r="C5" s="75">
        <v>45093</v>
      </c>
      <c r="D5" s="76" t="s">
        <v>122</v>
      </c>
      <c r="E5" s="64">
        <v>194</v>
      </c>
      <c r="F5" s="64">
        <v>195</v>
      </c>
      <c r="G5" s="64">
        <v>190</v>
      </c>
      <c r="H5" s="64">
        <v>192</v>
      </c>
      <c r="I5" s="64"/>
      <c r="J5" s="64"/>
      <c r="K5" s="77">
        <v>4</v>
      </c>
      <c r="L5" s="77">
        <v>771</v>
      </c>
      <c r="M5" s="78">
        <v>192.75</v>
      </c>
      <c r="N5" s="79">
        <v>6</v>
      </c>
      <c r="O5" s="80">
        <v>198.75</v>
      </c>
    </row>
    <row r="6" spans="1:17" x14ac:dyDescent="0.25">
      <c r="A6" s="12" t="s">
        <v>41</v>
      </c>
      <c r="B6" s="13" t="s">
        <v>120</v>
      </c>
      <c r="C6" s="14">
        <v>45115</v>
      </c>
      <c r="D6" s="15" t="s">
        <v>146</v>
      </c>
      <c r="E6" s="16">
        <v>196</v>
      </c>
      <c r="F6" s="16">
        <v>197</v>
      </c>
      <c r="G6" s="16">
        <v>196</v>
      </c>
      <c r="H6" s="16">
        <v>196</v>
      </c>
      <c r="I6" s="16">
        <v>199</v>
      </c>
      <c r="J6" s="16">
        <v>197</v>
      </c>
      <c r="K6" s="19">
        <v>6</v>
      </c>
      <c r="L6" s="19">
        <v>1181</v>
      </c>
      <c r="M6" s="20">
        <v>196.83333333333334</v>
      </c>
      <c r="N6" s="21">
        <v>4</v>
      </c>
      <c r="O6" s="22">
        <v>200.83333333333334</v>
      </c>
    </row>
    <row r="7" spans="1:17" x14ac:dyDescent="0.25">
      <c r="A7" s="12" t="s">
        <v>41</v>
      </c>
      <c r="B7" s="13" t="s">
        <v>120</v>
      </c>
      <c r="C7" s="14">
        <v>45121</v>
      </c>
      <c r="D7" s="15" t="s">
        <v>122</v>
      </c>
      <c r="E7" s="16">
        <v>192</v>
      </c>
      <c r="F7" s="16">
        <v>192</v>
      </c>
      <c r="G7" s="16">
        <v>196</v>
      </c>
      <c r="H7" s="16">
        <v>194</v>
      </c>
      <c r="I7" s="16"/>
      <c r="J7" s="16"/>
      <c r="K7" s="19">
        <v>4</v>
      </c>
      <c r="L7" s="19">
        <v>774</v>
      </c>
      <c r="M7" s="20">
        <v>193.5</v>
      </c>
      <c r="N7" s="21">
        <v>6</v>
      </c>
      <c r="O7" s="22">
        <v>199.5</v>
      </c>
    </row>
    <row r="8" spans="1:17" x14ac:dyDescent="0.25">
      <c r="A8" s="12" t="s">
        <v>28</v>
      </c>
      <c r="B8" s="13" t="s">
        <v>120</v>
      </c>
      <c r="C8" s="14">
        <v>45143</v>
      </c>
      <c r="D8" s="15" t="s">
        <v>122</v>
      </c>
      <c r="E8" s="16">
        <v>195</v>
      </c>
      <c r="F8" s="16">
        <v>196</v>
      </c>
      <c r="G8" s="16">
        <v>195</v>
      </c>
      <c r="H8" s="16">
        <v>199.005</v>
      </c>
      <c r="I8" s="16"/>
      <c r="J8" s="16"/>
      <c r="K8" s="19">
        <v>4</v>
      </c>
      <c r="L8" s="19">
        <v>785.005</v>
      </c>
      <c r="M8" s="20">
        <v>196.25125</v>
      </c>
      <c r="N8" s="21">
        <v>4</v>
      </c>
      <c r="O8" s="22">
        <v>200.25125</v>
      </c>
    </row>
    <row r="9" spans="1:17" x14ac:dyDescent="0.25">
      <c r="A9" s="12" t="s">
        <v>28</v>
      </c>
      <c r="B9" s="13" t="s">
        <v>120</v>
      </c>
      <c r="C9" s="14">
        <v>45156</v>
      </c>
      <c r="D9" s="15" t="s">
        <v>122</v>
      </c>
      <c r="E9" s="16">
        <v>195</v>
      </c>
      <c r="F9" s="16">
        <v>192</v>
      </c>
      <c r="G9" s="16">
        <v>193</v>
      </c>
      <c r="H9" s="16">
        <v>196</v>
      </c>
      <c r="I9" s="16"/>
      <c r="J9" s="16"/>
      <c r="K9" s="19">
        <v>4</v>
      </c>
      <c r="L9" s="19">
        <v>776</v>
      </c>
      <c r="M9" s="20">
        <v>194</v>
      </c>
      <c r="N9" s="21">
        <v>4</v>
      </c>
      <c r="O9" s="22">
        <v>198</v>
      </c>
    </row>
    <row r="10" spans="1:17" x14ac:dyDescent="0.25">
      <c r="A10" s="12" t="s">
        <v>41</v>
      </c>
      <c r="B10" s="13" t="s">
        <v>120</v>
      </c>
      <c r="C10" s="14">
        <v>45171</v>
      </c>
      <c r="D10" s="15" t="s">
        <v>138</v>
      </c>
      <c r="E10" s="16">
        <v>191</v>
      </c>
      <c r="F10" s="16">
        <v>195</v>
      </c>
      <c r="G10" s="16">
        <v>192</v>
      </c>
      <c r="H10" s="16">
        <v>199</v>
      </c>
      <c r="I10" s="16">
        <v>195</v>
      </c>
      <c r="J10" s="16">
        <v>194</v>
      </c>
      <c r="K10" s="19">
        <v>6</v>
      </c>
      <c r="L10" s="19">
        <v>1166</v>
      </c>
      <c r="M10" s="20">
        <v>194.33333333333334</v>
      </c>
      <c r="N10" s="21">
        <v>4</v>
      </c>
      <c r="O10" s="22">
        <v>198.33333333333334</v>
      </c>
    </row>
    <row r="11" spans="1:17" x14ac:dyDescent="0.25">
      <c r="A11" s="12" t="s">
        <v>41</v>
      </c>
      <c r="B11" s="13" t="s">
        <v>120</v>
      </c>
      <c r="C11" s="14">
        <v>45184</v>
      </c>
      <c r="D11" s="15" t="s">
        <v>122</v>
      </c>
      <c r="E11" s="16">
        <v>192</v>
      </c>
      <c r="F11" s="16">
        <v>192</v>
      </c>
      <c r="G11" s="16">
        <v>196</v>
      </c>
      <c r="H11" s="16">
        <v>194</v>
      </c>
      <c r="I11" s="16"/>
      <c r="J11" s="16"/>
      <c r="K11" s="19">
        <v>4</v>
      </c>
      <c r="L11" s="19">
        <v>774</v>
      </c>
      <c r="M11" s="20">
        <v>193.5</v>
      </c>
      <c r="N11" s="21">
        <v>3</v>
      </c>
      <c r="O11" s="22">
        <v>196.5</v>
      </c>
    </row>
    <row r="12" spans="1:17" x14ac:dyDescent="0.25">
      <c r="A12" s="12" t="s">
        <v>41</v>
      </c>
      <c r="B12" s="13" t="s">
        <v>120</v>
      </c>
      <c r="C12" s="14">
        <v>45213</v>
      </c>
      <c r="D12" s="15" t="s">
        <v>122</v>
      </c>
      <c r="E12" s="16">
        <v>197</v>
      </c>
      <c r="F12" s="16">
        <v>197</v>
      </c>
      <c r="G12" s="16">
        <v>198</v>
      </c>
      <c r="H12" s="16">
        <v>197</v>
      </c>
      <c r="I12" s="16">
        <v>195</v>
      </c>
      <c r="J12" s="16">
        <v>196</v>
      </c>
      <c r="K12" s="19">
        <v>6</v>
      </c>
      <c r="L12" s="19">
        <v>1180</v>
      </c>
      <c r="M12" s="20">
        <v>196.66666666666666</v>
      </c>
      <c r="N12" s="21">
        <v>4</v>
      </c>
      <c r="O12" s="22">
        <v>200.66666666666666</v>
      </c>
    </row>
    <row r="14" spans="1:17" x14ac:dyDescent="0.25">
      <c r="K14" s="8">
        <f>SUM(K2:K13)</f>
        <v>50</v>
      </c>
      <c r="L14" s="8">
        <f>SUM(L2:L13)</f>
        <v>9735.0070000000014</v>
      </c>
      <c r="M14" s="7">
        <f>SUM(L14/K14)</f>
        <v>194.70014000000003</v>
      </c>
      <c r="N14" s="8">
        <f>SUM(N2:N13)</f>
        <v>56</v>
      </c>
      <c r="O14" s="11">
        <f>SUM(M14+N14)</f>
        <v>250.70014000000003</v>
      </c>
    </row>
  </sheetData>
  <protectedRanges>
    <protectedRange algorithmName="SHA-512" hashValue="ON39YdpmFHfN9f47KpiRvqrKx0V9+erV1CNkpWzYhW/Qyc6aT8rEyCrvauWSYGZK2ia3o7vd3akF07acHAFpOA==" saltValue="yVW9XmDwTqEnmpSGai0KYg==" spinCount="100000" sqref="E3:H3" name="Range1_3_5"/>
    <protectedRange algorithmName="SHA-512" hashValue="ON39YdpmFHfN9f47KpiRvqrKx0V9+erV1CNkpWzYhW/Qyc6aT8rEyCrvauWSYGZK2ia3o7vd3akF07acHAFpOA==" saltValue="yVW9XmDwTqEnmpSGai0KYg==" spinCount="100000" sqref="D4" name="Range1_1_11_1"/>
    <protectedRange algorithmName="SHA-512" hashValue="ON39YdpmFHfN9f47KpiRvqrKx0V9+erV1CNkpWzYhW/Qyc6aT8rEyCrvauWSYGZK2ia3o7vd3akF07acHAFpOA==" saltValue="yVW9XmDwTqEnmpSGai0KYg==" spinCount="100000" sqref="I4:J4 B4:C4" name="Range1_28_1"/>
    <protectedRange algorithmName="SHA-512" hashValue="ON39YdpmFHfN9f47KpiRvqrKx0V9+erV1CNkpWzYhW/Qyc6aT8rEyCrvauWSYGZK2ia3o7vd3akF07acHAFpOA==" saltValue="yVW9XmDwTqEnmpSGai0KYg==" spinCount="100000" sqref="E4:H4" name="Range1_3_12_1"/>
    <protectedRange algorithmName="SHA-512" hashValue="ON39YdpmFHfN9f47KpiRvqrKx0V9+erV1CNkpWzYhW/Qyc6aT8rEyCrvauWSYGZK2ia3o7vd3akF07acHAFpOA==" saltValue="yVW9XmDwTqEnmpSGai0KYg==" spinCount="100000" sqref="B6:C6" name="Range1_46"/>
    <protectedRange algorithmName="SHA-512" hashValue="ON39YdpmFHfN9f47KpiRvqrKx0V9+erV1CNkpWzYhW/Qyc6aT8rEyCrvauWSYGZK2ia3o7vd3akF07acHAFpOA==" saltValue="yVW9XmDwTqEnmpSGai0KYg==" spinCount="100000" sqref="D6" name="Range1_1_15"/>
    <protectedRange algorithmName="SHA-512" hashValue="ON39YdpmFHfN9f47KpiRvqrKx0V9+erV1CNkpWzYhW/Qyc6aT8rEyCrvauWSYGZK2ia3o7vd3akF07acHAFpOA==" saltValue="yVW9XmDwTqEnmpSGai0KYg==" spinCount="100000" sqref="H6:J6" name="Range1_3_15"/>
    <protectedRange algorithmName="SHA-512" hashValue="ON39YdpmFHfN9f47KpiRvqrKx0V9+erV1CNkpWzYhW/Qyc6aT8rEyCrvauWSYGZK2ia3o7vd3akF07acHAFpOA==" saltValue="yVW9XmDwTqEnmpSGai0KYg==" spinCount="100000" sqref="E6:G6" name="Range1_3_1_3"/>
    <protectedRange algorithmName="SHA-512" hashValue="ON39YdpmFHfN9f47KpiRvqrKx0V9+erV1CNkpWzYhW/Qyc6aT8rEyCrvauWSYGZK2ia3o7vd3akF07acHAFpOA==" saltValue="yVW9XmDwTqEnmpSGai0KYg==" spinCount="100000" sqref="I8:J8 B8:C8" name="Range1_59"/>
    <protectedRange algorithmName="SHA-512" hashValue="ON39YdpmFHfN9f47KpiRvqrKx0V9+erV1CNkpWzYhW/Qyc6aT8rEyCrvauWSYGZK2ia3o7vd3akF07acHAFpOA==" saltValue="yVW9XmDwTqEnmpSGai0KYg==" spinCount="100000" sqref="D8" name="Range1_1_25"/>
    <protectedRange algorithmName="SHA-512" hashValue="ON39YdpmFHfN9f47KpiRvqrKx0V9+erV1CNkpWzYhW/Qyc6aT8rEyCrvauWSYGZK2ia3o7vd3akF07acHAFpOA==" saltValue="yVW9XmDwTqEnmpSGai0KYg==" spinCount="100000" sqref="E8:H8" name="Range1_3_17"/>
    <protectedRange algorithmName="SHA-512" hashValue="ON39YdpmFHfN9f47KpiRvqrKx0V9+erV1CNkpWzYhW/Qyc6aT8rEyCrvauWSYGZK2ia3o7vd3akF07acHAFpOA==" saltValue="yVW9XmDwTqEnmpSGai0KYg==" spinCount="100000" sqref="I9:J9 B9:C9" name="Range1_65"/>
    <protectedRange algorithmName="SHA-512" hashValue="ON39YdpmFHfN9f47KpiRvqrKx0V9+erV1CNkpWzYhW/Qyc6aT8rEyCrvauWSYGZK2ia3o7vd3akF07acHAFpOA==" saltValue="yVW9XmDwTqEnmpSGai0KYg==" spinCount="100000" sqref="D9" name="Range1_1_29"/>
    <protectedRange algorithmName="SHA-512" hashValue="ON39YdpmFHfN9f47KpiRvqrKx0V9+erV1CNkpWzYhW/Qyc6aT8rEyCrvauWSYGZK2ia3o7vd3akF07acHAFpOA==" saltValue="yVW9XmDwTqEnmpSGai0KYg==" spinCount="100000" sqref="E9:H9" name="Range1_3_18"/>
  </protectedRanges>
  <hyperlinks>
    <hyperlink ref="Q1" location="'National Rankings'!A1" display="Back to Ranking" xr:uid="{0D9A923D-3098-4889-BAA5-D9CAEFC69A1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65F0CD-ADAB-4DA1-BE3B-9F1564B4FB0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4D75D-7B1B-4910-9EAC-219AF5E51ADA}">
  <dimension ref="A1:Q9"/>
  <sheetViews>
    <sheetView workbookViewId="0">
      <selection activeCell="K10" sqref="K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28</v>
      </c>
      <c r="B2" s="13" t="s">
        <v>71</v>
      </c>
      <c r="C2" s="14">
        <v>44996</v>
      </c>
      <c r="D2" s="15" t="s">
        <v>70</v>
      </c>
      <c r="E2" s="16">
        <v>191</v>
      </c>
      <c r="F2" s="16">
        <v>195</v>
      </c>
      <c r="G2" s="16">
        <v>191</v>
      </c>
      <c r="H2" s="16">
        <v>194</v>
      </c>
      <c r="I2" s="16"/>
      <c r="J2" s="16"/>
      <c r="K2" s="19">
        <v>4</v>
      </c>
      <c r="L2" s="19">
        <v>771</v>
      </c>
      <c r="M2" s="20">
        <v>192.75</v>
      </c>
      <c r="N2" s="21">
        <v>2</v>
      </c>
      <c r="O2" s="22">
        <v>194.75</v>
      </c>
    </row>
    <row r="3" spans="1:17" x14ac:dyDescent="0.25">
      <c r="A3" s="12" t="s">
        <v>28</v>
      </c>
      <c r="B3" s="13" t="s">
        <v>71</v>
      </c>
      <c r="C3" s="14">
        <v>45059</v>
      </c>
      <c r="D3" s="14" t="s">
        <v>147</v>
      </c>
      <c r="E3" s="64">
        <v>196</v>
      </c>
      <c r="F3" s="64">
        <v>191</v>
      </c>
      <c r="G3" s="64">
        <v>193</v>
      </c>
      <c r="H3" s="64">
        <v>190</v>
      </c>
      <c r="I3" s="16"/>
      <c r="J3" s="16"/>
      <c r="K3" s="19">
        <v>4</v>
      </c>
      <c r="L3" s="19">
        <v>770</v>
      </c>
      <c r="M3" s="20">
        <v>192.5</v>
      </c>
      <c r="N3" s="21">
        <v>2</v>
      </c>
      <c r="O3" s="22">
        <v>194.5</v>
      </c>
    </row>
    <row r="4" spans="1:17" x14ac:dyDescent="0.25">
      <c r="A4" s="12" t="s">
        <v>41</v>
      </c>
      <c r="B4" s="13" t="s">
        <v>71</v>
      </c>
      <c r="C4" s="14">
        <v>45087</v>
      </c>
      <c r="D4" s="15" t="s">
        <v>70</v>
      </c>
      <c r="E4" s="16">
        <v>197</v>
      </c>
      <c r="F4" s="16">
        <v>194</v>
      </c>
      <c r="G4" s="16">
        <v>197</v>
      </c>
      <c r="H4" s="16">
        <v>197</v>
      </c>
      <c r="I4" s="16"/>
      <c r="J4" s="16"/>
      <c r="K4" s="19">
        <v>4</v>
      </c>
      <c r="L4" s="19">
        <v>785</v>
      </c>
      <c r="M4" s="20">
        <v>196.25</v>
      </c>
      <c r="N4" s="21">
        <v>2</v>
      </c>
      <c r="O4" s="22">
        <v>198.25</v>
      </c>
    </row>
    <row r="5" spans="1:17" x14ac:dyDescent="0.25">
      <c r="A5" s="12" t="s">
        <v>28</v>
      </c>
      <c r="B5" s="13" t="s">
        <v>71</v>
      </c>
      <c r="C5" s="14">
        <v>45115</v>
      </c>
      <c r="D5" s="15" t="s">
        <v>70</v>
      </c>
      <c r="E5" s="16">
        <v>197</v>
      </c>
      <c r="F5" s="16">
        <v>195</v>
      </c>
      <c r="G5" s="16">
        <v>199</v>
      </c>
      <c r="H5" s="16">
        <v>193</v>
      </c>
      <c r="I5" s="16"/>
      <c r="J5" s="16"/>
      <c r="K5" s="19">
        <v>4</v>
      </c>
      <c r="L5" s="19">
        <v>784</v>
      </c>
      <c r="M5" s="20">
        <v>196</v>
      </c>
      <c r="N5" s="21">
        <v>2</v>
      </c>
      <c r="O5" s="22">
        <v>198</v>
      </c>
    </row>
    <row r="6" spans="1:17" x14ac:dyDescent="0.25">
      <c r="A6" s="12" t="s">
        <v>28</v>
      </c>
      <c r="B6" s="13" t="s">
        <v>71</v>
      </c>
      <c r="C6" s="14">
        <v>45178</v>
      </c>
      <c r="D6" s="15" t="s">
        <v>70</v>
      </c>
      <c r="E6" s="16">
        <v>197</v>
      </c>
      <c r="F6" s="16">
        <v>195</v>
      </c>
      <c r="G6" s="16">
        <v>198</v>
      </c>
      <c r="H6" s="16">
        <v>197</v>
      </c>
      <c r="I6" s="16"/>
      <c r="J6" s="16"/>
      <c r="K6" s="19">
        <v>4</v>
      </c>
      <c r="L6" s="19">
        <v>787</v>
      </c>
      <c r="M6" s="20">
        <v>196.75</v>
      </c>
      <c r="N6" s="21">
        <v>3</v>
      </c>
      <c r="O6" s="22">
        <v>199.75</v>
      </c>
    </row>
    <row r="7" spans="1:17" x14ac:dyDescent="0.25">
      <c r="A7" s="12" t="s">
        <v>41</v>
      </c>
      <c r="B7" s="13" t="s">
        <v>71</v>
      </c>
      <c r="C7" s="14">
        <v>45220</v>
      </c>
      <c r="D7" s="15" t="s">
        <v>70</v>
      </c>
      <c r="E7" s="16">
        <v>198</v>
      </c>
      <c r="F7" s="16">
        <v>193</v>
      </c>
      <c r="G7" s="16">
        <v>193</v>
      </c>
      <c r="H7" s="16">
        <v>194</v>
      </c>
      <c r="I7" s="16">
        <v>195</v>
      </c>
      <c r="J7" s="16">
        <v>197</v>
      </c>
      <c r="K7" s="19">
        <v>6</v>
      </c>
      <c r="L7" s="19">
        <v>1170</v>
      </c>
      <c r="M7" s="20">
        <v>195</v>
      </c>
      <c r="N7" s="21">
        <v>4</v>
      </c>
      <c r="O7" s="22">
        <v>199</v>
      </c>
    </row>
    <row r="9" spans="1:17" x14ac:dyDescent="0.25">
      <c r="K9" s="8">
        <f>SUM(K2:K8)</f>
        <v>26</v>
      </c>
      <c r="L9" s="8">
        <f>SUM(L2:L8)</f>
        <v>5067</v>
      </c>
      <c r="M9" s="7">
        <f>SUM(L9/K9)</f>
        <v>194.88461538461539</v>
      </c>
      <c r="N9" s="8">
        <f>SUM(N2:N8)</f>
        <v>15</v>
      </c>
      <c r="O9" s="11">
        <f>SUM(M9+N9)</f>
        <v>209.88461538461539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3:J3 B3:D3" name="Range1_8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5:J5 B5:C5" name="Range1_11_1"/>
    <protectedRange algorithmName="SHA-512" hashValue="ON39YdpmFHfN9f47KpiRvqrKx0V9+erV1CNkpWzYhW/Qyc6aT8rEyCrvauWSYGZK2ia3o7vd3akF07acHAFpOA==" saltValue="yVW9XmDwTqEnmpSGai0KYg==" spinCount="100000" sqref="D5" name="Range1_1_6_1"/>
    <protectedRange algorithmName="SHA-512" hashValue="ON39YdpmFHfN9f47KpiRvqrKx0V9+erV1CNkpWzYhW/Qyc6aT8rEyCrvauWSYGZK2ia3o7vd3akF07acHAFpOA==" saltValue="yVW9XmDwTqEnmpSGai0KYg==" spinCount="100000" sqref="E5:H5" name="Range1_3_3_1"/>
    <protectedRange algorithmName="SHA-512" hashValue="ON39YdpmFHfN9f47KpiRvqrKx0V9+erV1CNkpWzYhW/Qyc6aT8rEyCrvauWSYGZK2ia3o7vd3akF07acHAFpOA==" saltValue="yVW9XmDwTqEnmpSGai0KYg==" spinCount="100000" sqref="I6:J6 B6:C6" name="Range1_12"/>
    <protectedRange algorithmName="SHA-512" hashValue="ON39YdpmFHfN9f47KpiRvqrKx0V9+erV1CNkpWzYhW/Qyc6aT8rEyCrvauWSYGZK2ia3o7vd3akF07acHAFpOA==" saltValue="yVW9XmDwTqEnmpSGai0KYg==" spinCount="100000" sqref="D6" name="Range1_1_7"/>
    <protectedRange algorithmName="SHA-512" hashValue="ON39YdpmFHfN9f47KpiRvqrKx0V9+erV1CNkpWzYhW/Qyc6aT8rEyCrvauWSYGZK2ia3o7vd3akF07acHAFpOA==" saltValue="yVW9XmDwTqEnmpSGai0KYg==" spinCount="100000" sqref="E6:H6" name="Range1_3_4"/>
  </protectedRanges>
  <hyperlinks>
    <hyperlink ref="Q1" location="'National Rankings'!A1" display="Back to Ranking" xr:uid="{BA0D5E08-78D2-4E59-9110-B568A1EA4A5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6A0029D-C2F1-4D24-A831-C751DDF9291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AA8A2-4EB2-4C4A-A201-977F2728B603}"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24.42578125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63" t="s">
        <v>28</v>
      </c>
      <c r="B2" s="34" t="s">
        <v>121</v>
      </c>
      <c r="C2" s="75">
        <v>45052</v>
      </c>
      <c r="D2" s="76" t="s">
        <v>94</v>
      </c>
      <c r="E2" s="64">
        <v>195.0001</v>
      </c>
      <c r="F2" s="64">
        <v>190.00020000000001</v>
      </c>
      <c r="G2" s="64">
        <v>172.0001</v>
      </c>
      <c r="H2" s="64"/>
      <c r="I2" s="64"/>
      <c r="J2" s="64"/>
      <c r="K2" s="77">
        <f>COUNT(E2:J2)</f>
        <v>3</v>
      </c>
      <c r="L2" s="77">
        <f>SUM(E2:J2)</f>
        <v>557.00040000000001</v>
      </c>
      <c r="M2" s="78">
        <f>IFERROR(L2/K2,0)</f>
        <v>185.66679999999999</v>
      </c>
      <c r="N2" s="79">
        <v>2</v>
      </c>
      <c r="O2" s="80">
        <f>SUM(M2+N2)</f>
        <v>187.66679999999999</v>
      </c>
    </row>
    <row r="3" spans="1:17" x14ac:dyDescent="0.25">
      <c r="A3" s="12" t="s">
        <v>41</v>
      </c>
      <c r="B3" s="34" t="s">
        <v>121</v>
      </c>
      <c r="C3" s="75">
        <v>45069</v>
      </c>
      <c r="D3" s="76" t="s">
        <v>146</v>
      </c>
      <c r="E3" s="64">
        <v>198</v>
      </c>
      <c r="F3" s="64">
        <v>197</v>
      </c>
      <c r="G3" s="64">
        <v>192.001</v>
      </c>
      <c r="H3" s="64"/>
      <c r="I3" s="64"/>
      <c r="J3" s="64"/>
      <c r="K3" s="77">
        <v>3</v>
      </c>
      <c r="L3" s="77">
        <v>587.00099999999998</v>
      </c>
      <c r="M3" s="78">
        <v>195.667</v>
      </c>
      <c r="N3" s="79">
        <v>2</v>
      </c>
      <c r="O3" s="80">
        <v>197.667</v>
      </c>
    </row>
    <row r="4" spans="1:17" x14ac:dyDescent="0.25">
      <c r="A4" s="12" t="s">
        <v>28</v>
      </c>
      <c r="B4" s="13" t="s">
        <v>121</v>
      </c>
      <c r="C4" s="14">
        <v>45087</v>
      </c>
      <c r="D4" s="15" t="s">
        <v>94</v>
      </c>
      <c r="E4" s="16">
        <v>194.001</v>
      </c>
      <c r="F4" s="64">
        <v>195.00299999999999</v>
      </c>
      <c r="G4" s="64">
        <v>195.00700000000001</v>
      </c>
      <c r="H4" s="64"/>
      <c r="I4" s="16"/>
      <c r="J4" s="16"/>
      <c r="K4" s="19">
        <v>3</v>
      </c>
      <c r="L4" s="19">
        <v>584.01099999999997</v>
      </c>
      <c r="M4" s="20">
        <v>194.67033333333333</v>
      </c>
      <c r="N4" s="21">
        <v>2</v>
      </c>
      <c r="O4" s="22">
        <v>196.67033333333333</v>
      </c>
    </row>
    <row r="5" spans="1:17" x14ac:dyDescent="0.25">
      <c r="A5" s="12" t="s">
        <v>41</v>
      </c>
      <c r="B5" s="13" t="s">
        <v>121</v>
      </c>
      <c r="C5" s="14">
        <v>45115</v>
      </c>
      <c r="D5" s="15" t="s">
        <v>94</v>
      </c>
      <c r="E5" s="16">
        <v>191.00040000000001</v>
      </c>
      <c r="F5" s="16">
        <v>194.00030000000001</v>
      </c>
      <c r="G5" s="16">
        <v>198.00030000000001</v>
      </c>
      <c r="H5" s="16"/>
      <c r="I5" s="16"/>
      <c r="J5" s="16"/>
      <c r="K5" s="19">
        <v>3</v>
      </c>
      <c r="L5" s="19">
        <v>583.00100000000009</v>
      </c>
      <c r="M5" s="20">
        <v>194.33366666666669</v>
      </c>
      <c r="N5" s="21">
        <v>2</v>
      </c>
      <c r="O5" s="22">
        <v>196.33366666666669</v>
      </c>
    </row>
    <row r="6" spans="1:17" x14ac:dyDescent="0.25">
      <c r="A6" s="12" t="s">
        <v>41</v>
      </c>
      <c r="B6" s="13" t="s">
        <v>121</v>
      </c>
      <c r="C6" s="14">
        <v>45171</v>
      </c>
      <c r="D6" s="15" t="s">
        <v>138</v>
      </c>
      <c r="E6" s="16">
        <v>196</v>
      </c>
      <c r="F6" s="16">
        <v>195</v>
      </c>
      <c r="G6" s="16">
        <v>196</v>
      </c>
      <c r="H6" s="16">
        <v>193</v>
      </c>
      <c r="I6" s="16">
        <v>197</v>
      </c>
      <c r="J6" s="16">
        <v>187</v>
      </c>
      <c r="K6" s="19">
        <v>6</v>
      </c>
      <c r="L6" s="19">
        <v>1164</v>
      </c>
      <c r="M6" s="20">
        <v>194</v>
      </c>
      <c r="N6" s="21">
        <v>4</v>
      </c>
      <c r="O6" s="22">
        <v>198</v>
      </c>
    </row>
    <row r="8" spans="1:17" x14ac:dyDescent="0.25">
      <c r="K8" s="8">
        <f>SUM(K2:K7)</f>
        <v>18</v>
      </c>
      <c r="L8" s="8">
        <f>SUM(L2:L7)</f>
        <v>3475.0134000000003</v>
      </c>
      <c r="M8" s="7">
        <f>SUM(L8/K8)</f>
        <v>193.05630000000002</v>
      </c>
      <c r="N8" s="8">
        <f>SUM(N2:N7)</f>
        <v>12</v>
      </c>
      <c r="O8" s="11">
        <f>SUM(M8+N8)</f>
        <v>205.05630000000002</v>
      </c>
    </row>
  </sheetData>
  <protectedRanges>
    <protectedRange algorithmName="SHA-512" hashValue="ON39YdpmFHfN9f47KpiRvqrKx0V9+erV1CNkpWzYhW/Qyc6aT8rEyCrvauWSYGZK2ia3o7vd3akF07acHAFpOA==" saltValue="yVW9XmDwTqEnmpSGai0KYg==" spinCount="100000" sqref="C3" name="Range1_26_1"/>
    <protectedRange algorithmName="SHA-512" hashValue="ON39YdpmFHfN9f47KpiRvqrKx0V9+erV1CNkpWzYhW/Qyc6aT8rEyCrvauWSYGZK2ia3o7vd3akF07acHAFpOA==" saltValue="yVW9XmDwTqEnmpSGai0KYg==" spinCount="100000" sqref="D3" name="Range1_1_4_1"/>
    <protectedRange algorithmName="SHA-512" hashValue="ON39YdpmFHfN9f47KpiRvqrKx0V9+erV1CNkpWzYhW/Qyc6aT8rEyCrvauWSYGZK2ia3o7vd3akF07acHAFpOA==" saltValue="yVW9XmDwTqEnmpSGai0KYg==" spinCount="100000" sqref="H3:J3" name="Range1_3_11_1"/>
    <protectedRange algorithmName="SHA-512" hashValue="ON39YdpmFHfN9f47KpiRvqrKx0V9+erV1CNkpWzYhW/Qyc6aT8rEyCrvauWSYGZK2ia3o7vd3akF07acHAFpOA==" saltValue="yVW9XmDwTqEnmpSGai0KYg==" spinCount="100000" sqref="E3:G3" name="Range1_3_1_1_1"/>
    <protectedRange algorithmName="SHA-512" hashValue="ON39YdpmFHfN9f47KpiRvqrKx0V9+erV1CNkpWzYhW/Qyc6aT8rEyCrvauWSYGZK2ia3o7vd3akF07acHAFpOA==" saltValue="yVW9XmDwTqEnmpSGai0KYg==" spinCount="100000" sqref="I5:J5 B5:C5" name="Range1_10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5:H5" name="Range1_3_3"/>
  </protectedRanges>
  <conditionalFormatting sqref="H3">
    <cfRule type="top10" dxfId="243" priority="16" rank="1"/>
  </conditionalFormatting>
  <conditionalFormatting sqref="H5">
    <cfRule type="top10" dxfId="242" priority="4" rank="1"/>
  </conditionalFormatting>
  <conditionalFormatting sqref="H3:J3">
    <cfRule type="cellIs" dxfId="241" priority="10" operator="greaterThanOrEqual">
      <formula>200</formula>
    </cfRule>
  </conditionalFormatting>
  <conditionalFormatting sqref="H5:J5">
    <cfRule type="cellIs" dxfId="240" priority="1" operator="greaterThanOrEqual">
      <formula>200</formula>
    </cfRule>
  </conditionalFormatting>
  <conditionalFormatting sqref="I3">
    <cfRule type="top10" dxfId="239" priority="15" rank="1"/>
  </conditionalFormatting>
  <conditionalFormatting sqref="I5">
    <cfRule type="top10" dxfId="238" priority="3" rank="1"/>
    <cfRule type="top10" dxfId="237" priority="8" rank="1"/>
  </conditionalFormatting>
  <conditionalFormatting sqref="J3">
    <cfRule type="top10" dxfId="236" priority="14" rank="1"/>
  </conditionalFormatting>
  <conditionalFormatting sqref="J5">
    <cfRule type="top10" dxfId="235" priority="2" rank="1"/>
  </conditionalFormatting>
  <hyperlinks>
    <hyperlink ref="Q1" location="'National Rankings'!A1" display="Back to Ranking" xr:uid="{4A2E342F-338A-4480-BA7E-B0F5807B778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5CBDC43-C664-4EB0-9BE8-7F2960FB7F2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848B4-DD70-426C-B1DC-55CDDF862886}">
  <sheetPr codeName="Sheet55"/>
  <dimension ref="A1:Q19"/>
  <sheetViews>
    <sheetView workbookViewId="0">
      <selection activeCell="K20" sqref="K2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28</v>
      </c>
      <c r="B2" s="13" t="s">
        <v>40</v>
      </c>
      <c r="C2" s="14">
        <v>44996</v>
      </c>
      <c r="D2" s="15" t="s">
        <v>70</v>
      </c>
      <c r="E2" s="16">
        <v>197</v>
      </c>
      <c r="F2" s="16">
        <v>195</v>
      </c>
      <c r="G2" s="16">
        <v>195</v>
      </c>
      <c r="H2" s="16">
        <v>193</v>
      </c>
      <c r="I2" s="16"/>
      <c r="J2" s="16"/>
      <c r="K2" s="19">
        <v>4</v>
      </c>
      <c r="L2" s="19">
        <v>780</v>
      </c>
      <c r="M2" s="20">
        <v>195</v>
      </c>
      <c r="N2" s="21">
        <v>2</v>
      </c>
      <c r="O2" s="22">
        <v>197</v>
      </c>
    </row>
    <row r="3" spans="1:17" x14ac:dyDescent="0.25">
      <c r="A3" s="12" t="s">
        <v>28</v>
      </c>
      <c r="B3" s="13" t="s">
        <v>40</v>
      </c>
      <c r="C3" s="14">
        <v>45017</v>
      </c>
      <c r="D3" s="15" t="s">
        <v>35</v>
      </c>
      <c r="E3" s="16">
        <v>194</v>
      </c>
      <c r="F3" s="16">
        <v>196</v>
      </c>
      <c r="G3" s="16">
        <v>147</v>
      </c>
      <c r="H3" s="16">
        <v>193</v>
      </c>
      <c r="I3" s="16"/>
      <c r="J3" s="16"/>
      <c r="K3" s="19">
        <v>4</v>
      </c>
      <c r="L3" s="19">
        <v>730</v>
      </c>
      <c r="M3" s="20">
        <v>182.5</v>
      </c>
      <c r="N3" s="21">
        <v>2</v>
      </c>
      <c r="O3" s="22">
        <v>184.5</v>
      </c>
    </row>
    <row r="4" spans="1:17" x14ac:dyDescent="0.25">
      <c r="A4" s="63" t="s">
        <v>28</v>
      </c>
      <c r="B4" s="34" t="s">
        <v>40</v>
      </c>
      <c r="C4" s="75">
        <v>45052</v>
      </c>
      <c r="D4" s="76" t="s">
        <v>35</v>
      </c>
      <c r="E4" s="64">
        <v>194</v>
      </c>
      <c r="F4" s="64">
        <v>180</v>
      </c>
      <c r="G4" s="81">
        <v>200</v>
      </c>
      <c r="H4" s="64">
        <v>198</v>
      </c>
      <c r="I4" s="64"/>
      <c r="J4" s="64"/>
      <c r="K4" s="77">
        <v>4</v>
      </c>
      <c r="L4" s="77">
        <v>772</v>
      </c>
      <c r="M4" s="78">
        <v>193</v>
      </c>
      <c r="N4" s="79">
        <v>4</v>
      </c>
      <c r="O4" s="80">
        <v>197</v>
      </c>
    </row>
    <row r="5" spans="1:17" x14ac:dyDescent="0.25">
      <c r="A5" s="12" t="s">
        <v>28</v>
      </c>
      <c r="B5" s="13" t="s">
        <v>40</v>
      </c>
      <c r="C5" s="14">
        <v>45059</v>
      </c>
      <c r="D5" s="14" t="s">
        <v>147</v>
      </c>
      <c r="E5" s="64">
        <v>193</v>
      </c>
      <c r="F5" s="64">
        <v>198</v>
      </c>
      <c r="G5" s="64">
        <v>195</v>
      </c>
      <c r="H5" s="64">
        <v>198</v>
      </c>
      <c r="I5" s="16"/>
      <c r="J5" s="16"/>
      <c r="K5" s="19">
        <v>4</v>
      </c>
      <c r="L5" s="19">
        <v>784</v>
      </c>
      <c r="M5" s="20">
        <v>196</v>
      </c>
      <c r="N5" s="21">
        <v>5</v>
      </c>
      <c r="O5" s="22">
        <v>201</v>
      </c>
    </row>
    <row r="6" spans="1:17" x14ac:dyDescent="0.25">
      <c r="A6" s="63" t="s">
        <v>41</v>
      </c>
      <c r="B6" s="34" t="s">
        <v>40</v>
      </c>
      <c r="C6" s="75">
        <v>45080</v>
      </c>
      <c r="D6" s="76" t="s">
        <v>35</v>
      </c>
      <c r="E6" s="64">
        <v>196</v>
      </c>
      <c r="F6" s="64">
        <v>196</v>
      </c>
      <c r="G6" s="64">
        <v>195</v>
      </c>
      <c r="H6" s="64">
        <v>196</v>
      </c>
      <c r="I6" s="64"/>
      <c r="J6" s="64"/>
      <c r="K6" s="77">
        <v>4</v>
      </c>
      <c r="L6" s="77">
        <v>783</v>
      </c>
      <c r="M6" s="78">
        <v>195.75</v>
      </c>
      <c r="N6" s="79">
        <v>2</v>
      </c>
      <c r="O6" s="80">
        <v>197.75</v>
      </c>
    </row>
    <row r="7" spans="1:17" x14ac:dyDescent="0.25">
      <c r="A7" s="12" t="s">
        <v>41</v>
      </c>
      <c r="B7" s="13" t="s">
        <v>40</v>
      </c>
      <c r="C7" s="14">
        <v>45087</v>
      </c>
      <c r="D7" s="15" t="s">
        <v>70</v>
      </c>
      <c r="E7" s="16">
        <v>194</v>
      </c>
      <c r="F7" s="16">
        <v>196</v>
      </c>
      <c r="G7" s="16">
        <v>196</v>
      </c>
      <c r="H7" s="16">
        <v>199</v>
      </c>
      <c r="I7" s="16"/>
      <c r="J7" s="16"/>
      <c r="K7" s="19">
        <v>4</v>
      </c>
      <c r="L7" s="19">
        <v>785</v>
      </c>
      <c r="M7" s="20">
        <v>196.25</v>
      </c>
      <c r="N7" s="21">
        <v>2</v>
      </c>
      <c r="O7" s="22">
        <v>198.25</v>
      </c>
    </row>
    <row r="8" spans="1:17" x14ac:dyDescent="0.25">
      <c r="A8" s="63" t="s">
        <v>41</v>
      </c>
      <c r="B8" s="13" t="s">
        <v>40</v>
      </c>
      <c r="C8" s="14">
        <v>45108</v>
      </c>
      <c r="D8" s="15" t="s">
        <v>35</v>
      </c>
      <c r="E8" s="16">
        <v>195</v>
      </c>
      <c r="F8" s="16">
        <v>195</v>
      </c>
      <c r="G8" s="16">
        <v>197</v>
      </c>
      <c r="H8" s="16">
        <v>197</v>
      </c>
      <c r="I8" s="16"/>
      <c r="J8" s="16"/>
      <c r="K8" s="19">
        <v>4</v>
      </c>
      <c r="L8" s="19">
        <v>784</v>
      </c>
      <c r="M8" s="20">
        <v>196</v>
      </c>
      <c r="N8" s="21">
        <v>3</v>
      </c>
      <c r="O8" s="22">
        <v>199</v>
      </c>
    </row>
    <row r="9" spans="1:17" x14ac:dyDescent="0.25">
      <c r="A9" s="12" t="s">
        <v>28</v>
      </c>
      <c r="B9" s="13" t="s">
        <v>40</v>
      </c>
      <c r="C9" s="14">
        <v>45115</v>
      </c>
      <c r="D9" s="15" t="s">
        <v>70</v>
      </c>
      <c r="E9" s="16">
        <v>191</v>
      </c>
      <c r="F9" s="16">
        <v>191</v>
      </c>
      <c r="G9" s="16">
        <v>193</v>
      </c>
      <c r="H9" s="16">
        <v>197</v>
      </c>
      <c r="I9" s="16"/>
      <c r="J9" s="16"/>
      <c r="K9" s="19">
        <v>4</v>
      </c>
      <c r="L9" s="19">
        <v>772</v>
      </c>
      <c r="M9" s="20">
        <v>193</v>
      </c>
      <c r="N9" s="21">
        <v>2</v>
      </c>
      <c r="O9" s="22">
        <v>195</v>
      </c>
    </row>
    <row r="10" spans="1:17" x14ac:dyDescent="0.25">
      <c r="A10" s="12" t="s">
        <v>41</v>
      </c>
      <c r="B10" s="13" t="s">
        <v>40</v>
      </c>
      <c r="C10" s="14">
        <v>45143</v>
      </c>
      <c r="D10" s="15" t="s">
        <v>35</v>
      </c>
      <c r="E10" s="16">
        <v>196</v>
      </c>
      <c r="F10" s="16">
        <v>196</v>
      </c>
      <c r="G10" s="16">
        <v>192</v>
      </c>
      <c r="H10" s="16">
        <v>196</v>
      </c>
      <c r="I10" s="16"/>
      <c r="J10" s="16"/>
      <c r="K10" s="19">
        <v>4</v>
      </c>
      <c r="L10" s="19">
        <v>780</v>
      </c>
      <c r="M10" s="20">
        <v>195</v>
      </c>
      <c r="N10" s="21">
        <v>2</v>
      </c>
      <c r="O10" s="22">
        <v>197</v>
      </c>
    </row>
    <row r="11" spans="1:17" x14ac:dyDescent="0.25">
      <c r="A11" s="12" t="s">
        <v>41</v>
      </c>
      <c r="B11" s="13" t="s">
        <v>40</v>
      </c>
      <c r="C11" s="14">
        <v>45150</v>
      </c>
      <c r="D11" s="15" t="s">
        <v>70</v>
      </c>
      <c r="E11" s="16">
        <v>196</v>
      </c>
      <c r="F11" s="16">
        <v>197</v>
      </c>
      <c r="G11" s="16">
        <v>193</v>
      </c>
      <c r="H11" s="16">
        <v>194</v>
      </c>
      <c r="I11" s="16"/>
      <c r="J11" s="16"/>
      <c r="K11" s="19">
        <v>4</v>
      </c>
      <c r="L11" s="19">
        <v>780</v>
      </c>
      <c r="M11" s="20">
        <v>195</v>
      </c>
      <c r="N11" s="21">
        <v>2</v>
      </c>
      <c r="O11" s="22">
        <v>197</v>
      </c>
    </row>
    <row r="12" spans="1:17" x14ac:dyDescent="0.25">
      <c r="A12" s="12" t="s">
        <v>28</v>
      </c>
      <c r="B12" s="13" t="s">
        <v>40</v>
      </c>
      <c r="C12" s="14">
        <v>45171</v>
      </c>
      <c r="D12" s="15" t="s">
        <v>138</v>
      </c>
      <c r="E12" s="16">
        <v>193</v>
      </c>
      <c r="F12" s="16">
        <v>194</v>
      </c>
      <c r="G12" s="16">
        <v>199</v>
      </c>
      <c r="H12" s="16">
        <v>198.001</v>
      </c>
      <c r="I12" s="16">
        <v>197</v>
      </c>
      <c r="J12" s="16">
        <v>196</v>
      </c>
      <c r="K12" s="19">
        <v>6</v>
      </c>
      <c r="L12" s="19">
        <v>1177.001</v>
      </c>
      <c r="M12" s="20">
        <v>196.16683333333333</v>
      </c>
      <c r="N12" s="21">
        <v>4</v>
      </c>
      <c r="O12" s="22">
        <v>200.16683333333333</v>
      </c>
    </row>
    <row r="13" spans="1:17" x14ac:dyDescent="0.25">
      <c r="A13" s="12" t="s">
        <v>28</v>
      </c>
      <c r="B13" s="13" t="s">
        <v>40</v>
      </c>
      <c r="C13" s="14">
        <v>45178</v>
      </c>
      <c r="D13" s="15" t="s">
        <v>70</v>
      </c>
      <c r="E13" s="16">
        <v>192</v>
      </c>
      <c r="F13" s="16">
        <v>192</v>
      </c>
      <c r="G13" s="16">
        <v>190</v>
      </c>
      <c r="H13" s="16">
        <v>194</v>
      </c>
      <c r="I13" s="16"/>
      <c r="J13" s="16"/>
      <c r="K13" s="19">
        <v>4</v>
      </c>
      <c r="L13" s="19">
        <v>768</v>
      </c>
      <c r="M13" s="20">
        <v>192</v>
      </c>
      <c r="N13" s="21">
        <v>2</v>
      </c>
      <c r="O13" s="22">
        <v>194</v>
      </c>
    </row>
    <row r="14" spans="1:17" x14ac:dyDescent="0.25">
      <c r="A14" s="12" t="s">
        <v>41</v>
      </c>
      <c r="B14" s="13" t="s">
        <v>40</v>
      </c>
      <c r="C14" s="14">
        <v>45185</v>
      </c>
      <c r="D14" s="15" t="s">
        <v>35</v>
      </c>
      <c r="E14" s="16">
        <v>196</v>
      </c>
      <c r="F14" s="16">
        <v>194</v>
      </c>
      <c r="G14" s="16">
        <v>194</v>
      </c>
      <c r="H14" s="16">
        <v>194</v>
      </c>
      <c r="I14" s="16"/>
      <c r="J14" s="16"/>
      <c r="K14" s="19">
        <v>4</v>
      </c>
      <c r="L14" s="19">
        <v>778</v>
      </c>
      <c r="M14" s="20">
        <v>194.5</v>
      </c>
      <c r="N14" s="21">
        <v>2</v>
      </c>
      <c r="O14" s="22">
        <v>196.5</v>
      </c>
    </row>
    <row r="15" spans="1:17" x14ac:dyDescent="0.25">
      <c r="A15" s="12" t="s">
        <v>41</v>
      </c>
      <c r="B15" s="13" t="s">
        <v>40</v>
      </c>
      <c r="C15" s="14">
        <v>45206</v>
      </c>
      <c r="D15" s="15" t="s">
        <v>35</v>
      </c>
      <c r="E15" s="16">
        <v>193</v>
      </c>
      <c r="F15" s="16">
        <v>189</v>
      </c>
      <c r="G15" s="16">
        <v>189</v>
      </c>
      <c r="H15" s="16">
        <v>193</v>
      </c>
      <c r="I15" s="16"/>
      <c r="J15" s="16"/>
      <c r="K15" s="19">
        <v>4</v>
      </c>
      <c r="L15" s="19">
        <v>764</v>
      </c>
      <c r="M15" s="20">
        <v>191</v>
      </c>
      <c r="N15" s="21">
        <v>2</v>
      </c>
      <c r="O15" s="22">
        <v>193</v>
      </c>
    </row>
    <row r="16" spans="1:17" x14ac:dyDescent="0.25">
      <c r="A16" s="12" t="s">
        <v>41</v>
      </c>
      <c r="B16" s="13" t="s">
        <v>40</v>
      </c>
      <c r="C16" s="14">
        <v>45220</v>
      </c>
      <c r="D16" s="15" t="s">
        <v>70</v>
      </c>
      <c r="E16" s="16">
        <v>193</v>
      </c>
      <c r="F16" s="16">
        <v>190</v>
      </c>
      <c r="G16" s="16">
        <v>193</v>
      </c>
      <c r="H16" s="16">
        <v>195</v>
      </c>
      <c r="I16" s="16">
        <v>187</v>
      </c>
      <c r="J16" s="16">
        <v>191</v>
      </c>
      <c r="K16" s="19">
        <v>6</v>
      </c>
      <c r="L16" s="19">
        <v>1149</v>
      </c>
      <c r="M16" s="20">
        <v>191.5</v>
      </c>
      <c r="N16" s="21">
        <v>4</v>
      </c>
      <c r="O16" s="22">
        <v>195.5</v>
      </c>
    </row>
    <row r="17" spans="1:15" x14ac:dyDescent="0.25">
      <c r="A17" s="12" t="s">
        <v>41</v>
      </c>
      <c r="B17" s="13" t="s">
        <v>40</v>
      </c>
      <c r="C17" s="14">
        <v>45234</v>
      </c>
      <c r="D17" s="15" t="s">
        <v>35</v>
      </c>
      <c r="E17" s="16">
        <v>192</v>
      </c>
      <c r="F17" s="16">
        <v>195</v>
      </c>
      <c r="G17" s="16">
        <v>195</v>
      </c>
      <c r="H17" s="16">
        <v>194</v>
      </c>
      <c r="I17" s="16"/>
      <c r="J17" s="16"/>
      <c r="K17" s="19">
        <v>4</v>
      </c>
      <c r="L17" s="19">
        <v>776</v>
      </c>
      <c r="M17" s="20">
        <v>194</v>
      </c>
      <c r="N17" s="21">
        <v>2</v>
      </c>
      <c r="O17" s="22">
        <v>196</v>
      </c>
    </row>
    <row r="19" spans="1:15" x14ac:dyDescent="0.25">
      <c r="K19" s="8">
        <f>SUM(K2:K18)</f>
        <v>68</v>
      </c>
      <c r="L19" s="8">
        <f>SUM(L2:L18)</f>
        <v>13162.001</v>
      </c>
      <c r="M19" s="7">
        <f>SUM(L19/K19)</f>
        <v>193.55883823529413</v>
      </c>
      <c r="N19" s="8">
        <f>SUM(N2:N18)</f>
        <v>42</v>
      </c>
      <c r="O19" s="11">
        <f>SUM(M19+N19)</f>
        <v>235.55883823529413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5:J5 B5:D5" name="Range1_8"/>
    <protectedRange algorithmName="SHA-512" hashValue="ON39YdpmFHfN9f47KpiRvqrKx0V9+erV1CNkpWzYhW/Qyc6aT8rEyCrvauWSYGZK2ia3o7vd3akF07acHAFpOA==" saltValue="yVW9XmDwTqEnmpSGai0KYg==" spinCount="100000" sqref="E5:H5" name="Range1_3_2"/>
    <protectedRange algorithmName="SHA-512" hashValue="ON39YdpmFHfN9f47KpiRvqrKx0V9+erV1CNkpWzYhW/Qyc6aT8rEyCrvauWSYGZK2ia3o7vd3akF07acHAFpOA==" saltValue="yVW9XmDwTqEnmpSGai0KYg==" spinCount="100000" sqref="I9:J9 B9:C9" name="Range1_11_1"/>
    <protectedRange algorithmName="SHA-512" hashValue="ON39YdpmFHfN9f47KpiRvqrKx0V9+erV1CNkpWzYhW/Qyc6aT8rEyCrvauWSYGZK2ia3o7vd3akF07acHAFpOA==" saltValue="yVW9XmDwTqEnmpSGai0KYg==" spinCount="100000" sqref="D9" name="Range1_1_6_1"/>
    <protectedRange algorithmName="SHA-512" hashValue="ON39YdpmFHfN9f47KpiRvqrKx0V9+erV1CNkpWzYhW/Qyc6aT8rEyCrvauWSYGZK2ia3o7vd3akF07acHAFpOA==" saltValue="yVW9XmDwTqEnmpSGai0KYg==" spinCount="100000" sqref="E9:H9" name="Range1_3_3_1"/>
    <protectedRange algorithmName="SHA-512" hashValue="ON39YdpmFHfN9f47KpiRvqrKx0V9+erV1CNkpWzYhW/Qyc6aT8rEyCrvauWSYGZK2ia3o7vd3akF07acHAFpOA==" saltValue="yVW9XmDwTqEnmpSGai0KYg==" spinCount="100000" sqref="B11:C11" name="Range1_13_1"/>
    <protectedRange algorithmName="SHA-512" hashValue="ON39YdpmFHfN9f47KpiRvqrKx0V9+erV1CNkpWzYhW/Qyc6aT8rEyCrvauWSYGZK2ia3o7vd3akF07acHAFpOA==" saltValue="yVW9XmDwTqEnmpSGai0KYg==" spinCount="100000" sqref="D11" name="Range1_1_8_1"/>
    <protectedRange algorithmName="SHA-512" hashValue="ON39YdpmFHfN9f47KpiRvqrKx0V9+erV1CNkpWzYhW/Qyc6aT8rEyCrvauWSYGZK2ia3o7vd3akF07acHAFpOA==" saltValue="yVW9XmDwTqEnmpSGai0KYg==" spinCount="100000" sqref="E11:J11" name="Range1_3_4_1"/>
    <protectedRange algorithmName="SHA-512" hashValue="ON39YdpmFHfN9f47KpiRvqrKx0V9+erV1CNkpWzYhW/Qyc6aT8rEyCrvauWSYGZK2ia3o7vd3akF07acHAFpOA==" saltValue="yVW9XmDwTqEnmpSGai0KYg==" spinCount="100000" sqref="I12:J12 B12:C12" name="Range1_69"/>
    <protectedRange algorithmName="SHA-512" hashValue="ON39YdpmFHfN9f47KpiRvqrKx0V9+erV1CNkpWzYhW/Qyc6aT8rEyCrvauWSYGZK2ia3o7vd3akF07acHAFpOA==" saltValue="yVW9XmDwTqEnmpSGai0KYg==" spinCount="100000" sqref="D12" name="Range1_1_33"/>
    <protectedRange algorithmName="SHA-512" hashValue="ON39YdpmFHfN9f47KpiRvqrKx0V9+erV1CNkpWzYhW/Qyc6aT8rEyCrvauWSYGZK2ia3o7vd3akF07acHAFpOA==" saltValue="yVW9XmDwTqEnmpSGai0KYg==" spinCount="100000" sqref="E12:H12" name="Range1_3_19"/>
    <protectedRange algorithmName="SHA-512" hashValue="ON39YdpmFHfN9f47KpiRvqrKx0V9+erV1CNkpWzYhW/Qyc6aT8rEyCrvauWSYGZK2ia3o7vd3akF07acHAFpOA==" saltValue="yVW9XmDwTqEnmpSGai0KYg==" spinCount="100000" sqref="I13:J13 B13:C13" name="Range1_12"/>
    <protectedRange algorithmName="SHA-512" hashValue="ON39YdpmFHfN9f47KpiRvqrKx0V9+erV1CNkpWzYhW/Qyc6aT8rEyCrvauWSYGZK2ia3o7vd3akF07acHAFpOA==" saltValue="yVW9XmDwTqEnmpSGai0KYg==" spinCount="100000" sqref="D13" name="Range1_1_7"/>
    <protectedRange algorithmName="SHA-512" hashValue="ON39YdpmFHfN9f47KpiRvqrKx0V9+erV1CNkpWzYhW/Qyc6aT8rEyCrvauWSYGZK2ia3o7vd3akF07acHAFpOA==" saltValue="yVW9XmDwTqEnmpSGai0KYg==" spinCount="100000" sqref="E13:H13" name="Range1_3_4"/>
    <protectedRange sqref="B15:C15" name="Range1_12_1"/>
    <protectedRange sqref="D15" name="Range1_1_8"/>
    <protectedRange sqref="E15:J15" name="Range1_3_3"/>
  </protectedRanges>
  <conditionalFormatting sqref="I2">
    <cfRule type="top10" dxfId="234" priority="30" rank="1"/>
  </conditionalFormatting>
  <conditionalFormatting sqref="I3">
    <cfRule type="top10" dxfId="233" priority="25" rank="1"/>
  </conditionalFormatting>
  <conditionalFormatting sqref="I5">
    <cfRule type="top10" dxfId="232" priority="17" rank="1"/>
  </conditionalFormatting>
  <conditionalFormatting sqref="I9">
    <cfRule type="top10" dxfId="231" priority="11" rank="1"/>
  </conditionalFormatting>
  <conditionalFormatting sqref="I11">
    <cfRule type="top10" dxfId="230" priority="4" rank="1"/>
  </conditionalFormatting>
  <conditionalFormatting sqref="I2:J2">
    <cfRule type="cellIs" dxfId="229" priority="28" operator="greaterThanOrEqual">
      <formula>200</formula>
    </cfRule>
  </conditionalFormatting>
  <conditionalFormatting sqref="I3:J3">
    <cfRule type="cellIs" dxfId="228" priority="20" operator="greaterThanOrEqual">
      <formula>193</formula>
    </cfRule>
  </conditionalFormatting>
  <conditionalFormatting sqref="I11:J11">
    <cfRule type="cellIs" dxfId="227" priority="2" operator="greaterThanOrEqual">
      <formula>200</formula>
    </cfRule>
  </conditionalFormatting>
  <conditionalFormatting sqref="J2">
    <cfRule type="top10" dxfId="226" priority="29" rank="1"/>
  </conditionalFormatting>
  <conditionalFormatting sqref="J3">
    <cfRule type="top10" dxfId="225" priority="26" rank="1"/>
  </conditionalFormatting>
  <conditionalFormatting sqref="J5">
    <cfRule type="top10" dxfId="224" priority="18" rank="1"/>
  </conditionalFormatting>
  <conditionalFormatting sqref="J9">
    <cfRule type="top10" dxfId="223" priority="12" rank="1"/>
  </conditionalFormatting>
  <conditionalFormatting sqref="J11">
    <cfRule type="top10" dxfId="222" priority="3" rank="1"/>
  </conditionalFormatting>
  <hyperlinks>
    <hyperlink ref="Q1" location="'National Rankings'!A1" display="Back to Ranking" xr:uid="{FF096855-C6B5-4416-ABFE-4187B77E80F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BC27C2-8570-4BB4-8ED1-2F7BE61AE94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48A70-D0E9-4002-9B52-2DAE0B569513}">
  <dimension ref="A1:Q4"/>
  <sheetViews>
    <sheetView workbookViewId="0">
      <selection activeCell="K5" sqref="K5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34" t="s">
        <v>177</v>
      </c>
      <c r="C2" s="75">
        <v>45069</v>
      </c>
      <c r="D2" s="76" t="s">
        <v>146</v>
      </c>
      <c r="E2" s="64">
        <v>192</v>
      </c>
      <c r="F2" s="64">
        <v>195</v>
      </c>
      <c r="G2" s="64">
        <v>192</v>
      </c>
      <c r="H2" s="64"/>
      <c r="I2" s="64"/>
      <c r="J2" s="64"/>
      <c r="K2" s="77">
        <v>3</v>
      </c>
      <c r="L2" s="77">
        <v>579</v>
      </c>
      <c r="M2" s="78">
        <v>193</v>
      </c>
      <c r="N2" s="79">
        <v>2</v>
      </c>
      <c r="O2" s="80">
        <v>195</v>
      </c>
    </row>
    <row r="4" spans="1:17" x14ac:dyDescent="0.25">
      <c r="K4" s="8">
        <f>SUM(K2:K3)</f>
        <v>3</v>
      </c>
      <c r="L4" s="8">
        <f>SUM(L2:L3)</f>
        <v>579</v>
      </c>
      <c r="M4" s="11">
        <f>SUM(L4/K4)</f>
        <v>193</v>
      </c>
      <c r="N4" s="8">
        <f>SUM(N2:N3)</f>
        <v>2</v>
      </c>
      <c r="O4" s="11">
        <f>SUM(M4+N4)</f>
        <v>195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H2:J2" name="Range1_3_11_1"/>
    <protectedRange algorithmName="SHA-512" hashValue="ON39YdpmFHfN9f47KpiRvqrKx0V9+erV1CNkpWzYhW/Qyc6aT8rEyCrvauWSYGZK2ia3o7vd3akF07acHAFpOA==" saltValue="yVW9XmDwTqEnmpSGai0KYg==" spinCount="100000" sqref="B2" name="Range1_2_1_1"/>
    <protectedRange algorithmName="SHA-512" hashValue="ON39YdpmFHfN9f47KpiRvqrKx0V9+erV1CNkpWzYhW/Qyc6aT8rEyCrvauWSYGZK2ia3o7vd3akF07acHAFpOA==" saltValue="yVW9XmDwTqEnmpSGai0KYg==" spinCount="100000" sqref="E2:G2" name="Range1_3_1_1_1"/>
  </protectedRanges>
  <conditionalFormatting sqref="H2">
    <cfRule type="top10" dxfId="314" priority="8" rank="1"/>
  </conditionalFormatting>
  <conditionalFormatting sqref="H2:J2">
    <cfRule type="cellIs" dxfId="313" priority="2" operator="greaterThanOrEqual">
      <formula>200</formula>
    </cfRule>
  </conditionalFormatting>
  <conditionalFormatting sqref="I2">
    <cfRule type="top10" dxfId="312" priority="7" rank="1"/>
  </conditionalFormatting>
  <conditionalFormatting sqref="J2">
    <cfRule type="top10" dxfId="311" priority="6" rank="1"/>
  </conditionalFormatting>
  <hyperlinks>
    <hyperlink ref="Q1" location="'National Rankings'!A1" display="Back to Ranking" xr:uid="{9519361C-404E-449B-98B5-D11D9BBD7486}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3392C-AF6A-470D-8869-555FB0D6FED4}">
  <sheetPr codeName="Sheet94"/>
  <dimension ref="A1:Q2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62</v>
      </c>
      <c r="C2" s="14">
        <v>44958</v>
      </c>
      <c r="D2" s="15" t="s">
        <v>50</v>
      </c>
      <c r="E2" s="16">
        <v>194</v>
      </c>
      <c r="F2" s="16">
        <v>194</v>
      </c>
      <c r="G2" s="16">
        <v>197</v>
      </c>
      <c r="H2" s="16">
        <v>194</v>
      </c>
      <c r="I2" s="16"/>
      <c r="J2" s="16"/>
      <c r="K2" s="19">
        <v>4</v>
      </c>
      <c r="L2" s="19">
        <v>779</v>
      </c>
      <c r="M2" s="20">
        <v>194.75</v>
      </c>
      <c r="N2" s="21">
        <v>2</v>
      </c>
      <c r="O2" s="22">
        <v>196.75</v>
      </c>
    </row>
    <row r="3" spans="1:17" x14ac:dyDescent="0.25">
      <c r="A3" s="12" t="s">
        <v>41</v>
      </c>
      <c r="B3" s="13" t="s">
        <v>62</v>
      </c>
      <c r="C3" s="14">
        <v>44965</v>
      </c>
      <c r="D3" s="15" t="s">
        <v>50</v>
      </c>
      <c r="E3" s="16">
        <v>196</v>
      </c>
      <c r="F3" s="16">
        <v>197</v>
      </c>
      <c r="G3" s="16">
        <v>195</v>
      </c>
      <c r="H3" s="16">
        <v>195</v>
      </c>
      <c r="I3" s="16"/>
      <c r="J3" s="16"/>
      <c r="K3" s="19">
        <v>4</v>
      </c>
      <c r="L3" s="19">
        <v>783</v>
      </c>
      <c r="M3" s="20">
        <v>195.75</v>
      </c>
      <c r="N3" s="21">
        <v>2</v>
      </c>
      <c r="O3" s="22">
        <v>197.75</v>
      </c>
    </row>
    <row r="4" spans="1:17" x14ac:dyDescent="0.25">
      <c r="A4" s="12" t="s">
        <v>41</v>
      </c>
      <c r="B4" s="13" t="s">
        <v>62</v>
      </c>
      <c r="C4" s="14">
        <v>44972</v>
      </c>
      <c r="D4" s="15" t="s">
        <v>50</v>
      </c>
      <c r="E4" s="16">
        <v>197</v>
      </c>
      <c r="F4" s="16">
        <v>191</v>
      </c>
      <c r="G4" s="16">
        <v>195</v>
      </c>
      <c r="H4" s="16">
        <v>193</v>
      </c>
      <c r="I4" s="16"/>
      <c r="J4" s="16"/>
      <c r="K4" s="19">
        <v>4</v>
      </c>
      <c r="L4" s="19">
        <v>776</v>
      </c>
      <c r="M4" s="20">
        <v>194</v>
      </c>
      <c r="N4" s="21">
        <v>2</v>
      </c>
      <c r="O4" s="22">
        <v>196</v>
      </c>
    </row>
    <row r="5" spans="1:17" x14ac:dyDescent="0.25">
      <c r="A5" s="12" t="s">
        <v>41</v>
      </c>
      <c r="B5" s="13" t="s">
        <v>62</v>
      </c>
      <c r="C5" s="14">
        <v>45000</v>
      </c>
      <c r="D5" s="15" t="s">
        <v>50</v>
      </c>
      <c r="E5" s="16">
        <v>198</v>
      </c>
      <c r="F5" s="16">
        <v>196</v>
      </c>
      <c r="G5" s="16">
        <v>198.001</v>
      </c>
      <c r="H5" s="16">
        <v>196</v>
      </c>
      <c r="I5" s="16"/>
      <c r="J5" s="16"/>
      <c r="K5" s="19">
        <v>4</v>
      </c>
      <c r="L5" s="19">
        <v>788.00099999999998</v>
      </c>
      <c r="M5" s="20">
        <v>197.00024999999999</v>
      </c>
      <c r="N5" s="21">
        <v>6</v>
      </c>
      <c r="O5" s="22">
        <v>203.00024999999999</v>
      </c>
    </row>
    <row r="6" spans="1:17" x14ac:dyDescent="0.25">
      <c r="A6" s="12" t="s">
        <v>41</v>
      </c>
      <c r="B6" s="13" t="s">
        <v>62</v>
      </c>
      <c r="C6" s="14">
        <v>45007</v>
      </c>
      <c r="D6" s="15" t="s">
        <v>50</v>
      </c>
      <c r="E6" s="16">
        <v>193</v>
      </c>
      <c r="F6" s="16">
        <v>197</v>
      </c>
      <c r="G6" s="16">
        <v>199.001</v>
      </c>
      <c r="H6" s="16">
        <v>197</v>
      </c>
      <c r="I6" s="16"/>
      <c r="J6" s="16"/>
      <c r="K6" s="19">
        <v>4</v>
      </c>
      <c r="L6" s="19">
        <v>786.00099999999998</v>
      </c>
      <c r="M6" s="20">
        <v>196.50024999999999</v>
      </c>
      <c r="N6" s="21">
        <v>5</v>
      </c>
      <c r="O6" s="22">
        <v>201.50024999999999</v>
      </c>
    </row>
    <row r="7" spans="1:17" x14ac:dyDescent="0.25">
      <c r="A7" s="12" t="s">
        <v>28</v>
      </c>
      <c r="B7" s="13" t="s">
        <v>62</v>
      </c>
      <c r="C7" s="14">
        <v>45028</v>
      </c>
      <c r="D7" s="15" t="s">
        <v>50</v>
      </c>
      <c r="E7" s="91">
        <v>197</v>
      </c>
      <c r="F7" s="91">
        <v>194</v>
      </c>
      <c r="G7" s="91">
        <v>194</v>
      </c>
      <c r="H7" s="91">
        <v>196</v>
      </c>
      <c r="I7" s="16"/>
      <c r="J7" s="16"/>
      <c r="K7" s="19">
        <v>4</v>
      </c>
      <c r="L7" s="19">
        <v>781</v>
      </c>
      <c r="M7" s="20">
        <v>195.25</v>
      </c>
      <c r="N7" s="21">
        <v>2</v>
      </c>
      <c r="O7" s="22">
        <v>197.25</v>
      </c>
    </row>
    <row r="8" spans="1:17" x14ac:dyDescent="0.25">
      <c r="A8" s="65" t="s">
        <v>41</v>
      </c>
      <c r="B8" s="13" t="s">
        <v>62</v>
      </c>
      <c r="C8" s="67">
        <v>45035</v>
      </c>
      <c r="D8" s="68" t="s">
        <v>50</v>
      </c>
      <c r="E8" s="92">
        <v>188</v>
      </c>
      <c r="F8" s="92">
        <v>197</v>
      </c>
      <c r="G8" s="92">
        <v>192</v>
      </c>
      <c r="H8" s="92">
        <v>199</v>
      </c>
      <c r="I8" s="69"/>
      <c r="J8" s="69"/>
      <c r="K8" s="71">
        <v>4</v>
      </c>
      <c r="L8" s="71">
        <v>776</v>
      </c>
      <c r="M8" s="72">
        <v>194</v>
      </c>
      <c r="N8" s="73">
        <v>4</v>
      </c>
      <c r="O8" s="74">
        <v>198</v>
      </c>
    </row>
    <row r="9" spans="1:17" x14ac:dyDescent="0.25">
      <c r="A9" s="63" t="s">
        <v>28</v>
      </c>
      <c r="B9" s="13" t="s">
        <v>62</v>
      </c>
      <c r="C9" s="14">
        <v>45052</v>
      </c>
      <c r="D9" s="15" t="s">
        <v>123</v>
      </c>
      <c r="E9" s="16">
        <v>196</v>
      </c>
      <c r="F9" s="16">
        <v>198</v>
      </c>
      <c r="G9" s="16">
        <v>199</v>
      </c>
      <c r="H9" s="16">
        <v>199</v>
      </c>
      <c r="I9" s="16"/>
      <c r="J9" s="16"/>
      <c r="K9" s="19">
        <v>4</v>
      </c>
      <c r="L9" s="19">
        <v>792</v>
      </c>
      <c r="M9" s="20">
        <v>198</v>
      </c>
      <c r="N9" s="21">
        <v>11</v>
      </c>
      <c r="O9" s="22">
        <v>209</v>
      </c>
    </row>
    <row r="10" spans="1:17" x14ac:dyDescent="0.25">
      <c r="A10" s="12" t="s">
        <v>41</v>
      </c>
      <c r="B10" s="13" t="s">
        <v>62</v>
      </c>
      <c r="C10" s="14">
        <v>45056</v>
      </c>
      <c r="D10" s="15" t="s">
        <v>50</v>
      </c>
      <c r="E10" s="16">
        <v>198</v>
      </c>
      <c r="F10" s="16">
        <v>198</v>
      </c>
      <c r="G10" s="45">
        <v>200</v>
      </c>
      <c r="H10" s="16">
        <v>199.001</v>
      </c>
      <c r="I10" s="16"/>
      <c r="J10" s="16"/>
      <c r="K10" s="19">
        <v>4</v>
      </c>
      <c r="L10" s="19">
        <v>795.00099999999998</v>
      </c>
      <c r="M10" s="20">
        <v>198.75024999999999</v>
      </c>
      <c r="N10" s="21">
        <v>9</v>
      </c>
      <c r="O10" s="22">
        <v>207.75024999999999</v>
      </c>
    </row>
    <row r="11" spans="1:17" x14ac:dyDescent="0.25">
      <c r="A11" s="12" t="s">
        <v>41</v>
      </c>
      <c r="B11" s="13" t="s">
        <v>62</v>
      </c>
      <c r="C11" s="75">
        <v>45077</v>
      </c>
      <c r="D11" s="76" t="s">
        <v>50</v>
      </c>
      <c r="E11" s="16">
        <v>197</v>
      </c>
      <c r="F11" s="16">
        <v>196</v>
      </c>
      <c r="G11" s="16">
        <v>198</v>
      </c>
      <c r="H11" s="16">
        <v>196</v>
      </c>
      <c r="I11" s="64"/>
      <c r="J11" s="64"/>
      <c r="K11" s="77">
        <v>4</v>
      </c>
      <c r="L11" s="77">
        <v>787</v>
      </c>
      <c r="M11" s="78">
        <v>196.75</v>
      </c>
      <c r="N11" s="79">
        <v>2</v>
      </c>
      <c r="O11" s="80">
        <v>198.75</v>
      </c>
    </row>
    <row r="12" spans="1:17" x14ac:dyDescent="0.25">
      <c r="A12" s="12" t="s">
        <v>41</v>
      </c>
      <c r="B12" s="13" t="s">
        <v>62</v>
      </c>
      <c r="C12" s="14">
        <v>45084</v>
      </c>
      <c r="D12" s="15" t="s">
        <v>50</v>
      </c>
      <c r="E12" s="16">
        <v>198</v>
      </c>
      <c r="F12" s="16">
        <v>199</v>
      </c>
      <c r="G12" s="16">
        <v>197</v>
      </c>
      <c r="H12" s="16">
        <v>199</v>
      </c>
      <c r="I12" s="16"/>
      <c r="J12" s="16"/>
      <c r="K12" s="19">
        <v>4</v>
      </c>
      <c r="L12" s="19">
        <v>793</v>
      </c>
      <c r="M12" s="20">
        <v>198.25</v>
      </c>
      <c r="N12" s="21">
        <v>5</v>
      </c>
      <c r="O12" s="22">
        <v>203.25</v>
      </c>
    </row>
    <row r="13" spans="1:17" x14ac:dyDescent="0.25">
      <c r="A13" s="63" t="s">
        <v>41</v>
      </c>
      <c r="B13" s="13" t="s">
        <v>62</v>
      </c>
      <c r="C13" s="14">
        <v>45112</v>
      </c>
      <c r="D13" s="15" t="s">
        <v>50</v>
      </c>
      <c r="E13" s="16">
        <v>195</v>
      </c>
      <c r="F13" s="45">
        <v>200</v>
      </c>
      <c r="G13" s="16">
        <v>198</v>
      </c>
      <c r="H13" s="16">
        <v>198</v>
      </c>
      <c r="I13" s="16"/>
      <c r="J13" s="16"/>
      <c r="K13" s="19">
        <v>4</v>
      </c>
      <c r="L13" s="19">
        <v>791</v>
      </c>
      <c r="M13" s="20">
        <v>197.75</v>
      </c>
      <c r="N13" s="21">
        <v>6</v>
      </c>
      <c r="O13" s="22">
        <v>203.75</v>
      </c>
    </row>
    <row r="14" spans="1:17" x14ac:dyDescent="0.25">
      <c r="A14" s="12" t="s">
        <v>41</v>
      </c>
      <c r="B14" s="13" t="s">
        <v>62</v>
      </c>
      <c r="C14" s="14">
        <v>45203</v>
      </c>
      <c r="D14" s="15" t="s">
        <v>50</v>
      </c>
      <c r="E14" s="16">
        <v>199</v>
      </c>
      <c r="F14" s="16">
        <v>199</v>
      </c>
      <c r="G14" s="16">
        <v>199</v>
      </c>
      <c r="H14" s="16">
        <v>199</v>
      </c>
      <c r="I14" s="16"/>
      <c r="J14" s="16"/>
      <c r="K14" s="19">
        <v>4</v>
      </c>
      <c r="L14" s="19">
        <v>796</v>
      </c>
      <c r="M14" s="20">
        <v>199</v>
      </c>
      <c r="N14" s="21">
        <v>7</v>
      </c>
      <c r="O14" s="22">
        <v>206</v>
      </c>
    </row>
    <row r="15" spans="1:17" x14ac:dyDescent="0.25">
      <c r="A15" s="12" t="s">
        <v>41</v>
      </c>
      <c r="B15" s="13" t="s">
        <v>62</v>
      </c>
      <c r="C15" s="14">
        <v>45210</v>
      </c>
      <c r="D15" s="15" t="s">
        <v>50</v>
      </c>
      <c r="E15" s="16">
        <v>198</v>
      </c>
      <c r="F15" s="16">
        <v>197</v>
      </c>
      <c r="G15" s="16">
        <v>195</v>
      </c>
      <c r="H15" s="16">
        <v>196</v>
      </c>
      <c r="I15" s="16"/>
      <c r="J15" s="16"/>
      <c r="K15" s="19">
        <v>4</v>
      </c>
      <c r="L15" s="19">
        <v>786</v>
      </c>
      <c r="M15" s="20">
        <v>196.5</v>
      </c>
      <c r="N15" s="21">
        <v>2</v>
      </c>
      <c r="O15" s="22">
        <v>198.5</v>
      </c>
    </row>
    <row r="16" spans="1:17" x14ac:dyDescent="0.25">
      <c r="A16" s="12" t="s">
        <v>41</v>
      </c>
      <c r="B16" s="13" t="s">
        <v>62</v>
      </c>
      <c r="C16" s="14">
        <v>45217</v>
      </c>
      <c r="D16" s="15" t="s">
        <v>50</v>
      </c>
      <c r="E16" s="16">
        <v>195.001</v>
      </c>
      <c r="F16" s="45">
        <v>200</v>
      </c>
      <c r="G16" s="16">
        <v>199</v>
      </c>
      <c r="H16" s="16">
        <v>198.001</v>
      </c>
      <c r="I16" s="16"/>
      <c r="J16" s="16"/>
      <c r="K16" s="19">
        <v>4</v>
      </c>
      <c r="L16" s="19">
        <v>792.00199999999995</v>
      </c>
      <c r="M16" s="20">
        <v>198.00049999999999</v>
      </c>
      <c r="N16" s="21">
        <v>9</v>
      </c>
      <c r="O16" s="22">
        <v>207.00049999999999</v>
      </c>
    </row>
    <row r="17" spans="1:15" x14ac:dyDescent="0.25">
      <c r="A17" s="12" t="s">
        <v>41</v>
      </c>
      <c r="B17" s="13" t="s">
        <v>62</v>
      </c>
      <c r="C17" s="14">
        <v>45220</v>
      </c>
      <c r="D17" s="15" t="s">
        <v>50</v>
      </c>
      <c r="E17" s="16">
        <v>198.001</v>
      </c>
      <c r="F17" s="16">
        <v>199</v>
      </c>
      <c r="G17" s="16">
        <v>197</v>
      </c>
      <c r="H17" s="16">
        <v>199</v>
      </c>
      <c r="I17" s="16"/>
      <c r="J17" s="16"/>
      <c r="K17" s="19">
        <v>4</v>
      </c>
      <c r="L17" s="19">
        <v>793.00099999999998</v>
      </c>
      <c r="M17" s="20">
        <v>198.25024999999999</v>
      </c>
      <c r="N17" s="21">
        <v>3</v>
      </c>
      <c r="O17" s="22">
        <v>201.25024999999999</v>
      </c>
    </row>
    <row r="18" spans="1:15" x14ac:dyDescent="0.25">
      <c r="A18" s="12" t="s">
        <v>41</v>
      </c>
      <c r="B18" s="13" t="s">
        <v>62</v>
      </c>
      <c r="C18" s="14">
        <v>45231</v>
      </c>
      <c r="D18" s="15" t="s">
        <v>50</v>
      </c>
      <c r="E18" s="16">
        <v>194</v>
      </c>
      <c r="F18" s="16">
        <v>198.001</v>
      </c>
      <c r="G18" s="16">
        <v>196</v>
      </c>
      <c r="H18" s="16">
        <v>197</v>
      </c>
      <c r="I18" s="16"/>
      <c r="J18" s="16"/>
      <c r="K18" s="19">
        <v>4</v>
      </c>
      <c r="L18" s="19">
        <v>785.00099999999998</v>
      </c>
      <c r="M18" s="20">
        <v>196.25024999999999</v>
      </c>
      <c r="N18" s="21">
        <v>4</v>
      </c>
      <c r="O18" s="22">
        <v>200.25024999999999</v>
      </c>
    </row>
    <row r="19" spans="1:15" x14ac:dyDescent="0.25">
      <c r="A19" s="12" t="s">
        <v>41</v>
      </c>
      <c r="B19" s="13" t="s">
        <v>62</v>
      </c>
      <c r="C19" s="14">
        <v>45238</v>
      </c>
      <c r="D19" s="15" t="s">
        <v>50</v>
      </c>
      <c r="E19" s="16">
        <v>197</v>
      </c>
      <c r="F19" s="16">
        <v>193</v>
      </c>
      <c r="G19" s="16">
        <v>194</v>
      </c>
      <c r="H19" s="16">
        <v>194</v>
      </c>
      <c r="I19" s="16"/>
      <c r="J19" s="16"/>
      <c r="K19" s="19">
        <v>4</v>
      </c>
      <c r="L19" s="19">
        <v>778</v>
      </c>
      <c r="M19" s="20">
        <v>194.5</v>
      </c>
      <c r="N19" s="21">
        <v>2</v>
      </c>
      <c r="O19" s="22">
        <v>196.5</v>
      </c>
    </row>
    <row r="20" spans="1:15" x14ac:dyDescent="0.25">
      <c r="A20" s="12" t="s">
        <v>41</v>
      </c>
      <c r="B20" s="13" t="s">
        <v>62</v>
      </c>
      <c r="C20" s="14">
        <v>45245</v>
      </c>
      <c r="D20" s="15" t="s">
        <v>50</v>
      </c>
      <c r="E20" s="45">
        <v>200</v>
      </c>
      <c r="F20" s="16">
        <v>198</v>
      </c>
      <c r="G20" s="45">
        <v>200.001</v>
      </c>
      <c r="H20" s="16">
        <v>199</v>
      </c>
      <c r="I20" s="16"/>
      <c r="J20" s="16"/>
      <c r="K20" s="19">
        <v>4</v>
      </c>
      <c r="L20" s="19">
        <v>797.00099999999998</v>
      </c>
      <c r="M20" s="20">
        <v>199.25024999999999</v>
      </c>
      <c r="N20" s="21">
        <v>9</v>
      </c>
      <c r="O20" s="22">
        <v>208.25024999999999</v>
      </c>
    </row>
    <row r="21" spans="1:15" x14ac:dyDescent="0.25">
      <c r="A21" s="12" t="s">
        <v>41</v>
      </c>
      <c r="B21" s="13" t="s">
        <v>62</v>
      </c>
      <c r="C21" s="14">
        <v>45248</v>
      </c>
      <c r="D21" s="15" t="s">
        <v>50</v>
      </c>
      <c r="E21" s="16">
        <v>197</v>
      </c>
      <c r="F21" s="16">
        <v>197</v>
      </c>
      <c r="G21" s="16">
        <v>199.001</v>
      </c>
      <c r="H21" s="16">
        <v>195</v>
      </c>
      <c r="I21" s="16"/>
      <c r="J21" s="16"/>
      <c r="K21" s="19">
        <v>4</v>
      </c>
      <c r="L21" s="19">
        <v>788.00099999999998</v>
      </c>
      <c r="M21" s="20">
        <v>197.00024999999999</v>
      </c>
      <c r="N21" s="21">
        <v>4</v>
      </c>
      <c r="O21" s="22">
        <v>201.00024999999999</v>
      </c>
    </row>
    <row r="22" spans="1:15" x14ac:dyDescent="0.25">
      <c r="A22" s="12" t="s">
        <v>41</v>
      </c>
      <c r="B22" s="13" t="s">
        <v>62</v>
      </c>
      <c r="C22" s="14">
        <v>45259</v>
      </c>
      <c r="D22" s="15" t="s">
        <v>50</v>
      </c>
      <c r="E22" s="16">
        <v>195</v>
      </c>
      <c r="F22" s="16">
        <v>197</v>
      </c>
      <c r="G22" s="16">
        <v>198</v>
      </c>
      <c r="H22" s="16">
        <v>197</v>
      </c>
      <c r="I22" s="16"/>
      <c r="J22" s="16"/>
      <c r="K22" s="19">
        <v>4</v>
      </c>
      <c r="L22" s="19">
        <v>787</v>
      </c>
      <c r="M22" s="20">
        <v>196.75</v>
      </c>
      <c r="N22" s="21">
        <v>3</v>
      </c>
      <c r="O22" s="22">
        <v>199.75</v>
      </c>
    </row>
    <row r="24" spans="1:15" x14ac:dyDescent="0.25">
      <c r="K24" s="8">
        <f>SUM(K2:K23)</f>
        <v>84</v>
      </c>
      <c r="L24" s="8">
        <f>SUM(L2:L23)</f>
        <v>16529.009000000002</v>
      </c>
      <c r="M24" s="7">
        <f>SUM(L24/K24)</f>
        <v>196.77391666666668</v>
      </c>
      <c r="N24" s="8">
        <f>SUM(N2:N23)</f>
        <v>99</v>
      </c>
      <c r="O24" s="11">
        <f>SUM(M24+N24)</f>
        <v>295.77391666666665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C14" name="Range1_12"/>
    <protectedRange sqref="D14" name="Range1_1_8"/>
    <protectedRange sqref="E14:J14" name="Range1_3_3"/>
  </protectedRanges>
  <sortState xmlns:xlrd2="http://schemas.microsoft.com/office/spreadsheetml/2017/richdata2" ref="A2:O3">
    <sortCondition ref="C2:C3"/>
  </sortState>
  <conditionalFormatting sqref="I2:I6">
    <cfRule type="top10" dxfId="221" priority="11" rank="1"/>
  </conditionalFormatting>
  <conditionalFormatting sqref="I7:I8">
    <cfRule type="top10" dxfId="220" priority="243" rank="1"/>
  </conditionalFormatting>
  <conditionalFormatting sqref="I2:J6">
    <cfRule type="cellIs" dxfId="219" priority="9" operator="greaterThanOrEqual">
      <formula>200</formula>
    </cfRule>
  </conditionalFormatting>
  <conditionalFormatting sqref="I7:J8">
    <cfRule type="cellIs" dxfId="218" priority="1" operator="greaterThanOrEqual">
      <formula>193</formula>
    </cfRule>
  </conditionalFormatting>
  <conditionalFormatting sqref="J2:J6">
    <cfRule type="top10" dxfId="217" priority="10" rank="1"/>
  </conditionalFormatting>
  <conditionalFormatting sqref="J7:J8">
    <cfRule type="top10" dxfId="216" priority="244" rank="1"/>
  </conditionalFormatting>
  <hyperlinks>
    <hyperlink ref="Q1" location="'National Rankings'!A1" display="Back to Ranking" xr:uid="{32D6B489-71AE-48B9-9601-E1A9E9BEDEC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A0830F-611C-4886-AF91-4D6526E5B78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5858C-53AA-4B2F-BFD6-0A4C94D318B6}">
  <sheetPr codeName="Sheet58"/>
  <dimension ref="A1:Q13"/>
  <sheetViews>
    <sheetView workbookViewId="0">
      <selection activeCell="K14" sqref="K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28</v>
      </c>
      <c r="B2" s="34" t="s">
        <v>47</v>
      </c>
      <c r="C2" s="14">
        <v>45017</v>
      </c>
      <c r="D2" s="15" t="s">
        <v>35</v>
      </c>
      <c r="E2" s="45">
        <v>200</v>
      </c>
      <c r="F2" s="16">
        <v>197</v>
      </c>
      <c r="G2" s="16">
        <v>199</v>
      </c>
      <c r="H2" s="16">
        <v>197</v>
      </c>
      <c r="I2" s="16"/>
      <c r="J2" s="16"/>
      <c r="K2" s="19">
        <v>4</v>
      </c>
      <c r="L2" s="19">
        <v>793</v>
      </c>
      <c r="M2" s="20">
        <v>198.25</v>
      </c>
      <c r="N2" s="21">
        <v>5</v>
      </c>
      <c r="O2" s="22">
        <v>203.25</v>
      </c>
    </row>
    <row r="3" spans="1:17" x14ac:dyDescent="0.25">
      <c r="A3" s="12" t="s">
        <v>41</v>
      </c>
      <c r="B3" s="34" t="s">
        <v>47</v>
      </c>
      <c r="C3" s="75">
        <v>45052</v>
      </c>
      <c r="D3" s="76" t="s">
        <v>35</v>
      </c>
      <c r="E3" s="64">
        <v>199</v>
      </c>
      <c r="F3" s="64">
        <v>198</v>
      </c>
      <c r="G3" s="64">
        <v>199</v>
      </c>
      <c r="H3" s="64">
        <v>197</v>
      </c>
      <c r="I3" s="64"/>
      <c r="J3" s="64"/>
      <c r="K3" s="77">
        <v>4</v>
      </c>
      <c r="L3" s="77">
        <v>793</v>
      </c>
      <c r="M3" s="78">
        <v>198.25</v>
      </c>
      <c r="N3" s="79">
        <v>7</v>
      </c>
      <c r="O3" s="80">
        <v>205.25</v>
      </c>
    </row>
    <row r="4" spans="1:17" x14ac:dyDescent="0.25">
      <c r="A4" s="12" t="s">
        <v>28</v>
      </c>
      <c r="B4" s="13" t="s">
        <v>47</v>
      </c>
      <c r="C4" s="14">
        <v>45059</v>
      </c>
      <c r="D4" s="14" t="s">
        <v>147</v>
      </c>
      <c r="E4" s="64">
        <v>196.01</v>
      </c>
      <c r="F4" s="64">
        <v>194</v>
      </c>
      <c r="G4" s="64">
        <v>198</v>
      </c>
      <c r="H4" s="64">
        <v>196</v>
      </c>
      <c r="I4" s="16"/>
      <c r="J4" s="16"/>
      <c r="K4" s="19">
        <v>4</v>
      </c>
      <c r="L4" s="19">
        <v>784.01</v>
      </c>
      <c r="M4" s="20">
        <v>196.0025</v>
      </c>
      <c r="N4" s="21">
        <v>8</v>
      </c>
      <c r="O4" s="22">
        <v>204.0025</v>
      </c>
    </row>
    <row r="5" spans="1:17" x14ac:dyDescent="0.25">
      <c r="A5" s="63" t="s">
        <v>41</v>
      </c>
      <c r="B5" s="34" t="s">
        <v>47</v>
      </c>
      <c r="C5" s="75">
        <v>45080</v>
      </c>
      <c r="D5" s="76" t="s">
        <v>35</v>
      </c>
      <c r="E5" s="64">
        <v>193</v>
      </c>
      <c r="F5" s="81">
        <v>200</v>
      </c>
      <c r="G5" s="64">
        <v>197</v>
      </c>
      <c r="H5" s="64">
        <v>196</v>
      </c>
      <c r="I5" s="64"/>
      <c r="J5" s="64"/>
      <c r="K5" s="77">
        <v>4</v>
      </c>
      <c r="L5" s="77">
        <v>786</v>
      </c>
      <c r="M5" s="78">
        <v>196.5</v>
      </c>
      <c r="N5" s="79">
        <v>6</v>
      </c>
      <c r="O5" s="80">
        <v>202.5</v>
      </c>
    </row>
    <row r="6" spans="1:17" x14ac:dyDescent="0.25">
      <c r="A6" s="12" t="s">
        <v>41</v>
      </c>
      <c r="B6" s="13" t="s">
        <v>47</v>
      </c>
      <c r="C6" s="14">
        <v>45087</v>
      </c>
      <c r="D6" s="15" t="s">
        <v>70</v>
      </c>
      <c r="E6" s="16">
        <v>197</v>
      </c>
      <c r="F6" s="16">
        <v>191</v>
      </c>
      <c r="G6" s="16">
        <v>196</v>
      </c>
      <c r="H6" s="16">
        <v>197</v>
      </c>
      <c r="I6" s="16"/>
      <c r="J6" s="16"/>
      <c r="K6" s="19">
        <v>4</v>
      </c>
      <c r="L6" s="19">
        <v>781</v>
      </c>
      <c r="M6" s="20">
        <v>195.25</v>
      </c>
      <c r="N6" s="21">
        <v>2</v>
      </c>
      <c r="O6" s="22">
        <v>197.25</v>
      </c>
    </row>
    <row r="7" spans="1:17" x14ac:dyDescent="0.25">
      <c r="A7" s="12" t="s">
        <v>28</v>
      </c>
      <c r="B7" s="13" t="s">
        <v>47</v>
      </c>
      <c r="C7" s="14">
        <v>45115</v>
      </c>
      <c r="D7" s="15" t="s">
        <v>70</v>
      </c>
      <c r="E7" s="16">
        <v>198</v>
      </c>
      <c r="F7" s="16">
        <v>198</v>
      </c>
      <c r="G7" s="16">
        <v>198</v>
      </c>
      <c r="H7" s="45">
        <v>200</v>
      </c>
      <c r="I7" s="16"/>
      <c r="J7" s="16"/>
      <c r="K7" s="19">
        <v>4</v>
      </c>
      <c r="L7" s="19">
        <v>794</v>
      </c>
      <c r="M7" s="20">
        <v>198.5</v>
      </c>
      <c r="N7" s="21">
        <v>6</v>
      </c>
      <c r="O7" s="22">
        <v>204.5</v>
      </c>
    </row>
    <row r="8" spans="1:17" x14ac:dyDescent="0.25">
      <c r="A8" s="12" t="s">
        <v>28</v>
      </c>
      <c r="B8" s="13" t="s">
        <v>47</v>
      </c>
      <c r="C8" s="14">
        <v>45171</v>
      </c>
      <c r="D8" s="15" t="s">
        <v>138</v>
      </c>
      <c r="E8" s="16">
        <v>199.001</v>
      </c>
      <c r="F8" s="16">
        <v>197</v>
      </c>
      <c r="G8" s="16">
        <v>198</v>
      </c>
      <c r="H8" s="16">
        <v>195</v>
      </c>
      <c r="I8" s="16">
        <v>199</v>
      </c>
      <c r="J8" s="16">
        <v>197</v>
      </c>
      <c r="K8" s="19">
        <v>6</v>
      </c>
      <c r="L8" s="19">
        <v>1185.001</v>
      </c>
      <c r="M8" s="20">
        <v>197.50016666666667</v>
      </c>
      <c r="N8" s="21">
        <v>4</v>
      </c>
      <c r="O8" s="22">
        <v>201.50016666666667</v>
      </c>
    </row>
    <row r="9" spans="1:17" x14ac:dyDescent="0.25">
      <c r="A9" s="12" t="s">
        <v>28</v>
      </c>
      <c r="B9" s="13" t="s">
        <v>47</v>
      </c>
      <c r="C9" s="14">
        <v>45178</v>
      </c>
      <c r="D9" s="15" t="s">
        <v>70</v>
      </c>
      <c r="E9" s="16">
        <v>195</v>
      </c>
      <c r="F9" s="16">
        <v>192</v>
      </c>
      <c r="G9" s="16">
        <v>191</v>
      </c>
      <c r="H9" s="16">
        <v>194</v>
      </c>
      <c r="I9" s="16"/>
      <c r="J9" s="16"/>
      <c r="K9" s="19">
        <v>4</v>
      </c>
      <c r="L9" s="19">
        <v>772</v>
      </c>
      <c r="M9" s="20">
        <v>193</v>
      </c>
      <c r="N9" s="21">
        <v>2</v>
      </c>
      <c r="O9" s="22">
        <v>195</v>
      </c>
    </row>
    <row r="10" spans="1:17" x14ac:dyDescent="0.25">
      <c r="A10" s="12" t="s">
        <v>41</v>
      </c>
      <c r="B10" s="13" t="s">
        <v>47</v>
      </c>
      <c r="C10" s="14">
        <v>45206</v>
      </c>
      <c r="D10" s="15" t="s">
        <v>35</v>
      </c>
      <c r="E10" s="16">
        <v>195</v>
      </c>
      <c r="F10" s="16">
        <v>190</v>
      </c>
      <c r="G10" s="16">
        <v>194</v>
      </c>
      <c r="H10" s="16">
        <v>194</v>
      </c>
      <c r="I10" s="16"/>
      <c r="J10" s="16"/>
      <c r="K10" s="19">
        <v>4</v>
      </c>
      <c r="L10" s="19">
        <v>773</v>
      </c>
      <c r="M10" s="20">
        <v>193.25</v>
      </c>
      <c r="N10" s="21">
        <v>2</v>
      </c>
      <c r="O10" s="22">
        <v>195.25</v>
      </c>
    </row>
    <row r="11" spans="1:17" x14ac:dyDescent="0.25">
      <c r="A11" s="12" t="s">
        <v>41</v>
      </c>
      <c r="B11" s="13" t="s">
        <v>47</v>
      </c>
      <c r="C11" s="14">
        <v>45220</v>
      </c>
      <c r="D11" s="15" t="s">
        <v>70</v>
      </c>
      <c r="E11" s="16">
        <v>198.01</v>
      </c>
      <c r="F11" s="16">
        <v>194</v>
      </c>
      <c r="G11" s="16">
        <v>196</v>
      </c>
      <c r="H11" s="16">
        <v>197</v>
      </c>
      <c r="I11" s="16">
        <v>196</v>
      </c>
      <c r="J11" s="16">
        <v>196</v>
      </c>
      <c r="K11" s="19">
        <v>6</v>
      </c>
      <c r="L11" s="19">
        <v>1177.01</v>
      </c>
      <c r="M11" s="20">
        <v>196.16833333333332</v>
      </c>
      <c r="N11" s="21">
        <v>10</v>
      </c>
      <c r="O11" s="22">
        <v>206.16833333333332</v>
      </c>
    </row>
    <row r="13" spans="1:17" x14ac:dyDescent="0.25">
      <c r="K13" s="8">
        <f>SUM(K2:K12)</f>
        <v>44</v>
      </c>
      <c r="L13" s="8">
        <f>SUM(L2:L12)</f>
        <v>8638.0210000000006</v>
      </c>
      <c r="M13" s="7">
        <f>SUM(L13/K13)</f>
        <v>196.31865909090911</v>
      </c>
      <c r="N13" s="8">
        <f>SUM(N2:N12)</f>
        <v>52</v>
      </c>
      <c r="O13" s="11">
        <f>SUM(M13+N13)</f>
        <v>248.31865909090911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3:C3 I3:J3" name="Range1_2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D4" name="Range1_8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7:J7 B7:C7" name="Range1_11_1"/>
    <protectedRange algorithmName="SHA-512" hashValue="ON39YdpmFHfN9f47KpiRvqrKx0V9+erV1CNkpWzYhW/Qyc6aT8rEyCrvauWSYGZK2ia3o7vd3akF07acHAFpOA==" saltValue="yVW9XmDwTqEnmpSGai0KYg==" spinCount="100000" sqref="D7" name="Range1_1_6_1"/>
    <protectedRange algorithmName="SHA-512" hashValue="ON39YdpmFHfN9f47KpiRvqrKx0V9+erV1CNkpWzYhW/Qyc6aT8rEyCrvauWSYGZK2ia3o7vd3akF07acHAFpOA==" saltValue="yVW9XmDwTqEnmpSGai0KYg==" spinCount="100000" sqref="E7:H7" name="Range1_3_3_1"/>
    <protectedRange algorithmName="SHA-512" hashValue="ON39YdpmFHfN9f47KpiRvqrKx0V9+erV1CNkpWzYhW/Qyc6aT8rEyCrvauWSYGZK2ia3o7vd3akF07acHAFpOA==" saltValue="yVW9XmDwTqEnmpSGai0KYg==" spinCount="100000" sqref="I8:J8 B8:C8" name="Range1_69"/>
    <protectedRange algorithmName="SHA-512" hashValue="ON39YdpmFHfN9f47KpiRvqrKx0V9+erV1CNkpWzYhW/Qyc6aT8rEyCrvauWSYGZK2ia3o7vd3akF07acHAFpOA==" saltValue="yVW9XmDwTqEnmpSGai0KYg==" spinCount="100000" sqref="D8" name="Range1_1_33"/>
    <protectedRange algorithmName="SHA-512" hashValue="ON39YdpmFHfN9f47KpiRvqrKx0V9+erV1CNkpWzYhW/Qyc6aT8rEyCrvauWSYGZK2ia3o7vd3akF07acHAFpOA==" saltValue="yVW9XmDwTqEnmpSGai0KYg==" spinCount="100000" sqref="E8:H8" name="Range1_3_19"/>
    <protectedRange algorithmName="SHA-512" hashValue="ON39YdpmFHfN9f47KpiRvqrKx0V9+erV1CNkpWzYhW/Qyc6aT8rEyCrvauWSYGZK2ia3o7vd3akF07acHAFpOA==" saltValue="yVW9XmDwTqEnmpSGai0KYg==" spinCount="100000" sqref="I9:J9 B9:C9" name="Range1_12"/>
    <protectedRange algorithmName="SHA-512" hashValue="ON39YdpmFHfN9f47KpiRvqrKx0V9+erV1CNkpWzYhW/Qyc6aT8rEyCrvauWSYGZK2ia3o7vd3akF07acHAFpOA==" saltValue="yVW9XmDwTqEnmpSGai0KYg==" spinCount="100000" sqref="D9" name="Range1_1_7"/>
    <protectedRange algorithmName="SHA-512" hashValue="ON39YdpmFHfN9f47KpiRvqrKx0V9+erV1CNkpWzYhW/Qyc6aT8rEyCrvauWSYGZK2ia3o7vd3akF07acHAFpOA==" saltValue="yVW9XmDwTqEnmpSGai0KYg==" spinCount="100000" sqref="E9:H9" name="Range1_3_4"/>
    <protectedRange sqref="B10:C10" name="Range1_12_1"/>
    <protectedRange sqref="D10" name="Range1_1_8"/>
    <protectedRange sqref="E10:J10" name="Range1_3_3"/>
  </protectedRanges>
  <conditionalFormatting sqref="I2">
    <cfRule type="top10" dxfId="215" priority="26" rank="1"/>
  </conditionalFormatting>
  <conditionalFormatting sqref="I3">
    <cfRule type="top10" dxfId="214" priority="15" rank="1"/>
    <cfRule type="top10" dxfId="213" priority="16" rank="1"/>
  </conditionalFormatting>
  <conditionalFormatting sqref="I4">
    <cfRule type="top10" dxfId="212" priority="10" rank="1"/>
  </conditionalFormatting>
  <conditionalFormatting sqref="I7">
    <cfRule type="top10" dxfId="211" priority="4" rank="1"/>
  </conditionalFormatting>
  <conditionalFormatting sqref="I2:J2">
    <cfRule type="cellIs" dxfId="210" priority="21" operator="greaterThanOrEqual">
      <formula>193</formula>
    </cfRule>
  </conditionalFormatting>
  <conditionalFormatting sqref="I3:J3">
    <cfRule type="cellIs" dxfId="209" priority="13" operator="greaterThanOrEqual">
      <formula>200</formula>
    </cfRule>
  </conditionalFormatting>
  <conditionalFormatting sqref="J2">
    <cfRule type="top10" dxfId="208" priority="27" rank="1"/>
  </conditionalFormatting>
  <conditionalFormatting sqref="J3">
    <cfRule type="top10" dxfId="207" priority="20" rank="1"/>
  </conditionalFormatting>
  <conditionalFormatting sqref="J4">
    <cfRule type="top10" dxfId="206" priority="11" rank="1"/>
  </conditionalFormatting>
  <conditionalFormatting sqref="J7">
    <cfRule type="top10" dxfId="205" priority="5" rank="1"/>
  </conditionalFormatting>
  <hyperlinks>
    <hyperlink ref="Q1" location="'National Rankings'!A1" display="Back to Ranking" xr:uid="{4E13BA94-AB2D-42AD-A5D6-2CA168F6DC2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88E02F4-9594-44E3-BA34-B320EAE4C30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E7036-3C4C-4DD2-A0DD-9C4499B57643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270</v>
      </c>
      <c r="C2" s="14">
        <v>45192</v>
      </c>
      <c r="D2" s="15" t="s">
        <v>64</v>
      </c>
      <c r="E2" s="16">
        <v>194</v>
      </c>
      <c r="F2" s="16">
        <v>194</v>
      </c>
      <c r="G2" s="16">
        <v>189</v>
      </c>
      <c r="H2" s="16">
        <v>193</v>
      </c>
      <c r="I2" s="16">
        <v>192</v>
      </c>
      <c r="J2" s="16">
        <v>196</v>
      </c>
      <c r="K2" s="19">
        <v>6</v>
      </c>
      <c r="L2" s="19">
        <v>1158</v>
      </c>
      <c r="M2" s="20">
        <v>193</v>
      </c>
      <c r="N2" s="21">
        <v>4</v>
      </c>
      <c r="O2" s="22">
        <v>197</v>
      </c>
    </row>
    <row r="3" spans="1:17" x14ac:dyDescent="0.25">
      <c r="A3" s="12" t="s">
        <v>41</v>
      </c>
      <c r="B3" s="13" t="s">
        <v>270</v>
      </c>
      <c r="C3" s="14">
        <v>45227</v>
      </c>
      <c r="D3" s="15" t="s">
        <v>64</v>
      </c>
      <c r="E3" s="16">
        <v>193</v>
      </c>
      <c r="F3" s="16">
        <v>195</v>
      </c>
      <c r="G3" s="16">
        <v>114</v>
      </c>
      <c r="H3" s="16">
        <v>195</v>
      </c>
      <c r="I3" s="16"/>
      <c r="J3" s="16"/>
      <c r="K3" s="19">
        <v>4</v>
      </c>
      <c r="L3" s="19">
        <v>697</v>
      </c>
      <c r="M3" s="20">
        <v>174.25</v>
      </c>
      <c r="N3" s="21">
        <v>2</v>
      </c>
      <c r="O3" s="22">
        <v>176.25</v>
      </c>
    </row>
    <row r="4" spans="1:17" x14ac:dyDescent="0.25">
      <c r="A4" s="12" t="s">
        <v>41</v>
      </c>
      <c r="B4" s="13" t="s">
        <v>270</v>
      </c>
      <c r="C4" s="14">
        <v>45228</v>
      </c>
      <c r="D4" s="15" t="s">
        <v>64</v>
      </c>
      <c r="E4" s="16">
        <v>184</v>
      </c>
      <c r="F4" s="16">
        <v>182</v>
      </c>
      <c r="G4" s="16">
        <v>181</v>
      </c>
      <c r="H4" s="16">
        <v>178</v>
      </c>
      <c r="I4" s="16"/>
      <c r="J4" s="16"/>
      <c r="K4" s="19">
        <v>4</v>
      </c>
      <c r="L4" s="19">
        <v>725</v>
      </c>
      <c r="M4" s="20">
        <v>181.25</v>
      </c>
      <c r="N4" s="21">
        <v>3</v>
      </c>
      <c r="O4" s="22">
        <v>184.25</v>
      </c>
    </row>
    <row r="6" spans="1:17" x14ac:dyDescent="0.25">
      <c r="K6" s="8">
        <f>SUM(K2:K5)</f>
        <v>14</v>
      </c>
      <c r="L6" s="8">
        <f>SUM(L2:L5)</f>
        <v>2580</v>
      </c>
      <c r="M6" s="7">
        <f>SUM(L6/K6)</f>
        <v>184.28571428571428</v>
      </c>
      <c r="N6" s="8">
        <f>SUM(N2:N5)</f>
        <v>9</v>
      </c>
      <c r="O6" s="11">
        <f>SUM(M6+N6)</f>
        <v>193.28571428571428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3433C8D8-7976-4C43-BABC-DFC76EFA8C9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E63F38-C169-421E-8ED4-55BB90E1A3F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63A53-A699-4723-B112-2B640B5420DB}">
  <dimension ref="A1:Q11"/>
  <sheetViews>
    <sheetView workbookViewId="0">
      <selection activeCell="K12" sqref="K12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34" t="s">
        <v>180</v>
      </c>
      <c r="C2" s="75">
        <v>45069</v>
      </c>
      <c r="D2" s="76" t="s">
        <v>146</v>
      </c>
      <c r="E2" s="64">
        <v>196</v>
      </c>
      <c r="F2" s="64">
        <v>200.001</v>
      </c>
      <c r="G2" s="64">
        <v>197</v>
      </c>
      <c r="H2" s="64"/>
      <c r="I2" s="64"/>
      <c r="J2" s="64"/>
      <c r="K2" s="77">
        <v>3</v>
      </c>
      <c r="L2" s="77">
        <v>593.00099999999998</v>
      </c>
      <c r="M2" s="78">
        <v>197.667</v>
      </c>
      <c r="N2" s="79">
        <v>4</v>
      </c>
      <c r="O2" s="80">
        <v>201.667</v>
      </c>
    </row>
    <row r="3" spans="1:17" x14ac:dyDescent="0.25">
      <c r="A3" s="12" t="s">
        <v>41</v>
      </c>
      <c r="B3" s="34" t="s">
        <v>180</v>
      </c>
      <c r="C3" s="75">
        <v>45083</v>
      </c>
      <c r="D3" s="76" t="s">
        <v>146</v>
      </c>
      <c r="E3" s="64">
        <v>199</v>
      </c>
      <c r="F3" s="64">
        <v>198.001</v>
      </c>
      <c r="G3" s="64">
        <v>197</v>
      </c>
      <c r="H3" s="64"/>
      <c r="I3" s="64"/>
      <c r="J3" s="64"/>
      <c r="K3" s="77">
        <v>3</v>
      </c>
      <c r="L3" s="77">
        <v>594.00099999999998</v>
      </c>
      <c r="M3" s="78">
        <v>198.00033333333332</v>
      </c>
      <c r="N3" s="79">
        <v>9</v>
      </c>
      <c r="O3" s="80">
        <v>207.00033333333332</v>
      </c>
    </row>
    <row r="4" spans="1:17" x14ac:dyDescent="0.25">
      <c r="A4" s="63" t="s">
        <v>41</v>
      </c>
      <c r="B4" s="13" t="s">
        <v>180</v>
      </c>
      <c r="C4" s="14">
        <v>45111</v>
      </c>
      <c r="D4" s="15" t="s">
        <v>146</v>
      </c>
      <c r="E4" s="16">
        <v>193</v>
      </c>
      <c r="F4" s="16">
        <v>197</v>
      </c>
      <c r="G4" s="16">
        <v>197</v>
      </c>
      <c r="H4" s="16">
        <v>195</v>
      </c>
      <c r="I4" s="16"/>
      <c r="J4" s="16"/>
      <c r="K4" s="19">
        <v>4</v>
      </c>
      <c r="L4" s="19">
        <v>782</v>
      </c>
      <c r="M4" s="20">
        <v>195.5</v>
      </c>
      <c r="N4" s="21">
        <v>5</v>
      </c>
      <c r="O4" s="22">
        <v>200.5</v>
      </c>
    </row>
    <row r="5" spans="1:17" x14ac:dyDescent="0.25">
      <c r="A5" s="63" t="s">
        <v>41</v>
      </c>
      <c r="B5" s="13" t="s">
        <v>180</v>
      </c>
      <c r="C5" s="14">
        <v>45115</v>
      </c>
      <c r="D5" s="15" t="s">
        <v>146</v>
      </c>
      <c r="E5" s="16">
        <v>200.00200000000001</v>
      </c>
      <c r="F5" s="16">
        <v>199.001</v>
      </c>
      <c r="G5" s="16">
        <v>197</v>
      </c>
      <c r="H5" s="16">
        <v>199</v>
      </c>
      <c r="I5" s="16">
        <v>195</v>
      </c>
      <c r="J5" s="16">
        <v>197</v>
      </c>
      <c r="K5" s="19">
        <v>6</v>
      </c>
      <c r="L5" s="19">
        <v>1187.0030000000002</v>
      </c>
      <c r="M5" s="20">
        <v>197.83383333333336</v>
      </c>
      <c r="N5" s="21">
        <v>12</v>
      </c>
      <c r="O5" s="22">
        <v>209.83383333333336</v>
      </c>
    </row>
    <row r="6" spans="1:17" x14ac:dyDescent="0.25">
      <c r="A6" s="12" t="s">
        <v>41</v>
      </c>
      <c r="B6" s="13" t="s">
        <v>180</v>
      </c>
      <c r="C6" s="14">
        <v>45150</v>
      </c>
      <c r="D6" s="15" t="s">
        <v>146</v>
      </c>
      <c r="E6" s="16">
        <v>199</v>
      </c>
      <c r="F6" s="16">
        <v>197.001</v>
      </c>
      <c r="G6" s="16">
        <v>198.001</v>
      </c>
      <c r="H6" s="16">
        <v>198</v>
      </c>
      <c r="I6" s="16">
        <v>197</v>
      </c>
      <c r="J6" s="16"/>
      <c r="K6" s="19">
        <v>5</v>
      </c>
      <c r="L6" s="19">
        <v>989.00199999999995</v>
      </c>
      <c r="M6" s="20">
        <v>197.8004</v>
      </c>
      <c r="N6" s="21">
        <v>9</v>
      </c>
      <c r="O6" s="22">
        <v>206.8004</v>
      </c>
    </row>
    <row r="7" spans="1:17" x14ac:dyDescent="0.25">
      <c r="A7" s="12" t="s">
        <v>28</v>
      </c>
      <c r="B7" s="13" t="s">
        <v>180</v>
      </c>
      <c r="C7" s="14">
        <v>45167</v>
      </c>
      <c r="D7" s="15" t="s">
        <v>146</v>
      </c>
      <c r="E7" s="16">
        <v>198</v>
      </c>
      <c r="F7" s="45">
        <v>200</v>
      </c>
      <c r="G7" s="45">
        <v>200</v>
      </c>
      <c r="H7" s="16">
        <v>199</v>
      </c>
      <c r="I7" s="16"/>
      <c r="J7" s="16"/>
      <c r="K7" s="19">
        <v>4</v>
      </c>
      <c r="L7" s="19">
        <v>797</v>
      </c>
      <c r="M7" s="20">
        <v>199.25</v>
      </c>
      <c r="N7" s="21">
        <v>13</v>
      </c>
      <c r="O7" s="22">
        <v>212.25</v>
      </c>
    </row>
    <row r="8" spans="1:17" x14ac:dyDescent="0.25">
      <c r="A8" s="12" t="s">
        <v>28</v>
      </c>
      <c r="B8" s="13" t="s">
        <v>180</v>
      </c>
      <c r="C8" s="14">
        <v>45171</v>
      </c>
      <c r="D8" s="15" t="s">
        <v>138</v>
      </c>
      <c r="E8" s="16">
        <v>198</v>
      </c>
      <c r="F8" s="16">
        <v>199.001</v>
      </c>
      <c r="G8" s="16">
        <v>198</v>
      </c>
      <c r="H8" s="16">
        <v>196</v>
      </c>
      <c r="I8" s="16">
        <v>199</v>
      </c>
      <c r="J8" s="16">
        <v>195</v>
      </c>
      <c r="K8" s="19">
        <v>6</v>
      </c>
      <c r="L8" s="19">
        <v>1185.001</v>
      </c>
      <c r="M8" s="20">
        <v>197.50016666666667</v>
      </c>
      <c r="N8" s="21">
        <v>8</v>
      </c>
      <c r="O8" s="22">
        <v>205.50016666666667</v>
      </c>
    </row>
    <row r="9" spans="1:17" x14ac:dyDescent="0.25">
      <c r="A9" s="12" t="s">
        <v>41</v>
      </c>
      <c r="B9" s="13" t="s">
        <v>180</v>
      </c>
      <c r="C9" s="14">
        <v>45178</v>
      </c>
      <c r="D9" s="15" t="s">
        <v>146</v>
      </c>
      <c r="E9" s="16">
        <v>194</v>
      </c>
      <c r="F9" s="16">
        <v>198</v>
      </c>
      <c r="G9" s="16">
        <v>197</v>
      </c>
      <c r="H9" s="16">
        <v>198</v>
      </c>
      <c r="I9" s="16">
        <v>199.001</v>
      </c>
      <c r="J9" s="45">
        <v>200</v>
      </c>
      <c r="K9" s="19">
        <v>6</v>
      </c>
      <c r="L9" s="19">
        <v>1186.001</v>
      </c>
      <c r="M9" s="20">
        <v>197.66683333333333</v>
      </c>
      <c r="N9" s="21">
        <v>12</v>
      </c>
      <c r="O9" s="22">
        <v>209.66683333333333</v>
      </c>
    </row>
    <row r="11" spans="1:17" x14ac:dyDescent="0.25">
      <c r="K11" s="8">
        <f>SUM(K2:K10)</f>
        <v>37</v>
      </c>
      <c r="L11" s="8">
        <f>SUM(L2:L10)</f>
        <v>7313.009</v>
      </c>
      <c r="M11" s="11">
        <f>SUM(L11/K11)</f>
        <v>197.64889189189188</v>
      </c>
      <c r="N11" s="8">
        <f>SUM(N2:N10)</f>
        <v>72</v>
      </c>
      <c r="O11" s="11">
        <f>SUM(M11+N11)</f>
        <v>269.64889189189188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6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H2:J2" name="Range1_3_11"/>
    <protectedRange algorithmName="SHA-512" hashValue="ON39YdpmFHfN9f47KpiRvqrKx0V9+erV1CNkpWzYhW/Qyc6aT8rEyCrvauWSYGZK2ia3o7vd3akF07acHAFpOA==" saltValue="yVW9XmDwTqEnmpSGai0KYg==" spinCount="100000" sqref="B2" name="Range1_2_1"/>
    <protectedRange algorithmName="SHA-512" hashValue="ON39YdpmFHfN9f47KpiRvqrKx0V9+erV1CNkpWzYhW/Qyc6aT8rEyCrvauWSYGZK2ia3o7vd3akF07acHAFpOA==" saltValue="yVW9XmDwTqEnmpSGai0KYg==" spinCount="100000" sqref="E2:G2" name="Range1_3_1_1"/>
    <protectedRange algorithmName="SHA-512" hashValue="ON39YdpmFHfN9f47KpiRvqrKx0V9+erV1CNkpWzYhW/Qyc6aT8rEyCrvauWSYGZK2ia3o7vd3akF07acHAFpOA==" saltValue="yVW9XmDwTqEnmpSGai0KYg==" spinCount="100000" sqref="I7:J8 B7:C8" name="Range1_69"/>
    <protectedRange algorithmName="SHA-512" hashValue="ON39YdpmFHfN9f47KpiRvqrKx0V9+erV1CNkpWzYhW/Qyc6aT8rEyCrvauWSYGZK2ia3o7vd3akF07acHAFpOA==" saltValue="yVW9XmDwTqEnmpSGai0KYg==" spinCount="100000" sqref="D7:D8" name="Range1_1_33"/>
    <protectedRange algorithmName="SHA-512" hashValue="ON39YdpmFHfN9f47KpiRvqrKx0V9+erV1CNkpWzYhW/Qyc6aT8rEyCrvauWSYGZK2ia3o7vd3akF07acHAFpOA==" saltValue="yVW9XmDwTqEnmpSGai0KYg==" spinCount="100000" sqref="E7:H8" name="Range1_3_19"/>
  </protectedRanges>
  <hyperlinks>
    <hyperlink ref="Q1" location="'National Rankings'!A1" display="Back to Ranking" xr:uid="{8F9EC3AB-BF90-4442-88BD-49E6A8D92081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E5A61-3654-4F6F-B13B-11055482C0AA}">
  <dimension ref="A1:Q13"/>
  <sheetViews>
    <sheetView workbookViewId="0">
      <selection activeCell="K14" sqref="K14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140</v>
      </c>
      <c r="C2" s="14">
        <v>45055</v>
      </c>
      <c r="D2" s="15" t="s">
        <v>138</v>
      </c>
      <c r="E2" s="16">
        <v>189</v>
      </c>
      <c r="F2" s="16">
        <v>196</v>
      </c>
      <c r="G2" s="16">
        <v>193</v>
      </c>
      <c r="H2" s="16"/>
      <c r="I2" s="16"/>
      <c r="J2" s="16"/>
      <c r="K2" s="19">
        <v>3</v>
      </c>
      <c r="L2" s="19">
        <v>578</v>
      </c>
      <c r="M2" s="20">
        <v>192.66666666666666</v>
      </c>
      <c r="N2" s="21">
        <v>2</v>
      </c>
      <c r="O2" s="22">
        <v>194.66666666666666</v>
      </c>
    </row>
    <row r="3" spans="1:17" x14ac:dyDescent="0.25">
      <c r="A3" s="12" t="s">
        <v>28</v>
      </c>
      <c r="B3" s="13" t="s">
        <v>140</v>
      </c>
      <c r="C3" s="14">
        <v>45059</v>
      </c>
      <c r="D3" s="15" t="s">
        <v>146</v>
      </c>
      <c r="E3" s="16">
        <v>187</v>
      </c>
      <c r="F3" s="16">
        <v>196.001</v>
      </c>
      <c r="G3" s="16">
        <v>198</v>
      </c>
      <c r="H3" s="16">
        <v>193</v>
      </c>
      <c r="I3" s="16">
        <v>191</v>
      </c>
      <c r="J3" s="16"/>
      <c r="K3" s="19">
        <v>5</v>
      </c>
      <c r="L3" s="19">
        <v>965.00099999999998</v>
      </c>
      <c r="M3" s="20">
        <v>193.00020000000001</v>
      </c>
      <c r="N3" s="21">
        <v>7</v>
      </c>
      <c r="O3" s="22">
        <v>198.00020000000001</v>
      </c>
    </row>
    <row r="4" spans="1:17" x14ac:dyDescent="0.25">
      <c r="A4" s="12" t="s">
        <v>41</v>
      </c>
      <c r="B4" s="13" t="s">
        <v>140</v>
      </c>
      <c r="C4" s="14">
        <v>45069</v>
      </c>
      <c r="D4" s="15" t="s">
        <v>146</v>
      </c>
      <c r="E4" s="16">
        <v>197</v>
      </c>
      <c r="F4" s="16">
        <v>195</v>
      </c>
      <c r="G4" s="16">
        <v>194.001</v>
      </c>
      <c r="H4" s="16"/>
      <c r="I4" s="16"/>
      <c r="J4" s="16"/>
      <c r="K4" s="19">
        <v>3</v>
      </c>
      <c r="L4" s="19">
        <v>586.00099999999998</v>
      </c>
      <c r="M4" s="20">
        <v>195.33366666666666</v>
      </c>
      <c r="N4" s="21">
        <v>2</v>
      </c>
      <c r="O4" s="22">
        <v>197.33366666666666</v>
      </c>
    </row>
    <row r="5" spans="1:17" x14ac:dyDescent="0.25">
      <c r="A5" s="12" t="s">
        <v>41</v>
      </c>
      <c r="B5" s="34" t="s">
        <v>140</v>
      </c>
      <c r="C5" s="75">
        <v>45083</v>
      </c>
      <c r="D5" s="76" t="s">
        <v>146</v>
      </c>
      <c r="E5" s="64">
        <v>193</v>
      </c>
      <c r="F5" s="64">
        <v>197</v>
      </c>
      <c r="G5" s="64">
        <v>194</v>
      </c>
      <c r="H5" s="64"/>
      <c r="I5" s="64"/>
      <c r="J5" s="64"/>
      <c r="K5" s="77">
        <v>3</v>
      </c>
      <c r="L5" s="77">
        <v>584</v>
      </c>
      <c r="M5" s="78">
        <v>194.66666666666666</v>
      </c>
      <c r="N5" s="79">
        <v>2</v>
      </c>
      <c r="O5" s="80">
        <v>196.66666666666666</v>
      </c>
    </row>
    <row r="6" spans="1:17" x14ac:dyDescent="0.25">
      <c r="A6" s="12" t="s">
        <v>41</v>
      </c>
      <c r="B6" s="13" t="s">
        <v>140</v>
      </c>
      <c r="C6" s="14">
        <v>45118</v>
      </c>
      <c r="D6" s="15" t="s">
        <v>146</v>
      </c>
      <c r="E6" s="16">
        <v>195</v>
      </c>
      <c r="F6" s="16">
        <v>193</v>
      </c>
      <c r="G6" s="16">
        <v>196</v>
      </c>
      <c r="H6" s="16"/>
      <c r="I6" s="16"/>
      <c r="J6" s="16"/>
      <c r="K6" s="19">
        <v>3</v>
      </c>
      <c r="L6" s="19">
        <v>584</v>
      </c>
      <c r="M6" s="20">
        <v>194.66666666666666</v>
      </c>
      <c r="N6" s="21">
        <v>2</v>
      </c>
      <c r="O6" s="22">
        <v>196.66666666666666</v>
      </c>
    </row>
    <row r="7" spans="1:17" x14ac:dyDescent="0.25">
      <c r="A7" s="12" t="s">
        <v>41</v>
      </c>
      <c r="B7" s="13" t="s">
        <v>140</v>
      </c>
      <c r="C7" s="14">
        <v>45132</v>
      </c>
      <c r="D7" s="15" t="s">
        <v>146</v>
      </c>
      <c r="E7" s="16">
        <v>193</v>
      </c>
      <c r="F7" s="16">
        <v>196</v>
      </c>
      <c r="G7" s="16">
        <v>197</v>
      </c>
      <c r="H7" s="16"/>
      <c r="I7" s="16"/>
      <c r="J7" s="16"/>
      <c r="K7" s="19">
        <v>3</v>
      </c>
      <c r="L7" s="19">
        <v>586</v>
      </c>
      <c r="M7" s="20">
        <v>195.33333333333334</v>
      </c>
      <c r="N7" s="21">
        <v>6</v>
      </c>
      <c r="O7" s="22">
        <v>201.33333333333334</v>
      </c>
    </row>
    <row r="8" spans="1:17" x14ac:dyDescent="0.25">
      <c r="A8" s="12" t="s">
        <v>41</v>
      </c>
      <c r="B8" s="13" t="s">
        <v>140</v>
      </c>
      <c r="C8" s="14">
        <v>45139</v>
      </c>
      <c r="D8" s="15" t="s">
        <v>146</v>
      </c>
      <c r="E8" s="16">
        <v>195</v>
      </c>
      <c r="F8" s="16">
        <v>194</v>
      </c>
      <c r="G8" s="16">
        <v>197</v>
      </c>
      <c r="H8" s="16"/>
      <c r="I8" s="16"/>
      <c r="J8" s="16"/>
      <c r="K8" s="19">
        <v>3</v>
      </c>
      <c r="L8" s="19">
        <v>586</v>
      </c>
      <c r="M8" s="20">
        <v>195.33333333333334</v>
      </c>
      <c r="N8" s="21">
        <v>6</v>
      </c>
      <c r="O8" s="22">
        <v>201.33333333333334</v>
      </c>
    </row>
    <row r="9" spans="1:17" x14ac:dyDescent="0.25">
      <c r="A9" s="12" t="s">
        <v>28</v>
      </c>
      <c r="B9" s="13" t="s">
        <v>140</v>
      </c>
      <c r="C9" s="14">
        <v>45171</v>
      </c>
      <c r="D9" s="15" t="s">
        <v>138</v>
      </c>
      <c r="E9" s="16">
        <v>198</v>
      </c>
      <c r="F9" s="16">
        <v>198</v>
      </c>
      <c r="G9" s="16">
        <v>193</v>
      </c>
      <c r="H9" s="16">
        <v>198</v>
      </c>
      <c r="I9" s="16">
        <v>198</v>
      </c>
      <c r="J9" s="16">
        <v>197</v>
      </c>
      <c r="K9" s="19">
        <v>6</v>
      </c>
      <c r="L9" s="19">
        <v>1182</v>
      </c>
      <c r="M9" s="20">
        <v>197</v>
      </c>
      <c r="N9" s="21">
        <v>4</v>
      </c>
      <c r="O9" s="22">
        <v>201</v>
      </c>
    </row>
    <row r="10" spans="1:17" x14ac:dyDescent="0.25">
      <c r="A10" s="12" t="s">
        <v>41</v>
      </c>
      <c r="B10" s="13" t="s">
        <v>140</v>
      </c>
      <c r="C10" s="14">
        <v>45181</v>
      </c>
      <c r="D10" s="15" t="s">
        <v>146</v>
      </c>
      <c r="E10" s="16">
        <v>199</v>
      </c>
      <c r="F10" s="16">
        <v>198</v>
      </c>
      <c r="G10" s="45">
        <v>200.001</v>
      </c>
      <c r="H10" s="45">
        <v>200</v>
      </c>
      <c r="I10" s="16"/>
      <c r="J10" s="16"/>
      <c r="K10" s="19">
        <v>4</v>
      </c>
      <c r="L10" s="19">
        <v>797.00099999999998</v>
      </c>
      <c r="M10" s="20">
        <v>199.25024999999999</v>
      </c>
      <c r="N10" s="21">
        <v>8</v>
      </c>
      <c r="O10" s="22">
        <v>207.25024999999999</v>
      </c>
    </row>
    <row r="11" spans="1:17" x14ac:dyDescent="0.25">
      <c r="A11" s="12" t="s">
        <v>41</v>
      </c>
      <c r="B11" s="13" t="s">
        <v>140</v>
      </c>
      <c r="C11" s="14">
        <v>45195</v>
      </c>
      <c r="D11" s="15" t="s">
        <v>146</v>
      </c>
      <c r="E11" s="16">
        <v>197</v>
      </c>
      <c r="F11" s="16">
        <v>197</v>
      </c>
      <c r="G11" s="16">
        <v>199</v>
      </c>
      <c r="H11" s="16">
        <v>198</v>
      </c>
      <c r="I11" s="16"/>
      <c r="J11" s="16"/>
      <c r="K11" s="19">
        <v>4</v>
      </c>
      <c r="L11" s="19">
        <v>791</v>
      </c>
      <c r="M11" s="20">
        <v>197.75</v>
      </c>
      <c r="N11" s="21">
        <v>11</v>
      </c>
      <c r="O11" s="22">
        <v>208.75</v>
      </c>
    </row>
    <row r="13" spans="1:17" x14ac:dyDescent="0.25">
      <c r="K13" s="8">
        <f>SUM(K2:K12)</f>
        <v>37</v>
      </c>
      <c r="L13" s="8">
        <f>SUM(L2:L12)</f>
        <v>7239.0030000000006</v>
      </c>
      <c r="M13" s="11">
        <f>SUM(L13/K13)</f>
        <v>195.64872972972975</v>
      </c>
      <c r="N13" s="8">
        <f>SUM(N2:N12)</f>
        <v>50</v>
      </c>
      <c r="O13" s="11">
        <f>SUM(M13+N13)</f>
        <v>245.64872972972975</v>
      </c>
    </row>
  </sheetData>
  <protectedRanges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B3" name="Range1_9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 G3:J3" name="Range1_3_3"/>
    <protectedRange algorithmName="SHA-512" hashValue="ON39YdpmFHfN9f47KpiRvqrKx0V9+erV1CNkpWzYhW/Qyc6aT8rEyCrvauWSYGZK2ia3o7vd3akF07acHAFpOA==" saltValue="yVW9XmDwTqEnmpSGai0KYg==" spinCount="100000" sqref="D4" name="Range1_1_4_1"/>
    <protectedRange algorithmName="SHA-512" hashValue="ON39YdpmFHfN9f47KpiRvqrKx0V9+erV1CNkpWzYhW/Qyc6aT8rEyCrvauWSYGZK2ia3o7vd3akF07acHAFpOA==" saltValue="yVW9XmDwTqEnmpSGai0KYg==" spinCount="100000" sqref="H4:J4" name="Range1_3_11"/>
    <protectedRange algorithmName="SHA-512" hashValue="ON39YdpmFHfN9f47KpiRvqrKx0V9+erV1CNkpWzYhW/Qyc6aT8rEyCrvauWSYGZK2ia3o7vd3akF07acHAFpOA==" saltValue="yVW9XmDwTqEnmpSGai0KYg==" spinCount="100000" sqref="B4" name="Range1_2_1"/>
    <protectedRange algorithmName="SHA-512" hashValue="ON39YdpmFHfN9f47KpiRvqrKx0V9+erV1CNkpWzYhW/Qyc6aT8rEyCrvauWSYGZK2ia3o7vd3akF07acHAFpOA==" saltValue="yVW9XmDwTqEnmpSGai0KYg==" spinCount="100000" sqref="E4:G4" name="Range1_3_1_1"/>
    <protectedRange algorithmName="SHA-512" hashValue="ON39YdpmFHfN9f47KpiRvqrKx0V9+erV1CNkpWzYhW/Qyc6aT8rEyCrvauWSYGZK2ia3o7vd3akF07acHAFpOA==" saltValue="yVW9XmDwTqEnmpSGai0KYg==" spinCount="100000" sqref="I9:J9 B9:C9" name="Range1_69"/>
    <protectedRange algorithmName="SHA-512" hashValue="ON39YdpmFHfN9f47KpiRvqrKx0V9+erV1CNkpWzYhW/Qyc6aT8rEyCrvauWSYGZK2ia3o7vd3akF07acHAFpOA==" saltValue="yVW9XmDwTqEnmpSGai0KYg==" spinCount="100000" sqref="D9" name="Range1_1_33"/>
    <protectedRange algorithmName="SHA-512" hashValue="ON39YdpmFHfN9f47KpiRvqrKx0V9+erV1CNkpWzYhW/Qyc6aT8rEyCrvauWSYGZK2ia3o7vd3akF07acHAFpOA==" saltValue="yVW9XmDwTqEnmpSGai0KYg==" spinCount="100000" sqref="E9:H9" name="Range1_3_19"/>
  </protectedRanges>
  <conditionalFormatting sqref="J3">
    <cfRule type="top10" dxfId="204" priority="12" rank="1"/>
    <cfRule type="top10" dxfId="203" priority="14" rank="1"/>
  </conditionalFormatting>
  <conditionalFormatting sqref="J4">
    <cfRule type="cellIs" dxfId="202" priority="2" operator="greaterThanOrEqual">
      <formula>200</formula>
    </cfRule>
    <cfRule type="top10" dxfId="201" priority="6" rank="1"/>
  </conditionalFormatting>
  <hyperlinks>
    <hyperlink ref="Q1" location="'National Rankings'!A1" display="Back to Ranking" xr:uid="{974C00CB-02CC-4432-ACBB-E56358999529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4ADEB-CA26-4C04-82EA-5A475619C6A9}"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28</v>
      </c>
      <c r="B2" s="34" t="s">
        <v>96</v>
      </c>
      <c r="C2" s="14">
        <v>8493</v>
      </c>
      <c r="D2" s="15" t="s">
        <v>51</v>
      </c>
      <c r="E2" s="16">
        <v>193</v>
      </c>
      <c r="F2" s="16">
        <v>193</v>
      </c>
      <c r="G2" s="16">
        <v>192</v>
      </c>
      <c r="H2" s="16">
        <v>195</v>
      </c>
      <c r="I2" s="16"/>
      <c r="J2" s="16"/>
      <c r="K2" s="19">
        <v>4</v>
      </c>
      <c r="L2" s="19">
        <v>773</v>
      </c>
      <c r="M2" s="20">
        <v>193.25</v>
      </c>
      <c r="N2" s="21">
        <v>4</v>
      </c>
      <c r="O2" s="22">
        <v>197.25</v>
      </c>
    </row>
    <row r="3" spans="1:17" x14ac:dyDescent="0.25">
      <c r="A3" s="12" t="s">
        <v>41</v>
      </c>
      <c r="B3" s="34" t="s">
        <v>96</v>
      </c>
      <c r="C3" s="75">
        <v>45098</v>
      </c>
      <c r="D3" s="76" t="s">
        <v>50</v>
      </c>
      <c r="E3" s="64">
        <v>196</v>
      </c>
      <c r="F3" s="64">
        <v>196</v>
      </c>
      <c r="G3" s="64">
        <v>188</v>
      </c>
      <c r="H3" s="64">
        <v>187</v>
      </c>
      <c r="I3" s="64"/>
      <c r="J3" s="64"/>
      <c r="K3" s="77">
        <v>4</v>
      </c>
      <c r="L3" s="77">
        <v>767</v>
      </c>
      <c r="M3" s="78">
        <v>191.75</v>
      </c>
      <c r="N3" s="79">
        <v>2</v>
      </c>
      <c r="O3" s="80">
        <v>193.75</v>
      </c>
    </row>
    <row r="4" spans="1:17" x14ac:dyDescent="0.25">
      <c r="A4" s="12" t="s">
        <v>41</v>
      </c>
      <c r="B4" s="13" t="s">
        <v>266</v>
      </c>
      <c r="C4" s="14">
        <v>8654</v>
      </c>
      <c r="D4" s="15" t="s">
        <v>51</v>
      </c>
      <c r="E4" s="16">
        <v>191</v>
      </c>
      <c r="F4" s="16">
        <v>191</v>
      </c>
      <c r="G4" s="16">
        <v>189</v>
      </c>
      <c r="H4" s="16">
        <v>189</v>
      </c>
      <c r="I4" s="16">
        <v>194</v>
      </c>
      <c r="J4" s="16">
        <v>195</v>
      </c>
      <c r="K4" s="19">
        <v>6</v>
      </c>
      <c r="L4" s="19">
        <v>1149</v>
      </c>
      <c r="M4" s="20">
        <v>191.5</v>
      </c>
      <c r="N4" s="21">
        <v>4</v>
      </c>
      <c r="O4" s="22">
        <v>195.5</v>
      </c>
    </row>
    <row r="5" spans="1:17" x14ac:dyDescent="0.25">
      <c r="A5" s="12" t="s">
        <v>41</v>
      </c>
      <c r="B5" s="13" t="s">
        <v>266</v>
      </c>
      <c r="C5" s="14">
        <v>45207</v>
      </c>
      <c r="D5" s="15" t="s">
        <v>51</v>
      </c>
      <c r="E5" s="16">
        <v>194</v>
      </c>
      <c r="F5" s="16">
        <v>196</v>
      </c>
      <c r="G5" s="16">
        <v>191</v>
      </c>
      <c r="H5" s="16">
        <v>192</v>
      </c>
      <c r="I5" s="16"/>
      <c r="J5" s="16"/>
      <c r="K5" s="19">
        <v>4</v>
      </c>
      <c r="L5" s="19">
        <v>773</v>
      </c>
      <c r="M5" s="20">
        <v>193.25</v>
      </c>
      <c r="N5" s="21">
        <v>3</v>
      </c>
      <c r="O5" s="22">
        <v>196.25</v>
      </c>
    </row>
    <row r="6" spans="1:17" x14ac:dyDescent="0.25">
      <c r="A6" s="12" t="s">
        <v>41</v>
      </c>
      <c r="B6" s="13" t="s">
        <v>266</v>
      </c>
      <c r="C6" s="14">
        <v>45235</v>
      </c>
      <c r="D6" s="15" t="s">
        <v>51</v>
      </c>
      <c r="E6" s="16">
        <v>196</v>
      </c>
      <c r="F6" s="16">
        <v>195</v>
      </c>
      <c r="G6" s="16">
        <v>197</v>
      </c>
      <c r="H6" s="16">
        <v>195</v>
      </c>
      <c r="I6" s="16"/>
      <c r="J6" s="16"/>
      <c r="K6" s="19">
        <v>4</v>
      </c>
      <c r="L6" s="19">
        <v>783</v>
      </c>
      <c r="M6" s="20">
        <v>195.75</v>
      </c>
      <c r="N6" s="21">
        <v>2</v>
      </c>
      <c r="O6" s="22">
        <v>197.75</v>
      </c>
    </row>
    <row r="8" spans="1:17" x14ac:dyDescent="0.25">
      <c r="K8" s="8">
        <f>SUM(K2:K7)</f>
        <v>22</v>
      </c>
      <c r="L8" s="8">
        <f>SUM(L2:L7)</f>
        <v>4245</v>
      </c>
      <c r="M8" s="7">
        <f>SUM(L8/K8)</f>
        <v>192.95454545454547</v>
      </c>
      <c r="N8" s="8">
        <f>SUM(N2:N7)</f>
        <v>15</v>
      </c>
      <c r="O8" s="11">
        <f>SUM(M8+N8)</f>
        <v>207.95454545454547</v>
      </c>
    </row>
  </sheetData>
  <protectedRanges>
    <protectedRange sqref="B2:C2 B3" name="Range1_2_7"/>
  </protectedRanges>
  <conditionalFormatting sqref="I2">
    <cfRule type="top10" dxfId="200" priority="13" rank="1"/>
  </conditionalFormatting>
  <conditionalFormatting sqref="I3">
    <cfRule type="top10" dxfId="199" priority="4" rank="1"/>
  </conditionalFormatting>
  <conditionalFormatting sqref="I2:J3">
    <cfRule type="cellIs" dxfId="198" priority="2" operator="greaterThanOrEqual">
      <formula>200</formula>
    </cfRule>
  </conditionalFormatting>
  <conditionalFormatting sqref="J2">
    <cfRule type="top10" dxfId="197" priority="14" rank="1"/>
  </conditionalFormatting>
  <conditionalFormatting sqref="J3">
    <cfRule type="top10" dxfId="196" priority="3" rank="1"/>
  </conditionalFormatting>
  <hyperlinks>
    <hyperlink ref="Q1" location="'National Rankings'!A1" display="Back to Ranking" xr:uid="{4455C46A-22A7-481A-A704-A89DD59CC9E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D8E9CC-B5F5-4841-AD0D-C294D18C240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9E60C-BBAB-4039-A2BD-E3AA4FCB785A}">
  <dimension ref="A1:Q6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242</v>
      </c>
      <c r="C2" s="14">
        <v>45150</v>
      </c>
      <c r="D2" s="15" t="s">
        <v>70</v>
      </c>
      <c r="E2" s="16">
        <v>191</v>
      </c>
      <c r="F2" s="16">
        <v>192</v>
      </c>
      <c r="G2" s="16">
        <v>187</v>
      </c>
      <c r="H2" s="16">
        <v>192</v>
      </c>
      <c r="I2" s="16"/>
      <c r="J2" s="16"/>
      <c r="K2" s="19">
        <v>4</v>
      </c>
      <c r="L2" s="19">
        <v>762</v>
      </c>
      <c r="M2" s="20">
        <v>190.5</v>
      </c>
      <c r="N2" s="21">
        <v>2</v>
      </c>
      <c r="O2" s="22">
        <v>192.5</v>
      </c>
    </row>
    <row r="3" spans="1:17" x14ac:dyDescent="0.25">
      <c r="A3" s="12" t="s">
        <v>28</v>
      </c>
      <c r="B3" s="13" t="s">
        <v>242</v>
      </c>
      <c r="C3" s="14">
        <v>45178</v>
      </c>
      <c r="D3" s="15" t="s">
        <v>70</v>
      </c>
      <c r="E3" s="16">
        <v>193</v>
      </c>
      <c r="F3" s="16">
        <v>193</v>
      </c>
      <c r="G3" s="16">
        <v>192</v>
      </c>
      <c r="H3" s="16">
        <v>194</v>
      </c>
      <c r="I3" s="16"/>
      <c r="J3" s="16"/>
      <c r="K3" s="19">
        <v>4</v>
      </c>
      <c r="L3" s="19">
        <v>772</v>
      </c>
      <c r="M3" s="20">
        <v>193</v>
      </c>
      <c r="N3" s="21">
        <v>2</v>
      </c>
      <c r="O3" s="22">
        <v>195</v>
      </c>
    </row>
    <row r="4" spans="1:17" x14ac:dyDescent="0.25">
      <c r="A4" s="12" t="s">
        <v>41</v>
      </c>
      <c r="B4" s="13" t="s">
        <v>242</v>
      </c>
      <c r="C4" s="14">
        <v>45206</v>
      </c>
      <c r="D4" s="15" t="s">
        <v>35</v>
      </c>
      <c r="E4" s="16">
        <v>190</v>
      </c>
      <c r="F4" s="16">
        <v>195</v>
      </c>
      <c r="G4" s="16">
        <v>192</v>
      </c>
      <c r="H4" s="16">
        <v>190</v>
      </c>
      <c r="I4" s="16"/>
      <c r="J4" s="16"/>
      <c r="K4" s="19">
        <v>4</v>
      </c>
      <c r="L4" s="19">
        <v>767</v>
      </c>
      <c r="M4" s="20">
        <v>191.75</v>
      </c>
      <c r="N4" s="21">
        <v>2</v>
      </c>
      <c r="O4" s="22">
        <v>193.75</v>
      </c>
    </row>
    <row r="6" spans="1:17" x14ac:dyDescent="0.25">
      <c r="K6" s="8">
        <f>SUM(K2:K5)</f>
        <v>12</v>
      </c>
      <c r="L6" s="8">
        <f>SUM(L2:L5)</f>
        <v>2301</v>
      </c>
      <c r="M6" s="7">
        <f>SUM(L6/K6)</f>
        <v>191.75</v>
      </c>
      <c r="N6" s="8">
        <f>SUM(N2:N5)</f>
        <v>6</v>
      </c>
      <c r="O6" s="11">
        <f>SUM(M6+N6)</f>
        <v>197.75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3:J3 B3:C3 B4" name="Range1_12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4"/>
    <protectedRange sqref="C4" name="Range1_12_1"/>
    <protectedRange sqref="D4" name="Range1_1_8"/>
    <protectedRange sqref="E4:J4" name="Range1_3_3"/>
  </protectedRanges>
  <hyperlinks>
    <hyperlink ref="Q1" location="'National Rankings'!A1" display="Back to Ranking" xr:uid="{6259279C-641D-40E6-B293-067C297F558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9A9770-4680-4084-8461-80430391557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1D3A0-F50B-4F2B-BBE3-F0A3BDC7F8BD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63" t="s">
        <v>28</v>
      </c>
      <c r="B2" s="34" t="s">
        <v>152</v>
      </c>
      <c r="C2" s="75">
        <v>45065</v>
      </c>
      <c r="D2" s="76" t="s">
        <v>149</v>
      </c>
      <c r="E2" s="39">
        <v>192</v>
      </c>
      <c r="F2" s="39">
        <v>194</v>
      </c>
      <c r="G2" s="39">
        <v>193</v>
      </c>
      <c r="H2" s="39">
        <v>192</v>
      </c>
      <c r="I2" s="64"/>
      <c r="J2" s="64"/>
      <c r="K2" s="77">
        <v>4</v>
      </c>
      <c r="L2" s="77">
        <v>771</v>
      </c>
      <c r="M2" s="78">
        <v>192.75</v>
      </c>
      <c r="N2" s="79">
        <v>4</v>
      </c>
      <c r="O2" s="80">
        <v>196.75</v>
      </c>
    </row>
    <row r="3" spans="1:17" x14ac:dyDescent="0.25">
      <c r="A3" s="12" t="s">
        <v>41</v>
      </c>
      <c r="B3" s="13" t="s">
        <v>152</v>
      </c>
      <c r="C3" s="14">
        <v>45080</v>
      </c>
      <c r="D3" s="15" t="s">
        <v>149</v>
      </c>
      <c r="E3" s="37">
        <v>190</v>
      </c>
      <c r="F3" s="37">
        <v>195</v>
      </c>
      <c r="G3" s="37">
        <v>194</v>
      </c>
      <c r="H3" s="37">
        <v>188</v>
      </c>
      <c r="I3" s="16"/>
      <c r="J3" s="16"/>
      <c r="K3" s="19">
        <v>4</v>
      </c>
      <c r="L3" s="19">
        <v>767</v>
      </c>
      <c r="M3" s="20">
        <v>191.75</v>
      </c>
      <c r="N3" s="21">
        <v>2</v>
      </c>
      <c r="O3" s="22">
        <v>193.75</v>
      </c>
    </row>
    <row r="5" spans="1:17" x14ac:dyDescent="0.25">
      <c r="K5" s="8">
        <f>SUM(K2:K4)</f>
        <v>8</v>
      </c>
      <c r="L5" s="8">
        <f>SUM(L2:L4)</f>
        <v>1538</v>
      </c>
      <c r="M5" s="7">
        <f>SUM(L5/K5)</f>
        <v>192.25</v>
      </c>
      <c r="N5" s="8">
        <f>SUM(N2:N4)</f>
        <v>6</v>
      </c>
      <c r="O5" s="11">
        <f>SUM(M5+N5)</f>
        <v>198.25</v>
      </c>
    </row>
  </sheetData>
  <protectedRanges>
    <protectedRange algorithmName="SHA-512" hashValue="ON39YdpmFHfN9f47KpiRvqrKx0V9+erV1CNkpWzYhW/Qyc6aT8rEyCrvauWSYGZK2ia3o7vd3akF07acHAFpOA==" saltValue="yVW9XmDwTqEnmpSGai0KYg==" spinCount="100000" sqref="I2:J2 B2" name="Range1_16"/>
    <protectedRange algorithmName="SHA-512" hashValue="ON39YdpmFHfN9f47KpiRvqrKx0V9+erV1CNkpWzYhW/Qyc6aT8rEyCrvauWSYGZK2ia3o7vd3akF07acHAFpOA==" saltValue="yVW9XmDwTqEnmpSGai0KYg==" spinCount="100000" sqref="E2:H2" name="Range1_3_6"/>
    <protectedRange algorithmName="SHA-512" hashValue="ON39YdpmFHfN9f47KpiRvqrKx0V9+erV1CNkpWzYhW/Qyc6aT8rEyCrvauWSYGZK2ia3o7vd3akF07acHAFpOA==" saltValue="yVW9XmDwTqEnmpSGai0KYg==" spinCount="100000" sqref="C2" name="Range1_20"/>
    <protectedRange algorithmName="SHA-512" hashValue="ON39YdpmFHfN9f47KpiRvqrKx0V9+erV1CNkpWzYhW/Qyc6aT8rEyCrvauWSYGZK2ia3o7vd3akF07acHAFpOA==" saltValue="yVW9XmDwTqEnmpSGai0KYg==" spinCount="100000" sqref="D2" name="Range1_1_11"/>
    <protectedRange algorithmName="SHA-512" hashValue="ON39YdpmFHfN9f47KpiRvqrKx0V9+erV1CNkpWzYhW/Qyc6aT8rEyCrvauWSYGZK2ia3o7vd3akF07acHAFpOA==" saltValue="yVW9XmDwTqEnmpSGai0KYg==" spinCount="100000" sqref="D3" name="Range1_1_11_1"/>
    <protectedRange algorithmName="SHA-512" hashValue="ON39YdpmFHfN9f47KpiRvqrKx0V9+erV1CNkpWzYhW/Qyc6aT8rEyCrvauWSYGZK2ia3o7vd3akF07acHAFpOA==" saltValue="yVW9XmDwTqEnmpSGai0KYg==" spinCount="100000" sqref="C3" name="Range1_28"/>
    <protectedRange algorithmName="SHA-512" hashValue="ON39YdpmFHfN9f47KpiRvqrKx0V9+erV1CNkpWzYhW/Qyc6aT8rEyCrvauWSYGZK2ia3o7vd3akF07acHAFpOA==" saltValue="yVW9XmDwTqEnmpSGai0KYg==" spinCount="100000" sqref="I3:J3 B3" name="Range1_29"/>
    <protectedRange algorithmName="SHA-512" hashValue="ON39YdpmFHfN9f47KpiRvqrKx0V9+erV1CNkpWzYhW/Qyc6aT8rEyCrvauWSYGZK2ia3o7vd3akF07acHAFpOA==" saltValue="yVW9XmDwTqEnmpSGai0KYg==" spinCount="100000" sqref="E3:H3" name="Range1_3_13"/>
  </protectedRanges>
  <conditionalFormatting sqref="I2">
    <cfRule type="top10" dxfId="195" priority="3" rank="1"/>
  </conditionalFormatting>
  <conditionalFormatting sqref="I3">
    <cfRule type="top10" dxfId="194" priority="1" rank="1"/>
  </conditionalFormatting>
  <conditionalFormatting sqref="J2">
    <cfRule type="top10" dxfId="193" priority="4" rank="1"/>
  </conditionalFormatting>
  <conditionalFormatting sqref="J3">
    <cfRule type="top10" dxfId="192" priority="2" rank="1"/>
  </conditionalFormatting>
  <hyperlinks>
    <hyperlink ref="Q1" location="'National Rankings'!A1" display="Back to Ranking" xr:uid="{F9A4683D-AD95-4148-BCB2-F8F41D43F4A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A8067ED-ABA8-4BCB-8DF6-709895C8FCF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26A13-B7DE-4561-BB03-BC0B83A16BF9}">
  <dimension ref="A1:Q19"/>
  <sheetViews>
    <sheetView workbookViewId="0">
      <selection activeCell="K20" sqref="K2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28</v>
      </c>
      <c r="B2" s="13" t="s">
        <v>69</v>
      </c>
      <c r="C2" s="14">
        <v>44982</v>
      </c>
      <c r="D2" s="15" t="s">
        <v>29</v>
      </c>
      <c r="E2" s="16">
        <v>182</v>
      </c>
      <c r="F2" s="16">
        <v>179</v>
      </c>
      <c r="G2" s="16">
        <v>188</v>
      </c>
      <c r="H2" s="16">
        <v>188</v>
      </c>
      <c r="I2" s="16"/>
      <c r="J2" s="16"/>
      <c r="K2" s="19">
        <v>4</v>
      </c>
      <c r="L2" s="19">
        <v>737</v>
      </c>
      <c r="M2" s="20">
        <v>184.25</v>
      </c>
      <c r="N2" s="21">
        <v>2</v>
      </c>
      <c r="O2" s="22">
        <v>186.25</v>
      </c>
    </row>
    <row r="3" spans="1:17" x14ac:dyDescent="0.25">
      <c r="A3" s="12" t="s">
        <v>28</v>
      </c>
      <c r="B3" s="13" t="s">
        <v>69</v>
      </c>
      <c r="C3" s="14">
        <v>44996</v>
      </c>
      <c r="D3" s="15" t="s">
        <v>29</v>
      </c>
      <c r="E3" s="16">
        <v>187</v>
      </c>
      <c r="F3" s="16">
        <v>176</v>
      </c>
      <c r="G3" s="16">
        <v>188</v>
      </c>
      <c r="H3" s="16">
        <v>182</v>
      </c>
      <c r="I3" s="16"/>
      <c r="J3" s="16"/>
      <c r="K3" s="19">
        <v>4</v>
      </c>
      <c r="L3" s="19">
        <v>733</v>
      </c>
      <c r="M3" s="20">
        <v>183.25</v>
      </c>
      <c r="N3" s="21">
        <v>6</v>
      </c>
      <c r="O3" s="22">
        <v>189.25</v>
      </c>
    </row>
    <row r="4" spans="1:17" x14ac:dyDescent="0.25">
      <c r="A4" s="12" t="s">
        <v>28</v>
      </c>
      <c r="B4" s="13" t="s">
        <v>69</v>
      </c>
      <c r="C4" s="14">
        <v>45010</v>
      </c>
      <c r="D4" s="15" t="s">
        <v>29</v>
      </c>
      <c r="E4" s="16">
        <v>173</v>
      </c>
      <c r="F4" s="16">
        <v>186</v>
      </c>
      <c r="G4" s="16">
        <v>185</v>
      </c>
      <c r="H4" s="16">
        <v>179</v>
      </c>
      <c r="I4" s="16"/>
      <c r="J4" s="16"/>
      <c r="K4" s="19">
        <v>4</v>
      </c>
      <c r="L4" s="19">
        <v>723</v>
      </c>
      <c r="M4" s="20">
        <v>180.75</v>
      </c>
      <c r="N4" s="21">
        <v>2</v>
      </c>
      <c r="O4" s="22">
        <v>182.75</v>
      </c>
    </row>
    <row r="5" spans="1:17" x14ac:dyDescent="0.25">
      <c r="A5" s="65" t="s">
        <v>41</v>
      </c>
      <c r="B5" s="66" t="s">
        <v>69</v>
      </c>
      <c r="C5" s="67">
        <v>45038</v>
      </c>
      <c r="D5" s="68" t="s">
        <v>29</v>
      </c>
      <c r="E5" s="69">
        <v>183</v>
      </c>
      <c r="F5" s="69">
        <v>186</v>
      </c>
      <c r="G5" s="69">
        <v>181</v>
      </c>
      <c r="H5" s="69">
        <v>187</v>
      </c>
      <c r="I5" s="69"/>
      <c r="J5" s="69"/>
      <c r="K5" s="71">
        <v>4</v>
      </c>
      <c r="L5" s="71">
        <v>737</v>
      </c>
      <c r="M5" s="72">
        <v>184.25</v>
      </c>
      <c r="N5" s="73">
        <v>8</v>
      </c>
      <c r="O5" s="74">
        <v>192.25</v>
      </c>
    </row>
    <row r="6" spans="1:17" x14ac:dyDescent="0.25">
      <c r="A6" s="12" t="s">
        <v>28</v>
      </c>
      <c r="B6" s="13" t="s">
        <v>69</v>
      </c>
      <c r="C6" s="14">
        <v>45087</v>
      </c>
      <c r="D6" s="15" t="s">
        <v>29</v>
      </c>
      <c r="E6" s="64">
        <v>187</v>
      </c>
      <c r="F6" s="64">
        <v>187</v>
      </c>
      <c r="G6" s="64">
        <v>182</v>
      </c>
      <c r="H6" s="64">
        <v>188</v>
      </c>
      <c r="I6" s="16"/>
      <c r="J6" s="16"/>
      <c r="K6" s="19">
        <v>4</v>
      </c>
      <c r="L6" s="19">
        <v>744</v>
      </c>
      <c r="M6" s="20">
        <v>186</v>
      </c>
      <c r="N6" s="21">
        <v>2</v>
      </c>
      <c r="O6" s="22">
        <v>188</v>
      </c>
    </row>
    <row r="7" spans="1:17" x14ac:dyDescent="0.25">
      <c r="A7" s="12" t="s">
        <v>41</v>
      </c>
      <c r="B7" s="34" t="s">
        <v>69</v>
      </c>
      <c r="C7" s="75">
        <v>45101</v>
      </c>
      <c r="D7" s="76" t="s">
        <v>29</v>
      </c>
      <c r="E7" s="64">
        <v>181</v>
      </c>
      <c r="F7" s="64">
        <v>186</v>
      </c>
      <c r="G7" s="64">
        <v>180</v>
      </c>
      <c r="H7" s="64">
        <v>175</v>
      </c>
      <c r="I7" s="64"/>
      <c r="J7" s="64"/>
      <c r="K7" s="77">
        <v>4</v>
      </c>
      <c r="L7" s="77">
        <v>722</v>
      </c>
      <c r="M7" s="78">
        <v>180.5</v>
      </c>
      <c r="N7" s="79">
        <v>4</v>
      </c>
      <c r="O7" s="80">
        <v>184.5</v>
      </c>
    </row>
    <row r="8" spans="1:17" x14ac:dyDescent="0.25">
      <c r="A8" s="63" t="s">
        <v>41</v>
      </c>
      <c r="B8" s="13" t="s">
        <v>69</v>
      </c>
      <c r="C8" s="14">
        <v>45115</v>
      </c>
      <c r="D8" s="15" t="s">
        <v>29</v>
      </c>
      <c r="E8" s="16">
        <v>184</v>
      </c>
      <c r="F8" s="16">
        <v>157</v>
      </c>
      <c r="G8" s="16">
        <v>189</v>
      </c>
      <c r="H8" s="16">
        <v>183</v>
      </c>
      <c r="I8" s="16"/>
      <c r="J8" s="16"/>
      <c r="K8" s="19">
        <v>4</v>
      </c>
      <c r="L8" s="19">
        <v>713</v>
      </c>
      <c r="M8" s="20">
        <v>178.25</v>
      </c>
      <c r="N8" s="21">
        <v>2</v>
      </c>
      <c r="O8" s="22">
        <v>180.25</v>
      </c>
    </row>
    <row r="9" spans="1:17" x14ac:dyDescent="0.25">
      <c r="A9" s="12" t="s">
        <v>41</v>
      </c>
      <c r="B9" s="13" t="s">
        <v>69</v>
      </c>
      <c r="C9" s="14">
        <v>45123</v>
      </c>
      <c r="D9" s="15" t="s">
        <v>29</v>
      </c>
      <c r="E9" s="16">
        <v>176</v>
      </c>
      <c r="F9" s="16">
        <v>188</v>
      </c>
      <c r="G9" s="16">
        <v>177</v>
      </c>
      <c r="H9" s="16">
        <v>184</v>
      </c>
      <c r="I9" s="16">
        <v>188</v>
      </c>
      <c r="J9" s="16">
        <v>186</v>
      </c>
      <c r="K9" s="19">
        <v>6</v>
      </c>
      <c r="L9" s="19">
        <v>1099</v>
      </c>
      <c r="M9" s="20">
        <v>183.16666666666666</v>
      </c>
      <c r="N9" s="21">
        <v>6</v>
      </c>
      <c r="O9" s="22">
        <v>189.16666666666666</v>
      </c>
    </row>
    <row r="10" spans="1:17" x14ac:dyDescent="0.25">
      <c r="A10" s="12" t="s">
        <v>41</v>
      </c>
      <c r="B10" s="13" t="s">
        <v>69</v>
      </c>
      <c r="C10" s="14">
        <v>45129</v>
      </c>
      <c r="D10" s="15" t="s">
        <v>29</v>
      </c>
      <c r="E10" s="16">
        <v>185</v>
      </c>
      <c r="F10" s="16">
        <v>184</v>
      </c>
      <c r="G10" s="16">
        <v>188</v>
      </c>
      <c r="H10" s="16">
        <v>185</v>
      </c>
      <c r="I10" s="16"/>
      <c r="J10" s="16"/>
      <c r="K10" s="19">
        <v>4</v>
      </c>
      <c r="L10" s="19">
        <v>742</v>
      </c>
      <c r="M10" s="20">
        <v>185.5</v>
      </c>
      <c r="N10" s="21">
        <v>3</v>
      </c>
      <c r="O10" s="22">
        <v>188.5</v>
      </c>
    </row>
    <row r="11" spans="1:17" x14ac:dyDescent="0.25">
      <c r="A11" s="12" t="s">
        <v>41</v>
      </c>
      <c r="B11" s="13" t="s">
        <v>69</v>
      </c>
      <c r="C11" s="14">
        <v>45136</v>
      </c>
      <c r="D11" s="15" t="s">
        <v>29</v>
      </c>
      <c r="E11" s="16">
        <v>175</v>
      </c>
      <c r="F11" s="16">
        <v>183</v>
      </c>
      <c r="G11" s="16">
        <v>181</v>
      </c>
      <c r="H11" s="16">
        <v>167</v>
      </c>
      <c r="I11" s="16">
        <v>159</v>
      </c>
      <c r="J11" s="16">
        <v>178</v>
      </c>
      <c r="K11" s="19">
        <v>6</v>
      </c>
      <c r="L11" s="19">
        <v>1043</v>
      </c>
      <c r="M11" s="20">
        <v>173.83333333333334</v>
      </c>
      <c r="N11" s="21">
        <v>4</v>
      </c>
      <c r="O11" s="22">
        <v>177.83333333333334</v>
      </c>
    </row>
    <row r="12" spans="1:17" x14ac:dyDescent="0.25">
      <c r="A12" s="12" t="s">
        <v>41</v>
      </c>
      <c r="B12" s="13" t="s">
        <v>69</v>
      </c>
      <c r="C12" s="14">
        <v>45150</v>
      </c>
      <c r="D12" s="15" t="s">
        <v>29</v>
      </c>
      <c r="E12" s="16">
        <v>176</v>
      </c>
      <c r="F12" s="16">
        <v>174</v>
      </c>
      <c r="G12" s="16">
        <v>178</v>
      </c>
      <c r="H12" s="16">
        <v>179</v>
      </c>
      <c r="I12" s="16"/>
      <c r="J12" s="16"/>
      <c r="K12" s="19">
        <v>4</v>
      </c>
      <c r="L12" s="19">
        <v>707</v>
      </c>
      <c r="M12" s="20">
        <v>176.75</v>
      </c>
      <c r="N12" s="21">
        <v>2</v>
      </c>
      <c r="O12" s="22">
        <v>178.75</v>
      </c>
    </row>
    <row r="13" spans="1:17" x14ac:dyDescent="0.25">
      <c r="A13" s="12" t="s">
        <v>41</v>
      </c>
      <c r="B13" s="13" t="s">
        <v>69</v>
      </c>
      <c r="C13" s="14">
        <v>45164</v>
      </c>
      <c r="D13" s="15" t="s">
        <v>29</v>
      </c>
      <c r="E13" s="16">
        <v>189</v>
      </c>
      <c r="F13" s="16">
        <v>181</v>
      </c>
      <c r="G13" s="16">
        <v>186</v>
      </c>
      <c r="H13" s="16">
        <v>184</v>
      </c>
      <c r="I13" s="16"/>
      <c r="J13" s="16"/>
      <c r="K13" s="19">
        <v>4</v>
      </c>
      <c r="L13" s="19">
        <v>740</v>
      </c>
      <c r="M13" s="20">
        <v>185</v>
      </c>
      <c r="N13" s="21">
        <v>6</v>
      </c>
      <c r="O13" s="22">
        <v>191</v>
      </c>
    </row>
    <row r="14" spans="1:17" x14ac:dyDescent="0.25">
      <c r="A14" s="12" t="s">
        <v>41</v>
      </c>
      <c r="B14" s="13" t="s">
        <v>69</v>
      </c>
      <c r="C14" s="14">
        <v>45178</v>
      </c>
      <c r="D14" s="15" t="s">
        <v>29</v>
      </c>
      <c r="E14" s="16">
        <v>184</v>
      </c>
      <c r="F14" s="16">
        <v>171</v>
      </c>
      <c r="G14" s="16">
        <v>178</v>
      </c>
      <c r="H14" s="16">
        <v>177</v>
      </c>
      <c r="I14" s="16"/>
      <c r="J14" s="16"/>
      <c r="K14" s="19">
        <v>4</v>
      </c>
      <c r="L14" s="19">
        <v>710</v>
      </c>
      <c r="M14" s="20">
        <v>177.5</v>
      </c>
      <c r="N14" s="21">
        <v>2</v>
      </c>
      <c r="O14" s="22">
        <v>179.5</v>
      </c>
    </row>
    <row r="15" spans="1:17" x14ac:dyDescent="0.25">
      <c r="A15" s="12" t="s">
        <v>41</v>
      </c>
      <c r="B15" s="13" t="s">
        <v>69</v>
      </c>
      <c r="C15" s="14">
        <v>45213</v>
      </c>
      <c r="D15" s="15" t="s">
        <v>29</v>
      </c>
      <c r="E15" s="16">
        <v>189</v>
      </c>
      <c r="F15" s="16">
        <v>187</v>
      </c>
      <c r="G15" s="16">
        <v>187</v>
      </c>
      <c r="H15" s="16">
        <v>189</v>
      </c>
      <c r="I15" s="16"/>
      <c r="J15" s="16"/>
      <c r="K15" s="19">
        <v>4</v>
      </c>
      <c r="L15" s="19">
        <v>752</v>
      </c>
      <c r="M15" s="20">
        <v>188</v>
      </c>
      <c r="N15" s="21">
        <v>9</v>
      </c>
      <c r="O15" s="22">
        <v>197</v>
      </c>
    </row>
    <row r="16" spans="1:17" x14ac:dyDescent="0.25">
      <c r="A16" s="12" t="s">
        <v>41</v>
      </c>
      <c r="B16" s="13" t="s">
        <v>69</v>
      </c>
      <c r="C16" s="14">
        <v>45227</v>
      </c>
      <c r="D16" s="15" t="s">
        <v>29</v>
      </c>
      <c r="E16" s="16">
        <v>193</v>
      </c>
      <c r="F16" s="16">
        <v>189</v>
      </c>
      <c r="G16" s="16">
        <v>190</v>
      </c>
      <c r="H16" s="16">
        <v>196</v>
      </c>
      <c r="I16" s="16"/>
      <c r="J16" s="16"/>
      <c r="K16" s="19">
        <v>4</v>
      </c>
      <c r="L16" s="19">
        <v>768</v>
      </c>
      <c r="M16" s="20">
        <v>192</v>
      </c>
      <c r="N16" s="21">
        <v>3</v>
      </c>
      <c r="O16" s="22">
        <v>195</v>
      </c>
    </row>
    <row r="17" spans="1:15" x14ac:dyDescent="0.25">
      <c r="A17" s="12" t="s">
        <v>41</v>
      </c>
      <c r="B17" s="13" t="s">
        <v>69</v>
      </c>
      <c r="C17" s="14">
        <v>45234</v>
      </c>
      <c r="D17" s="15" t="s">
        <v>29</v>
      </c>
      <c r="E17" s="16">
        <v>171</v>
      </c>
      <c r="F17" s="16">
        <v>166</v>
      </c>
      <c r="G17" s="16">
        <v>175</v>
      </c>
      <c r="H17" s="16">
        <v>170</v>
      </c>
      <c r="I17" s="16"/>
      <c r="J17" s="16"/>
      <c r="K17" s="19">
        <v>4</v>
      </c>
      <c r="L17" s="19">
        <v>682</v>
      </c>
      <c r="M17" s="20">
        <v>170.5</v>
      </c>
      <c r="N17" s="21">
        <v>5</v>
      </c>
      <c r="O17" s="22">
        <v>175.5</v>
      </c>
    </row>
    <row r="19" spans="1:15" x14ac:dyDescent="0.25">
      <c r="K19" s="8">
        <f>SUM(K2:K18)</f>
        <v>68</v>
      </c>
      <c r="L19" s="8">
        <f>SUM(L2:L18)</f>
        <v>12352</v>
      </c>
      <c r="M19" s="7">
        <f>SUM(L19/K19)</f>
        <v>181.64705882352942</v>
      </c>
      <c r="N19" s="8">
        <f>SUM(N2:N18)</f>
        <v>66</v>
      </c>
      <c r="O19" s="11">
        <f>SUM(M19+N19)</f>
        <v>247.64705882352942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3" name="Range1_3_1_2_1"/>
  </protectedRanges>
  <dataValidations count="1">
    <dataValidation type="list" allowBlank="1" showInputMessage="1" showErrorMessage="1" sqref="B4:B17" xr:uid="{D7D70078-6376-474E-9484-30547FB95E30}">
      <formula1>$G$2:$G$4</formula1>
    </dataValidation>
  </dataValidations>
  <hyperlinks>
    <hyperlink ref="Q1" location="'National Rankings'!A1" display="Back to Ranking" xr:uid="{43197658-3A2F-4CB0-BE4B-1C68ACC5A69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AE259A-1A0C-4893-8BB5-43A8FD4D3BF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4B72C-3672-487E-A589-88BCC95FF883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34" t="s">
        <v>223</v>
      </c>
      <c r="C2" s="75">
        <v>45115</v>
      </c>
      <c r="D2" s="76" t="s">
        <v>94</v>
      </c>
      <c r="E2" s="64">
        <v>200</v>
      </c>
      <c r="F2" s="64">
        <v>199.0001</v>
      </c>
      <c r="G2" s="64">
        <v>199.00139999999999</v>
      </c>
      <c r="H2" s="64"/>
      <c r="I2" s="64"/>
      <c r="J2" s="64"/>
      <c r="K2" s="77">
        <v>3</v>
      </c>
      <c r="L2" s="77">
        <v>598.00149999999996</v>
      </c>
      <c r="M2" s="78">
        <v>199.33383333333333</v>
      </c>
      <c r="N2" s="79">
        <v>9</v>
      </c>
      <c r="O2" s="80">
        <v>208.33383333333333</v>
      </c>
    </row>
    <row r="4" spans="1:17" x14ac:dyDescent="0.25">
      <c r="K4" s="8">
        <f>SUM(K2:K3)</f>
        <v>3</v>
      </c>
      <c r="L4" s="8">
        <f>SUM(L2:L3)</f>
        <v>598.00149999999996</v>
      </c>
      <c r="M4" s="7">
        <f>SUM(L4/K4)</f>
        <v>199.33383333333333</v>
      </c>
      <c r="N4" s="8">
        <f>SUM(N2:N3)</f>
        <v>9</v>
      </c>
      <c r="O4" s="11">
        <f>SUM(M4+N4)</f>
        <v>208.33383333333333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0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H2">
    <cfRule type="top10" dxfId="191" priority="4" rank="1"/>
  </conditionalFormatting>
  <conditionalFormatting sqref="H2:J2">
    <cfRule type="cellIs" dxfId="190" priority="1" operator="greaterThanOrEqual">
      <formula>200</formula>
    </cfRule>
  </conditionalFormatting>
  <conditionalFormatting sqref="I2">
    <cfRule type="top10" dxfId="189" priority="3" rank="1"/>
    <cfRule type="top10" dxfId="188" priority="8" rank="1"/>
  </conditionalFormatting>
  <conditionalFormatting sqref="J2">
    <cfRule type="top10" dxfId="187" priority="2" rank="1"/>
  </conditionalFormatting>
  <hyperlinks>
    <hyperlink ref="Q1" location="'National Rankings'!A1" display="Back to Ranking" xr:uid="{9FBDB694-7D5D-41B2-A667-F625E9F2229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F444164-6934-467C-B1B1-9B6BB5C8B3D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67C23-2381-4510-8EBA-2CBCCA3D91D9}">
  <dimension ref="A1:Q9"/>
  <sheetViews>
    <sheetView workbookViewId="0">
      <selection activeCell="K10" sqref="K10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63" t="s">
        <v>41</v>
      </c>
      <c r="B2" s="34" t="s">
        <v>155</v>
      </c>
      <c r="C2" s="75">
        <v>45067</v>
      </c>
      <c r="D2" s="76" t="s">
        <v>154</v>
      </c>
      <c r="E2" s="64">
        <v>191</v>
      </c>
      <c r="F2" s="64">
        <v>190</v>
      </c>
      <c r="G2" s="64">
        <v>191</v>
      </c>
      <c r="H2" s="64">
        <v>193</v>
      </c>
      <c r="I2" s="64"/>
      <c r="J2" s="64"/>
      <c r="K2" s="77">
        <v>4</v>
      </c>
      <c r="L2" s="77">
        <v>765</v>
      </c>
      <c r="M2" s="78">
        <v>191.25</v>
      </c>
      <c r="N2" s="79">
        <v>2</v>
      </c>
      <c r="O2" s="80">
        <v>193.25</v>
      </c>
    </row>
    <row r="3" spans="1:17" x14ac:dyDescent="0.25">
      <c r="A3" s="12" t="s">
        <v>41</v>
      </c>
      <c r="B3" s="34" t="s">
        <v>155</v>
      </c>
      <c r="C3" s="75">
        <v>45070</v>
      </c>
      <c r="D3" s="76" t="s">
        <v>51</v>
      </c>
      <c r="E3" s="64">
        <v>192</v>
      </c>
      <c r="F3" s="64">
        <v>192</v>
      </c>
      <c r="G3" s="64">
        <v>190</v>
      </c>
      <c r="H3" s="64">
        <v>179</v>
      </c>
      <c r="I3" s="64"/>
      <c r="J3" s="64"/>
      <c r="K3" s="77">
        <v>4</v>
      </c>
      <c r="L3" s="77">
        <v>753</v>
      </c>
      <c r="M3" s="78">
        <v>188.25</v>
      </c>
      <c r="N3" s="79">
        <v>2</v>
      </c>
      <c r="O3" s="80">
        <v>190.25</v>
      </c>
    </row>
    <row r="4" spans="1:17" x14ac:dyDescent="0.25">
      <c r="A4" s="12" t="s">
        <v>41</v>
      </c>
      <c r="B4" s="34" t="s">
        <v>155</v>
      </c>
      <c r="C4" s="75">
        <v>45095</v>
      </c>
      <c r="D4" s="76" t="s">
        <v>154</v>
      </c>
      <c r="E4" s="64">
        <v>190</v>
      </c>
      <c r="F4" s="64">
        <v>177</v>
      </c>
      <c r="G4" s="64">
        <v>191</v>
      </c>
      <c r="H4" s="64">
        <v>186</v>
      </c>
      <c r="I4" s="64"/>
      <c r="J4" s="64"/>
      <c r="K4" s="77">
        <v>4</v>
      </c>
      <c r="L4" s="77">
        <v>744</v>
      </c>
      <c r="M4" s="78">
        <v>186</v>
      </c>
      <c r="N4" s="79">
        <v>2</v>
      </c>
      <c r="O4" s="80">
        <v>188</v>
      </c>
    </row>
    <row r="5" spans="1:17" x14ac:dyDescent="0.25">
      <c r="A5" s="63" t="s">
        <v>41</v>
      </c>
      <c r="B5" s="34" t="s">
        <v>155</v>
      </c>
      <c r="C5" s="75">
        <v>45105</v>
      </c>
      <c r="D5" s="76" t="s">
        <v>51</v>
      </c>
      <c r="E5" s="64">
        <v>193</v>
      </c>
      <c r="F5" s="64">
        <v>196</v>
      </c>
      <c r="G5" s="64">
        <v>193</v>
      </c>
      <c r="H5" s="64">
        <v>198</v>
      </c>
      <c r="I5" s="64"/>
      <c r="J5" s="64"/>
      <c r="K5" s="77">
        <v>4</v>
      </c>
      <c r="L5" s="77">
        <v>780</v>
      </c>
      <c r="M5" s="78">
        <v>195</v>
      </c>
      <c r="N5" s="79">
        <v>2</v>
      </c>
      <c r="O5" s="80">
        <v>197</v>
      </c>
    </row>
    <row r="6" spans="1:17" x14ac:dyDescent="0.25">
      <c r="A6" s="12" t="s">
        <v>41</v>
      </c>
      <c r="B6" s="13" t="s">
        <v>155</v>
      </c>
      <c r="C6" s="14">
        <v>45123</v>
      </c>
      <c r="D6" s="15" t="s">
        <v>154</v>
      </c>
      <c r="E6" s="16">
        <v>193</v>
      </c>
      <c r="F6" s="16">
        <v>190</v>
      </c>
      <c r="G6" s="16">
        <v>197</v>
      </c>
      <c r="H6" s="16">
        <v>198</v>
      </c>
      <c r="I6" s="16"/>
      <c r="J6" s="16"/>
      <c r="K6" s="19">
        <v>4</v>
      </c>
      <c r="L6" s="19">
        <v>778</v>
      </c>
      <c r="M6" s="20">
        <v>194.5</v>
      </c>
      <c r="N6" s="21">
        <v>2</v>
      </c>
      <c r="O6" s="22">
        <v>196.5</v>
      </c>
    </row>
    <row r="7" spans="1:17" x14ac:dyDescent="0.25">
      <c r="A7" s="12" t="s">
        <v>41</v>
      </c>
      <c r="B7" s="13" t="s">
        <v>155</v>
      </c>
      <c r="C7" s="14">
        <v>45186</v>
      </c>
      <c r="D7" s="15" t="s">
        <v>154</v>
      </c>
      <c r="E7" s="16">
        <v>192</v>
      </c>
      <c r="F7" s="16">
        <v>195</v>
      </c>
      <c r="G7" s="16">
        <v>197</v>
      </c>
      <c r="H7" s="16">
        <v>196</v>
      </c>
      <c r="I7" s="16"/>
      <c r="J7" s="16"/>
      <c r="K7" s="19">
        <v>4</v>
      </c>
      <c r="L7" s="19">
        <v>780</v>
      </c>
      <c r="M7" s="20">
        <v>195</v>
      </c>
      <c r="N7" s="21">
        <v>6</v>
      </c>
      <c r="O7" s="22">
        <v>201</v>
      </c>
    </row>
    <row r="9" spans="1:17" x14ac:dyDescent="0.25">
      <c r="K9" s="8">
        <f>SUM(K2:K8)</f>
        <v>24</v>
      </c>
      <c r="L9" s="8">
        <f>SUM(L2:L8)</f>
        <v>4600</v>
      </c>
      <c r="M9" s="11">
        <f>SUM(L9/K9)</f>
        <v>191.66666666666666</v>
      </c>
      <c r="N9" s="8">
        <f>SUM(N2:N8)</f>
        <v>16</v>
      </c>
      <c r="O9" s="11">
        <f>SUM(M9+N9)</f>
        <v>207.66666666666666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2 B3" name="Range1_2_2"/>
    <protectedRange algorithmName="SHA-512" hashValue="ON39YdpmFHfN9f47KpiRvqrKx0V9+erV1CNkpWzYhW/Qyc6aT8rEyCrvauWSYGZK2ia3o7vd3akF07acHAFpOA==" saltValue="yVW9XmDwTqEnmpSGai0KYg==" spinCount="100000" sqref="B4:C4 B5:C5 B6:C6 B7:C7" name="Range1_9"/>
    <protectedRange algorithmName="SHA-512" hashValue="ON39YdpmFHfN9f47KpiRvqrKx0V9+erV1CNkpWzYhW/Qyc6aT8rEyCrvauWSYGZK2ia3o7vd3akF07acHAFpOA==" saltValue="yVW9XmDwTqEnmpSGai0KYg==" spinCount="100000" sqref="D4 D5 D6 D7" name="Range1_1_2"/>
    <protectedRange algorithmName="SHA-512" hashValue="ON39YdpmFHfN9f47KpiRvqrKx0V9+erV1CNkpWzYhW/Qyc6aT8rEyCrvauWSYGZK2ia3o7vd3akF07acHAFpOA==" saltValue="yVW9XmDwTqEnmpSGai0KYg==" spinCount="100000" sqref="E4:J4 E5:J5 E6:J6 E7:J7" name="Range1_3_2"/>
  </protectedRanges>
  <conditionalFormatting sqref="I2:I3">
    <cfRule type="top10" dxfId="310" priority="8" rank="1"/>
  </conditionalFormatting>
  <conditionalFormatting sqref="I4:I7">
    <cfRule type="top10" dxfId="309" priority="4" rank="1"/>
  </conditionalFormatting>
  <conditionalFormatting sqref="I4:J7">
    <cfRule type="cellIs" dxfId="308" priority="2" operator="greaterThanOrEqual">
      <formula>200</formula>
    </cfRule>
  </conditionalFormatting>
  <conditionalFormatting sqref="J2:J3">
    <cfRule type="top10" dxfId="307" priority="9" rank="1"/>
  </conditionalFormatting>
  <conditionalFormatting sqref="J4:J7">
    <cfRule type="top10" dxfId="306" priority="3" rank="1"/>
  </conditionalFormatting>
  <hyperlinks>
    <hyperlink ref="Q1" location="'National Rankings'!A1" display="Back to Ranking" xr:uid="{4F0945B6-B0C5-4516-B4A2-4BF65E299B17}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6C52F-EF31-4C29-831B-E630B8A81BC3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200</v>
      </c>
      <c r="C2" s="14">
        <v>45087</v>
      </c>
      <c r="D2" s="15" t="s">
        <v>70</v>
      </c>
      <c r="E2" s="16">
        <v>188</v>
      </c>
      <c r="F2" s="16">
        <v>191</v>
      </c>
      <c r="G2" s="16">
        <v>193</v>
      </c>
      <c r="H2" s="16">
        <v>192</v>
      </c>
      <c r="I2" s="16"/>
      <c r="J2" s="16"/>
      <c r="K2" s="19">
        <v>4</v>
      </c>
      <c r="L2" s="19">
        <v>764</v>
      </c>
      <c r="M2" s="20">
        <v>191</v>
      </c>
      <c r="N2" s="21">
        <v>2</v>
      </c>
      <c r="O2" s="22">
        <v>193</v>
      </c>
    </row>
    <row r="4" spans="1:17" x14ac:dyDescent="0.25">
      <c r="K4" s="8">
        <f>SUM(K2:K3)</f>
        <v>4</v>
      </c>
      <c r="L4" s="8">
        <f>SUM(L2:L3)</f>
        <v>764</v>
      </c>
      <c r="M4" s="11">
        <f>SUM(L4/K4)</f>
        <v>191</v>
      </c>
      <c r="N4" s="8">
        <f>SUM(N2:N3)</f>
        <v>2</v>
      </c>
      <c r="O4" s="11">
        <f>SUM(M4+N4)</f>
        <v>193</v>
      </c>
    </row>
  </sheetData>
  <hyperlinks>
    <hyperlink ref="Q1" location="'National Rankings'!A1" display="Back to Ranking" xr:uid="{2C2B120A-289B-4BC9-B14F-6C90E2A211B1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9C3FB-34B1-4591-B945-C21CED467816}">
  <dimension ref="A1:Q4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243</v>
      </c>
      <c r="C2" s="14">
        <v>45144</v>
      </c>
      <c r="D2" s="15" t="s">
        <v>119</v>
      </c>
      <c r="E2" s="16">
        <v>189</v>
      </c>
      <c r="F2" s="16">
        <v>186</v>
      </c>
      <c r="G2" s="16">
        <v>189</v>
      </c>
      <c r="H2" s="16">
        <v>184</v>
      </c>
      <c r="I2" s="16"/>
      <c r="J2" s="16"/>
      <c r="K2" s="19">
        <v>4</v>
      </c>
      <c r="L2" s="19">
        <v>748</v>
      </c>
      <c r="M2" s="20">
        <v>187</v>
      </c>
      <c r="N2" s="21">
        <v>2</v>
      </c>
      <c r="O2" s="22">
        <v>189</v>
      </c>
    </row>
    <row r="4" spans="1:17" x14ac:dyDescent="0.25">
      <c r="K4" s="8">
        <f>SUM(K2:K3)</f>
        <v>4</v>
      </c>
      <c r="L4" s="8">
        <f>SUM(L2:L3)</f>
        <v>748</v>
      </c>
      <c r="M4" s="7">
        <f>SUM(L4/K4)</f>
        <v>187</v>
      </c>
      <c r="N4" s="8">
        <f>SUM(N2:N3)</f>
        <v>2</v>
      </c>
      <c r="O4" s="11">
        <f>SUM(M4+N4)</f>
        <v>189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F1FB993B-11CB-41A9-85B0-6CCC3343955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6E19778-4583-4D1E-99BD-E2AB83974ED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EB192-48FF-47BA-8859-4A5C82047522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267</v>
      </c>
      <c r="C2" s="14">
        <v>45179</v>
      </c>
      <c r="D2" s="15" t="s">
        <v>110</v>
      </c>
      <c r="E2" s="16">
        <v>198</v>
      </c>
      <c r="F2" s="16">
        <v>196</v>
      </c>
      <c r="G2" s="16">
        <v>192</v>
      </c>
      <c r="H2" s="16">
        <v>195</v>
      </c>
      <c r="I2" s="16">
        <v>193</v>
      </c>
      <c r="J2" s="16">
        <v>196</v>
      </c>
      <c r="K2" s="19">
        <v>6</v>
      </c>
      <c r="L2" s="19">
        <v>1170</v>
      </c>
      <c r="M2" s="20">
        <v>195</v>
      </c>
      <c r="N2" s="21">
        <v>4</v>
      </c>
      <c r="O2" s="22">
        <v>199</v>
      </c>
    </row>
    <row r="3" spans="1:17" x14ac:dyDescent="0.25">
      <c r="A3" s="12" t="s">
        <v>41</v>
      </c>
      <c r="B3" s="13" t="s">
        <v>267</v>
      </c>
      <c r="C3" s="14">
        <v>45242</v>
      </c>
      <c r="D3" s="15" t="s">
        <v>110</v>
      </c>
      <c r="E3" s="16">
        <v>191</v>
      </c>
      <c r="F3" s="16">
        <v>189</v>
      </c>
      <c r="G3" s="16">
        <v>188</v>
      </c>
      <c r="H3" s="16">
        <v>189</v>
      </c>
      <c r="I3" s="16"/>
      <c r="J3" s="16"/>
      <c r="K3" s="19">
        <v>4</v>
      </c>
      <c r="L3" s="19">
        <v>757</v>
      </c>
      <c r="M3" s="20">
        <v>189.25</v>
      </c>
      <c r="N3" s="21">
        <v>6</v>
      </c>
      <c r="O3" s="22">
        <v>195.25</v>
      </c>
    </row>
    <row r="5" spans="1:17" x14ac:dyDescent="0.25">
      <c r="K5" s="8">
        <f>SUM(K2:K4)</f>
        <v>10</v>
      </c>
      <c r="L5" s="8">
        <f>SUM(L2:L4)</f>
        <v>1927</v>
      </c>
      <c r="M5" s="7">
        <f>SUM(L5/K5)</f>
        <v>192.7</v>
      </c>
      <c r="N5" s="8">
        <f>SUM(N2:N4)</f>
        <v>10</v>
      </c>
      <c r="O5" s="11">
        <f>SUM(M5+N5)</f>
        <v>202.7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I3:J3" name="Range1_21"/>
    <protectedRange algorithmName="SHA-512" hashValue="ON39YdpmFHfN9f47KpiRvqrKx0V9+erV1CNkpWzYhW/Qyc6aT8rEyCrvauWSYGZK2ia3o7vd3akF07acHAFpOA==" saltValue="yVW9XmDwTqEnmpSGai0KYg==" spinCount="100000" sqref="E2:H2 E3:H3" name="Range1_3_7"/>
  </protectedRanges>
  <hyperlinks>
    <hyperlink ref="Q1" location="'National Rankings'!A1" display="Back to Ranking" xr:uid="{5D313CF3-3FB1-44CF-A1B4-0A45BF64456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9F6093E-5743-4C9A-803B-DE03C829E57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49C8A-C19F-410B-9814-E5F101E196EE}">
  <sheetPr codeName="Sheet9"/>
  <dimension ref="A1:Q22"/>
  <sheetViews>
    <sheetView workbookViewId="0">
      <selection activeCell="K23" sqref="K2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28</v>
      </c>
      <c r="B2" s="13" t="s">
        <v>32</v>
      </c>
      <c r="C2" s="14">
        <v>44982</v>
      </c>
      <c r="D2" s="15" t="s">
        <v>29</v>
      </c>
      <c r="E2" s="16">
        <v>191</v>
      </c>
      <c r="F2" s="16">
        <v>194</v>
      </c>
      <c r="G2" s="16">
        <v>195</v>
      </c>
      <c r="H2" s="16">
        <v>188.001</v>
      </c>
      <c r="I2" s="16"/>
      <c r="J2" s="16"/>
      <c r="K2" s="19">
        <v>4</v>
      </c>
      <c r="L2" s="19">
        <v>768.00099999999998</v>
      </c>
      <c r="M2" s="20">
        <v>192.00024999999999</v>
      </c>
      <c r="N2" s="21">
        <v>11</v>
      </c>
      <c r="O2" s="22">
        <v>203.00024999999999</v>
      </c>
    </row>
    <row r="3" spans="1:17" x14ac:dyDescent="0.25">
      <c r="A3" s="12" t="s">
        <v>28</v>
      </c>
      <c r="B3" s="13" t="s">
        <v>32</v>
      </c>
      <c r="C3" s="14">
        <v>44996</v>
      </c>
      <c r="D3" s="15" t="s">
        <v>29</v>
      </c>
      <c r="E3" s="16">
        <v>186</v>
      </c>
      <c r="F3" s="16">
        <v>185</v>
      </c>
      <c r="G3" s="16">
        <v>186</v>
      </c>
      <c r="H3" s="16">
        <v>185</v>
      </c>
      <c r="I3" s="16"/>
      <c r="J3" s="16"/>
      <c r="K3" s="19">
        <v>4</v>
      </c>
      <c r="L3" s="19">
        <v>742</v>
      </c>
      <c r="M3" s="20">
        <v>185.5</v>
      </c>
      <c r="N3" s="21">
        <v>9</v>
      </c>
      <c r="O3" s="22">
        <v>194.5</v>
      </c>
    </row>
    <row r="4" spans="1:17" x14ac:dyDescent="0.25">
      <c r="A4" s="12" t="s">
        <v>28</v>
      </c>
      <c r="B4" s="13" t="s">
        <v>32</v>
      </c>
      <c r="C4" s="14">
        <v>45020</v>
      </c>
      <c r="D4" s="15" t="s">
        <v>29</v>
      </c>
      <c r="E4" s="16">
        <v>193</v>
      </c>
      <c r="F4" s="16">
        <v>193</v>
      </c>
      <c r="G4" s="16">
        <v>190</v>
      </c>
      <c r="H4" s="16">
        <v>192</v>
      </c>
      <c r="I4" s="16"/>
      <c r="J4" s="16"/>
      <c r="K4" s="19">
        <v>4</v>
      </c>
      <c r="L4" s="19">
        <v>768</v>
      </c>
      <c r="M4" s="20">
        <v>192</v>
      </c>
      <c r="N4" s="21">
        <v>5</v>
      </c>
      <c r="O4" s="22">
        <v>197</v>
      </c>
    </row>
    <row r="5" spans="1:17" x14ac:dyDescent="0.25">
      <c r="A5" s="12" t="s">
        <v>28</v>
      </c>
      <c r="B5" s="13" t="s">
        <v>32</v>
      </c>
      <c r="C5" s="14">
        <v>45024</v>
      </c>
      <c r="D5" s="15" t="s">
        <v>29</v>
      </c>
      <c r="E5" s="16">
        <v>194</v>
      </c>
      <c r="F5" s="16">
        <v>190.001</v>
      </c>
      <c r="G5" s="16">
        <v>193</v>
      </c>
      <c r="H5" s="16">
        <v>196</v>
      </c>
      <c r="I5" s="16"/>
      <c r="J5" s="16"/>
      <c r="K5" s="19">
        <v>4</v>
      </c>
      <c r="L5" s="19">
        <v>773.00099999999998</v>
      </c>
      <c r="M5" s="20">
        <v>193.25024999999999</v>
      </c>
      <c r="N5" s="21">
        <v>7</v>
      </c>
      <c r="O5" s="22">
        <v>200.25024999999999</v>
      </c>
    </row>
    <row r="6" spans="1:17" x14ac:dyDescent="0.25">
      <c r="A6" s="65" t="s">
        <v>41</v>
      </c>
      <c r="B6" s="66" t="s">
        <v>32</v>
      </c>
      <c r="C6" s="67">
        <v>45038</v>
      </c>
      <c r="D6" s="68" t="s">
        <v>29</v>
      </c>
      <c r="E6" s="69">
        <v>182</v>
      </c>
      <c r="F6" s="69">
        <v>190</v>
      </c>
      <c r="G6" s="69">
        <v>185</v>
      </c>
      <c r="H6" s="69">
        <v>185</v>
      </c>
      <c r="I6" s="69"/>
      <c r="J6" s="69"/>
      <c r="K6" s="71">
        <v>4</v>
      </c>
      <c r="L6" s="71">
        <v>742</v>
      </c>
      <c r="M6" s="72">
        <v>185.5</v>
      </c>
      <c r="N6" s="73">
        <v>9</v>
      </c>
      <c r="O6" s="74">
        <v>194.5</v>
      </c>
    </row>
    <row r="7" spans="1:17" x14ac:dyDescent="0.25">
      <c r="A7" s="63" t="s">
        <v>28</v>
      </c>
      <c r="B7" s="34" t="s">
        <v>32</v>
      </c>
      <c r="C7" s="75">
        <v>45048</v>
      </c>
      <c r="D7" s="76" t="s">
        <v>29</v>
      </c>
      <c r="E7" s="64">
        <v>185</v>
      </c>
      <c r="F7" s="64">
        <v>189</v>
      </c>
      <c r="G7" s="64">
        <v>194</v>
      </c>
      <c r="H7" s="64">
        <v>194</v>
      </c>
      <c r="I7" s="64"/>
      <c r="J7" s="64"/>
      <c r="K7" s="77">
        <v>4</v>
      </c>
      <c r="L7" s="77">
        <v>762</v>
      </c>
      <c r="M7" s="78">
        <v>190.5</v>
      </c>
      <c r="N7" s="79">
        <v>9</v>
      </c>
      <c r="O7" s="80">
        <v>199.5</v>
      </c>
    </row>
    <row r="8" spans="1:17" x14ac:dyDescent="0.25">
      <c r="A8" s="12" t="s">
        <v>41</v>
      </c>
      <c r="B8" s="34" t="s">
        <v>32</v>
      </c>
      <c r="C8" s="75">
        <v>45073</v>
      </c>
      <c r="D8" s="76" t="s">
        <v>29</v>
      </c>
      <c r="E8" s="64">
        <v>194</v>
      </c>
      <c r="F8" s="64">
        <v>194</v>
      </c>
      <c r="G8" s="64">
        <v>187</v>
      </c>
      <c r="H8" s="64">
        <v>189</v>
      </c>
      <c r="I8" s="64"/>
      <c r="J8" s="64"/>
      <c r="K8" s="77">
        <v>4</v>
      </c>
      <c r="L8" s="77">
        <v>764</v>
      </c>
      <c r="M8" s="78">
        <v>191</v>
      </c>
      <c r="N8" s="79">
        <v>13</v>
      </c>
      <c r="O8" s="80">
        <v>204</v>
      </c>
    </row>
    <row r="9" spans="1:17" x14ac:dyDescent="0.25">
      <c r="A9" s="12" t="s">
        <v>41</v>
      </c>
      <c r="B9" s="34" t="s">
        <v>32</v>
      </c>
      <c r="C9" s="75">
        <v>45074</v>
      </c>
      <c r="D9" s="76" t="s">
        <v>34</v>
      </c>
      <c r="E9" s="64">
        <v>194</v>
      </c>
      <c r="F9" s="64">
        <v>194</v>
      </c>
      <c r="G9" s="64">
        <v>195</v>
      </c>
      <c r="H9" s="64">
        <v>195</v>
      </c>
      <c r="I9" s="64"/>
      <c r="J9" s="64"/>
      <c r="K9" s="77">
        <v>4</v>
      </c>
      <c r="L9" s="77">
        <v>778</v>
      </c>
      <c r="M9" s="78">
        <v>194.5</v>
      </c>
      <c r="N9" s="79">
        <v>7</v>
      </c>
      <c r="O9" s="80">
        <v>201.5</v>
      </c>
    </row>
    <row r="10" spans="1:17" x14ac:dyDescent="0.25">
      <c r="A10" s="12" t="s">
        <v>28</v>
      </c>
      <c r="B10" s="13" t="s">
        <v>32</v>
      </c>
      <c r="C10" s="14">
        <v>45087</v>
      </c>
      <c r="D10" s="15" t="s">
        <v>29</v>
      </c>
      <c r="E10" s="64">
        <v>188</v>
      </c>
      <c r="F10" s="64">
        <v>188.001</v>
      </c>
      <c r="G10" s="64">
        <v>192</v>
      </c>
      <c r="H10" s="64">
        <v>173</v>
      </c>
      <c r="I10" s="16"/>
      <c r="J10" s="16"/>
      <c r="K10" s="19">
        <v>4</v>
      </c>
      <c r="L10" s="19">
        <v>741.00099999999998</v>
      </c>
      <c r="M10" s="20">
        <v>185.25024999999999</v>
      </c>
      <c r="N10" s="21">
        <v>2</v>
      </c>
      <c r="O10" s="22">
        <v>187.25024999999999</v>
      </c>
    </row>
    <row r="11" spans="1:17" x14ac:dyDescent="0.25">
      <c r="A11" s="12" t="s">
        <v>28</v>
      </c>
      <c r="B11" s="34" t="s">
        <v>32</v>
      </c>
      <c r="C11" s="75">
        <v>45088</v>
      </c>
      <c r="D11" s="76" t="s">
        <v>34</v>
      </c>
      <c r="E11" s="64">
        <v>191</v>
      </c>
      <c r="F11" s="64">
        <v>195</v>
      </c>
      <c r="G11" s="64">
        <v>198</v>
      </c>
      <c r="H11" s="64">
        <v>197</v>
      </c>
      <c r="I11" s="64">
        <v>195.001</v>
      </c>
      <c r="J11" s="64">
        <v>197</v>
      </c>
      <c r="K11" s="77">
        <v>6</v>
      </c>
      <c r="L11" s="77">
        <v>1173.001</v>
      </c>
      <c r="M11" s="78">
        <v>195.50016666666667</v>
      </c>
      <c r="N11" s="79">
        <v>16</v>
      </c>
      <c r="O11" s="80">
        <v>211.50016666666667</v>
      </c>
    </row>
    <row r="12" spans="1:17" x14ac:dyDescent="0.25">
      <c r="A12" s="63" t="s">
        <v>41</v>
      </c>
      <c r="B12" s="13" t="s">
        <v>32</v>
      </c>
      <c r="C12" s="14">
        <v>45115</v>
      </c>
      <c r="D12" s="15" t="s">
        <v>29</v>
      </c>
      <c r="E12" s="16">
        <v>192</v>
      </c>
      <c r="F12" s="16">
        <v>184</v>
      </c>
      <c r="G12" s="16">
        <v>195</v>
      </c>
      <c r="H12" s="16">
        <v>193</v>
      </c>
      <c r="I12" s="16"/>
      <c r="J12" s="16"/>
      <c r="K12" s="19">
        <v>4</v>
      </c>
      <c r="L12" s="19">
        <v>764</v>
      </c>
      <c r="M12" s="20">
        <v>191</v>
      </c>
      <c r="N12" s="21">
        <v>11</v>
      </c>
      <c r="O12" s="22">
        <v>202</v>
      </c>
    </row>
    <row r="13" spans="1:17" x14ac:dyDescent="0.25">
      <c r="A13" s="12" t="s">
        <v>41</v>
      </c>
      <c r="B13" s="13" t="s">
        <v>32</v>
      </c>
      <c r="C13" s="14">
        <v>45123</v>
      </c>
      <c r="D13" s="15" t="s">
        <v>29</v>
      </c>
      <c r="E13" s="16">
        <v>190</v>
      </c>
      <c r="F13" s="16">
        <v>192</v>
      </c>
      <c r="G13" s="16">
        <v>187</v>
      </c>
      <c r="H13" s="16">
        <v>189</v>
      </c>
      <c r="I13" s="16">
        <v>191</v>
      </c>
      <c r="J13" s="16">
        <v>193</v>
      </c>
      <c r="K13" s="19">
        <v>6</v>
      </c>
      <c r="L13" s="19">
        <v>1142</v>
      </c>
      <c r="M13" s="20">
        <v>190.33333333333334</v>
      </c>
      <c r="N13" s="21">
        <v>22</v>
      </c>
      <c r="O13" s="22">
        <v>212.33333333333334</v>
      </c>
    </row>
    <row r="14" spans="1:17" x14ac:dyDescent="0.25">
      <c r="A14" s="12" t="s">
        <v>41</v>
      </c>
      <c r="B14" s="13" t="s">
        <v>32</v>
      </c>
      <c r="C14" s="14">
        <v>45129</v>
      </c>
      <c r="D14" s="15" t="s">
        <v>29</v>
      </c>
      <c r="E14" s="16">
        <v>193</v>
      </c>
      <c r="F14" s="16">
        <v>191</v>
      </c>
      <c r="G14" s="16">
        <v>195</v>
      </c>
      <c r="H14" s="16">
        <v>194</v>
      </c>
      <c r="I14" s="16"/>
      <c r="J14" s="16"/>
      <c r="K14" s="19">
        <v>4</v>
      </c>
      <c r="L14" s="19">
        <v>773</v>
      </c>
      <c r="M14" s="20">
        <v>193.25</v>
      </c>
      <c r="N14" s="21">
        <v>11</v>
      </c>
      <c r="O14" s="22">
        <v>204.25</v>
      </c>
    </row>
    <row r="15" spans="1:17" x14ac:dyDescent="0.25">
      <c r="A15" s="12" t="s">
        <v>41</v>
      </c>
      <c r="B15" s="13" t="s">
        <v>32</v>
      </c>
      <c r="C15" s="14">
        <v>45136</v>
      </c>
      <c r="D15" s="15" t="s">
        <v>29</v>
      </c>
      <c r="E15" s="16">
        <v>195</v>
      </c>
      <c r="F15" s="16">
        <v>188</v>
      </c>
      <c r="G15" s="16">
        <v>192</v>
      </c>
      <c r="H15" s="16">
        <v>186.001</v>
      </c>
      <c r="I15" s="16">
        <v>190</v>
      </c>
      <c r="J15" s="16">
        <v>185</v>
      </c>
      <c r="K15" s="19">
        <v>6</v>
      </c>
      <c r="L15" s="19">
        <v>1136.001</v>
      </c>
      <c r="M15" s="20">
        <v>189.33349999999999</v>
      </c>
      <c r="N15" s="21">
        <v>26</v>
      </c>
      <c r="O15" s="22">
        <v>215.33349999999999</v>
      </c>
    </row>
    <row r="16" spans="1:17" x14ac:dyDescent="0.25">
      <c r="A16" s="12" t="s">
        <v>28</v>
      </c>
      <c r="B16" s="13" t="s">
        <v>32</v>
      </c>
      <c r="C16" s="14">
        <v>45158</v>
      </c>
      <c r="D16" s="15" t="s">
        <v>34</v>
      </c>
      <c r="E16" s="16">
        <v>195</v>
      </c>
      <c r="F16" s="16">
        <v>186</v>
      </c>
      <c r="G16" s="16">
        <v>190.001</v>
      </c>
      <c r="H16" s="16">
        <v>188</v>
      </c>
      <c r="I16" s="16"/>
      <c r="J16" s="16"/>
      <c r="K16" s="19">
        <v>4</v>
      </c>
      <c r="L16" s="19">
        <v>759.00099999999998</v>
      </c>
      <c r="M16" s="20">
        <v>189.75024999999999</v>
      </c>
      <c r="N16" s="21">
        <v>5</v>
      </c>
      <c r="O16" s="22">
        <v>194.75024999999999</v>
      </c>
    </row>
    <row r="17" spans="1:15" x14ac:dyDescent="0.25">
      <c r="A17" s="12" t="s">
        <v>41</v>
      </c>
      <c r="B17" s="13" t="s">
        <v>32</v>
      </c>
      <c r="C17" s="14">
        <v>45178</v>
      </c>
      <c r="D17" s="15" t="s">
        <v>29</v>
      </c>
      <c r="E17" s="16">
        <v>194</v>
      </c>
      <c r="F17" s="16">
        <v>190</v>
      </c>
      <c r="G17" s="16">
        <v>187</v>
      </c>
      <c r="H17" s="16">
        <v>187</v>
      </c>
      <c r="I17" s="16"/>
      <c r="J17" s="16"/>
      <c r="K17" s="19">
        <v>4</v>
      </c>
      <c r="L17" s="19">
        <v>758</v>
      </c>
      <c r="M17" s="20">
        <v>189.5</v>
      </c>
      <c r="N17" s="21">
        <v>13</v>
      </c>
      <c r="O17" s="22">
        <v>202.5</v>
      </c>
    </row>
    <row r="18" spans="1:15" x14ac:dyDescent="0.25">
      <c r="A18" s="12" t="s">
        <v>41</v>
      </c>
      <c r="B18" s="13" t="s">
        <v>32</v>
      </c>
      <c r="C18" s="14">
        <v>45202</v>
      </c>
      <c r="D18" s="15" t="s">
        <v>29</v>
      </c>
      <c r="E18" s="16">
        <v>195</v>
      </c>
      <c r="F18" s="16">
        <v>197</v>
      </c>
      <c r="G18" s="16">
        <v>197</v>
      </c>
      <c r="H18" s="16">
        <v>194</v>
      </c>
      <c r="I18" s="16"/>
      <c r="J18" s="16"/>
      <c r="K18" s="19">
        <v>4</v>
      </c>
      <c r="L18" s="19">
        <v>783</v>
      </c>
      <c r="M18" s="20">
        <v>195.75</v>
      </c>
      <c r="N18" s="21">
        <v>5</v>
      </c>
      <c r="O18" s="22">
        <v>200.75</v>
      </c>
    </row>
    <row r="19" spans="1:15" x14ac:dyDescent="0.25">
      <c r="A19" s="12" t="s">
        <v>41</v>
      </c>
      <c r="B19" s="13" t="s">
        <v>32</v>
      </c>
      <c r="C19" s="14">
        <v>45227</v>
      </c>
      <c r="D19" s="15" t="s">
        <v>29</v>
      </c>
      <c r="E19" s="16">
        <v>194</v>
      </c>
      <c r="F19" s="16">
        <v>192</v>
      </c>
      <c r="G19" s="16">
        <v>196</v>
      </c>
      <c r="H19" s="16">
        <v>191</v>
      </c>
      <c r="I19" s="16"/>
      <c r="J19" s="16"/>
      <c r="K19" s="19">
        <v>4</v>
      </c>
      <c r="L19" s="19">
        <v>773</v>
      </c>
      <c r="M19" s="20">
        <v>193.25</v>
      </c>
      <c r="N19" s="21">
        <v>6</v>
      </c>
      <c r="O19" s="22">
        <v>199.25</v>
      </c>
    </row>
    <row r="20" spans="1:15" x14ac:dyDescent="0.25">
      <c r="A20" s="12" t="s">
        <v>41</v>
      </c>
      <c r="B20" s="13" t="s">
        <v>32</v>
      </c>
      <c r="C20" s="14">
        <v>45241</v>
      </c>
      <c r="D20" s="15" t="s">
        <v>34</v>
      </c>
      <c r="E20" s="16">
        <v>191</v>
      </c>
      <c r="F20" s="16">
        <v>195</v>
      </c>
      <c r="G20" s="16">
        <v>194</v>
      </c>
      <c r="H20" s="16">
        <v>192</v>
      </c>
      <c r="I20" s="16">
        <v>191</v>
      </c>
      <c r="J20" s="16">
        <v>192</v>
      </c>
      <c r="K20" s="19">
        <v>6</v>
      </c>
      <c r="L20" s="19">
        <v>1155</v>
      </c>
      <c r="M20" s="20">
        <v>192.5</v>
      </c>
      <c r="N20" s="21">
        <v>12</v>
      </c>
      <c r="O20" s="22">
        <v>204.5</v>
      </c>
    </row>
    <row r="22" spans="1:15" x14ac:dyDescent="0.25">
      <c r="K22" s="8">
        <f>SUM(K2:K21)</f>
        <v>84</v>
      </c>
      <c r="L22" s="8">
        <f>SUM(L2:L21)</f>
        <v>16054.006000000001</v>
      </c>
      <c r="M22" s="7">
        <f>SUM(L22/K22)</f>
        <v>191.11911904761905</v>
      </c>
      <c r="N22" s="8">
        <f>SUM(N2:N21)</f>
        <v>199</v>
      </c>
      <c r="O22" s="11">
        <f>SUM(M22+N22)</f>
        <v>390.11911904761905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4:J4 B4:C4" name="Range1_7_5"/>
    <protectedRange sqref="D4" name="Range1_1_4_2"/>
    <protectedRange sqref="B5:C9" name="Range1_2_3"/>
    <protectedRange sqref="D5:D9" name="Range1_1_1_3_1"/>
    <protectedRange sqref="E5:J7 E8:J9" name="Range1_3_1_1"/>
    <protectedRange algorithmName="SHA-512" hashValue="ON39YdpmFHfN9f47KpiRvqrKx0V9+erV1CNkpWzYhW/Qyc6aT8rEyCrvauWSYGZK2ia3o7vd3akF07acHAFpOA==" saltValue="yVW9XmDwTqEnmpSGai0KYg==" spinCount="100000" sqref="I16:J16 B16:C16" name="Range1_65"/>
    <protectedRange algorithmName="SHA-512" hashValue="ON39YdpmFHfN9f47KpiRvqrKx0V9+erV1CNkpWzYhW/Qyc6aT8rEyCrvauWSYGZK2ia3o7vd3akF07acHAFpOA==" saltValue="yVW9XmDwTqEnmpSGai0KYg==" spinCount="100000" sqref="D16" name="Range1_1_29"/>
    <protectedRange algorithmName="SHA-512" hashValue="ON39YdpmFHfN9f47KpiRvqrKx0V9+erV1CNkpWzYhW/Qyc6aT8rEyCrvauWSYGZK2ia3o7vd3akF07acHAFpOA==" saltValue="yVW9XmDwTqEnmpSGai0KYg==" spinCount="100000" sqref="E16:H16" name="Range1_3_18"/>
  </protectedRanges>
  <sortState xmlns:xlrd2="http://schemas.microsoft.com/office/spreadsheetml/2017/richdata2" ref="A2:O3">
    <sortCondition ref="C2:C3"/>
  </sortState>
  <hyperlinks>
    <hyperlink ref="Q1" location="'National Rankings'!A1" display="Back to Ranking" xr:uid="{1F34C38D-6589-4B23-A2CC-D16EBCBD611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AF7AB3-5C4D-42D4-AFB6-A24A9443287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BE888-9599-45BA-9D1B-FC1A16E76594}">
  <sheetPr codeName="Sheet101"/>
  <dimension ref="A1:Q21"/>
  <sheetViews>
    <sheetView workbookViewId="0">
      <selection activeCell="K22" sqref="K2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63</v>
      </c>
      <c r="C2" s="14">
        <v>45010</v>
      </c>
      <c r="D2" s="15" t="s">
        <v>64</v>
      </c>
      <c r="E2" s="16">
        <v>179</v>
      </c>
      <c r="F2" s="16">
        <v>188</v>
      </c>
      <c r="G2" s="16">
        <v>186</v>
      </c>
      <c r="H2" s="16">
        <v>184</v>
      </c>
      <c r="I2" s="16"/>
      <c r="J2" s="16"/>
      <c r="K2" s="19">
        <v>4</v>
      </c>
      <c r="L2" s="19">
        <v>737</v>
      </c>
      <c r="M2" s="35">
        <v>184.25</v>
      </c>
      <c r="N2" s="21">
        <v>11</v>
      </c>
      <c r="O2" s="36">
        <v>195.25</v>
      </c>
    </row>
    <row r="3" spans="1:17" x14ac:dyDescent="0.25">
      <c r="A3" s="37" t="s">
        <v>41</v>
      </c>
      <c r="B3" s="37" t="s">
        <v>63</v>
      </c>
      <c r="C3" s="14">
        <v>45011</v>
      </c>
      <c r="D3" s="37" t="s">
        <v>64</v>
      </c>
      <c r="E3" s="37">
        <v>194</v>
      </c>
      <c r="F3" s="37">
        <v>193</v>
      </c>
      <c r="G3" s="37">
        <v>190</v>
      </c>
      <c r="H3" s="37">
        <v>197</v>
      </c>
      <c r="I3" s="37"/>
      <c r="J3" s="37"/>
      <c r="K3" s="37">
        <v>4</v>
      </c>
      <c r="L3" s="37">
        <v>774</v>
      </c>
      <c r="M3" s="38">
        <v>193.5</v>
      </c>
      <c r="N3" s="37">
        <v>3</v>
      </c>
      <c r="O3" s="38">
        <v>196.5</v>
      </c>
    </row>
    <row r="4" spans="1:17" x14ac:dyDescent="0.25">
      <c r="A4" s="12" t="s">
        <v>28</v>
      </c>
      <c r="B4" s="34" t="s">
        <v>63</v>
      </c>
      <c r="C4" s="75">
        <v>45038</v>
      </c>
      <c r="D4" s="76" t="s">
        <v>64</v>
      </c>
      <c r="E4" s="16">
        <v>190.001</v>
      </c>
      <c r="F4" s="16">
        <v>193</v>
      </c>
      <c r="G4" s="16">
        <v>195</v>
      </c>
      <c r="H4" s="16">
        <v>198</v>
      </c>
      <c r="I4" s="16"/>
      <c r="J4" s="16"/>
      <c r="K4" s="77">
        <v>4</v>
      </c>
      <c r="L4" s="77">
        <v>776.00099999999998</v>
      </c>
      <c r="M4" s="78">
        <v>194.00024999999999</v>
      </c>
      <c r="N4" s="79">
        <v>6</v>
      </c>
      <c r="O4" s="80">
        <v>200.00024999999999</v>
      </c>
    </row>
    <row r="5" spans="1:17" x14ac:dyDescent="0.25">
      <c r="A5" s="12" t="s">
        <v>28</v>
      </c>
      <c r="B5" s="34" t="s">
        <v>63</v>
      </c>
      <c r="C5" s="75">
        <v>45039</v>
      </c>
      <c r="D5" s="76" t="s">
        <v>64</v>
      </c>
      <c r="E5" s="16">
        <v>196</v>
      </c>
      <c r="F5" s="16">
        <v>194</v>
      </c>
      <c r="G5" s="16">
        <v>191</v>
      </c>
      <c r="H5" s="16">
        <v>192</v>
      </c>
      <c r="I5" s="16"/>
      <c r="J5" s="16"/>
      <c r="K5" s="77">
        <v>4</v>
      </c>
      <c r="L5" s="77">
        <v>773</v>
      </c>
      <c r="M5" s="78">
        <v>193.25</v>
      </c>
      <c r="N5" s="79">
        <v>2</v>
      </c>
      <c r="O5" s="80">
        <v>195.25</v>
      </c>
    </row>
    <row r="6" spans="1:17" x14ac:dyDescent="0.25">
      <c r="A6" s="12" t="s">
        <v>28</v>
      </c>
      <c r="B6" s="13" t="s">
        <v>63</v>
      </c>
      <c r="C6" s="14">
        <v>45059</v>
      </c>
      <c r="D6" s="15" t="s">
        <v>146</v>
      </c>
      <c r="E6" s="16">
        <v>194</v>
      </c>
      <c r="F6" s="16">
        <v>196</v>
      </c>
      <c r="G6" s="16">
        <v>194</v>
      </c>
      <c r="H6" s="16">
        <v>199</v>
      </c>
      <c r="I6" s="16">
        <v>192</v>
      </c>
      <c r="J6" s="16"/>
      <c r="K6" s="19">
        <v>5</v>
      </c>
      <c r="L6" s="19">
        <v>975</v>
      </c>
      <c r="M6" s="20">
        <v>195</v>
      </c>
      <c r="N6" s="21">
        <v>9</v>
      </c>
      <c r="O6" s="22">
        <v>204</v>
      </c>
    </row>
    <row r="7" spans="1:17" x14ac:dyDescent="0.25">
      <c r="A7" s="12" t="s">
        <v>41</v>
      </c>
      <c r="B7" s="34" t="s">
        <v>63</v>
      </c>
      <c r="C7" s="75">
        <v>45066</v>
      </c>
      <c r="D7" s="76" t="s">
        <v>64</v>
      </c>
      <c r="E7" s="16">
        <v>197</v>
      </c>
      <c r="F7" s="16">
        <v>196</v>
      </c>
      <c r="G7" s="45">
        <v>200</v>
      </c>
      <c r="H7" s="16">
        <v>194</v>
      </c>
      <c r="I7" s="16"/>
      <c r="J7" s="16"/>
      <c r="K7" s="77">
        <v>4</v>
      </c>
      <c r="L7" s="77">
        <v>787</v>
      </c>
      <c r="M7" s="78">
        <v>196.75</v>
      </c>
      <c r="N7" s="79">
        <v>9</v>
      </c>
      <c r="O7" s="80">
        <v>205.75</v>
      </c>
    </row>
    <row r="8" spans="1:17" x14ac:dyDescent="0.25">
      <c r="A8" s="12" t="s">
        <v>41</v>
      </c>
      <c r="B8" s="34" t="s">
        <v>63</v>
      </c>
      <c r="C8" s="75">
        <v>45067</v>
      </c>
      <c r="D8" s="76" t="s">
        <v>64</v>
      </c>
      <c r="E8" s="16">
        <v>192</v>
      </c>
      <c r="F8" s="16">
        <v>188</v>
      </c>
      <c r="G8" s="16">
        <v>195</v>
      </c>
      <c r="H8" s="16">
        <v>193</v>
      </c>
      <c r="I8" s="16"/>
      <c r="J8" s="16"/>
      <c r="K8" s="77">
        <v>4</v>
      </c>
      <c r="L8" s="77">
        <v>768</v>
      </c>
      <c r="M8" s="78">
        <v>192</v>
      </c>
      <c r="N8" s="79">
        <v>11</v>
      </c>
      <c r="O8" s="80">
        <v>203</v>
      </c>
    </row>
    <row r="9" spans="1:17" x14ac:dyDescent="0.25">
      <c r="A9" s="63" t="s">
        <v>41</v>
      </c>
      <c r="B9" s="34" t="s">
        <v>63</v>
      </c>
      <c r="C9" s="75">
        <v>45101</v>
      </c>
      <c r="D9" s="76" t="s">
        <v>64</v>
      </c>
      <c r="E9" s="16">
        <v>197</v>
      </c>
      <c r="F9" s="16">
        <v>197</v>
      </c>
      <c r="G9" s="16">
        <v>199</v>
      </c>
      <c r="H9" s="16">
        <v>195</v>
      </c>
      <c r="I9" s="16">
        <v>191</v>
      </c>
      <c r="J9" s="16">
        <v>192</v>
      </c>
      <c r="K9" s="77">
        <v>6</v>
      </c>
      <c r="L9" s="77">
        <v>1171</v>
      </c>
      <c r="M9" s="78">
        <v>195.16666666666666</v>
      </c>
      <c r="N9" s="79">
        <v>8</v>
      </c>
      <c r="O9" s="80">
        <v>203.16666666666666</v>
      </c>
    </row>
    <row r="10" spans="1:17" x14ac:dyDescent="0.25">
      <c r="A10" s="63" t="s">
        <v>41</v>
      </c>
      <c r="B10" s="34" t="s">
        <v>63</v>
      </c>
      <c r="C10" s="75">
        <v>45102</v>
      </c>
      <c r="D10" s="76" t="s">
        <v>64</v>
      </c>
      <c r="E10" s="16">
        <v>191</v>
      </c>
      <c r="F10" s="16">
        <v>194</v>
      </c>
      <c r="G10" s="16">
        <v>194</v>
      </c>
      <c r="H10" s="16">
        <v>194</v>
      </c>
      <c r="I10" s="16"/>
      <c r="J10" s="16"/>
      <c r="K10" s="77">
        <v>4</v>
      </c>
      <c r="L10" s="77">
        <v>773</v>
      </c>
      <c r="M10" s="78">
        <v>193.25</v>
      </c>
      <c r="N10" s="79">
        <v>3</v>
      </c>
      <c r="O10" s="80">
        <v>196.25</v>
      </c>
    </row>
    <row r="11" spans="1:17" x14ac:dyDescent="0.25">
      <c r="A11" s="12" t="s">
        <v>41</v>
      </c>
      <c r="B11" s="13" t="s">
        <v>63</v>
      </c>
      <c r="C11" s="14">
        <v>45129</v>
      </c>
      <c r="D11" s="15" t="s">
        <v>64</v>
      </c>
      <c r="E11" s="16">
        <v>198</v>
      </c>
      <c r="F11" s="16">
        <v>195</v>
      </c>
      <c r="G11" s="16">
        <v>196</v>
      </c>
      <c r="H11" s="16">
        <v>198</v>
      </c>
      <c r="I11" s="16">
        <v>198</v>
      </c>
      <c r="J11" s="16">
        <v>199.001</v>
      </c>
      <c r="K11" s="19">
        <v>6</v>
      </c>
      <c r="L11" s="19">
        <v>1184.001</v>
      </c>
      <c r="M11" s="20">
        <v>197.33349999999999</v>
      </c>
      <c r="N11" s="21">
        <v>12</v>
      </c>
      <c r="O11" s="22">
        <v>209.33349999999999</v>
      </c>
    </row>
    <row r="12" spans="1:17" x14ac:dyDescent="0.25">
      <c r="A12" s="12" t="s">
        <v>41</v>
      </c>
      <c r="B12" s="13" t="s">
        <v>63</v>
      </c>
      <c r="C12" s="14">
        <v>45130</v>
      </c>
      <c r="D12" s="15" t="s">
        <v>64</v>
      </c>
      <c r="E12" s="16">
        <v>192</v>
      </c>
      <c r="F12" s="16">
        <v>193</v>
      </c>
      <c r="G12" s="16">
        <v>195</v>
      </c>
      <c r="H12" s="16">
        <v>199</v>
      </c>
      <c r="I12" s="16"/>
      <c r="J12" s="16"/>
      <c r="K12" s="19">
        <v>4</v>
      </c>
      <c r="L12" s="19">
        <v>779</v>
      </c>
      <c r="M12" s="20">
        <v>194.75</v>
      </c>
      <c r="N12" s="21">
        <v>6</v>
      </c>
      <c r="O12" s="22">
        <v>200.75</v>
      </c>
    </row>
    <row r="13" spans="1:17" x14ac:dyDescent="0.25">
      <c r="A13" s="12" t="s">
        <v>28</v>
      </c>
      <c r="B13" s="13" t="s">
        <v>63</v>
      </c>
      <c r="C13" s="14">
        <v>45171</v>
      </c>
      <c r="D13" s="15" t="s">
        <v>138</v>
      </c>
      <c r="E13" s="16">
        <v>188</v>
      </c>
      <c r="F13" s="16">
        <v>190</v>
      </c>
      <c r="G13" s="16">
        <v>195</v>
      </c>
      <c r="H13" s="16">
        <v>196</v>
      </c>
      <c r="I13" s="16">
        <v>194</v>
      </c>
      <c r="J13" s="16">
        <v>195</v>
      </c>
      <c r="K13" s="19">
        <v>6</v>
      </c>
      <c r="L13" s="19">
        <v>1158</v>
      </c>
      <c r="M13" s="20">
        <v>193</v>
      </c>
      <c r="N13" s="21">
        <v>4</v>
      </c>
      <c r="O13" s="22">
        <v>197</v>
      </c>
    </row>
    <row r="14" spans="1:17" x14ac:dyDescent="0.25">
      <c r="A14" s="12" t="s">
        <v>41</v>
      </c>
      <c r="B14" s="13" t="s">
        <v>63</v>
      </c>
      <c r="C14" s="14">
        <v>45164</v>
      </c>
      <c r="D14" s="15" t="s">
        <v>64</v>
      </c>
      <c r="E14" s="45">
        <v>200</v>
      </c>
      <c r="F14" s="16">
        <v>199</v>
      </c>
      <c r="G14" s="16">
        <v>197</v>
      </c>
      <c r="H14" s="16">
        <v>199</v>
      </c>
      <c r="I14" s="16"/>
      <c r="J14" s="16"/>
      <c r="K14" s="19">
        <v>4</v>
      </c>
      <c r="L14" s="19">
        <v>795</v>
      </c>
      <c r="M14" s="20">
        <v>198.75</v>
      </c>
      <c r="N14" s="21">
        <v>5</v>
      </c>
      <c r="O14" s="22">
        <v>203.75</v>
      </c>
    </row>
    <row r="15" spans="1:17" x14ac:dyDescent="0.25">
      <c r="A15" s="12" t="s">
        <v>41</v>
      </c>
      <c r="B15" s="13" t="s">
        <v>63</v>
      </c>
      <c r="C15" s="14">
        <v>45165</v>
      </c>
      <c r="D15" s="15" t="s">
        <v>64</v>
      </c>
      <c r="E15" s="16">
        <v>195</v>
      </c>
      <c r="F15" s="16">
        <v>196</v>
      </c>
      <c r="G15" s="16">
        <v>198.001</v>
      </c>
      <c r="H15" s="16">
        <v>194</v>
      </c>
      <c r="I15" s="16"/>
      <c r="J15" s="16"/>
      <c r="K15" s="19">
        <v>4</v>
      </c>
      <c r="L15" s="19">
        <v>783.00099999999998</v>
      </c>
      <c r="M15" s="20">
        <v>195.75024999999999</v>
      </c>
      <c r="N15" s="21">
        <v>8</v>
      </c>
      <c r="O15" s="22">
        <v>203.75024999999999</v>
      </c>
    </row>
    <row r="16" spans="1:17" x14ac:dyDescent="0.25">
      <c r="A16" s="12" t="s">
        <v>41</v>
      </c>
      <c r="B16" s="13" t="s">
        <v>63</v>
      </c>
      <c r="C16" s="14">
        <v>45192</v>
      </c>
      <c r="D16" s="15" t="s">
        <v>64</v>
      </c>
      <c r="E16" s="16">
        <v>196</v>
      </c>
      <c r="F16" s="16">
        <v>198</v>
      </c>
      <c r="G16" s="16">
        <v>194</v>
      </c>
      <c r="H16" s="16">
        <v>195</v>
      </c>
      <c r="I16" s="16">
        <v>197</v>
      </c>
      <c r="J16" s="16">
        <v>199</v>
      </c>
      <c r="K16" s="19">
        <v>6</v>
      </c>
      <c r="L16" s="19">
        <v>1179</v>
      </c>
      <c r="M16" s="20">
        <v>196.5</v>
      </c>
      <c r="N16" s="21">
        <v>4</v>
      </c>
      <c r="O16" s="22">
        <v>200.5</v>
      </c>
    </row>
    <row r="17" spans="1:15" x14ac:dyDescent="0.25">
      <c r="A17" s="12" t="s">
        <v>41</v>
      </c>
      <c r="B17" s="13" t="s">
        <v>63</v>
      </c>
      <c r="C17" s="14">
        <v>45193</v>
      </c>
      <c r="D17" s="15" t="s">
        <v>64</v>
      </c>
      <c r="E17" s="16">
        <v>192</v>
      </c>
      <c r="F17" s="16">
        <v>196</v>
      </c>
      <c r="G17" s="16">
        <v>198</v>
      </c>
      <c r="H17" s="16">
        <v>197</v>
      </c>
      <c r="I17" s="16"/>
      <c r="J17" s="16"/>
      <c r="K17" s="19">
        <v>4</v>
      </c>
      <c r="L17" s="19">
        <v>783</v>
      </c>
      <c r="M17" s="20">
        <v>195.75</v>
      </c>
      <c r="N17" s="21">
        <v>6</v>
      </c>
      <c r="O17" s="22">
        <v>201.75</v>
      </c>
    </row>
    <row r="18" spans="1:15" x14ac:dyDescent="0.25">
      <c r="A18" s="12" t="s">
        <v>41</v>
      </c>
      <c r="B18" s="13" t="s">
        <v>63</v>
      </c>
      <c r="C18" s="14">
        <v>45227</v>
      </c>
      <c r="D18" s="15" t="s">
        <v>64</v>
      </c>
      <c r="E18" s="16">
        <v>197</v>
      </c>
      <c r="F18" s="16">
        <v>197</v>
      </c>
      <c r="G18" s="16">
        <v>195</v>
      </c>
      <c r="H18" s="16">
        <v>195</v>
      </c>
      <c r="I18" s="16"/>
      <c r="J18" s="16"/>
      <c r="K18" s="19">
        <v>4</v>
      </c>
      <c r="L18" s="19">
        <v>784</v>
      </c>
      <c r="M18" s="20">
        <v>196</v>
      </c>
      <c r="N18" s="21">
        <v>2</v>
      </c>
      <c r="O18" s="22">
        <v>198</v>
      </c>
    </row>
    <row r="19" spans="1:15" x14ac:dyDescent="0.25">
      <c r="A19" s="12" t="s">
        <v>41</v>
      </c>
      <c r="B19" s="13" t="s">
        <v>63</v>
      </c>
      <c r="C19" s="14">
        <v>45228</v>
      </c>
      <c r="D19" s="15" t="s">
        <v>64</v>
      </c>
      <c r="E19" s="16">
        <v>195</v>
      </c>
      <c r="F19" s="16">
        <v>194</v>
      </c>
      <c r="G19" s="16">
        <v>194</v>
      </c>
      <c r="H19" s="16">
        <v>193.001</v>
      </c>
      <c r="I19" s="16"/>
      <c r="J19" s="16"/>
      <c r="K19" s="19">
        <v>4</v>
      </c>
      <c r="L19" s="19">
        <v>776.00099999999998</v>
      </c>
      <c r="M19" s="20">
        <v>194.00024999999999</v>
      </c>
      <c r="N19" s="21">
        <v>9</v>
      </c>
      <c r="O19" s="22">
        <v>203.00024999999999</v>
      </c>
    </row>
    <row r="21" spans="1:15" x14ac:dyDescent="0.25">
      <c r="K21" s="8">
        <f>SUM(K2:K20)</f>
        <v>81</v>
      </c>
      <c r="L21" s="8">
        <f>SUM(L2:L20)</f>
        <v>15755.004000000001</v>
      </c>
      <c r="M21" s="7">
        <f>SUM(L21/K21)</f>
        <v>194.50622222222222</v>
      </c>
      <c r="N21" s="8">
        <f>SUM(N2:N20)</f>
        <v>118</v>
      </c>
      <c r="O21" s="11">
        <f>SUM(M21+N21)</f>
        <v>312.50622222222222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D2:D5" name="Range1_1_1_6"/>
    <protectedRange algorithmName="SHA-512" hashValue="ON39YdpmFHfN9f47KpiRvqrKx0V9+erV1CNkpWzYhW/Qyc6aT8rEyCrvauWSYGZK2ia3o7vd3akF07acHAFpOA==" saltValue="yVW9XmDwTqEnmpSGai0KYg==" spinCount="100000" sqref="I6:J6 B6:C6 B7:C8 I7:J8 I9:J10 B9:C10 B11:C12 I11:J12" name="Range1"/>
    <protectedRange algorithmName="SHA-512" hashValue="ON39YdpmFHfN9f47KpiRvqrKx0V9+erV1CNkpWzYhW/Qyc6aT8rEyCrvauWSYGZK2ia3o7vd3akF07acHAFpOA==" saltValue="yVW9XmDwTqEnmpSGai0KYg==" spinCount="100000" sqref="D6 D7:D8 D9:D10 D11:D12" name="Range1_1"/>
    <protectedRange algorithmName="SHA-512" hashValue="ON39YdpmFHfN9f47KpiRvqrKx0V9+erV1CNkpWzYhW/Qyc6aT8rEyCrvauWSYGZK2ia3o7vd3akF07acHAFpOA==" saltValue="yVW9XmDwTqEnmpSGai0KYg==" spinCount="100000" sqref="E6:H6 E7:H8 E9:H10 E11:H12" name="Range1_3"/>
    <protectedRange algorithmName="SHA-512" hashValue="ON39YdpmFHfN9f47KpiRvqrKx0V9+erV1CNkpWzYhW/Qyc6aT8rEyCrvauWSYGZK2ia3o7vd3akF07acHAFpOA==" saltValue="yVW9XmDwTqEnmpSGai0KYg==" spinCount="100000" sqref="I13:J13 B13:C13" name="Range1_69"/>
    <protectedRange algorithmName="SHA-512" hashValue="ON39YdpmFHfN9f47KpiRvqrKx0V9+erV1CNkpWzYhW/Qyc6aT8rEyCrvauWSYGZK2ia3o7vd3akF07acHAFpOA==" saltValue="yVW9XmDwTqEnmpSGai0KYg==" spinCount="100000" sqref="D13" name="Range1_1_33"/>
    <protectedRange algorithmName="SHA-512" hashValue="ON39YdpmFHfN9f47KpiRvqrKx0V9+erV1CNkpWzYhW/Qyc6aT8rEyCrvauWSYGZK2ia3o7vd3akF07acHAFpOA==" saltValue="yVW9XmDwTqEnmpSGai0KYg==" spinCount="100000" sqref="E13:H13" name="Range1_3_19"/>
  </protectedRanges>
  <hyperlinks>
    <hyperlink ref="Q1" location="'National Rankings'!A1" display="Back to Ranking" xr:uid="{07A4B6F8-9A31-421A-AEEB-B8D137F59D8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4014091-A281-44D6-A735-E0B092B25E4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70135-26A0-4B0F-A74E-2314C9AC2B6E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20.28515625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274</v>
      </c>
      <c r="C2" s="14">
        <v>45206</v>
      </c>
      <c r="D2" s="15" t="s">
        <v>30</v>
      </c>
      <c r="E2" s="16">
        <v>193</v>
      </c>
      <c r="F2" s="16">
        <v>191</v>
      </c>
      <c r="G2" s="16">
        <v>189</v>
      </c>
      <c r="H2" s="16">
        <v>188</v>
      </c>
      <c r="I2" s="16"/>
      <c r="J2" s="16"/>
      <c r="K2" s="19">
        <v>4</v>
      </c>
      <c r="L2" s="19">
        <v>761</v>
      </c>
      <c r="M2" s="20">
        <v>190.25</v>
      </c>
      <c r="N2" s="21">
        <v>2</v>
      </c>
      <c r="O2" s="22">
        <v>192.25</v>
      </c>
    </row>
    <row r="3" spans="1:17" x14ac:dyDescent="0.25">
      <c r="A3" s="12" t="s">
        <v>41</v>
      </c>
      <c r="B3" s="13" t="s">
        <v>274</v>
      </c>
      <c r="C3" s="14">
        <v>45234</v>
      </c>
      <c r="D3" s="15" t="s">
        <v>30</v>
      </c>
      <c r="E3" s="16">
        <v>195</v>
      </c>
      <c r="F3" s="16">
        <v>190</v>
      </c>
      <c r="G3" s="16">
        <v>196</v>
      </c>
      <c r="H3" s="16">
        <v>197.001</v>
      </c>
      <c r="I3" s="16"/>
      <c r="J3" s="16"/>
      <c r="K3" s="19">
        <v>4</v>
      </c>
      <c r="L3" s="19">
        <v>778.00099999999998</v>
      </c>
      <c r="M3" s="20">
        <v>194.50024999999999</v>
      </c>
      <c r="N3" s="21">
        <v>5</v>
      </c>
      <c r="O3" s="22">
        <v>199.50024999999999</v>
      </c>
    </row>
    <row r="5" spans="1:17" x14ac:dyDescent="0.25">
      <c r="K5" s="8">
        <f>SUM(K2:K4)</f>
        <v>8</v>
      </c>
      <c r="L5" s="8">
        <f>SUM(L2:L4)</f>
        <v>1539.001</v>
      </c>
      <c r="M5" s="7">
        <f>SUM(L5/K5)</f>
        <v>192.375125</v>
      </c>
      <c r="N5" s="8">
        <f>SUM(N2:N4)</f>
        <v>7</v>
      </c>
      <c r="O5" s="11">
        <f>SUM(M5+N5)</f>
        <v>199.375125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83D83CD3-ED46-4709-B015-21090C25D2E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C084E1C-3AAD-4826-8AC4-B36F0F5B8C1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62947-351B-42B8-A86C-C7CEF104CFEF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34" t="s">
        <v>207</v>
      </c>
      <c r="C2" s="75">
        <v>45097</v>
      </c>
      <c r="D2" s="76" t="s">
        <v>146</v>
      </c>
      <c r="E2" s="64">
        <v>193</v>
      </c>
      <c r="F2" s="64">
        <v>190</v>
      </c>
      <c r="G2" s="64">
        <v>188</v>
      </c>
      <c r="H2" s="64"/>
      <c r="I2" s="64"/>
      <c r="J2" s="64"/>
      <c r="K2" s="77">
        <v>3</v>
      </c>
      <c r="L2" s="77">
        <v>571</v>
      </c>
      <c r="M2" s="78">
        <v>190.33333333333334</v>
      </c>
      <c r="N2" s="79">
        <v>2</v>
      </c>
      <c r="O2" s="80">
        <v>192.33333333333334</v>
      </c>
    </row>
    <row r="4" spans="1:17" x14ac:dyDescent="0.25">
      <c r="K4" s="8">
        <f>SUM(K2:K3)</f>
        <v>3</v>
      </c>
      <c r="L4" s="8">
        <f>SUM(L2:L3)</f>
        <v>571</v>
      </c>
      <c r="M4" s="7">
        <f>SUM(L4/K4)</f>
        <v>190.33333333333334</v>
      </c>
      <c r="N4" s="8">
        <f>SUM(N2:N3)</f>
        <v>2</v>
      </c>
      <c r="O4" s="11">
        <f>SUM(M4+N4)</f>
        <v>192.33333333333334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7EFD8001-345B-47D2-A546-E3EEE994E85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D722BE2-4A1C-4C77-BF89-FBFD22537C1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A3875-CD6C-4B8F-A5DC-33D5656C67C0}"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63" t="s">
        <v>41</v>
      </c>
      <c r="B2" s="34" t="s">
        <v>124</v>
      </c>
      <c r="C2" s="75">
        <v>45052</v>
      </c>
      <c r="D2" s="76" t="s">
        <v>94</v>
      </c>
      <c r="E2" s="64">
        <v>192.00020000000001</v>
      </c>
      <c r="F2" s="64">
        <v>198.00139999999999</v>
      </c>
      <c r="G2" s="64">
        <v>195.00030000000001</v>
      </c>
      <c r="H2" s="64"/>
      <c r="I2" s="64"/>
      <c r="J2" s="64"/>
      <c r="K2" s="77">
        <f>COUNT(E2:J2)</f>
        <v>3</v>
      </c>
      <c r="L2" s="77">
        <f>SUM(E2:J2)</f>
        <v>585.00189999999998</v>
      </c>
      <c r="M2" s="78">
        <f>IFERROR(L2/K2,0)</f>
        <v>195.00063333333333</v>
      </c>
      <c r="N2" s="79">
        <v>2</v>
      </c>
      <c r="O2" s="80">
        <f>SUM(M2+N2)</f>
        <v>197.00063333333333</v>
      </c>
    </row>
    <row r="3" spans="1:17" x14ac:dyDescent="0.25">
      <c r="A3" s="12" t="s">
        <v>41</v>
      </c>
      <c r="B3" s="13" t="s">
        <v>181</v>
      </c>
      <c r="C3" s="14">
        <v>45069</v>
      </c>
      <c r="D3" s="15" t="s">
        <v>146</v>
      </c>
      <c r="E3" s="16">
        <v>195</v>
      </c>
      <c r="F3" s="16">
        <v>196</v>
      </c>
      <c r="G3" s="16">
        <v>194</v>
      </c>
      <c r="H3" s="16"/>
      <c r="I3" s="16"/>
      <c r="J3" s="16"/>
      <c r="K3" s="19">
        <v>3</v>
      </c>
      <c r="L3" s="19">
        <v>585</v>
      </c>
      <c r="M3" s="20">
        <v>195</v>
      </c>
      <c r="N3" s="21">
        <v>2</v>
      </c>
      <c r="O3" s="22">
        <v>197</v>
      </c>
    </row>
    <row r="4" spans="1:17" x14ac:dyDescent="0.25">
      <c r="A4" s="12" t="s">
        <v>41</v>
      </c>
      <c r="B4" s="13" t="s">
        <v>181</v>
      </c>
      <c r="C4" s="14">
        <v>45115</v>
      </c>
      <c r="D4" s="15" t="s">
        <v>94</v>
      </c>
      <c r="E4" s="16">
        <v>194.00020000000001</v>
      </c>
      <c r="F4" s="16">
        <v>195.0001</v>
      </c>
      <c r="G4" s="16">
        <v>196.0001</v>
      </c>
      <c r="H4" s="16"/>
      <c r="I4" s="16"/>
      <c r="J4" s="16"/>
      <c r="K4" s="19">
        <v>3</v>
      </c>
      <c r="L4" s="19">
        <v>585.00040000000001</v>
      </c>
      <c r="M4" s="20">
        <v>195.00013333333334</v>
      </c>
      <c r="N4" s="21">
        <v>2</v>
      </c>
      <c r="O4" s="22">
        <v>197.00013333333334</v>
      </c>
    </row>
    <row r="5" spans="1:17" x14ac:dyDescent="0.25">
      <c r="A5" s="12" t="s">
        <v>41</v>
      </c>
      <c r="B5" s="13" t="s">
        <v>181</v>
      </c>
      <c r="C5" s="14">
        <v>45150</v>
      </c>
      <c r="D5" s="15" t="s">
        <v>50</v>
      </c>
      <c r="E5" s="16">
        <v>194</v>
      </c>
      <c r="F5" s="16">
        <v>196</v>
      </c>
      <c r="G5" s="16">
        <v>196</v>
      </c>
      <c r="H5" s="45">
        <v>200.001</v>
      </c>
      <c r="I5" s="16">
        <v>197</v>
      </c>
      <c r="J5" s="16">
        <v>198</v>
      </c>
      <c r="K5" s="19">
        <v>6</v>
      </c>
      <c r="L5" s="19">
        <v>1181.001</v>
      </c>
      <c r="M5" s="20">
        <v>196.83349999999999</v>
      </c>
      <c r="N5" s="21">
        <v>8</v>
      </c>
      <c r="O5" s="22">
        <v>204.83349999999999</v>
      </c>
    </row>
    <row r="6" spans="1:17" x14ac:dyDescent="0.25">
      <c r="A6" s="12" t="s">
        <v>41</v>
      </c>
      <c r="B6" s="13" t="s">
        <v>181</v>
      </c>
      <c r="C6" s="14">
        <v>45178</v>
      </c>
      <c r="D6" s="15" t="s">
        <v>94</v>
      </c>
      <c r="E6" s="16">
        <v>193.00059999999999</v>
      </c>
      <c r="F6" s="16">
        <v>197.0008</v>
      </c>
      <c r="G6" s="16">
        <v>193.00030000000001</v>
      </c>
      <c r="H6" s="16"/>
      <c r="I6" s="16"/>
      <c r="J6" s="16"/>
      <c r="K6" s="19">
        <v>3</v>
      </c>
      <c r="L6" s="19">
        <v>583.00170000000003</v>
      </c>
      <c r="M6" s="20">
        <v>194.3339</v>
      </c>
      <c r="N6" s="21">
        <v>7</v>
      </c>
      <c r="O6" s="22">
        <v>201.3339</v>
      </c>
    </row>
    <row r="8" spans="1:17" x14ac:dyDescent="0.25">
      <c r="K8" s="8">
        <f>SUM(K2:K7)</f>
        <v>18</v>
      </c>
      <c r="L8" s="8">
        <f>SUM(L2:L7)</f>
        <v>3519.0050000000001</v>
      </c>
      <c r="M8" s="7">
        <f>SUM(L8/K8)</f>
        <v>195.5002777777778</v>
      </c>
      <c r="N8" s="8">
        <f>SUM(N2:N7)</f>
        <v>21</v>
      </c>
      <c r="O8" s="11">
        <f>SUM(M8+N8)</f>
        <v>216.5002777777778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2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D3" name="Range1_1_4_1_1"/>
    <protectedRange algorithmName="SHA-512" hashValue="ON39YdpmFHfN9f47KpiRvqrKx0V9+erV1CNkpWzYhW/Qyc6aT8rEyCrvauWSYGZK2ia3o7vd3akF07acHAFpOA==" saltValue="yVW9XmDwTqEnmpSGai0KYg==" spinCount="100000" sqref="H3:J3" name="Range1_3_11_1"/>
    <protectedRange algorithmName="SHA-512" hashValue="ON39YdpmFHfN9f47KpiRvqrKx0V9+erV1CNkpWzYhW/Qyc6aT8rEyCrvauWSYGZK2ia3o7vd3akF07acHAFpOA==" saltValue="yVW9XmDwTqEnmpSGai0KYg==" spinCount="100000" sqref="B3" name="Range1_2_1_2"/>
    <protectedRange algorithmName="SHA-512" hashValue="ON39YdpmFHfN9f47KpiRvqrKx0V9+erV1CNkpWzYhW/Qyc6aT8rEyCrvauWSYGZK2ia3o7vd3akF07acHAFpOA==" saltValue="yVW9XmDwTqEnmpSGai0KYg==" spinCount="100000" sqref="E3:G3" name="Range1_3_1_1_1"/>
    <protectedRange algorithmName="SHA-512" hashValue="ON39YdpmFHfN9f47KpiRvqrKx0V9+erV1CNkpWzYhW/Qyc6aT8rEyCrvauWSYGZK2ia3o7vd3akF07acHAFpOA==" saltValue="yVW9XmDwTqEnmpSGai0KYg==" spinCount="100000" sqref="I4:J4 B4:C4 B5" name="Range1_10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_3"/>
  </protectedRanges>
  <dataValidations count="1">
    <dataValidation type="list" allowBlank="1" showInputMessage="1" showErrorMessage="1" sqref="B2:B6" xr:uid="{27D549D4-4585-457B-BB13-A3B4B97BA7D1}">
      <formula1>$G$2:$G$2</formula1>
    </dataValidation>
  </dataValidations>
  <hyperlinks>
    <hyperlink ref="Q1" location="'National Rankings'!A1" display="Back to Ranking" xr:uid="{C2FE5862-9C24-4AD8-95F8-098588F13A4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BE2631E-2039-40FE-9152-389AE733329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071FB-30A7-4A83-9CEC-33C4D6B99D96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34" t="s">
        <v>218</v>
      </c>
      <c r="C2" s="75">
        <v>45105</v>
      </c>
      <c r="D2" s="76" t="s">
        <v>51</v>
      </c>
      <c r="E2" s="81">
        <v>200</v>
      </c>
      <c r="F2" s="64">
        <v>199</v>
      </c>
      <c r="G2" s="64">
        <v>198</v>
      </c>
      <c r="H2" s="64">
        <v>182</v>
      </c>
      <c r="I2" s="64"/>
      <c r="J2" s="64"/>
      <c r="K2" s="77">
        <v>4</v>
      </c>
      <c r="L2" s="77">
        <v>779</v>
      </c>
      <c r="M2" s="78">
        <v>194.75</v>
      </c>
      <c r="N2" s="79">
        <v>2</v>
      </c>
      <c r="O2" s="80">
        <v>196.75</v>
      </c>
    </row>
    <row r="3" spans="1:17" x14ac:dyDescent="0.25">
      <c r="A3" s="12" t="s">
        <v>41</v>
      </c>
      <c r="B3" s="13" t="s">
        <v>218</v>
      </c>
      <c r="C3" s="14">
        <v>45133</v>
      </c>
      <c r="D3" s="15" t="s">
        <v>51</v>
      </c>
      <c r="E3" s="16">
        <v>198</v>
      </c>
      <c r="F3" s="16">
        <v>198.001</v>
      </c>
      <c r="G3" s="16">
        <v>199</v>
      </c>
      <c r="H3" s="45">
        <v>200</v>
      </c>
      <c r="I3" s="16"/>
      <c r="J3" s="16"/>
      <c r="K3" s="19">
        <v>4</v>
      </c>
      <c r="L3" s="19">
        <v>795.00099999999998</v>
      </c>
      <c r="M3" s="20">
        <v>198.75024999999999</v>
      </c>
      <c r="N3" s="21">
        <v>13</v>
      </c>
      <c r="O3" s="22">
        <v>211.75024999999999</v>
      </c>
    </row>
    <row r="5" spans="1:17" x14ac:dyDescent="0.25">
      <c r="K5" s="8">
        <f>SUM(K2:K4)</f>
        <v>8</v>
      </c>
      <c r="L5" s="8">
        <f>SUM(L2:L4)</f>
        <v>1574.001</v>
      </c>
      <c r="M5" s="7">
        <f>SUM(L5/K5)</f>
        <v>196.750125</v>
      </c>
      <c r="N5" s="8">
        <f>SUM(N2:N4)</f>
        <v>15</v>
      </c>
      <c r="O5" s="11">
        <f>SUM(M5+N5)</f>
        <v>211.750125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B3:C3" name="Range1_2_4"/>
    <protectedRange algorithmName="SHA-512" hashValue="ON39YdpmFHfN9f47KpiRvqrKx0V9+erV1CNkpWzYhW/Qyc6aT8rEyCrvauWSYGZK2ia3o7vd3akF07acHAFpOA==" saltValue="yVW9XmDwTqEnmpSGai0KYg==" spinCount="100000" sqref="D2 D3" name="Range1_1_3_2"/>
    <protectedRange algorithmName="SHA-512" hashValue="ON39YdpmFHfN9f47KpiRvqrKx0V9+erV1CNkpWzYhW/Qyc6aT8rEyCrvauWSYGZK2ia3o7vd3akF07acHAFpOA==" saltValue="yVW9XmDwTqEnmpSGai0KYg==" spinCount="100000" sqref="E2:J2 E3:J3" name="Range1_3_1_3"/>
  </protectedRanges>
  <conditionalFormatting sqref="I2:I3">
    <cfRule type="top10" dxfId="186" priority="4" rank="1"/>
  </conditionalFormatting>
  <conditionalFormatting sqref="J2:J3">
    <cfRule type="top10" dxfId="185" priority="5" rank="1"/>
  </conditionalFormatting>
  <hyperlinks>
    <hyperlink ref="Q1" location="'National Rankings'!A1" display="Back to Ranking" xr:uid="{1AB5965F-5D05-4EEC-9347-B2EE0E30F47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83D24E-014C-4B57-9CCD-D2A75FE8864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A506D-F80D-4043-BE19-78A50C6A4A0F}">
  <dimension ref="A1:Q19"/>
  <sheetViews>
    <sheetView workbookViewId="0">
      <selection activeCell="K20" sqref="K2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72</v>
      </c>
      <c r="C2" s="14">
        <v>45006</v>
      </c>
      <c r="D2" s="15" t="s">
        <v>34</v>
      </c>
      <c r="E2" s="16">
        <v>184</v>
      </c>
      <c r="F2" s="16">
        <v>171</v>
      </c>
      <c r="G2" s="16">
        <v>171</v>
      </c>
      <c r="H2" s="16">
        <v>172</v>
      </c>
      <c r="I2" s="16"/>
      <c r="J2" s="16"/>
      <c r="K2" s="19">
        <v>4</v>
      </c>
      <c r="L2" s="19">
        <v>698</v>
      </c>
      <c r="M2" s="20">
        <v>174.5</v>
      </c>
      <c r="N2" s="21">
        <v>5</v>
      </c>
      <c r="O2" s="22">
        <v>179.5</v>
      </c>
    </row>
    <row r="3" spans="1:17" x14ac:dyDescent="0.25">
      <c r="A3" s="37" t="s">
        <v>41</v>
      </c>
      <c r="B3" s="37" t="s">
        <v>72</v>
      </c>
      <c r="C3" s="14">
        <v>45011</v>
      </c>
      <c r="D3" s="37" t="s">
        <v>34</v>
      </c>
      <c r="E3" s="37">
        <v>182</v>
      </c>
      <c r="F3" s="37">
        <v>185</v>
      </c>
      <c r="G3" s="37">
        <v>182</v>
      </c>
      <c r="H3" s="37">
        <v>178</v>
      </c>
      <c r="I3" s="37"/>
      <c r="J3" s="37"/>
      <c r="K3" s="37">
        <v>4</v>
      </c>
      <c r="L3" s="37">
        <v>727</v>
      </c>
      <c r="M3" s="37">
        <v>181.75</v>
      </c>
      <c r="N3" s="37">
        <v>2</v>
      </c>
      <c r="O3" s="37">
        <v>183.75</v>
      </c>
    </row>
    <row r="4" spans="1:17" x14ac:dyDescent="0.25">
      <c r="A4" s="63" t="s">
        <v>41</v>
      </c>
      <c r="B4" s="34" t="s">
        <v>72</v>
      </c>
      <c r="C4" s="14">
        <v>45034</v>
      </c>
      <c r="D4" s="15" t="s">
        <v>34</v>
      </c>
      <c r="E4" s="64">
        <v>186</v>
      </c>
      <c r="F4" s="64">
        <v>188</v>
      </c>
      <c r="G4" s="64">
        <v>188</v>
      </c>
      <c r="H4" s="64">
        <v>181</v>
      </c>
      <c r="I4" s="16"/>
      <c r="J4" s="16"/>
      <c r="K4" s="19">
        <v>4</v>
      </c>
      <c r="L4" s="19">
        <v>743</v>
      </c>
      <c r="M4" s="20">
        <v>185.75</v>
      </c>
      <c r="N4" s="21">
        <v>2</v>
      </c>
      <c r="O4" s="22">
        <v>187.75</v>
      </c>
    </row>
    <row r="5" spans="1:17" x14ac:dyDescent="0.25">
      <c r="A5" s="63" t="s">
        <v>41</v>
      </c>
      <c r="B5" s="34" t="s">
        <v>72</v>
      </c>
      <c r="C5" s="14">
        <v>45039</v>
      </c>
      <c r="D5" s="15" t="s">
        <v>34</v>
      </c>
      <c r="E5" s="64">
        <v>181</v>
      </c>
      <c r="F5" s="64">
        <v>186</v>
      </c>
      <c r="G5" s="64">
        <v>189</v>
      </c>
      <c r="H5" s="64">
        <v>189</v>
      </c>
      <c r="I5" s="16"/>
      <c r="J5" s="16"/>
      <c r="K5" s="19">
        <v>4</v>
      </c>
      <c r="L5" s="19">
        <v>745</v>
      </c>
      <c r="M5" s="20">
        <v>186.25</v>
      </c>
      <c r="N5" s="21">
        <v>5</v>
      </c>
      <c r="O5" s="22">
        <v>191.25</v>
      </c>
    </row>
    <row r="6" spans="1:17" x14ac:dyDescent="0.25">
      <c r="A6" s="12" t="s">
        <v>28</v>
      </c>
      <c r="B6" s="13" t="s">
        <v>72</v>
      </c>
      <c r="C6" s="14">
        <v>45062</v>
      </c>
      <c r="D6" s="15" t="s">
        <v>34</v>
      </c>
      <c r="E6" s="64">
        <v>182</v>
      </c>
      <c r="F6" s="64">
        <v>187</v>
      </c>
      <c r="G6" s="64">
        <v>192.001</v>
      </c>
      <c r="H6" s="64">
        <v>180</v>
      </c>
      <c r="I6" s="16"/>
      <c r="J6" s="16"/>
      <c r="K6" s="19">
        <v>4</v>
      </c>
      <c r="L6" s="19">
        <v>741.00099999999998</v>
      </c>
      <c r="M6" s="20">
        <v>185.25024999999999</v>
      </c>
      <c r="N6" s="21">
        <v>2</v>
      </c>
      <c r="O6" s="22">
        <v>187.25024999999999</v>
      </c>
    </row>
    <row r="7" spans="1:17" x14ac:dyDescent="0.25">
      <c r="A7" s="12" t="s">
        <v>41</v>
      </c>
      <c r="B7" s="34" t="s">
        <v>72</v>
      </c>
      <c r="C7" s="75">
        <v>45074</v>
      </c>
      <c r="D7" s="76" t="s">
        <v>34</v>
      </c>
      <c r="E7" s="64">
        <v>183</v>
      </c>
      <c r="F7" s="64">
        <v>179</v>
      </c>
      <c r="G7" s="64">
        <v>181</v>
      </c>
      <c r="H7" s="64">
        <v>183</v>
      </c>
      <c r="I7" s="64"/>
      <c r="J7" s="64"/>
      <c r="K7" s="77">
        <v>4</v>
      </c>
      <c r="L7" s="77">
        <v>726</v>
      </c>
      <c r="M7" s="78">
        <v>181.5</v>
      </c>
      <c r="N7" s="79">
        <v>2</v>
      </c>
      <c r="O7" s="80">
        <v>183.5</v>
      </c>
    </row>
    <row r="8" spans="1:17" x14ac:dyDescent="0.25">
      <c r="A8" s="12" t="s">
        <v>41</v>
      </c>
      <c r="B8" s="34" t="s">
        <v>72</v>
      </c>
      <c r="C8" s="75">
        <v>45088</v>
      </c>
      <c r="D8" s="76" t="s">
        <v>34</v>
      </c>
      <c r="E8" s="64">
        <v>182</v>
      </c>
      <c r="F8" s="64">
        <v>182</v>
      </c>
      <c r="G8" s="64">
        <v>184</v>
      </c>
      <c r="H8" s="64">
        <v>179</v>
      </c>
      <c r="I8" s="64">
        <v>177</v>
      </c>
      <c r="J8" s="64">
        <v>180</v>
      </c>
      <c r="K8" s="77">
        <v>6</v>
      </c>
      <c r="L8" s="77">
        <v>1084</v>
      </c>
      <c r="M8" s="78">
        <v>180.66666666666666</v>
      </c>
      <c r="N8" s="79">
        <v>4</v>
      </c>
      <c r="O8" s="80">
        <v>184.66666666666666</v>
      </c>
    </row>
    <row r="9" spans="1:17" x14ac:dyDescent="0.25">
      <c r="A9" s="63" t="s">
        <v>41</v>
      </c>
      <c r="B9" s="34" t="s">
        <v>72</v>
      </c>
      <c r="C9" s="75">
        <v>45097</v>
      </c>
      <c r="D9" s="76" t="s">
        <v>34</v>
      </c>
      <c r="E9" s="64">
        <v>189</v>
      </c>
      <c r="F9" s="64">
        <v>175</v>
      </c>
      <c r="G9" s="64">
        <v>180</v>
      </c>
      <c r="H9" s="64">
        <v>166</v>
      </c>
      <c r="I9" s="64"/>
      <c r="J9" s="64"/>
      <c r="K9" s="77">
        <v>4</v>
      </c>
      <c r="L9" s="77">
        <v>710</v>
      </c>
      <c r="M9" s="78">
        <v>177.5</v>
      </c>
      <c r="N9" s="79">
        <v>3</v>
      </c>
      <c r="O9" s="80">
        <v>180.5</v>
      </c>
    </row>
    <row r="10" spans="1:17" x14ac:dyDescent="0.25">
      <c r="A10" s="12" t="s">
        <v>41</v>
      </c>
      <c r="B10" s="13" t="s">
        <v>72</v>
      </c>
      <c r="C10" s="14">
        <v>45153</v>
      </c>
      <c r="D10" s="15" t="s">
        <v>34</v>
      </c>
      <c r="E10" s="16">
        <v>138</v>
      </c>
      <c r="F10" s="16">
        <v>65</v>
      </c>
      <c r="G10" s="16">
        <v>0</v>
      </c>
      <c r="H10" s="16">
        <v>0</v>
      </c>
      <c r="I10" s="16"/>
      <c r="J10" s="16"/>
      <c r="K10" s="19">
        <v>4</v>
      </c>
      <c r="L10" s="19">
        <v>203</v>
      </c>
      <c r="M10" s="20">
        <v>50.75</v>
      </c>
      <c r="N10" s="21">
        <v>4</v>
      </c>
      <c r="O10" s="22">
        <v>54.75</v>
      </c>
    </row>
    <row r="11" spans="1:17" x14ac:dyDescent="0.25">
      <c r="A11" s="12" t="s">
        <v>28</v>
      </c>
      <c r="B11" s="13" t="s">
        <v>72</v>
      </c>
      <c r="C11" s="14">
        <v>45158</v>
      </c>
      <c r="D11" s="15" t="s">
        <v>34</v>
      </c>
      <c r="E11" s="16">
        <v>189</v>
      </c>
      <c r="F11" s="16">
        <v>180</v>
      </c>
      <c r="G11" s="16">
        <v>190</v>
      </c>
      <c r="H11" s="16">
        <v>184</v>
      </c>
      <c r="I11" s="16"/>
      <c r="J11" s="16"/>
      <c r="K11" s="19">
        <v>4</v>
      </c>
      <c r="L11" s="19">
        <v>743</v>
      </c>
      <c r="M11" s="20">
        <v>185.75</v>
      </c>
      <c r="N11" s="21">
        <v>2</v>
      </c>
      <c r="O11" s="22">
        <v>187.75</v>
      </c>
    </row>
    <row r="12" spans="1:17" x14ac:dyDescent="0.25">
      <c r="A12" s="12" t="s">
        <v>41</v>
      </c>
      <c r="B12" s="13" t="s">
        <v>72</v>
      </c>
      <c r="C12" s="14">
        <v>45188</v>
      </c>
      <c r="D12" s="15" t="s">
        <v>34</v>
      </c>
      <c r="E12" s="16">
        <v>186</v>
      </c>
      <c r="F12" s="16">
        <v>192</v>
      </c>
      <c r="G12" s="16">
        <v>194</v>
      </c>
      <c r="H12" s="16">
        <v>194</v>
      </c>
      <c r="I12" s="16"/>
      <c r="J12" s="16"/>
      <c r="K12" s="19">
        <v>4</v>
      </c>
      <c r="L12" s="19">
        <v>766</v>
      </c>
      <c r="M12" s="20">
        <v>191.5</v>
      </c>
      <c r="N12" s="21">
        <v>5</v>
      </c>
      <c r="O12" s="22">
        <v>196.5</v>
      </c>
    </row>
    <row r="13" spans="1:17" x14ac:dyDescent="0.25">
      <c r="A13" s="12" t="s">
        <v>41</v>
      </c>
      <c r="B13" s="13" t="s">
        <v>72</v>
      </c>
      <c r="C13" s="14">
        <v>45193</v>
      </c>
      <c r="D13" s="15" t="s">
        <v>34</v>
      </c>
      <c r="E13" s="16">
        <v>195</v>
      </c>
      <c r="F13" s="16">
        <v>195</v>
      </c>
      <c r="G13" s="16">
        <v>193</v>
      </c>
      <c r="H13" s="16">
        <v>193</v>
      </c>
      <c r="I13" s="16"/>
      <c r="J13" s="16"/>
      <c r="K13" s="19">
        <v>4</v>
      </c>
      <c r="L13" s="19">
        <v>776</v>
      </c>
      <c r="M13" s="20">
        <v>194</v>
      </c>
      <c r="N13" s="21">
        <v>11</v>
      </c>
      <c r="O13" s="22">
        <v>205</v>
      </c>
    </row>
    <row r="14" spans="1:17" x14ac:dyDescent="0.25">
      <c r="A14" s="12" t="s">
        <v>41</v>
      </c>
      <c r="B14" s="13" t="s">
        <v>72</v>
      </c>
      <c r="C14" s="14">
        <v>45199</v>
      </c>
      <c r="D14" s="15" t="s">
        <v>34</v>
      </c>
      <c r="E14" s="16">
        <v>191</v>
      </c>
      <c r="F14" s="16">
        <v>188</v>
      </c>
      <c r="G14" s="16">
        <v>188</v>
      </c>
      <c r="H14" s="16">
        <v>190</v>
      </c>
      <c r="I14" s="16">
        <v>190</v>
      </c>
      <c r="J14" s="16">
        <v>190</v>
      </c>
      <c r="K14" s="19">
        <v>6</v>
      </c>
      <c r="L14" s="19">
        <v>1137</v>
      </c>
      <c r="M14" s="20">
        <v>189.5</v>
      </c>
      <c r="N14" s="21">
        <v>8</v>
      </c>
      <c r="O14" s="22">
        <v>197.5</v>
      </c>
    </row>
    <row r="15" spans="1:17" x14ac:dyDescent="0.25">
      <c r="A15" s="12" t="s">
        <v>41</v>
      </c>
      <c r="B15" s="13" t="s">
        <v>72</v>
      </c>
      <c r="C15" s="14">
        <v>45216</v>
      </c>
      <c r="D15" s="15" t="s">
        <v>34</v>
      </c>
      <c r="E15" s="16">
        <v>197</v>
      </c>
      <c r="F15" s="16">
        <v>193</v>
      </c>
      <c r="G15" s="16">
        <v>196</v>
      </c>
      <c r="H15" s="16">
        <v>196.00200000000001</v>
      </c>
      <c r="I15" s="16"/>
      <c r="J15" s="16"/>
      <c r="K15" s="19">
        <v>4</v>
      </c>
      <c r="L15" s="19">
        <v>782.00199999999995</v>
      </c>
      <c r="M15" s="20">
        <v>195.50049999999999</v>
      </c>
      <c r="N15" s="21">
        <v>4</v>
      </c>
      <c r="O15" s="22">
        <v>199.50049999999999</v>
      </c>
    </row>
    <row r="16" spans="1:17" x14ac:dyDescent="0.25">
      <c r="A16" s="12" t="s">
        <v>41</v>
      </c>
      <c r="B16" s="13" t="s">
        <v>72</v>
      </c>
      <c r="C16" s="14">
        <v>45221</v>
      </c>
      <c r="D16" s="15" t="s">
        <v>34</v>
      </c>
      <c r="E16" s="16">
        <v>196</v>
      </c>
      <c r="F16" s="16">
        <v>191</v>
      </c>
      <c r="G16" s="16">
        <v>193</v>
      </c>
      <c r="H16" s="16">
        <v>193.001</v>
      </c>
      <c r="I16" s="16"/>
      <c r="J16" s="16"/>
      <c r="K16" s="19">
        <v>4</v>
      </c>
      <c r="L16" s="19">
        <v>773.00099999999998</v>
      </c>
      <c r="M16" s="20">
        <v>193.25024999999999</v>
      </c>
      <c r="N16" s="21">
        <v>3</v>
      </c>
      <c r="O16" s="22">
        <v>196.25024999999999</v>
      </c>
    </row>
    <row r="17" spans="1:15" x14ac:dyDescent="0.25">
      <c r="A17" s="12" t="s">
        <v>41</v>
      </c>
      <c r="B17" s="13" t="s">
        <v>72</v>
      </c>
      <c r="C17" s="14">
        <v>45241</v>
      </c>
      <c r="D17" s="15" t="s">
        <v>34</v>
      </c>
      <c r="E17" s="16">
        <v>187</v>
      </c>
      <c r="F17" s="16">
        <v>190</v>
      </c>
      <c r="G17" s="16">
        <v>197</v>
      </c>
      <c r="H17" s="16">
        <v>189</v>
      </c>
      <c r="I17" s="16">
        <v>189</v>
      </c>
      <c r="J17" s="16">
        <v>196</v>
      </c>
      <c r="K17" s="19">
        <v>6</v>
      </c>
      <c r="L17" s="19">
        <v>1148</v>
      </c>
      <c r="M17" s="20">
        <v>191.33333333333334</v>
      </c>
      <c r="N17" s="21">
        <v>10</v>
      </c>
      <c r="O17" s="22">
        <v>201.33333333333334</v>
      </c>
    </row>
    <row r="19" spans="1:15" x14ac:dyDescent="0.25">
      <c r="K19" s="8">
        <f>SUM(K2:K18)</f>
        <v>70</v>
      </c>
      <c r="L19" s="8">
        <f>SUM(L2:L18)</f>
        <v>12502.004000000001</v>
      </c>
      <c r="M19" s="7">
        <f>SUM(L19/K19)</f>
        <v>178.60005714285717</v>
      </c>
      <c r="N19" s="8">
        <f>SUM(N2:N18)</f>
        <v>72</v>
      </c>
      <c r="O19" s="11">
        <f>SUM(M19+N19)</f>
        <v>250.60005714285717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D2:D5" name="Range1_1_1_6"/>
    <protectedRange algorithmName="SHA-512" hashValue="ON39YdpmFHfN9f47KpiRvqrKx0V9+erV1CNkpWzYhW/Qyc6aT8rEyCrvauWSYGZK2ia3o7vd3akF07acHAFpOA==" saltValue="yVW9XmDwTqEnmpSGai0KYg==" spinCount="100000" sqref="B6:D6 B7:D7" name="Range1_8"/>
    <protectedRange algorithmName="SHA-512" hashValue="ON39YdpmFHfN9f47KpiRvqrKx0V9+erV1CNkpWzYhW/Qyc6aT8rEyCrvauWSYGZK2ia3o7vd3akF07acHAFpOA==" saltValue="yVW9XmDwTqEnmpSGai0KYg==" spinCount="100000" sqref="E6:J6 E7:J7" name="Range1_3_2"/>
    <protectedRange algorithmName="SHA-512" hashValue="ON39YdpmFHfN9f47KpiRvqrKx0V9+erV1CNkpWzYhW/Qyc6aT8rEyCrvauWSYGZK2ia3o7vd3akF07acHAFpOA==" saltValue="yVW9XmDwTqEnmpSGai0KYg==" spinCount="100000" sqref="I11:J11 B11:C11 B12:C13 I12:J13 I14:J14 B14:C14" name="Range1_65"/>
    <protectedRange algorithmName="SHA-512" hashValue="ON39YdpmFHfN9f47KpiRvqrKx0V9+erV1CNkpWzYhW/Qyc6aT8rEyCrvauWSYGZK2ia3o7vd3akF07acHAFpOA==" saltValue="yVW9XmDwTqEnmpSGai0KYg==" spinCount="100000" sqref="D11 D12:D13 D14" name="Range1_1_29"/>
    <protectedRange algorithmName="SHA-512" hashValue="ON39YdpmFHfN9f47KpiRvqrKx0V9+erV1CNkpWzYhW/Qyc6aT8rEyCrvauWSYGZK2ia3o7vd3akF07acHAFpOA==" saltValue="yVW9XmDwTqEnmpSGai0KYg==" spinCount="100000" sqref="E11:H11 E12:H13 E14:H14" name="Range1_3_18"/>
  </protectedRanges>
  <conditionalFormatting sqref="I2:I5">
    <cfRule type="top10" dxfId="184" priority="10" rank="1"/>
  </conditionalFormatting>
  <conditionalFormatting sqref="I6:I7">
    <cfRule type="top10" dxfId="183" priority="4" rank="1"/>
  </conditionalFormatting>
  <conditionalFormatting sqref="I2:J5">
    <cfRule type="cellIs" dxfId="182" priority="8" operator="greaterThanOrEqual">
      <formula>200</formula>
    </cfRule>
  </conditionalFormatting>
  <conditionalFormatting sqref="J2:J5">
    <cfRule type="top10" dxfId="181" priority="9" rank="1"/>
  </conditionalFormatting>
  <conditionalFormatting sqref="J6:J7">
    <cfRule type="top10" dxfId="180" priority="5" rank="1"/>
  </conditionalFormatting>
  <hyperlinks>
    <hyperlink ref="Q1" location="'National Rankings'!A1" display="Back to Ranking" xr:uid="{43A19F2B-0413-43FF-A945-EEEEF20F874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A0ADFEE-8434-4E31-96AB-0001628DD0E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90F30-2299-4C2C-B1FF-56984BF0EE87}">
  <dimension ref="A1:Q7"/>
  <sheetViews>
    <sheetView workbookViewId="0">
      <selection activeCell="K8" sqref="K8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63" t="s">
        <v>41</v>
      </c>
      <c r="B2" s="34" t="s">
        <v>171</v>
      </c>
      <c r="C2" s="75">
        <v>45080</v>
      </c>
      <c r="D2" s="76" t="s">
        <v>35</v>
      </c>
      <c r="E2" s="64">
        <v>194</v>
      </c>
      <c r="F2" s="64">
        <v>191</v>
      </c>
      <c r="G2" s="64">
        <v>197</v>
      </c>
      <c r="H2" s="64">
        <v>198</v>
      </c>
      <c r="I2" s="64"/>
      <c r="J2" s="64"/>
      <c r="K2" s="77">
        <v>4</v>
      </c>
      <c r="L2" s="77">
        <v>780</v>
      </c>
      <c r="M2" s="78">
        <v>195</v>
      </c>
      <c r="N2" s="79">
        <v>2</v>
      </c>
      <c r="O2" s="80">
        <v>197</v>
      </c>
    </row>
    <row r="3" spans="1:17" x14ac:dyDescent="0.25">
      <c r="A3" s="12" t="s">
        <v>41</v>
      </c>
      <c r="B3" s="13" t="s">
        <v>171</v>
      </c>
      <c r="C3" s="14">
        <v>45087</v>
      </c>
      <c r="D3" s="15" t="s">
        <v>70</v>
      </c>
      <c r="E3" s="16">
        <v>197</v>
      </c>
      <c r="F3" s="16">
        <v>196</v>
      </c>
      <c r="G3" s="16">
        <v>195</v>
      </c>
      <c r="H3" s="16">
        <v>196</v>
      </c>
      <c r="I3" s="16"/>
      <c r="J3" s="16"/>
      <c r="K3" s="19">
        <v>4</v>
      </c>
      <c r="L3" s="19">
        <v>784</v>
      </c>
      <c r="M3" s="20">
        <v>196</v>
      </c>
      <c r="N3" s="21">
        <v>2</v>
      </c>
      <c r="O3" s="22">
        <v>198</v>
      </c>
    </row>
    <row r="4" spans="1:17" x14ac:dyDescent="0.25">
      <c r="A4" s="12" t="s">
        <v>28</v>
      </c>
      <c r="B4" s="13" t="s">
        <v>171</v>
      </c>
      <c r="C4" s="14">
        <v>45115</v>
      </c>
      <c r="D4" s="15" t="s">
        <v>70</v>
      </c>
      <c r="E4" s="16">
        <v>193</v>
      </c>
      <c r="F4" s="16">
        <v>195</v>
      </c>
      <c r="G4" s="16">
        <v>196</v>
      </c>
      <c r="H4" s="16">
        <v>195</v>
      </c>
      <c r="I4" s="16"/>
      <c r="J4" s="16"/>
      <c r="K4" s="19">
        <v>4</v>
      </c>
      <c r="L4" s="19">
        <v>779</v>
      </c>
      <c r="M4" s="20">
        <v>194.75</v>
      </c>
      <c r="N4" s="21">
        <v>2</v>
      </c>
      <c r="O4" s="22">
        <v>196.75</v>
      </c>
    </row>
    <row r="5" spans="1:17" x14ac:dyDescent="0.25">
      <c r="A5" s="12" t="s">
        <v>41</v>
      </c>
      <c r="B5" s="13" t="s">
        <v>171</v>
      </c>
      <c r="C5" s="14">
        <v>45220</v>
      </c>
      <c r="D5" s="15" t="s">
        <v>70</v>
      </c>
      <c r="E5" s="16">
        <v>195</v>
      </c>
      <c r="F5" s="16">
        <v>192</v>
      </c>
      <c r="G5" s="16">
        <v>198</v>
      </c>
      <c r="H5" s="16">
        <v>194</v>
      </c>
      <c r="I5" s="16">
        <v>197</v>
      </c>
      <c r="J5" s="16">
        <v>196</v>
      </c>
      <c r="K5" s="19">
        <v>6</v>
      </c>
      <c r="L5" s="19">
        <v>1172</v>
      </c>
      <c r="M5" s="20">
        <v>195.33333333333334</v>
      </c>
      <c r="N5" s="21">
        <v>4</v>
      </c>
      <c r="O5" s="22">
        <v>199.33333333333334</v>
      </c>
    </row>
    <row r="7" spans="1:17" x14ac:dyDescent="0.25">
      <c r="K7" s="8">
        <f>SUM(K2:K6)</f>
        <v>18</v>
      </c>
      <c r="L7" s="8">
        <f>SUM(L2:L6)</f>
        <v>3515</v>
      </c>
      <c r="M7" s="11">
        <f>SUM(L7/K7)</f>
        <v>195.27777777777777</v>
      </c>
      <c r="N7" s="8">
        <f>SUM(N2:N6)</f>
        <v>10</v>
      </c>
      <c r="O7" s="11">
        <f>SUM(M7+N7)</f>
        <v>205.27777777777777</v>
      </c>
    </row>
  </sheetData>
  <protectedRanges>
    <protectedRange algorithmName="SHA-512" hashValue="ON39YdpmFHfN9f47KpiRvqrKx0V9+erV1CNkpWzYhW/Qyc6aT8rEyCrvauWSYGZK2ia3o7vd3akF07acHAFpOA==" saltValue="yVW9XmDwTqEnmpSGai0KYg==" spinCount="100000" sqref="I4:J4 C4" name="Range1_11_1"/>
    <protectedRange algorithmName="SHA-512" hashValue="ON39YdpmFHfN9f47KpiRvqrKx0V9+erV1CNkpWzYhW/Qyc6aT8rEyCrvauWSYGZK2ia3o7vd3akF07acHAFpOA==" saltValue="yVW9XmDwTqEnmpSGai0KYg==" spinCount="100000" sqref="D4" name="Range1_1_6_1"/>
    <protectedRange algorithmName="SHA-512" hashValue="ON39YdpmFHfN9f47KpiRvqrKx0V9+erV1CNkpWzYhW/Qyc6aT8rEyCrvauWSYGZK2ia3o7vd3akF07acHAFpOA==" saltValue="yVW9XmDwTqEnmpSGai0KYg==" spinCount="100000" sqref="E4:H4" name="Range1_3_3_1"/>
  </protectedRanges>
  <hyperlinks>
    <hyperlink ref="Q1" location="'National Rankings'!A1" display="Back to Ranking" xr:uid="{C8D783D9-2B7B-4446-9B9E-3E26B046C32E}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70F36-4F79-4536-9AB9-A4AF43034289}">
  <dimension ref="A1:Q5"/>
  <sheetViews>
    <sheetView workbookViewId="0">
      <selection activeCell="K6" sqref="K6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141</v>
      </c>
      <c r="C2" s="14">
        <v>45055</v>
      </c>
      <c r="D2" s="15" t="s">
        <v>138</v>
      </c>
      <c r="E2" s="40">
        <v>195</v>
      </c>
      <c r="F2" s="16">
        <v>195</v>
      </c>
      <c r="G2" s="16">
        <v>195</v>
      </c>
      <c r="H2" s="16"/>
      <c r="I2" s="16"/>
      <c r="J2" s="16"/>
      <c r="K2" s="19">
        <v>3</v>
      </c>
      <c r="L2" s="19">
        <v>585</v>
      </c>
      <c r="M2" s="20">
        <v>195</v>
      </c>
      <c r="N2" s="21">
        <v>6</v>
      </c>
      <c r="O2" s="22">
        <v>201</v>
      </c>
    </row>
    <row r="3" spans="1:17" x14ac:dyDescent="0.25">
      <c r="A3" s="12" t="s">
        <v>41</v>
      </c>
      <c r="B3" s="34" t="s">
        <v>141</v>
      </c>
      <c r="C3" s="75">
        <v>45083</v>
      </c>
      <c r="D3" s="76" t="s">
        <v>146</v>
      </c>
      <c r="E3" s="64">
        <v>191</v>
      </c>
      <c r="F3" s="64">
        <v>194</v>
      </c>
      <c r="G3" s="64">
        <v>196</v>
      </c>
      <c r="H3" s="64"/>
      <c r="I3" s="64"/>
      <c r="J3" s="64"/>
      <c r="K3" s="77">
        <v>3</v>
      </c>
      <c r="L3" s="77">
        <v>581</v>
      </c>
      <c r="M3" s="78">
        <v>193.66666666666666</v>
      </c>
      <c r="N3" s="79">
        <v>2</v>
      </c>
      <c r="O3" s="80">
        <v>195.66666666666666</v>
      </c>
    </row>
    <row r="5" spans="1:17" x14ac:dyDescent="0.25">
      <c r="K5" s="8">
        <f>SUM(K2:K4)</f>
        <v>6</v>
      </c>
      <c r="L5" s="8">
        <f>SUM(L2:L4)</f>
        <v>1166</v>
      </c>
      <c r="M5" s="11">
        <f>SUM(L5/K5)</f>
        <v>194.33333333333334</v>
      </c>
      <c r="N5" s="8">
        <f>SUM(N2:N4)</f>
        <v>8</v>
      </c>
      <c r="O5" s="11">
        <f>SUM(M5+N5)</f>
        <v>202.33333333333334</v>
      </c>
    </row>
  </sheetData>
  <conditionalFormatting sqref="H3">
    <cfRule type="top10" dxfId="179" priority="3" rank="1"/>
  </conditionalFormatting>
  <conditionalFormatting sqref="I3">
    <cfRule type="top10" dxfId="178" priority="2" rank="1"/>
  </conditionalFormatting>
  <conditionalFormatting sqref="J3">
    <cfRule type="top10" dxfId="177" priority="1" rank="1"/>
  </conditionalFormatting>
  <hyperlinks>
    <hyperlink ref="Q1" location="'National Rankings'!A1" display="Back to Ranking" xr:uid="{7578801C-B2FA-4E0D-B541-F6C651004BAC}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22637-EAD6-4348-8B9D-27A58A044DB2}"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9.85546875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34" t="s">
        <v>213</v>
      </c>
      <c r="C2" s="75">
        <v>45101</v>
      </c>
      <c r="D2" s="76" t="s">
        <v>50</v>
      </c>
      <c r="E2" s="64">
        <v>197.001</v>
      </c>
      <c r="F2" s="64">
        <v>194</v>
      </c>
      <c r="G2" s="64">
        <v>199</v>
      </c>
      <c r="H2" s="64">
        <v>196</v>
      </c>
      <c r="I2" s="64"/>
      <c r="J2" s="64"/>
      <c r="K2" s="77">
        <v>4</v>
      </c>
      <c r="L2" s="77">
        <v>786.00099999999998</v>
      </c>
      <c r="M2" s="78">
        <v>196.50024999999999</v>
      </c>
      <c r="N2" s="79">
        <v>2</v>
      </c>
      <c r="O2" s="80">
        <v>198.50024999999999</v>
      </c>
    </row>
    <row r="3" spans="1:17" x14ac:dyDescent="0.25">
      <c r="A3" s="63" t="s">
        <v>41</v>
      </c>
      <c r="B3" s="34" t="s">
        <v>208</v>
      </c>
      <c r="C3" s="75">
        <v>45105</v>
      </c>
      <c r="D3" s="76" t="s">
        <v>51</v>
      </c>
      <c r="E3" s="64">
        <v>195</v>
      </c>
      <c r="F3" s="64">
        <v>198</v>
      </c>
      <c r="G3" s="64">
        <v>196</v>
      </c>
      <c r="H3" s="64">
        <v>198.00200000000001</v>
      </c>
      <c r="I3" s="64"/>
      <c r="J3" s="64"/>
      <c r="K3" s="77">
        <v>4</v>
      </c>
      <c r="L3" s="77">
        <v>787.00199999999995</v>
      </c>
      <c r="M3" s="78">
        <v>196.75049999999999</v>
      </c>
      <c r="N3" s="79">
        <v>2</v>
      </c>
      <c r="O3" s="80">
        <v>198.75049999999999</v>
      </c>
    </row>
    <row r="4" spans="1:17" x14ac:dyDescent="0.25">
      <c r="A4" s="12" t="s">
        <v>41</v>
      </c>
      <c r="B4" s="13" t="s">
        <v>213</v>
      </c>
      <c r="C4" s="14">
        <v>45140</v>
      </c>
      <c r="D4" s="15" t="s">
        <v>50</v>
      </c>
      <c r="E4" s="16">
        <v>198</v>
      </c>
      <c r="F4" s="16">
        <v>199</v>
      </c>
      <c r="G4" s="16">
        <v>199</v>
      </c>
      <c r="H4" s="45">
        <v>200</v>
      </c>
      <c r="I4" s="16"/>
      <c r="J4" s="16"/>
      <c r="K4" s="19">
        <v>4</v>
      </c>
      <c r="L4" s="19">
        <v>796</v>
      </c>
      <c r="M4" s="20">
        <v>199</v>
      </c>
      <c r="N4" s="21">
        <v>6</v>
      </c>
      <c r="O4" s="22">
        <v>205</v>
      </c>
    </row>
    <row r="5" spans="1:17" x14ac:dyDescent="0.25">
      <c r="A5" s="12" t="s">
        <v>41</v>
      </c>
      <c r="B5" s="13" t="s">
        <v>213</v>
      </c>
      <c r="C5" s="14">
        <v>45150</v>
      </c>
      <c r="D5" s="15" t="s">
        <v>50</v>
      </c>
      <c r="E5" s="44">
        <v>197</v>
      </c>
      <c r="F5" s="44">
        <v>199</v>
      </c>
      <c r="G5" s="44">
        <v>198</v>
      </c>
      <c r="H5" s="44">
        <v>198</v>
      </c>
      <c r="I5" s="88">
        <v>197</v>
      </c>
      <c r="J5" s="88">
        <v>196</v>
      </c>
      <c r="K5" s="19">
        <v>6</v>
      </c>
      <c r="L5" s="19">
        <v>1185.001</v>
      </c>
      <c r="M5" s="20">
        <v>197.50016666666667</v>
      </c>
      <c r="N5" s="21">
        <v>4</v>
      </c>
      <c r="O5" s="22">
        <v>201.50016666666667</v>
      </c>
    </row>
    <row r="6" spans="1:17" x14ac:dyDescent="0.25">
      <c r="A6" s="12" t="s">
        <v>41</v>
      </c>
      <c r="B6" s="13" t="s">
        <v>213</v>
      </c>
      <c r="C6" s="14">
        <v>45154</v>
      </c>
      <c r="D6" s="15" t="s">
        <v>50</v>
      </c>
      <c r="E6" s="16">
        <v>197</v>
      </c>
      <c r="F6" s="16">
        <v>197</v>
      </c>
      <c r="G6" s="16">
        <v>199</v>
      </c>
      <c r="H6" s="16">
        <v>196</v>
      </c>
      <c r="I6" s="16"/>
      <c r="J6" s="16"/>
      <c r="K6" s="19">
        <v>4</v>
      </c>
      <c r="L6" s="19">
        <v>789</v>
      </c>
      <c r="M6" s="20">
        <v>197.25</v>
      </c>
      <c r="N6" s="21">
        <v>2</v>
      </c>
      <c r="O6" s="22">
        <v>199.25</v>
      </c>
    </row>
    <row r="8" spans="1:17" x14ac:dyDescent="0.25">
      <c r="K8" s="8">
        <f>SUM(K2:K7)</f>
        <v>22</v>
      </c>
      <c r="L8" s="8">
        <f>SUM(L2:L7)</f>
        <v>4343.0039999999999</v>
      </c>
      <c r="M8" s="7">
        <f>SUM(L8/K8)</f>
        <v>197.40927272727274</v>
      </c>
      <c r="N8" s="8">
        <f>SUM(N2:N7)</f>
        <v>16</v>
      </c>
      <c r="O8" s="11">
        <f>SUM(M8+N8)</f>
        <v>213.40927272727274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9DD5AE4C-8E9A-4D2E-9712-442E78181F6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C16EFB6-150B-4D4E-B210-3F43871FCD9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03CB1-F118-4925-9BD9-43121A8E0137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34" t="s">
        <v>222</v>
      </c>
      <c r="C2" s="75">
        <v>45111</v>
      </c>
      <c r="D2" s="76" t="s">
        <v>146</v>
      </c>
      <c r="E2" s="64">
        <v>194</v>
      </c>
      <c r="F2" s="64">
        <v>197.001</v>
      </c>
      <c r="G2" s="64">
        <v>195</v>
      </c>
      <c r="H2" s="64">
        <v>195</v>
      </c>
      <c r="I2" s="64"/>
      <c r="J2" s="64"/>
      <c r="K2" s="77">
        <v>4</v>
      </c>
      <c r="L2" s="77">
        <v>781.00099999999998</v>
      </c>
      <c r="M2" s="78">
        <v>195.25024999999999</v>
      </c>
      <c r="N2" s="79">
        <v>7</v>
      </c>
      <c r="O2" s="80">
        <v>202.25024999999999</v>
      </c>
    </row>
    <row r="4" spans="1:17" x14ac:dyDescent="0.25">
      <c r="K4" s="8">
        <f>SUM(K2:K3)</f>
        <v>4</v>
      </c>
      <c r="L4" s="8">
        <f>SUM(L2:L3)</f>
        <v>781.00099999999998</v>
      </c>
      <c r="M4" s="7">
        <f>SUM(L4/K4)</f>
        <v>195.25024999999999</v>
      </c>
      <c r="N4" s="8">
        <f>SUM(N2:N3)</f>
        <v>7</v>
      </c>
      <c r="O4" s="11">
        <f>SUM(M4+N4)</f>
        <v>202.25024999999999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F477A14C-C96E-4882-9E0C-EEBBFC2B8C9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232082-8668-44D5-9D17-4DA8E8049C8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BF3B7-CA8C-4196-BE64-C43D614EB2AA}">
  <dimension ref="A1:Q4"/>
  <sheetViews>
    <sheetView workbookViewId="0">
      <selection activeCell="K5" sqref="K5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34" t="s">
        <v>182</v>
      </c>
      <c r="C2" s="75">
        <v>45069</v>
      </c>
      <c r="D2" s="76" t="s">
        <v>146</v>
      </c>
      <c r="E2" s="64">
        <v>197</v>
      </c>
      <c r="F2" s="64">
        <v>195</v>
      </c>
      <c r="G2" s="64">
        <v>193.00200000000001</v>
      </c>
      <c r="H2" s="64"/>
      <c r="I2" s="64"/>
      <c r="J2" s="64"/>
      <c r="K2" s="77">
        <v>3</v>
      </c>
      <c r="L2" s="77">
        <v>585.00199999999995</v>
      </c>
      <c r="M2" s="78">
        <v>195.00066666666666</v>
      </c>
      <c r="N2" s="79">
        <v>2</v>
      </c>
      <c r="O2" s="80">
        <v>197.00066666666666</v>
      </c>
    </row>
    <row r="4" spans="1:17" x14ac:dyDescent="0.25">
      <c r="K4" s="8">
        <f>SUM(K2:K3)</f>
        <v>3</v>
      </c>
      <c r="L4" s="8">
        <f>SUM(L2:L3)</f>
        <v>585.00199999999995</v>
      </c>
      <c r="M4" s="11">
        <f>SUM(L4/K4)</f>
        <v>195.00066666666666</v>
      </c>
      <c r="N4" s="8">
        <f>SUM(N2:N3)</f>
        <v>2</v>
      </c>
      <c r="O4" s="11">
        <f>SUM(M4+N4)</f>
        <v>197.00066666666666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H2:J2" name="Range1_3_11_1"/>
    <protectedRange algorithmName="SHA-512" hashValue="ON39YdpmFHfN9f47KpiRvqrKx0V9+erV1CNkpWzYhW/Qyc6aT8rEyCrvauWSYGZK2ia3o7vd3akF07acHAFpOA==" saltValue="yVW9XmDwTqEnmpSGai0KYg==" spinCount="100000" sqref="B2" name="Range1_2_1_1"/>
    <protectedRange algorithmName="SHA-512" hashValue="ON39YdpmFHfN9f47KpiRvqrKx0V9+erV1CNkpWzYhW/Qyc6aT8rEyCrvauWSYGZK2ia3o7vd3akF07acHAFpOA==" saltValue="yVW9XmDwTqEnmpSGai0KYg==" spinCount="100000" sqref="E2:G2" name="Range1_3_1_1_1"/>
  </protectedRanges>
  <hyperlinks>
    <hyperlink ref="Q1" location="'National Rankings'!A1" display="Back to Ranking" xr:uid="{DA6B0A5A-B557-4950-96BA-7C526AEEE88A}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95BB2-C0A8-4215-AA86-22E1E2573D71}">
  <sheetPr codeName="Sheet60"/>
  <dimension ref="A1:Q12"/>
  <sheetViews>
    <sheetView workbookViewId="0">
      <selection activeCell="K13" sqref="K1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28</v>
      </c>
      <c r="B2" s="34" t="s">
        <v>48</v>
      </c>
      <c r="C2" s="14">
        <v>45017</v>
      </c>
      <c r="D2" s="15" t="s">
        <v>35</v>
      </c>
      <c r="E2" s="16">
        <v>198</v>
      </c>
      <c r="F2" s="16">
        <v>197</v>
      </c>
      <c r="G2" s="16">
        <v>197</v>
      </c>
      <c r="H2" s="16">
        <v>197</v>
      </c>
      <c r="I2" s="16"/>
      <c r="J2" s="16"/>
      <c r="K2" s="19">
        <v>4</v>
      </c>
      <c r="L2" s="19">
        <v>789</v>
      </c>
      <c r="M2" s="20">
        <v>197.25</v>
      </c>
      <c r="N2" s="21">
        <v>2</v>
      </c>
      <c r="O2" s="22">
        <v>199.25</v>
      </c>
    </row>
    <row r="3" spans="1:17" x14ac:dyDescent="0.25">
      <c r="A3" s="12" t="s">
        <v>41</v>
      </c>
      <c r="B3" s="34" t="s">
        <v>48</v>
      </c>
      <c r="C3" s="75">
        <v>45052</v>
      </c>
      <c r="D3" s="76" t="s">
        <v>35</v>
      </c>
      <c r="E3" s="64">
        <v>195</v>
      </c>
      <c r="F3" s="64">
        <v>198</v>
      </c>
      <c r="G3" s="64">
        <v>199</v>
      </c>
      <c r="H3" s="64">
        <v>197</v>
      </c>
      <c r="I3" s="64"/>
      <c r="J3" s="64"/>
      <c r="K3" s="77">
        <v>4</v>
      </c>
      <c r="L3" s="77">
        <v>789</v>
      </c>
      <c r="M3" s="78">
        <v>197.25</v>
      </c>
      <c r="N3" s="79">
        <v>2</v>
      </c>
      <c r="O3" s="80">
        <v>199.25</v>
      </c>
    </row>
    <row r="4" spans="1:17" x14ac:dyDescent="0.25">
      <c r="A4" s="63" t="s">
        <v>41</v>
      </c>
      <c r="B4" s="34" t="s">
        <v>48</v>
      </c>
      <c r="C4" s="75">
        <v>45080</v>
      </c>
      <c r="D4" s="76" t="s">
        <v>35</v>
      </c>
      <c r="E4" s="64">
        <v>195</v>
      </c>
      <c r="F4" s="64">
        <v>192</v>
      </c>
      <c r="G4" s="64">
        <v>192</v>
      </c>
      <c r="H4" s="64">
        <v>190</v>
      </c>
      <c r="I4" s="64"/>
      <c r="J4" s="64"/>
      <c r="K4" s="77">
        <v>4</v>
      </c>
      <c r="L4" s="77">
        <v>769</v>
      </c>
      <c r="M4" s="78">
        <v>192.25</v>
      </c>
      <c r="N4" s="79">
        <v>2</v>
      </c>
      <c r="O4" s="80">
        <v>194.25</v>
      </c>
    </row>
    <row r="5" spans="1:17" x14ac:dyDescent="0.25">
      <c r="A5" s="63" t="s">
        <v>41</v>
      </c>
      <c r="B5" s="13" t="s">
        <v>48</v>
      </c>
      <c r="C5" s="14">
        <v>45108</v>
      </c>
      <c r="D5" s="15" t="s">
        <v>35</v>
      </c>
      <c r="E5" s="16">
        <v>187</v>
      </c>
      <c r="F5" s="16">
        <v>194</v>
      </c>
      <c r="G5" s="16">
        <v>191</v>
      </c>
      <c r="H5" s="16">
        <v>199</v>
      </c>
      <c r="I5" s="16"/>
      <c r="J5" s="16"/>
      <c r="K5" s="19">
        <v>4</v>
      </c>
      <c r="L5" s="19">
        <v>771</v>
      </c>
      <c r="M5" s="20">
        <v>192.75</v>
      </c>
      <c r="N5" s="21">
        <v>4</v>
      </c>
      <c r="O5" s="22">
        <v>196.75</v>
      </c>
    </row>
    <row r="6" spans="1:17" x14ac:dyDescent="0.25">
      <c r="A6" s="12" t="s">
        <v>41</v>
      </c>
      <c r="B6" s="13" t="s">
        <v>48</v>
      </c>
      <c r="C6" s="14">
        <v>45143</v>
      </c>
      <c r="D6" s="15" t="s">
        <v>35</v>
      </c>
      <c r="E6" s="45">
        <v>200</v>
      </c>
      <c r="F6" s="16">
        <v>194</v>
      </c>
      <c r="G6" s="16">
        <v>197</v>
      </c>
      <c r="H6" s="16">
        <v>194</v>
      </c>
      <c r="I6" s="16"/>
      <c r="J6" s="16"/>
      <c r="K6" s="19">
        <v>4</v>
      </c>
      <c r="L6" s="19">
        <v>785</v>
      </c>
      <c r="M6" s="20">
        <v>196.25</v>
      </c>
      <c r="N6" s="21">
        <v>5</v>
      </c>
      <c r="O6" s="22">
        <v>201.25</v>
      </c>
    </row>
    <row r="7" spans="1:17" x14ac:dyDescent="0.25">
      <c r="A7" s="12" t="s">
        <v>41</v>
      </c>
      <c r="B7" s="13" t="s">
        <v>48</v>
      </c>
      <c r="C7" s="14">
        <v>45150</v>
      </c>
      <c r="D7" s="15" t="s">
        <v>70</v>
      </c>
      <c r="E7" s="16">
        <v>190</v>
      </c>
      <c r="F7" s="16">
        <v>194</v>
      </c>
      <c r="G7" s="16">
        <v>195</v>
      </c>
      <c r="H7" s="16">
        <v>198</v>
      </c>
      <c r="I7" s="16"/>
      <c r="J7" s="16"/>
      <c r="K7" s="19">
        <v>4</v>
      </c>
      <c r="L7" s="19">
        <v>777</v>
      </c>
      <c r="M7" s="20">
        <v>194.25</v>
      </c>
      <c r="N7" s="21">
        <v>2</v>
      </c>
      <c r="O7" s="22">
        <v>196.25</v>
      </c>
    </row>
    <row r="8" spans="1:17" x14ac:dyDescent="0.25">
      <c r="A8" s="12" t="s">
        <v>28</v>
      </c>
      <c r="B8" s="13" t="s">
        <v>48</v>
      </c>
      <c r="C8" s="14">
        <v>45171</v>
      </c>
      <c r="D8" s="15" t="s">
        <v>138</v>
      </c>
      <c r="E8" s="16">
        <v>198</v>
      </c>
      <c r="F8" s="16">
        <v>195</v>
      </c>
      <c r="G8" s="16">
        <v>197</v>
      </c>
      <c r="H8" s="16">
        <v>189</v>
      </c>
      <c r="I8" s="16">
        <v>188</v>
      </c>
      <c r="J8" s="16">
        <v>196</v>
      </c>
      <c r="K8" s="19">
        <v>6</v>
      </c>
      <c r="L8" s="19">
        <v>1163</v>
      </c>
      <c r="M8" s="20">
        <v>193.83333333333334</v>
      </c>
      <c r="N8" s="21">
        <v>4</v>
      </c>
      <c r="O8" s="22">
        <v>197.83333333333334</v>
      </c>
    </row>
    <row r="9" spans="1:17" x14ac:dyDescent="0.25">
      <c r="A9" s="12" t="s">
        <v>41</v>
      </c>
      <c r="B9" s="13" t="s">
        <v>48</v>
      </c>
      <c r="C9" s="14">
        <v>45185</v>
      </c>
      <c r="D9" s="15" t="s">
        <v>35</v>
      </c>
      <c r="E9" s="16">
        <v>190</v>
      </c>
      <c r="F9" s="16">
        <v>194</v>
      </c>
      <c r="G9" s="16">
        <v>196</v>
      </c>
      <c r="H9" s="16">
        <v>197</v>
      </c>
      <c r="I9" s="16"/>
      <c r="J9" s="16"/>
      <c r="K9" s="19">
        <v>4</v>
      </c>
      <c r="L9" s="19">
        <v>777</v>
      </c>
      <c r="M9" s="20">
        <v>194.25</v>
      </c>
      <c r="N9" s="21">
        <v>2</v>
      </c>
      <c r="O9" s="22">
        <v>196.25</v>
      </c>
    </row>
    <row r="10" spans="1:17" x14ac:dyDescent="0.25">
      <c r="A10" s="12" t="s">
        <v>41</v>
      </c>
      <c r="B10" s="13" t="s">
        <v>48</v>
      </c>
      <c r="C10" s="14">
        <v>45220</v>
      </c>
      <c r="D10" s="15" t="s">
        <v>70</v>
      </c>
      <c r="E10" s="16">
        <v>196</v>
      </c>
      <c r="F10" s="16">
        <v>197</v>
      </c>
      <c r="G10" s="16">
        <v>193</v>
      </c>
      <c r="H10" s="16">
        <v>190.01</v>
      </c>
      <c r="I10" s="16">
        <v>197</v>
      </c>
      <c r="J10" s="16">
        <v>193</v>
      </c>
      <c r="K10" s="19">
        <v>6</v>
      </c>
      <c r="L10" s="19">
        <v>1166.01</v>
      </c>
      <c r="M10" s="20">
        <v>194.33500000000001</v>
      </c>
      <c r="N10" s="21">
        <v>4</v>
      </c>
      <c r="O10" s="22">
        <v>198.33500000000001</v>
      </c>
    </row>
    <row r="12" spans="1:17" x14ac:dyDescent="0.25">
      <c r="K12" s="8">
        <f>SUM(K2:K11)</f>
        <v>40</v>
      </c>
      <c r="L12" s="8">
        <f>SUM(L2:L11)</f>
        <v>7786.01</v>
      </c>
      <c r="M12" s="7">
        <f>SUM(L12/K12)</f>
        <v>194.65025</v>
      </c>
      <c r="N12" s="8">
        <f>SUM(N2:N11)</f>
        <v>27</v>
      </c>
      <c r="O12" s="11">
        <f>SUM(M12+N12)</f>
        <v>221.65025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D2" name="Range1_1_1_6_1"/>
    <protectedRange algorithmName="SHA-512" hashValue="ON39YdpmFHfN9f47KpiRvqrKx0V9+erV1CNkpWzYhW/Qyc6aT8rEyCrvauWSYGZK2ia3o7vd3akF07acHAFpOA==" saltValue="yVW9XmDwTqEnmpSGai0KYg==" spinCount="100000" sqref="B3:C3 I3:J3" name="Range1_2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D8" name="Range1_1_33"/>
  </protectedRanges>
  <conditionalFormatting sqref="I2">
    <cfRule type="top10" dxfId="176" priority="12" rank="1"/>
  </conditionalFormatting>
  <conditionalFormatting sqref="I3">
    <cfRule type="top10" dxfId="175" priority="3" rank="1"/>
    <cfRule type="top10" dxfId="174" priority="4" rank="1"/>
  </conditionalFormatting>
  <conditionalFormatting sqref="I2:J3">
    <cfRule type="cellIs" dxfId="173" priority="1" operator="greaterThanOrEqual">
      <formula>200</formula>
    </cfRule>
  </conditionalFormatting>
  <conditionalFormatting sqref="J2">
    <cfRule type="top10" dxfId="172" priority="11" rank="1"/>
  </conditionalFormatting>
  <conditionalFormatting sqref="J3">
    <cfRule type="top10" dxfId="171" priority="8" rank="1"/>
  </conditionalFormatting>
  <hyperlinks>
    <hyperlink ref="Q1" location="'National Rankings'!A1" display="Back to Ranking" xr:uid="{F91C8A34-70D9-4CB2-AF69-BDCFC05E1F6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F6621BF-3D44-40EB-B25A-65105BC058C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4E29B-8E20-404F-ADA3-CE0098A94793}">
  <dimension ref="A1:Q4"/>
  <sheetViews>
    <sheetView workbookViewId="0">
      <selection activeCell="K5" sqref="K5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34" t="s">
        <v>183</v>
      </c>
      <c r="C2" s="75">
        <v>45069</v>
      </c>
      <c r="D2" s="76" t="s">
        <v>146</v>
      </c>
      <c r="E2" s="64">
        <v>190</v>
      </c>
      <c r="F2" s="64">
        <v>195</v>
      </c>
      <c r="G2" s="64">
        <v>193</v>
      </c>
      <c r="H2" s="64"/>
      <c r="I2" s="64"/>
      <c r="J2" s="64"/>
      <c r="K2" s="77">
        <v>3</v>
      </c>
      <c r="L2" s="77">
        <v>578</v>
      </c>
      <c r="M2" s="78">
        <v>192.66666666666666</v>
      </c>
      <c r="N2" s="79">
        <v>2</v>
      </c>
      <c r="O2" s="80">
        <v>194.66666666666666</v>
      </c>
    </row>
    <row r="4" spans="1:17" x14ac:dyDescent="0.25">
      <c r="K4" s="8">
        <f>SUM(K2:K3)</f>
        <v>3</v>
      </c>
      <c r="L4" s="8">
        <f>SUM(L2:L3)</f>
        <v>578</v>
      </c>
      <c r="M4" s="11">
        <f>SUM(L4/K4)</f>
        <v>192.66666666666666</v>
      </c>
      <c r="N4" s="8">
        <f>SUM(N2:N3)</f>
        <v>2</v>
      </c>
      <c r="O4" s="11">
        <f>SUM(M4+N4)</f>
        <v>194.66666666666666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H2:J2" name="Range1_3_11_1"/>
    <protectedRange algorithmName="SHA-512" hashValue="ON39YdpmFHfN9f47KpiRvqrKx0V9+erV1CNkpWzYhW/Qyc6aT8rEyCrvauWSYGZK2ia3o7vd3akF07acHAFpOA==" saltValue="yVW9XmDwTqEnmpSGai0KYg==" spinCount="100000" sqref="B2" name="Range1_2_1_1"/>
    <protectedRange algorithmName="SHA-512" hashValue="ON39YdpmFHfN9f47KpiRvqrKx0V9+erV1CNkpWzYhW/Qyc6aT8rEyCrvauWSYGZK2ia3o7vd3akF07acHAFpOA==" saltValue="yVW9XmDwTqEnmpSGai0KYg==" spinCount="100000" sqref="E2:G2" name="Range1_3_1_1_1"/>
  </protectedRanges>
  <hyperlinks>
    <hyperlink ref="Q1" location="'National Rankings'!A1" display="Back to Ranking" xr:uid="{E0F1AB02-DD35-4767-8795-091A0ED7B478}"/>
  </hyperlink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4F523-7D24-487E-ABDE-B6E8AF3649A6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34" t="s">
        <v>150</v>
      </c>
      <c r="C2" s="75">
        <v>45062</v>
      </c>
      <c r="D2" s="76" t="s">
        <v>34</v>
      </c>
      <c r="E2" s="64">
        <v>188</v>
      </c>
      <c r="F2" s="64">
        <v>190</v>
      </c>
      <c r="G2" s="64">
        <v>195</v>
      </c>
      <c r="H2" s="64">
        <v>188</v>
      </c>
      <c r="I2" s="64"/>
      <c r="J2" s="64"/>
      <c r="K2" s="77">
        <v>4</v>
      </c>
      <c r="L2" s="77">
        <v>761</v>
      </c>
      <c r="M2" s="78">
        <v>190.25</v>
      </c>
      <c r="N2" s="79">
        <v>4</v>
      </c>
      <c r="O2" s="80">
        <v>194.25</v>
      </c>
    </row>
    <row r="3" spans="1:17" x14ac:dyDescent="0.25">
      <c r="A3" s="12" t="s">
        <v>41</v>
      </c>
      <c r="B3" s="34" t="s">
        <v>150</v>
      </c>
      <c r="C3" s="75">
        <v>45074</v>
      </c>
      <c r="D3" s="76" t="s">
        <v>34</v>
      </c>
      <c r="E3" s="64">
        <v>187</v>
      </c>
      <c r="F3" s="64">
        <v>189</v>
      </c>
      <c r="G3" s="64">
        <v>186</v>
      </c>
      <c r="H3" s="64">
        <v>181</v>
      </c>
      <c r="I3" s="64"/>
      <c r="J3" s="64"/>
      <c r="K3" s="77">
        <v>4</v>
      </c>
      <c r="L3" s="77">
        <v>743</v>
      </c>
      <c r="M3" s="78">
        <v>185.75</v>
      </c>
      <c r="N3" s="79">
        <v>2</v>
      </c>
      <c r="O3" s="80">
        <v>187.75</v>
      </c>
    </row>
    <row r="4" spans="1:17" x14ac:dyDescent="0.25">
      <c r="A4" s="12" t="s">
        <v>41</v>
      </c>
      <c r="B4" s="34" t="s">
        <v>150</v>
      </c>
      <c r="C4" s="75">
        <v>45088</v>
      </c>
      <c r="D4" s="76" t="s">
        <v>34</v>
      </c>
      <c r="E4" s="64">
        <v>188</v>
      </c>
      <c r="F4" s="64">
        <v>187</v>
      </c>
      <c r="G4" s="64">
        <v>188</v>
      </c>
      <c r="H4" s="64">
        <v>192</v>
      </c>
      <c r="I4" s="64">
        <v>189</v>
      </c>
      <c r="J4" s="64">
        <v>188</v>
      </c>
      <c r="K4" s="77">
        <v>6</v>
      </c>
      <c r="L4" s="77">
        <v>1132</v>
      </c>
      <c r="M4" s="78">
        <v>188.66666666666666</v>
      </c>
      <c r="N4" s="79">
        <v>4</v>
      </c>
      <c r="O4" s="80">
        <v>192.66666666666666</v>
      </c>
    </row>
    <row r="6" spans="1:17" x14ac:dyDescent="0.25">
      <c r="K6" s="8">
        <f>SUM(K2:K5)</f>
        <v>14</v>
      </c>
      <c r="L6" s="8">
        <f>SUM(L2:L5)</f>
        <v>2636</v>
      </c>
      <c r="M6" s="7">
        <f>SUM(L6/K6)</f>
        <v>188.28571428571428</v>
      </c>
      <c r="N6" s="8">
        <f>SUM(N2:N5)</f>
        <v>10</v>
      </c>
      <c r="O6" s="11">
        <f>SUM(M6+N6)</f>
        <v>198.28571428571428</v>
      </c>
    </row>
  </sheetData>
  <protectedRanges>
    <protectedRange algorithmName="SHA-512" hashValue="ON39YdpmFHfN9f47KpiRvqrKx0V9+erV1CNkpWzYhW/Qyc6aT8rEyCrvauWSYGZK2ia3o7vd3akF07acHAFpOA==" saltValue="yVW9XmDwTqEnmpSGai0KYg==" spinCount="100000" sqref="B2:D2 B3:D3" name="Range1_8"/>
    <protectedRange algorithmName="SHA-512" hashValue="ON39YdpmFHfN9f47KpiRvqrKx0V9+erV1CNkpWzYhW/Qyc6aT8rEyCrvauWSYGZK2ia3o7vd3akF07acHAFpOA==" saltValue="yVW9XmDwTqEnmpSGai0KYg==" spinCount="100000" sqref="E2:J2 E3:J3" name="Range1_3_2"/>
  </protectedRanges>
  <hyperlinks>
    <hyperlink ref="Q1" location="'National Rankings'!A1" display="Back to Ranking" xr:uid="{D91ABFCC-9208-49BE-98A7-4A813D2484C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587209-859C-4CB3-8700-270434910A7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0E698-75BD-4E9C-87B5-747D612E7956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34" t="s">
        <v>225</v>
      </c>
      <c r="C2" s="75">
        <v>45115</v>
      </c>
      <c r="D2" s="76" t="s">
        <v>70</v>
      </c>
      <c r="E2" s="64">
        <v>187</v>
      </c>
      <c r="F2" s="64">
        <v>191</v>
      </c>
      <c r="G2" s="64">
        <v>188</v>
      </c>
      <c r="H2" s="64">
        <v>194</v>
      </c>
      <c r="I2" s="64"/>
      <c r="J2" s="64"/>
      <c r="K2" s="77">
        <v>4</v>
      </c>
      <c r="L2" s="77">
        <v>760</v>
      </c>
      <c r="M2" s="78">
        <v>190</v>
      </c>
      <c r="N2" s="79">
        <v>2</v>
      </c>
      <c r="O2" s="80">
        <v>192</v>
      </c>
    </row>
    <row r="4" spans="1:17" x14ac:dyDescent="0.25">
      <c r="K4" s="8">
        <f>SUM(K2:K3)</f>
        <v>4</v>
      </c>
      <c r="L4" s="8">
        <f>SUM(L2:L3)</f>
        <v>760</v>
      </c>
      <c r="M4" s="7">
        <f>SUM(L4/K4)</f>
        <v>190</v>
      </c>
      <c r="N4" s="8">
        <f>SUM(N2:N3)</f>
        <v>2</v>
      </c>
      <c r="O4" s="11">
        <f>SUM(M4+N4)</f>
        <v>192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1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E2:H2" name="Range1_3_3_1"/>
  </protectedRanges>
  <hyperlinks>
    <hyperlink ref="Q1" location="'National Rankings'!A1" display="Back to Ranking" xr:uid="{4BBA69F5-AA96-4856-83D4-6A60758D022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ECF0788-7651-4873-B6D3-F47364E86DF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77012-09E9-4DF9-B90A-AB53408BF96B}">
  <dimension ref="A1:Q5"/>
  <sheetViews>
    <sheetView workbookViewId="0">
      <selection activeCell="K6" sqref="K6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63" t="s">
        <v>41</v>
      </c>
      <c r="B2" s="34" t="s">
        <v>156</v>
      </c>
      <c r="C2" s="75">
        <v>45066</v>
      </c>
      <c r="D2" s="76" t="s">
        <v>163</v>
      </c>
      <c r="E2" s="64">
        <v>196</v>
      </c>
      <c r="F2" s="64">
        <v>197.01</v>
      </c>
      <c r="G2" s="64">
        <v>197</v>
      </c>
      <c r="H2" s="64">
        <v>199</v>
      </c>
      <c r="I2" s="64"/>
      <c r="J2" s="64"/>
      <c r="K2" s="77">
        <v>4</v>
      </c>
      <c r="L2" s="77">
        <v>789.01</v>
      </c>
      <c r="M2" s="78">
        <v>197.2525</v>
      </c>
      <c r="N2" s="79">
        <v>9</v>
      </c>
      <c r="O2" s="80">
        <v>206.2525</v>
      </c>
    </row>
    <row r="3" spans="1:17" x14ac:dyDescent="0.25">
      <c r="A3" s="12" t="s">
        <v>41</v>
      </c>
      <c r="B3" s="13" t="s">
        <v>156</v>
      </c>
      <c r="C3" s="14">
        <v>45157</v>
      </c>
      <c r="D3" s="15" t="s">
        <v>163</v>
      </c>
      <c r="E3" s="16">
        <v>198</v>
      </c>
      <c r="F3" s="16">
        <v>195</v>
      </c>
      <c r="G3" s="16">
        <v>195</v>
      </c>
      <c r="H3" s="16">
        <v>197</v>
      </c>
      <c r="I3" s="16">
        <v>195</v>
      </c>
      <c r="J3" s="16">
        <v>195</v>
      </c>
      <c r="K3" s="19">
        <v>6</v>
      </c>
      <c r="L3" s="19">
        <v>1175</v>
      </c>
      <c r="M3" s="20">
        <v>195.83333333333334</v>
      </c>
      <c r="N3" s="21">
        <v>18</v>
      </c>
      <c r="O3" s="22">
        <v>213.83333333333334</v>
      </c>
    </row>
    <row r="5" spans="1:17" x14ac:dyDescent="0.25">
      <c r="K5" s="8">
        <f>SUM(K2:K4)</f>
        <v>10</v>
      </c>
      <c r="L5" s="8">
        <f>SUM(L2:L4)</f>
        <v>1964.01</v>
      </c>
      <c r="M5" s="11">
        <f>SUM(L5/K5)</f>
        <v>196.40100000000001</v>
      </c>
      <c r="N5" s="8">
        <f>SUM(N2:N4)</f>
        <v>27</v>
      </c>
      <c r="O5" s="11">
        <f>SUM(M5+N5)</f>
        <v>223.40100000000001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2" name="Range1_2_2_1"/>
  </protectedRanges>
  <conditionalFormatting sqref="I2">
    <cfRule type="top10" dxfId="170" priority="1" rank="1"/>
  </conditionalFormatting>
  <conditionalFormatting sqref="J2">
    <cfRule type="top10" dxfId="169" priority="2" rank="1"/>
  </conditionalFormatting>
  <hyperlinks>
    <hyperlink ref="Q1" location="'National Rankings'!A1" display="Back to Ranking" xr:uid="{10D8D798-AA16-4B4B-A9AE-9FE5591E6379}"/>
  </hyperlink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3DF3D-5AD7-469A-9C22-587CBC043010}">
  <dimension ref="A1:Q8"/>
  <sheetViews>
    <sheetView workbookViewId="0">
      <selection activeCell="K9" sqref="K9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34" t="s">
        <v>184</v>
      </c>
      <c r="C2" s="75">
        <v>45069</v>
      </c>
      <c r="D2" s="76" t="s">
        <v>146</v>
      </c>
      <c r="E2" s="64">
        <v>196</v>
      </c>
      <c r="F2" s="64">
        <v>199</v>
      </c>
      <c r="G2" s="64">
        <v>199</v>
      </c>
      <c r="H2" s="64"/>
      <c r="I2" s="64"/>
      <c r="J2" s="64"/>
      <c r="K2" s="77">
        <v>3</v>
      </c>
      <c r="L2" s="77">
        <v>594</v>
      </c>
      <c r="M2" s="78">
        <v>198</v>
      </c>
      <c r="N2" s="79">
        <v>2</v>
      </c>
      <c r="O2" s="80">
        <v>200</v>
      </c>
    </row>
    <row r="3" spans="1:17" x14ac:dyDescent="0.25">
      <c r="A3" s="12" t="s">
        <v>28</v>
      </c>
      <c r="B3" s="13" t="s">
        <v>184</v>
      </c>
      <c r="C3" s="14">
        <v>45143</v>
      </c>
      <c r="D3" s="15" t="s">
        <v>122</v>
      </c>
      <c r="E3" s="16">
        <v>196</v>
      </c>
      <c r="F3" s="16">
        <v>197</v>
      </c>
      <c r="G3" s="16">
        <v>196</v>
      </c>
      <c r="H3" s="16">
        <v>197.001</v>
      </c>
      <c r="I3" s="16"/>
      <c r="J3" s="16"/>
      <c r="K3" s="19">
        <v>4</v>
      </c>
      <c r="L3" s="19">
        <v>786.00099999999998</v>
      </c>
      <c r="M3" s="20">
        <v>196.50024999999999</v>
      </c>
      <c r="N3" s="21">
        <v>3</v>
      </c>
      <c r="O3" s="22">
        <v>199.50024999999999</v>
      </c>
    </row>
    <row r="4" spans="1:17" x14ac:dyDescent="0.25">
      <c r="A4" s="12" t="s">
        <v>28</v>
      </c>
      <c r="B4" s="13" t="s">
        <v>184</v>
      </c>
      <c r="C4" s="14">
        <v>45171</v>
      </c>
      <c r="D4" s="15" t="s">
        <v>138</v>
      </c>
      <c r="E4" s="45">
        <v>200</v>
      </c>
      <c r="F4" s="16">
        <v>198</v>
      </c>
      <c r="G4" s="16">
        <v>198</v>
      </c>
      <c r="H4" s="45">
        <v>200.001</v>
      </c>
      <c r="I4" s="16">
        <v>199</v>
      </c>
      <c r="J4" s="16">
        <v>198</v>
      </c>
      <c r="K4" s="19">
        <v>6</v>
      </c>
      <c r="L4" s="19">
        <v>1193.001</v>
      </c>
      <c r="M4" s="20">
        <v>198.83349999999999</v>
      </c>
      <c r="N4" s="21">
        <v>12</v>
      </c>
      <c r="O4" s="22">
        <v>210.83349999999999</v>
      </c>
    </row>
    <row r="5" spans="1:17" x14ac:dyDescent="0.25">
      <c r="A5" s="12" t="s">
        <v>41</v>
      </c>
      <c r="B5" s="13" t="s">
        <v>184</v>
      </c>
      <c r="C5" s="14">
        <v>45213</v>
      </c>
      <c r="D5" s="15" t="s">
        <v>122</v>
      </c>
      <c r="E5" s="16">
        <v>198</v>
      </c>
      <c r="F5" s="16">
        <v>199</v>
      </c>
      <c r="G5" s="16">
        <v>199</v>
      </c>
      <c r="H5" s="16">
        <v>199</v>
      </c>
      <c r="I5" s="16">
        <v>196</v>
      </c>
      <c r="J5" s="45">
        <v>200.001</v>
      </c>
      <c r="K5" s="19">
        <v>6</v>
      </c>
      <c r="L5" s="19">
        <v>1191.001</v>
      </c>
      <c r="M5" s="20">
        <v>198.50016666666667</v>
      </c>
      <c r="N5" s="21">
        <v>18</v>
      </c>
      <c r="O5" s="22">
        <v>216.50016666666667</v>
      </c>
    </row>
    <row r="6" spans="1:17" x14ac:dyDescent="0.25">
      <c r="A6" s="12" t="s">
        <v>41</v>
      </c>
      <c r="B6" s="13" t="s">
        <v>184</v>
      </c>
      <c r="C6" s="14">
        <v>45234</v>
      </c>
      <c r="D6" s="15" t="s">
        <v>122</v>
      </c>
      <c r="E6" s="16">
        <v>196</v>
      </c>
      <c r="F6" s="16">
        <v>196</v>
      </c>
      <c r="G6" s="16">
        <v>196</v>
      </c>
      <c r="H6" s="16">
        <v>197</v>
      </c>
      <c r="I6" s="16"/>
      <c r="J6" s="16"/>
      <c r="K6" s="19">
        <v>4</v>
      </c>
      <c r="L6" s="19">
        <v>785</v>
      </c>
      <c r="M6" s="20">
        <v>196.25</v>
      </c>
      <c r="N6" s="21">
        <v>13</v>
      </c>
      <c r="O6" s="22">
        <v>209.25</v>
      </c>
    </row>
    <row r="8" spans="1:17" x14ac:dyDescent="0.25">
      <c r="K8" s="8">
        <f>SUM(K2:K7)</f>
        <v>23</v>
      </c>
      <c r="L8" s="8">
        <f>SUM(L2:L7)</f>
        <v>4549.0029999999997</v>
      </c>
      <c r="M8" s="11">
        <f>SUM(L8/K8)</f>
        <v>197.78273913043478</v>
      </c>
      <c r="N8" s="8">
        <f>SUM(N2:N7)</f>
        <v>48</v>
      </c>
      <c r="O8" s="11">
        <f>SUM(M8+N8)</f>
        <v>245.78273913043478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H2:J2" name="Range1_3_11_1"/>
    <protectedRange algorithmName="SHA-512" hashValue="ON39YdpmFHfN9f47KpiRvqrKx0V9+erV1CNkpWzYhW/Qyc6aT8rEyCrvauWSYGZK2ia3o7vd3akF07acHAFpOA==" saltValue="yVW9XmDwTqEnmpSGai0KYg==" spinCount="100000" sqref="B2" name="Range1_2_1_1"/>
    <protectedRange algorithmName="SHA-512" hashValue="ON39YdpmFHfN9f47KpiRvqrKx0V9+erV1CNkpWzYhW/Qyc6aT8rEyCrvauWSYGZK2ia3o7vd3akF07acHAFpOA==" saltValue="yVW9XmDwTqEnmpSGai0KYg==" spinCount="100000" sqref="E2:G2" name="Range1_3_1_1_1"/>
    <protectedRange algorithmName="SHA-512" hashValue="ON39YdpmFHfN9f47KpiRvqrKx0V9+erV1CNkpWzYhW/Qyc6aT8rEyCrvauWSYGZK2ia3o7vd3akF07acHAFpOA==" saltValue="yVW9XmDwTqEnmpSGai0KYg==" spinCount="100000" sqref="I3:J3 B3:C3" name="Range1_59"/>
    <protectedRange algorithmName="SHA-512" hashValue="ON39YdpmFHfN9f47KpiRvqrKx0V9+erV1CNkpWzYhW/Qyc6aT8rEyCrvauWSYGZK2ia3o7vd3akF07acHAFpOA==" saltValue="yVW9XmDwTqEnmpSGai0KYg==" spinCount="100000" sqref="D3" name="Range1_1_25"/>
    <protectedRange algorithmName="SHA-512" hashValue="ON39YdpmFHfN9f47KpiRvqrKx0V9+erV1CNkpWzYhW/Qyc6aT8rEyCrvauWSYGZK2ia3o7vd3akF07acHAFpOA==" saltValue="yVW9XmDwTqEnmpSGai0KYg==" spinCount="100000" sqref="E3:H3" name="Range1_3_17"/>
    <protectedRange algorithmName="SHA-512" hashValue="ON39YdpmFHfN9f47KpiRvqrKx0V9+erV1CNkpWzYhW/Qyc6aT8rEyCrvauWSYGZK2ia3o7vd3akF07acHAFpOA==" saltValue="yVW9XmDwTqEnmpSGai0KYg==" spinCount="100000" sqref="I4:J4 B4:C4" name="Range1_69"/>
    <protectedRange algorithmName="SHA-512" hashValue="ON39YdpmFHfN9f47KpiRvqrKx0V9+erV1CNkpWzYhW/Qyc6aT8rEyCrvauWSYGZK2ia3o7vd3akF07acHAFpOA==" saltValue="yVW9XmDwTqEnmpSGai0KYg==" spinCount="100000" sqref="D4" name="Range1_1_33"/>
    <protectedRange algorithmName="SHA-512" hashValue="ON39YdpmFHfN9f47KpiRvqrKx0V9+erV1CNkpWzYhW/Qyc6aT8rEyCrvauWSYGZK2ia3o7vd3akF07acHAFpOA==" saltValue="yVW9XmDwTqEnmpSGai0KYg==" spinCount="100000" sqref="E4:H4" name="Range1_3_19"/>
  </protectedRanges>
  <hyperlinks>
    <hyperlink ref="Q1" location="'National Rankings'!A1" display="Back to Ranking" xr:uid="{2B1F6CA5-FE20-4B34-9B9F-F647FCD7A073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89992-BE60-47EA-BA22-0F7E3E4FC501}">
  <dimension ref="A1:Q11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137</v>
      </c>
      <c r="C2" s="14">
        <v>45055</v>
      </c>
      <c r="D2" s="15" t="s">
        <v>138</v>
      </c>
      <c r="E2" s="16">
        <v>190</v>
      </c>
      <c r="F2" s="16">
        <v>191</v>
      </c>
      <c r="G2" s="16">
        <v>196</v>
      </c>
      <c r="H2" s="16"/>
      <c r="I2" s="16"/>
      <c r="J2" s="16"/>
      <c r="K2" s="19">
        <v>3</v>
      </c>
      <c r="L2" s="19">
        <v>577</v>
      </c>
      <c r="M2" s="20">
        <v>192.33333333333334</v>
      </c>
      <c r="N2" s="21">
        <v>2</v>
      </c>
      <c r="O2" s="22">
        <v>194.33333333333334</v>
      </c>
    </row>
    <row r="3" spans="1:17" x14ac:dyDescent="0.25">
      <c r="A3" s="63" t="s">
        <v>41</v>
      </c>
      <c r="B3" s="34" t="s">
        <v>137</v>
      </c>
      <c r="C3" s="75">
        <v>45083</v>
      </c>
      <c r="D3" s="76" t="s">
        <v>146</v>
      </c>
      <c r="E3" s="64">
        <v>197</v>
      </c>
      <c r="F3" s="64">
        <v>197</v>
      </c>
      <c r="G3" s="64">
        <v>164</v>
      </c>
      <c r="H3" s="64"/>
      <c r="I3" s="64"/>
      <c r="J3" s="64"/>
      <c r="K3" s="77">
        <v>3</v>
      </c>
      <c r="L3" s="77">
        <v>558</v>
      </c>
      <c r="M3" s="78">
        <v>186</v>
      </c>
      <c r="N3" s="79">
        <v>2</v>
      </c>
      <c r="O3" s="80">
        <v>188</v>
      </c>
    </row>
    <row r="4" spans="1:17" x14ac:dyDescent="0.25">
      <c r="A4" s="12" t="s">
        <v>41</v>
      </c>
      <c r="B4" s="34" t="s">
        <v>137</v>
      </c>
      <c r="C4" s="75">
        <v>45097</v>
      </c>
      <c r="D4" s="76" t="s">
        <v>146</v>
      </c>
      <c r="E4" s="64">
        <v>193.00200000000001</v>
      </c>
      <c r="F4" s="64">
        <v>192</v>
      </c>
      <c r="G4" s="64">
        <v>194</v>
      </c>
      <c r="H4" s="64"/>
      <c r="I4" s="64"/>
      <c r="J4" s="64"/>
      <c r="K4" s="77">
        <v>3</v>
      </c>
      <c r="L4" s="77">
        <v>579.00199999999995</v>
      </c>
      <c r="M4" s="78">
        <v>193.00066666666666</v>
      </c>
      <c r="N4" s="79">
        <v>5</v>
      </c>
      <c r="O4" s="80">
        <v>198.00066666666666</v>
      </c>
    </row>
    <row r="5" spans="1:17" x14ac:dyDescent="0.25">
      <c r="A5" s="12" t="s">
        <v>41</v>
      </c>
      <c r="B5" s="13" t="s">
        <v>137</v>
      </c>
      <c r="C5" s="14">
        <v>45111</v>
      </c>
      <c r="D5" s="15" t="s">
        <v>146</v>
      </c>
      <c r="E5" s="16">
        <v>174</v>
      </c>
      <c r="F5" s="16">
        <v>190</v>
      </c>
      <c r="G5" s="16">
        <v>191</v>
      </c>
      <c r="H5" s="16">
        <v>189</v>
      </c>
      <c r="I5" s="16"/>
      <c r="J5" s="16"/>
      <c r="K5" s="19">
        <v>4</v>
      </c>
      <c r="L5" s="19">
        <v>744</v>
      </c>
      <c r="M5" s="20">
        <v>186</v>
      </c>
      <c r="N5" s="21">
        <v>2</v>
      </c>
      <c r="O5" s="22">
        <v>188</v>
      </c>
    </row>
    <row r="6" spans="1:17" x14ac:dyDescent="0.25">
      <c r="A6" s="12" t="s">
        <v>41</v>
      </c>
      <c r="B6" s="13" t="s">
        <v>137</v>
      </c>
      <c r="C6" s="14">
        <v>45115</v>
      </c>
      <c r="D6" s="15" t="s">
        <v>146</v>
      </c>
      <c r="E6" s="16">
        <v>191</v>
      </c>
      <c r="F6" s="16">
        <v>185</v>
      </c>
      <c r="G6" s="16">
        <v>181</v>
      </c>
      <c r="H6" s="16">
        <v>179</v>
      </c>
      <c r="I6" s="16">
        <v>183</v>
      </c>
      <c r="J6" s="16">
        <v>183</v>
      </c>
      <c r="K6" s="19">
        <v>6</v>
      </c>
      <c r="L6" s="19">
        <v>1102</v>
      </c>
      <c r="M6" s="20">
        <v>183.66666666666666</v>
      </c>
      <c r="N6" s="21">
        <v>4</v>
      </c>
      <c r="O6" s="22">
        <v>187.66666666666666</v>
      </c>
    </row>
    <row r="7" spans="1:17" x14ac:dyDescent="0.25">
      <c r="A7" s="12" t="s">
        <v>41</v>
      </c>
      <c r="B7" s="13" t="s">
        <v>137</v>
      </c>
      <c r="C7" s="14">
        <v>45118</v>
      </c>
      <c r="D7" s="15" t="s">
        <v>146</v>
      </c>
      <c r="E7" s="16">
        <v>186</v>
      </c>
      <c r="F7" s="16">
        <v>192</v>
      </c>
      <c r="G7" s="16">
        <v>188</v>
      </c>
      <c r="H7" s="16"/>
      <c r="I7" s="16"/>
      <c r="J7" s="16"/>
      <c r="K7" s="19">
        <v>3</v>
      </c>
      <c r="L7" s="19">
        <v>566</v>
      </c>
      <c r="M7" s="20">
        <v>188.66666666666666</v>
      </c>
      <c r="N7" s="21">
        <v>2</v>
      </c>
      <c r="O7" s="22">
        <v>190.66666666666666</v>
      </c>
    </row>
    <row r="8" spans="1:17" x14ac:dyDescent="0.25">
      <c r="A8" s="12" t="s">
        <v>41</v>
      </c>
      <c r="B8" s="13" t="s">
        <v>137</v>
      </c>
      <c r="C8" s="14">
        <v>45132</v>
      </c>
      <c r="D8" s="15" t="s">
        <v>146</v>
      </c>
      <c r="E8" s="16">
        <v>197.001</v>
      </c>
      <c r="F8" s="16">
        <v>193</v>
      </c>
      <c r="G8" s="16">
        <v>195</v>
      </c>
      <c r="H8" s="16"/>
      <c r="I8" s="16"/>
      <c r="J8" s="16"/>
      <c r="K8" s="19">
        <v>3</v>
      </c>
      <c r="L8" s="19">
        <v>585.00099999999998</v>
      </c>
      <c r="M8" s="20">
        <v>195.00033333333332</v>
      </c>
      <c r="N8" s="21">
        <v>5</v>
      </c>
      <c r="O8" s="22">
        <v>200.00033333333332</v>
      </c>
    </row>
    <row r="9" spans="1:17" x14ac:dyDescent="0.25">
      <c r="A9" s="12" t="s">
        <v>41</v>
      </c>
      <c r="B9" s="13" t="s">
        <v>137</v>
      </c>
      <c r="C9" s="14">
        <v>45139</v>
      </c>
      <c r="D9" s="15" t="s">
        <v>146</v>
      </c>
      <c r="E9" s="16">
        <v>198</v>
      </c>
      <c r="F9" s="16">
        <v>194</v>
      </c>
      <c r="G9" s="16">
        <v>192</v>
      </c>
      <c r="H9" s="16"/>
      <c r="I9" s="16"/>
      <c r="J9" s="16"/>
      <c r="K9" s="19">
        <v>3</v>
      </c>
      <c r="L9" s="19">
        <v>584</v>
      </c>
      <c r="M9" s="20">
        <v>194.66666666666666</v>
      </c>
      <c r="N9" s="21">
        <v>4</v>
      </c>
      <c r="O9" s="22">
        <v>198.66666666666666</v>
      </c>
    </row>
    <row r="11" spans="1:17" x14ac:dyDescent="0.25">
      <c r="K11" s="8">
        <f>SUM(K2:K10)</f>
        <v>28</v>
      </c>
      <c r="L11" s="8">
        <f>SUM(L2:L10)</f>
        <v>5295.0030000000006</v>
      </c>
      <c r="M11" s="11">
        <f>SUM(L11/K11)</f>
        <v>189.10725000000002</v>
      </c>
      <c r="N11" s="8">
        <f>SUM(N2:N10)</f>
        <v>26</v>
      </c>
      <c r="O11" s="11">
        <f>SUM(M11+N11)</f>
        <v>215.10725000000002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4:C4" name="Range1_9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E4:J4" name="Range1_3_2"/>
    <protectedRange algorithmName="SHA-512" hashValue="ON39YdpmFHfN9f47KpiRvqrKx0V9+erV1CNkpWzYhW/Qyc6aT8rEyCrvauWSYGZK2ia3o7vd3akF07acHAFpOA==" saltValue="yVW9XmDwTqEnmpSGai0KYg==" spinCount="100000" sqref="B5:C6" name="Range1_46"/>
    <protectedRange algorithmName="SHA-512" hashValue="ON39YdpmFHfN9f47KpiRvqrKx0V9+erV1CNkpWzYhW/Qyc6aT8rEyCrvauWSYGZK2ia3o7vd3akF07acHAFpOA==" saltValue="yVW9XmDwTqEnmpSGai0KYg==" spinCount="100000" sqref="D5:D6" name="Range1_1_15"/>
    <protectedRange algorithmName="SHA-512" hashValue="ON39YdpmFHfN9f47KpiRvqrKx0V9+erV1CNkpWzYhW/Qyc6aT8rEyCrvauWSYGZK2ia3o7vd3akF07acHAFpOA==" saltValue="yVW9XmDwTqEnmpSGai0KYg==" spinCount="100000" sqref="H5:J6" name="Range1_3_15"/>
    <protectedRange algorithmName="SHA-512" hashValue="ON39YdpmFHfN9f47KpiRvqrKx0V9+erV1CNkpWzYhW/Qyc6aT8rEyCrvauWSYGZK2ia3o7vd3akF07acHAFpOA==" saltValue="yVW9XmDwTqEnmpSGai0KYg==" spinCount="100000" sqref="E5:G6" name="Range1_3_1_3"/>
  </protectedRanges>
  <hyperlinks>
    <hyperlink ref="Q1" location="'National Rankings'!A1" display="Back to Ranking" xr:uid="{246D0B4B-2EF7-4C55-8B24-C3BEB8D8BD3C}"/>
  </hyperlink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52E25-DAD2-4C30-A740-9C26AB036C54}">
  <sheetPr codeName="Sheet104"/>
  <dimension ref="A1:Q15"/>
  <sheetViews>
    <sheetView workbookViewId="0">
      <selection activeCell="K16" sqref="K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28</v>
      </c>
      <c r="B2" s="34" t="s">
        <v>65</v>
      </c>
      <c r="C2" s="14">
        <v>45017</v>
      </c>
      <c r="D2" s="15" t="s">
        <v>35</v>
      </c>
      <c r="E2" s="16">
        <v>197</v>
      </c>
      <c r="F2" s="16">
        <v>198</v>
      </c>
      <c r="G2" s="16">
        <v>198</v>
      </c>
      <c r="H2" s="16">
        <v>192</v>
      </c>
      <c r="I2" s="16"/>
      <c r="J2" s="16"/>
      <c r="K2" s="19">
        <v>4</v>
      </c>
      <c r="L2" s="19">
        <v>785</v>
      </c>
      <c r="M2" s="20">
        <v>196.25</v>
      </c>
      <c r="N2" s="21">
        <v>2</v>
      </c>
      <c r="O2" s="22">
        <v>198.25</v>
      </c>
    </row>
    <row r="3" spans="1:17" x14ac:dyDescent="0.25">
      <c r="A3" s="12" t="s">
        <v>41</v>
      </c>
      <c r="B3" s="34" t="s">
        <v>65</v>
      </c>
      <c r="C3" s="75">
        <v>45052</v>
      </c>
      <c r="D3" s="76" t="s">
        <v>35</v>
      </c>
      <c r="E3" s="64">
        <v>198</v>
      </c>
      <c r="F3" s="64">
        <v>199</v>
      </c>
      <c r="G3" s="64">
        <v>197</v>
      </c>
      <c r="H3" s="64">
        <v>194</v>
      </c>
      <c r="I3" s="64"/>
      <c r="J3" s="64"/>
      <c r="K3" s="77">
        <v>4</v>
      </c>
      <c r="L3" s="77">
        <v>788</v>
      </c>
      <c r="M3" s="78">
        <v>197</v>
      </c>
      <c r="N3" s="79">
        <v>2</v>
      </c>
      <c r="O3" s="80">
        <v>199</v>
      </c>
    </row>
    <row r="4" spans="1:17" x14ac:dyDescent="0.25">
      <c r="A4" s="63" t="s">
        <v>41</v>
      </c>
      <c r="B4" s="34" t="s">
        <v>65</v>
      </c>
      <c r="C4" s="75">
        <v>45080</v>
      </c>
      <c r="D4" s="76" t="s">
        <v>35</v>
      </c>
      <c r="E4" s="64">
        <v>197.01</v>
      </c>
      <c r="F4" s="64">
        <v>195</v>
      </c>
      <c r="G4" s="64">
        <v>195</v>
      </c>
      <c r="H4" s="64">
        <v>196</v>
      </c>
      <c r="I4" s="64"/>
      <c r="J4" s="64"/>
      <c r="K4" s="77">
        <v>4</v>
      </c>
      <c r="L4" s="77">
        <v>783.01</v>
      </c>
      <c r="M4" s="78">
        <v>195.7525</v>
      </c>
      <c r="N4" s="79">
        <v>5</v>
      </c>
      <c r="O4" s="80">
        <v>200.7525</v>
      </c>
    </row>
    <row r="5" spans="1:17" x14ac:dyDescent="0.25">
      <c r="A5" s="12" t="s">
        <v>41</v>
      </c>
      <c r="B5" s="13" t="s">
        <v>65</v>
      </c>
      <c r="C5" s="14">
        <v>45087</v>
      </c>
      <c r="D5" s="15" t="s">
        <v>70</v>
      </c>
      <c r="E5" s="16">
        <v>198</v>
      </c>
      <c r="F5" s="16">
        <v>196</v>
      </c>
      <c r="G5" s="16">
        <v>193</v>
      </c>
      <c r="H5" s="16">
        <v>196</v>
      </c>
      <c r="I5" s="16"/>
      <c r="J5" s="16"/>
      <c r="K5" s="19">
        <v>4</v>
      </c>
      <c r="L5" s="19">
        <v>783</v>
      </c>
      <c r="M5" s="20">
        <v>195.75</v>
      </c>
      <c r="N5" s="21">
        <v>2</v>
      </c>
      <c r="O5" s="22">
        <v>197.75</v>
      </c>
    </row>
    <row r="6" spans="1:17" x14ac:dyDescent="0.25">
      <c r="A6" s="63" t="s">
        <v>41</v>
      </c>
      <c r="B6" s="13" t="s">
        <v>65</v>
      </c>
      <c r="C6" s="14">
        <v>45108</v>
      </c>
      <c r="D6" s="15" t="s">
        <v>35</v>
      </c>
      <c r="E6" s="16">
        <v>196</v>
      </c>
      <c r="F6" s="16">
        <v>199</v>
      </c>
      <c r="G6" s="16">
        <v>197</v>
      </c>
      <c r="H6" s="16">
        <v>197</v>
      </c>
      <c r="I6" s="16"/>
      <c r="J6" s="16"/>
      <c r="K6" s="19">
        <v>4</v>
      </c>
      <c r="L6" s="19">
        <v>789</v>
      </c>
      <c r="M6" s="20">
        <v>197.25</v>
      </c>
      <c r="N6" s="21">
        <v>7</v>
      </c>
      <c r="O6" s="22">
        <v>204.25</v>
      </c>
    </row>
    <row r="7" spans="1:17" x14ac:dyDescent="0.25">
      <c r="A7" s="12" t="s">
        <v>28</v>
      </c>
      <c r="B7" s="13" t="s">
        <v>65</v>
      </c>
      <c r="C7" s="14">
        <v>45115</v>
      </c>
      <c r="D7" s="15" t="s">
        <v>70</v>
      </c>
      <c r="E7" s="16">
        <v>196</v>
      </c>
      <c r="F7" s="16">
        <v>189</v>
      </c>
      <c r="G7" s="16">
        <v>191</v>
      </c>
      <c r="H7" s="16">
        <v>194</v>
      </c>
      <c r="I7" s="16"/>
      <c r="J7" s="16"/>
      <c r="K7" s="19">
        <v>4</v>
      </c>
      <c r="L7" s="19">
        <v>770</v>
      </c>
      <c r="M7" s="20">
        <v>192.5</v>
      </c>
      <c r="N7" s="21">
        <v>2</v>
      </c>
      <c r="O7" s="22">
        <v>194.5</v>
      </c>
    </row>
    <row r="8" spans="1:17" x14ac:dyDescent="0.25">
      <c r="A8" s="12" t="s">
        <v>41</v>
      </c>
      <c r="B8" s="13" t="s">
        <v>65</v>
      </c>
      <c r="C8" s="14">
        <v>45143</v>
      </c>
      <c r="D8" s="15" t="s">
        <v>35</v>
      </c>
      <c r="E8" s="16">
        <v>171</v>
      </c>
      <c r="F8" s="16">
        <v>197</v>
      </c>
      <c r="G8" s="16">
        <v>192</v>
      </c>
      <c r="H8" s="16">
        <v>196</v>
      </c>
      <c r="I8" s="16"/>
      <c r="J8" s="16"/>
      <c r="K8" s="19">
        <v>4</v>
      </c>
      <c r="L8" s="19">
        <v>756</v>
      </c>
      <c r="M8" s="20">
        <v>189</v>
      </c>
      <c r="N8" s="21">
        <v>2</v>
      </c>
      <c r="O8" s="22">
        <v>191</v>
      </c>
    </row>
    <row r="9" spans="1:17" x14ac:dyDescent="0.25">
      <c r="A9" s="12" t="s">
        <v>41</v>
      </c>
      <c r="B9" s="13" t="s">
        <v>65</v>
      </c>
      <c r="C9" s="14">
        <v>45150</v>
      </c>
      <c r="D9" s="15" t="s">
        <v>70</v>
      </c>
      <c r="E9" s="16">
        <v>196</v>
      </c>
      <c r="F9" s="16">
        <v>194</v>
      </c>
      <c r="G9" s="16">
        <v>193</v>
      </c>
      <c r="H9" s="16">
        <v>197</v>
      </c>
      <c r="I9" s="16"/>
      <c r="J9" s="16"/>
      <c r="K9" s="19">
        <v>4</v>
      </c>
      <c r="L9" s="19">
        <v>780</v>
      </c>
      <c r="M9" s="20">
        <v>195</v>
      </c>
      <c r="N9" s="21">
        <v>2</v>
      </c>
      <c r="O9" s="22">
        <v>197</v>
      </c>
    </row>
    <row r="10" spans="1:17" x14ac:dyDescent="0.25">
      <c r="A10" s="12" t="s">
        <v>28</v>
      </c>
      <c r="B10" s="13" t="s">
        <v>65</v>
      </c>
      <c r="C10" s="14">
        <v>45171</v>
      </c>
      <c r="D10" s="15" t="s">
        <v>138</v>
      </c>
      <c r="E10" s="16">
        <v>194</v>
      </c>
      <c r="F10" s="16">
        <v>196</v>
      </c>
      <c r="G10" s="16">
        <v>194</v>
      </c>
      <c r="H10" s="16">
        <v>195</v>
      </c>
      <c r="I10" s="16">
        <v>197</v>
      </c>
      <c r="J10" s="16">
        <v>196</v>
      </c>
      <c r="K10" s="19">
        <v>6</v>
      </c>
      <c r="L10" s="19">
        <v>1172</v>
      </c>
      <c r="M10" s="20">
        <v>195.33333333333334</v>
      </c>
      <c r="N10" s="21">
        <v>4</v>
      </c>
      <c r="O10" s="22">
        <v>199.33333333333334</v>
      </c>
    </row>
    <row r="11" spans="1:17" x14ac:dyDescent="0.25">
      <c r="A11" s="12" t="s">
        <v>41</v>
      </c>
      <c r="B11" s="13" t="s">
        <v>65</v>
      </c>
      <c r="C11" s="14">
        <v>45185</v>
      </c>
      <c r="D11" s="15" t="s">
        <v>35</v>
      </c>
      <c r="E11" s="16">
        <v>193</v>
      </c>
      <c r="F11" s="16">
        <v>195</v>
      </c>
      <c r="G11" s="16">
        <v>193</v>
      </c>
      <c r="H11" s="16">
        <v>196</v>
      </c>
      <c r="I11" s="16"/>
      <c r="J11" s="16"/>
      <c r="K11" s="19">
        <v>4</v>
      </c>
      <c r="L11" s="19">
        <v>777</v>
      </c>
      <c r="M11" s="20">
        <v>194.25</v>
      </c>
      <c r="N11" s="21">
        <v>2</v>
      </c>
      <c r="O11" s="22">
        <v>196.25</v>
      </c>
    </row>
    <row r="12" spans="1:17" x14ac:dyDescent="0.25">
      <c r="A12" s="12" t="s">
        <v>41</v>
      </c>
      <c r="B12" s="13" t="s">
        <v>65</v>
      </c>
      <c r="C12" s="14">
        <v>45206</v>
      </c>
      <c r="D12" s="15" t="s">
        <v>35</v>
      </c>
      <c r="E12" s="16">
        <v>187</v>
      </c>
      <c r="F12" s="16">
        <v>192</v>
      </c>
      <c r="G12" s="16">
        <v>188</v>
      </c>
      <c r="H12" s="16">
        <v>193</v>
      </c>
      <c r="I12" s="16"/>
      <c r="J12" s="16"/>
      <c r="K12" s="19">
        <v>4</v>
      </c>
      <c r="L12" s="19">
        <v>760</v>
      </c>
      <c r="M12" s="20">
        <v>190</v>
      </c>
      <c r="N12" s="21">
        <v>2</v>
      </c>
      <c r="O12" s="22">
        <v>192</v>
      </c>
    </row>
    <row r="13" spans="1:17" x14ac:dyDescent="0.25">
      <c r="A13" s="12" t="s">
        <v>41</v>
      </c>
      <c r="B13" s="13" t="s">
        <v>65</v>
      </c>
      <c r="C13" s="14">
        <v>45220</v>
      </c>
      <c r="D13" s="15" t="s">
        <v>70</v>
      </c>
      <c r="E13" s="16">
        <v>197</v>
      </c>
      <c r="F13" s="16">
        <v>194</v>
      </c>
      <c r="G13" s="16">
        <v>193</v>
      </c>
      <c r="H13" s="16">
        <v>197</v>
      </c>
      <c r="I13" s="16">
        <v>196</v>
      </c>
      <c r="J13" s="16">
        <v>197</v>
      </c>
      <c r="K13" s="19">
        <v>6</v>
      </c>
      <c r="L13" s="19">
        <v>1174</v>
      </c>
      <c r="M13" s="20">
        <v>195.66666666666666</v>
      </c>
      <c r="N13" s="21">
        <v>4</v>
      </c>
      <c r="O13" s="22">
        <v>199.66666666666666</v>
      </c>
    </row>
    <row r="15" spans="1:17" x14ac:dyDescent="0.25">
      <c r="K15" s="8">
        <f>SUM(K2:K14)</f>
        <v>52</v>
      </c>
      <c r="L15" s="8">
        <f>SUM(L2:L14)</f>
        <v>10117.01</v>
      </c>
      <c r="M15" s="7">
        <f>SUM(L15/K15)</f>
        <v>194.55788461538461</v>
      </c>
      <c r="N15" s="8">
        <f>SUM(N2:N14)</f>
        <v>36</v>
      </c>
      <c r="O15" s="11">
        <f>SUM(M15+N15)</f>
        <v>230.55788461538461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D2" name="Range1_1_3_4_1"/>
    <protectedRange algorithmName="SHA-512" hashValue="ON39YdpmFHfN9f47KpiRvqrKx0V9+erV1CNkpWzYhW/Qyc6aT8rEyCrvauWSYGZK2ia3o7vd3akF07acHAFpOA==" saltValue="yVW9XmDwTqEnmpSGai0KYg==" spinCount="100000" sqref="B3:C3 I3:J3" name="Range1_2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B7:C7" name="Range1_11_1"/>
    <protectedRange algorithmName="SHA-512" hashValue="ON39YdpmFHfN9f47KpiRvqrKx0V9+erV1CNkpWzYhW/Qyc6aT8rEyCrvauWSYGZK2ia3o7vd3akF07acHAFpOA==" saltValue="yVW9XmDwTqEnmpSGai0KYg==" spinCount="100000" sqref="D7" name="Range1_1_6_1"/>
    <protectedRange algorithmName="SHA-512" hashValue="ON39YdpmFHfN9f47KpiRvqrKx0V9+erV1CNkpWzYhW/Qyc6aT8rEyCrvauWSYGZK2ia3o7vd3akF07acHAFpOA==" saltValue="yVW9XmDwTqEnmpSGai0KYg==" spinCount="100000" sqref="E7:J7" name="Range1_3_3_1"/>
    <protectedRange algorithmName="SHA-512" hashValue="ON39YdpmFHfN9f47KpiRvqrKx0V9+erV1CNkpWzYhW/Qyc6aT8rEyCrvauWSYGZK2ia3o7vd3akF07acHAFpOA==" saltValue="yVW9XmDwTqEnmpSGai0KYg==" spinCount="100000" sqref="I10:J10 B10:C10" name="Range1_69"/>
    <protectedRange algorithmName="SHA-512" hashValue="ON39YdpmFHfN9f47KpiRvqrKx0V9+erV1CNkpWzYhW/Qyc6aT8rEyCrvauWSYGZK2ia3o7vd3akF07acHAFpOA==" saltValue="yVW9XmDwTqEnmpSGai0KYg==" spinCount="100000" sqref="D10" name="Range1_1_33"/>
    <protectedRange algorithmName="SHA-512" hashValue="ON39YdpmFHfN9f47KpiRvqrKx0V9+erV1CNkpWzYhW/Qyc6aT8rEyCrvauWSYGZK2ia3o7vd3akF07acHAFpOA==" saltValue="yVW9XmDwTqEnmpSGai0KYg==" spinCount="100000" sqref="E10:H10" name="Range1_3_19"/>
  </protectedRanges>
  <dataValidations count="1">
    <dataValidation type="list" allowBlank="1" showInputMessage="1" showErrorMessage="1" sqref="B2:B13" xr:uid="{D7D70078-6376-474E-9484-30547FB95E30}">
      <formula1>$G$2:$G$2</formula1>
    </dataValidation>
  </dataValidations>
  <hyperlinks>
    <hyperlink ref="Q1" location="'National Rankings'!A1" display="Back to Ranking" xr:uid="{2272D0EA-3439-4611-82C0-FF394947D86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3CC4F5-234C-4FC7-9F62-C876F9CD84E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EB82C-18A9-44CB-8BCF-6A184939DE73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248</v>
      </c>
      <c r="C2" s="14">
        <v>45150</v>
      </c>
      <c r="D2" s="15" t="s">
        <v>50</v>
      </c>
      <c r="E2" s="44">
        <v>197</v>
      </c>
      <c r="F2" s="44">
        <v>197</v>
      </c>
      <c r="G2" s="44">
        <v>198</v>
      </c>
      <c r="H2" s="44">
        <v>198</v>
      </c>
      <c r="I2" s="88">
        <v>199</v>
      </c>
      <c r="J2" s="88">
        <v>197</v>
      </c>
      <c r="K2" s="19">
        <v>6</v>
      </c>
      <c r="L2" s="19">
        <v>1186</v>
      </c>
      <c r="M2" s="20">
        <v>197.66666666666666</v>
      </c>
      <c r="N2" s="21">
        <v>4</v>
      </c>
      <c r="O2" s="22">
        <v>201.66666666666666</v>
      </c>
    </row>
    <row r="4" spans="1:17" x14ac:dyDescent="0.25">
      <c r="K4" s="8">
        <f>SUM(K2:K3)</f>
        <v>6</v>
      </c>
      <c r="L4" s="8">
        <f>SUM(L2:L3)</f>
        <v>1186</v>
      </c>
      <c r="M4" s="7">
        <f>SUM(L4/K4)</f>
        <v>197.66666666666666</v>
      </c>
      <c r="N4" s="8">
        <f>SUM(N2:N3)</f>
        <v>4</v>
      </c>
      <c r="O4" s="11">
        <f>SUM(M4+N4)</f>
        <v>201.66666666666666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6C2A9A50-BD9B-4F62-8057-AD53CA8E672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6D8EDF9-BC45-406E-8B14-1B59A7D9208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10048-90D2-4343-98B7-23CA0DEA0CAA}">
  <dimension ref="A1:Q19"/>
  <sheetViews>
    <sheetView workbookViewId="0">
      <selection activeCell="K20" sqref="K2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34" t="s">
        <v>111</v>
      </c>
      <c r="C2" s="14">
        <v>44661</v>
      </c>
      <c r="D2" s="15" t="s">
        <v>110</v>
      </c>
      <c r="E2" s="64">
        <v>197</v>
      </c>
      <c r="F2" s="64">
        <v>197</v>
      </c>
      <c r="G2" s="64">
        <v>194</v>
      </c>
      <c r="H2" s="64">
        <v>192</v>
      </c>
      <c r="I2" s="16"/>
      <c r="J2" s="16"/>
      <c r="K2" s="19">
        <v>4</v>
      </c>
      <c r="L2" s="19">
        <v>780</v>
      </c>
      <c r="M2" s="20">
        <v>195</v>
      </c>
      <c r="N2" s="21">
        <v>6</v>
      </c>
      <c r="O2" s="22">
        <v>201</v>
      </c>
    </row>
    <row r="3" spans="1:17" x14ac:dyDescent="0.25">
      <c r="A3" s="12" t="s">
        <v>28</v>
      </c>
      <c r="B3" s="13" t="s">
        <v>111</v>
      </c>
      <c r="C3" s="14">
        <v>45046</v>
      </c>
      <c r="D3" s="15" t="s">
        <v>117</v>
      </c>
      <c r="E3" s="64">
        <v>197</v>
      </c>
      <c r="F3" s="64">
        <v>196</v>
      </c>
      <c r="G3" s="64">
        <v>194</v>
      </c>
      <c r="H3" s="64">
        <v>197</v>
      </c>
      <c r="I3" s="16"/>
      <c r="J3" s="16"/>
      <c r="K3" s="19">
        <v>4</v>
      </c>
      <c r="L3" s="19">
        <v>784</v>
      </c>
      <c r="M3" s="20">
        <v>196</v>
      </c>
      <c r="N3" s="21">
        <v>8</v>
      </c>
      <c r="O3" s="22">
        <v>204</v>
      </c>
    </row>
    <row r="4" spans="1:17" x14ac:dyDescent="0.25">
      <c r="A4" s="63" t="s">
        <v>28</v>
      </c>
      <c r="B4" s="34" t="s">
        <v>111</v>
      </c>
      <c r="C4" s="75">
        <v>45060</v>
      </c>
      <c r="D4" s="76" t="s">
        <v>110</v>
      </c>
      <c r="E4" s="64">
        <v>192</v>
      </c>
      <c r="F4" s="16">
        <v>198</v>
      </c>
      <c r="G4" s="16">
        <v>187</v>
      </c>
      <c r="H4" s="16">
        <v>196</v>
      </c>
      <c r="I4" s="64"/>
      <c r="J4" s="64"/>
      <c r="K4" s="77">
        <v>4</v>
      </c>
      <c r="L4" s="77">
        <v>773</v>
      </c>
      <c r="M4" s="78">
        <v>193.25</v>
      </c>
      <c r="N4" s="79">
        <v>9</v>
      </c>
      <c r="O4" s="80">
        <v>202.25</v>
      </c>
    </row>
    <row r="5" spans="1:17" x14ac:dyDescent="0.25">
      <c r="A5" s="12" t="s">
        <v>41</v>
      </c>
      <c r="B5" s="13" t="s">
        <v>111</v>
      </c>
      <c r="C5" s="14">
        <v>45074</v>
      </c>
      <c r="D5" s="15" t="s">
        <v>117</v>
      </c>
      <c r="E5" s="64">
        <v>196</v>
      </c>
      <c r="F5" s="64">
        <v>196</v>
      </c>
      <c r="G5" s="64">
        <v>192</v>
      </c>
      <c r="H5" s="64">
        <v>195.001</v>
      </c>
      <c r="I5" s="16"/>
      <c r="J5" s="16"/>
      <c r="K5" s="19">
        <v>4</v>
      </c>
      <c r="L5" s="19">
        <v>779.00099999999998</v>
      </c>
      <c r="M5" s="20">
        <v>194.75024999999999</v>
      </c>
      <c r="N5" s="21">
        <v>9</v>
      </c>
      <c r="O5" s="22">
        <v>203.75024999999999</v>
      </c>
    </row>
    <row r="6" spans="1:17" x14ac:dyDescent="0.25">
      <c r="A6" s="12" t="s">
        <v>41</v>
      </c>
      <c r="B6" s="13" t="s">
        <v>111</v>
      </c>
      <c r="C6" s="14">
        <v>45088</v>
      </c>
      <c r="D6" s="15" t="s">
        <v>110</v>
      </c>
      <c r="E6" s="16">
        <v>192</v>
      </c>
      <c r="F6" s="16">
        <v>197</v>
      </c>
      <c r="G6" s="16">
        <v>194</v>
      </c>
      <c r="H6" s="16">
        <v>187</v>
      </c>
      <c r="I6" s="16"/>
      <c r="J6" s="16"/>
      <c r="K6" s="19">
        <v>4</v>
      </c>
      <c r="L6" s="19">
        <v>770</v>
      </c>
      <c r="M6" s="20">
        <v>192.5</v>
      </c>
      <c r="N6" s="21">
        <v>3</v>
      </c>
      <c r="O6" s="22">
        <v>195.5</v>
      </c>
    </row>
    <row r="7" spans="1:17" x14ac:dyDescent="0.25">
      <c r="A7" s="63" t="s">
        <v>41</v>
      </c>
      <c r="B7" s="34" t="s">
        <v>111</v>
      </c>
      <c r="C7" s="75">
        <v>45102</v>
      </c>
      <c r="D7" s="76" t="s">
        <v>117</v>
      </c>
      <c r="E7" s="64">
        <v>189</v>
      </c>
      <c r="F7" s="64">
        <v>191</v>
      </c>
      <c r="G7" s="64">
        <v>196</v>
      </c>
      <c r="H7" s="64">
        <v>193</v>
      </c>
      <c r="I7" s="64"/>
      <c r="J7" s="64"/>
      <c r="K7" s="77">
        <v>4</v>
      </c>
      <c r="L7" s="77">
        <v>769</v>
      </c>
      <c r="M7" s="78">
        <v>192.25</v>
      </c>
      <c r="N7" s="79">
        <v>8</v>
      </c>
      <c r="O7" s="80">
        <v>200.25</v>
      </c>
    </row>
    <row r="8" spans="1:17" x14ac:dyDescent="0.25">
      <c r="A8" s="12" t="s">
        <v>28</v>
      </c>
      <c r="B8" s="13" t="s">
        <v>111</v>
      </c>
      <c r="C8" s="14">
        <v>45116</v>
      </c>
      <c r="D8" s="15" t="s">
        <v>110</v>
      </c>
      <c r="E8" s="16">
        <v>194</v>
      </c>
      <c r="F8" s="16">
        <v>192</v>
      </c>
      <c r="G8" s="16">
        <v>190</v>
      </c>
      <c r="H8" s="16">
        <v>195</v>
      </c>
      <c r="I8" s="16"/>
      <c r="J8" s="16"/>
      <c r="K8" s="19">
        <v>4</v>
      </c>
      <c r="L8" s="19">
        <v>771</v>
      </c>
      <c r="M8" s="20">
        <v>192.75</v>
      </c>
      <c r="N8" s="21">
        <v>2</v>
      </c>
      <c r="O8" s="22">
        <v>194.75</v>
      </c>
    </row>
    <row r="9" spans="1:17" x14ac:dyDescent="0.25">
      <c r="A9" s="12" t="s">
        <v>41</v>
      </c>
      <c r="B9" s="13" t="s">
        <v>111</v>
      </c>
      <c r="C9" s="14">
        <v>45130</v>
      </c>
      <c r="D9" s="15" t="s">
        <v>117</v>
      </c>
      <c r="E9" s="16">
        <v>197.001</v>
      </c>
      <c r="F9" s="16">
        <v>195</v>
      </c>
      <c r="G9" s="16">
        <v>191</v>
      </c>
      <c r="H9" s="16">
        <v>194</v>
      </c>
      <c r="I9" s="16">
        <v>192</v>
      </c>
      <c r="J9" s="16">
        <v>198</v>
      </c>
      <c r="K9" s="19">
        <v>6</v>
      </c>
      <c r="L9" s="19">
        <v>1167.001</v>
      </c>
      <c r="M9" s="20">
        <v>194.50016666666667</v>
      </c>
      <c r="N9" s="21">
        <v>12</v>
      </c>
      <c r="O9" s="22">
        <v>206.50016666666667</v>
      </c>
    </row>
    <row r="10" spans="1:17" x14ac:dyDescent="0.25">
      <c r="A10" s="12" t="s">
        <v>28</v>
      </c>
      <c r="B10" s="13" t="s">
        <v>111</v>
      </c>
      <c r="C10" s="14">
        <v>45151</v>
      </c>
      <c r="D10" s="15" t="s">
        <v>110</v>
      </c>
      <c r="E10" s="16">
        <v>193</v>
      </c>
      <c r="F10" s="16">
        <v>195.0001</v>
      </c>
      <c r="G10" s="16">
        <v>192</v>
      </c>
      <c r="H10" s="16">
        <v>197</v>
      </c>
      <c r="I10" s="16">
        <v>190</v>
      </c>
      <c r="J10" s="16">
        <v>197</v>
      </c>
      <c r="K10" s="19">
        <v>6</v>
      </c>
      <c r="L10" s="19">
        <v>1164.0001</v>
      </c>
      <c r="M10" s="20">
        <v>194.00001666666665</v>
      </c>
      <c r="N10" s="21">
        <v>14</v>
      </c>
      <c r="O10" s="22">
        <v>208.00001666666665</v>
      </c>
    </row>
    <row r="11" spans="1:17" x14ac:dyDescent="0.25">
      <c r="A11" s="12" t="s">
        <v>28</v>
      </c>
      <c r="B11" s="13" t="s">
        <v>111</v>
      </c>
      <c r="C11" s="14">
        <v>45165</v>
      </c>
      <c r="D11" s="15" t="s">
        <v>117</v>
      </c>
      <c r="E11" s="16">
        <v>192</v>
      </c>
      <c r="F11" s="16">
        <v>192</v>
      </c>
      <c r="G11" s="16">
        <v>196</v>
      </c>
      <c r="H11" s="16">
        <v>197</v>
      </c>
      <c r="I11" s="16"/>
      <c r="J11" s="16"/>
      <c r="K11" s="19">
        <v>4</v>
      </c>
      <c r="L11" s="19">
        <v>777</v>
      </c>
      <c r="M11" s="20">
        <v>194.25</v>
      </c>
      <c r="N11" s="21">
        <v>3</v>
      </c>
      <c r="O11" s="22">
        <v>197.25</v>
      </c>
    </row>
    <row r="12" spans="1:17" x14ac:dyDescent="0.25">
      <c r="A12" s="12" t="s">
        <v>28</v>
      </c>
      <c r="B12" s="13" t="s">
        <v>111</v>
      </c>
      <c r="C12" s="14">
        <v>45171</v>
      </c>
      <c r="D12" s="15" t="s">
        <v>138</v>
      </c>
      <c r="E12" s="16">
        <v>197</v>
      </c>
      <c r="F12" s="16">
        <v>195</v>
      </c>
      <c r="G12" s="16">
        <v>194</v>
      </c>
      <c r="H12" s="16">
        <v>198</v>
      </c>
      <c r="I12" s="16">
        <v>195</v>
      </c>
      <c r="J12" s="16">
        <v>197</v>
      </c>
      <c r="K12" s="19">
        <v>6</v>
      </c>
      <c r="L12" s="19">
        <v>1176</v>
      </c>
      <c r="M12" s="20">
        <v>196</v>
      </c>
      <c r="N12" s="21">
        <v>4</v>
      </c>
      <c r="O12" s="22">
        <v>200</v>
      </c>
    </row>
    <row r="13" spans="1:17" x14ac:dyDescent="0.25">
      <c r="A13" s="12" t="s">
        <v>41</v>
      </c>
      <c r="B13" s="13" t="s">
        <v>111</v>
      </c>
      <c r="C13" s="14">
        <v>45179</v>
      </c>
      <c r="D13" s="15" t="s">
        <v>110</v>
      </c>
      <c r="E13" s="16">
        <v>195</v>
      </c>
      <c r="F13" s="16">
        <v>199</v>
      </c>
      <c r="G13" s="16">
        <v>198</v>
      </c>
      <c r="H13" s="16">
        <v>188</v>
      </c>
      <c r="I13" s="16">
        <v>197.001</v>
      </c>
      <c r="J13" s="16">
        <v>194</v>
      </c>
      <c r="K13" s="19">
        <v>6</v>
      </c>
      <c r="L13" s="19">
        <v>1171.001</v>
      </c>
      <c r="M13" s="20">
        <v>195.16683333333333</v>
      </c>
      <c r="N13" s="21">
        <v>18</v>
      </c>
      <c r="O13" s="22">
        <v>213.16683333333333</v>
      </c>
    </row>
    <row r="14" spans="1:17" x14ac:dyDescent="0.25">
      <c r="A14" s="12" t="s">
        <v>41</v>
      </c>
      <c r="B14" s="13" t="s">
        <v>111</v>
      </c>
      <c r="C14" s="14">
        <v>45193</v>
      </c>
      <c r="D14" s="15" t="s">
        <v>117</v>
      </c>
      <c r="E14" s="16">
        <v>193.001</v>
      </c>
      <c r="F14" s="16">
        <v>191</v>
      </c>
      <c r="G14" s="16">
        <v>196</v>
      </c>
      <c r="H14" s="16">
        <v>195</v>
      </c>
      <c r="I14" s="16"/>
      <c r="J14" s="16"/>
      <c r="K14" s="19">
        <v>4</v>
      </c>
      <c r="L14" s="19">
        <v>775.00099999999998</v>
      </c>
      <c r="M14" s="20">
        <v>193.75024999999999</v>
      </c>
      <c r="N14" s="21">
        <v>7</v>
      </c>
      <c r="O14" s="22">
        <v>200.75024999999999</v>
      </c>
    </row>
    <row r="15" spans="1:17" x14ac:dyDescent="0.25">
      <c r="A15" s="12" t="s">
        <v>41</v>
      </c>
      <c r="B15" s="13" t="s">
        <v>111</v>
      </c>
      <c r="C15" s="14">
        <v>45207</v>
      </c>
      <c r="D15" s="15" t="s">
        <v>110</v>
      </c>
      <c r="E15" s="16">
        <v>192</v>
      </c>
      <c r="F15" s="16">
        <v>194</v>
      </c>
      <c r="G15" s="16">
        <v>192</v>
      </c>
      <c r="H15" s="16">
        <v>194</v>
      </c>
      <c r="I15" s="16"/>
      <c r="J15" s="16"/>
      <c r="K15" s="19">
        <v>4</v>
      </c>
      <c r="L15" s="19">
        <v>772</v>
      </c>
      <c r="M15" s="20">
        <v>193</v>
      </c>
      <c r="N15" s="21">
        <v>9</v>
      </c>
      <c r="O15" s="22">
        <v>202</v>
      </c>
    </row>
    <row r="16" spans="1:17" x14ac:dyDescent="0.25">
      <c r="A16" s="12" t="s">
        <v>41</v>
      </c>
      <c r="B16" s="13" t="s">
        <v>111</v>
      </c>
      <c r="C16" s="14">
        <v>45221</v>
      </c>
      <c r="D16" s="15" t="s">
        <v>117</v>
      </c>
      <c r="E16" s="16">
        <v>196</v>
      </c>
      <c r="F16" s="16">
        <v>193</v>
      </c>
      <c r="G16" s="16">
        <v>194</v>
      </c>
      <c r="H16" s="16">
        <v>197</v>
      </c>
      <c r="I16" s="16"/>
      <c r="J16" s="16"/>
      <c r="K16" s="19">
        <v>4</v>
      </c>
      <c r="L16" s="19">
        <v>780</v>
      </c>
      <c r="M16" s="20">
        <v>195</v>
      </c>
      <c r="N16" s="21">
        <v>13</v>
      </c>
      <c r="O16" s="22">
        <v>208</v>
      </c>
    </row>
    <row r="17" spans="1:15" x14ac:dyDescent="0.25">
      <c r="A17" s="12" t="s">
        <v>41</v>
      </c>
      <c r="B17" s="13" t="s">
        <v>111</v>
      </c>
      <c r="C17" s="14">
        <v>45242</v>
      </c>
      <c r="D17" s="15" t="s">
        <v>110</v>
      </c>
      <c r="E17" s="16">
        <v>186</v>
      </c>
      <c r="F17" s="16">
        <v>192</v>
      </c>
      <c r="G17" s="16">
        <v>195</v>
      </c>
      <c r="H17" s="16">
        <v>197</v>
      </c>
      <c r="I17" s="16"/>
      <c r="J17" s="16"/>
      <c r="K17" s="19">
        <v>4</v>
      </c>
      <c r="L17" s="19">
        <v>770</v>
      </c>
      <c r="M17" s="20">
        <v>192.5</v>
      </c>
      <c r="N17" s="21">
        <v>11</v>
      </c>
      <c r="O17" s="22">
        <v>203.5</v>
      </c>
    </row>
    <row r="19" spans="1:15" x14ac:dyDescent="0.25">
      <c r="K19" s="8">
        <f>SUM(K2:K18)</f>
        <v>72</v>
      </c>
      <c r="L19" s="8">
        <f>SUM(L2:L18)</f>
        <v>13978.004100000002</v>
      </c>
      <c r="M19" s="7">
        <f>SUM(L19/K19)</f>
        <v>194.13894583333337</v>
      </c>
      <c r="N19" s="8">
        <f>SUM(N2:N18)</f>
        <v>136</v>
      </c>
      <c r="O19" s="11">
        <f>SUM(M19+N19)</f>
        <v>330.13894583333337</v>
      </c>
    </row>
  </sheetData>
  <protectedRanges>
    <protectedRange sqref="B2:C3" name="Range1_2_1_1_1"/>
    <protectedRange sqref="D2:D3" name="Range1_1_1_1_1_1"/>
    <protectedRange algorithmName="SHA-512" hashValue="ON39YdpmFHfN9f47KpiRvqrKx0V9+erV1CNkpWzYhW/Qyc6aT8rEyCrvauWSYGZK2ia3o7vd3akF07acHAFpOA==" saltValue="yVW9XmDwTqEnmpSGai0KYg==" spinCount="100000" sqref="I10:J10 B10:C10 B11:C11 I11:J11" name="Range1_17"/>
    <protectedRange algorithmName="SHA-512" hashValue="ON39YdpmFHfN9f47KpiRvqrKx0V9+erV1CNkpWzYhW/Qyc6aT8rEyCrvauWSYGZK2ia3o7vd3akF07acHAFpOA==" saltValue="yVW9XmDwTqEnmpSGai0KYg==" spinCount="100000" sqref="D10 D11" name="Range1_1_12"/>
    <protectedRange algorithmName="SHA-512" hashValue="ON39YdpmFHfN9f47KpiRvqrKx0V9+erV1CNkpWzYhW/Qyc6aT8rEyCrvauWSYGZK2ia3o7vd3akF07acHAFpOA==" saltValue="yVW9XmDwTqEnmpSGai0KYg==" spinCount="100000" sqref="E10:H10 E11:H11" name="Range1_3_6"/>
    <protectedRange algorithmName="SHA-512" hashValue="ON39YdpmFHfN9f47KpiRvqrKx0V9+erV1CNkpWzYhW/Qyc6aT8rEyCrvauWSYGZK2ia3o7vd3akF07acHAFpOA==" saltValue="yVW9XmDwTqEnmpSGai0KYg==" spinCount="100000" sqref="I12:J12 B12:C12" name="Range1_69"/>
    <protectedRange algorithmName="SHA-512" hashValue="ON39YdpmFHfN9f47KpiRvqrKx0V9+erV1CNkpWzYhW/Qyc6aT8rEyCrvauWSYGZK2ia3o7vd3akF07acHAFpOA==" saltValue="yVW9XmDwTqEnmpSGai0KYg==" spinCount="100000" sqref="D12" name="Range1_1_33"/>
    <protectedRange algorithmName="SHA-512" hashValue="ON39YdpmFHfN9f47KpiRvqrKx0V9+erV1CNkpWzYhW/Qyc6aT8rEyCrvauWSYGZK2ia3o7vd3akF07acHAFpOA==" saltValue="yVW9XmDwTqEnmpSGai0KYg==" spinCount="100000" sqref="E12:H12" name="Range1_3_19"/>
    <protectedRange algorithmName="SHA-512" hashValue="ON39YdpmFHfN9f47KpiRvqrKx0V9+erV1CNkpWzYhW/Qyc6aT8rEyCrvauWSYGZK2ia3o7vd3akF07acHAFpOA==" saltValue="yVW9XmDwTqEnmpSGai0KYg==" spinCount="100000" sqref="I13:J13 I14:J14" name="Range1_21"/>
    <protectedRange algorithmName="SHA-512" hashValue="ON39YdpmFHfN9f47KpiRvqrKx0V9+erV1CNkpWzYhW/Qyc6aT8rEyCrvauWSYGZK2ia3o7vd3akF07acHAFpOA==" saltValue="yVW9XmDwTqEnmpSGai0KYg==" spinCount="100000" sqref="E13:H13 E14:H14" name="Range1_3_7"/>
  </protectedRanges>
  <hyperlinks>
    <hyperlink ref="Q1" location="'National Rankings'!A1" display="Back to Ranking" xr:uid="{809CF2FE-9B0E-4474-ADB8-F4845128B74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4DC9D0-0023-4C65-8942-F27C4B031BF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27CDE-0B05-4AA9-A25D-83D106E46578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268</v>
      </c>
      <c r="C2" s="14">
        <v>45185</v>
      </c>
      <c r="D2" s="15" t="s">
        <v>163</v>
      </c>
      <c r="E2" s="16">
        <v>194</v>
      </c>
      <c r="F2" s="16">
        <v>192</v>
      </c>
      <c r="G2" s="16">
        <v>192</v>
      </c>
      <c r="H2" s="16">
        <v>193</v>
      </c>
      <c r="I2" s="16"/>
      <c r="J2" s="16"/>
      <c r="K2" s="19">
        <v>4</v>
      </c>
      <c r="L2" s="19">
        <v>771</v>
      </c>
      <c r="M2" s="20">
        <v>192.75</v>
      </c>
      <c r="N2" s="21">
        <v>3</v>
      </c>
      <c r="O2" s="22">
        <v>195.75</v>
      </c>
    </row>
    <row r="4" spans="1:17" x14ac:dyDescent="0.25">
      <c r="K4" s="8">
        <f>SUM(K2:K3)</f>
        <v>4</v>
      </c>
      <c r="L4" s="8">
        <f>SUM(L2:L3)</f>
        <v>771</v>
      </c>
      <c r="M4" s="7">
        <f>SUM(L4/K4)</f>
        <v>192.75</v>
      </c>
      <c r="N4" s="8">
        <f>SUM(N2:N3)</f>
        <v>3</v>
      </c>
      <c r="O4" s="11">
        <f>SUM(M4+N4)</f>
        <v>195.75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1511D762-7A63-4294-9C0E-D542389E489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C028928-146A-4947-B853-3B64CC9AFA9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6D01-8693-4BE1-A44E-6CB63AB3FDE2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63" t="s">
        <v>41</v>
      </c>
      <c r="B2" s="34" t="s">
        <v>164</v>
      </c>
      <c r="C2" s="75">
        <v>45066</v>
      </c>
      <c r="D2" s="76" t="s">
        <v>64</v>
      </c>
      <c r="E2" s="64">
        <v>159</v>
      </c>
      <c r="F2" s="64">
        <v>194</v>
      </c>
      <c r="G2" s="64">
        <v>189</v>
      </c>
      <c r="H2" s="64">
        <v>197.001</v>
      </c>
      <c r="I2" s="64"/>
      <c r="J2" s="64"/>
      <c r="K2" s="77">
        <v>4</v>
      </c>
      <c r="L2" s="77">
        <v>739.00099999999998</v>
      </c>
      <c r="M2" s="78">
        <v>184.75024999999999</v>
      </c>
      <c r="N2" s="79">
        <v>4</v>
      </c>
      <c r="O2" s="80">
        <v>188.75024999999999</v>
      </c>
    </row>
    <row r="4" spans="1:17" x14ac:dyDescent="0.25">
      <c r="K4" s="8">
        <f>SUM(K2:K3)</f>
        <v>4</v>
      </c>
      <c r="L4" s="8">
        <f>SUM(L2:L3)</f>
        <v>739.00099999999998</v>
      </c>
      <c r="M4" s="11">
        <f>SUM(L4/K4)</f>
        <v>184.75024999999999</v>
      </c>
      <c r="N4" s="8">
        <f>SUM(N2:N3)</f>
        <v>4</v>
      </c>
      <c r="O4" s="11">
        <f>SUM(M4+N4)</f>
        <v>188.75024999999999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2" name="Range1_2_2"/>
  </protectedRanges>
  <conditionalFormatting sqref="I2">
    <cfRule type="top10" dxfId="168" priority="247" rank="1"/>
  </conditionalFormatting>
  <conditionalFormatting sqref="J2">
    <cfRule type="top10" dxfId="167" priority="248" rank="1"/>
  </conditionalFormatting>
  <hyperlinks>
    <hyperlink ref="Q1" location="'National Rankings'!A1" display="Back to Ranking" xr:uid="{58AD1672-9AFE-4BDD-8E9E-A5E15CB382E6}"/>
  </hyperlink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FC7C5-F5B2-48A3-80E9-3AB3C3DBEE20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34" t="s">
        <v>214</v>
      </c>
      <c r="C2" s="75">
        <v>45101</v>
      </c>
      <c r="D2" s="76" t="s">
        <v>50</v>
      </c>
      <c r="E2" s="64">
        <v>198</v>
      </c>
      <c r="F2" s="64">
        <v>196</v>
      </c>
      <c r="G2" s="81">
        <v>200</v>
      </c>
      <c r="H2" s="64">
        <v>197</v>
      </c>
      <c r="I2" s="64"/>
      <c r="J2" s="64"/>
      <c r="K2" s="77">
        <v>4</v>
      </c>
      <c r="L2" s="77">
        <v>791</v>
      </c>
      <c r="M2" s="78">
        <v>197.75</v>
      </c>
      <c r="N2" s="79">
        <v>5</v>
      </c>
      <c r="O2" s="80">
        <v>202.75</v>
      </c>
    </row>
    <row r="4" spans="1:17" x14ac:dyDescent="0.25">
      <c r="K4" s="8">
        <f>SUM(K2:K3)</f>
        <v>4</v>
      </c>
      <c r="L4" s="8">
        <f>SUM(L2:L3)</f>
        <v>791</v>
      </c>
      <c r="M4" s="7">
        <f>SUM(L4/K4)</f>
        <v>197.75</v>
      </c>
      <c r="N4" s="8">
        <f>SUM(N2:N3)</f>
        <v>5</v>
      </c>
      <c r="O4" s="11">
        <f>SUM(M4+N4)</f>
        <v>202.75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62872368-2E89-4B64-85F7-3E76F049417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4E9E7C-A63B-4F7C-9AF5-6922DE3747E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42B02-CDE4-4286-B886-3147483F38EE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63" t="s">
        <v>41</v>
      </c>
      <c r="B2" s="34" t="s">
        <v>157</v>
      </c>
      <c r="C2" s="75">
        <v>45066</v>
      </c>
      <c r="D2" s="76" t="s">
        <v>163</v>
      </c>
      <c r="E2" s="64">
        <v>191</v>
      </c>
      <c r="F2" s="64">
        <v>186</v>
      </c>
      <c r="G2" s="64">
        <v>192</v>
      </c>
      <c r="H2" s="64">
        <v>191</v>
      </c>
      <c r="I2" s="64"/>
      <c r="J2" s="64"/>
      <c r="K2" s="77">
        <v>4</v>
      </c>
      <c r="L2" s="77">
        <v>760</v>
      </c>
      <c r="M2" s="78">
        <v>190</v>
      </c>
      <c r="N2" s="79">
        <v>2</v>
      </c>
      <c r="O2" s="80">
        <v>192</v>
      </c>
    </row>
    <row r="4" spans="1:17" x14ac:dyDescent="0.25">
      <c r="K4" s="8">
        <f>SUM(K2:K3)</f>
        <v>4</v>
      </c>
      <c r="L4" s="8">
        <f>SUM(L2:L3)</f>
        <v>760</v>
      </c>
      <c r="M4" s="11">
        <f>SUM(L4/K4)</f>
        <v>190</v>
      </c>
      <c r="N4" s="8">
        <f>SUM(N2:N3)</f>
        <v>2</v>
      </c>
      <c r="O4" s="11">
        <f>SUM(M4+N4)</f>
        <v>192</v>
      </c>
    </row>
  </sheetData>
  <protectedRanges>
    <protectedRange algorithmName="SHA-512" hashValue="ON39YdpmFHfN9f47KpiRvqrKx0V9+erV1CNkpWzYhW/Qyc6aT8rEyCrvauWSYGZK2ia3o7vd3akF07acHAFpOA==" saltValue="yVW9XmDwTqEnmpSGai0KYg==" spinCount="100000" sqref="B2" name="Range1_2_2_1"/>
  </protectedRanges>
  <conditionalFormatting sqref="I2">
    <cfRule type="top10" dxfId="166" priority="1" rank="1"/>
  </conditionalFormatting>
  <conditionalFormatting sqref="J2">
    <cfRule type="top10" dxfId="165" priority="2" rank="1"/>
  </conditionalFormatting>
  <hyperlinks>
    <hyperlink ref="Q1" location="'National Rankings'!A1" display="Back to Ranking" xr:uid="{E2A30FD1-7F38-4EB5-9134-16254621B563}"/>
  </hyperlink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03D8E-AE42-482D-A233-FE6F39C6DD85}">
  <dimension ref="A1:Q4"/>
  <sheetViews>
    <sheetView workbookViewId="0">
      <selection activeCell="K5" sqref="K5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34" t="s">
        <v>185</v>
      </c>
      <c r="C2" s="75">
        <v>45069</v>
      </c>
      <c r="D2" s="76" t="s">
        <v>146</v>
      </c>
      <c r="E2" s="64">
        <v>197</v>
      </c>
      <c r="F2" s="64">
        <v>198</v>
      </c>
      <c r="G2" s="81">
        <v>200</v>
      </c>
      <c r="H2" s="64"/>
      <c r="I2" s="64"/>
      <c r="J2" s="64"/>
      <c r="K2" s="77">
        <v>3</v>
      </c>
      <c r="L2" s="77">
        <v>595</v>
      </c>
      <c r="M2" s="78">
        <v>198.33333333333334</v>
      </c>
      <c r="N2" s="79">
        <v>4</v>
      </c>
      <c r="O2" s="80">
        <v>202.33333333333334</v>
      </c>
    </row>
    <row r="4" spans="1:17" x14ac:dyDescent="0.25">
      <c r="K4" s="8">
        <f>SUM(K2:K3)</f>
        <v>3</v>
      </c>
      <c r="L4" s="8">
        <f>SUM(L2:L3)</f>
        <v>595</v>
      </c>
      <c r="M4" s="11">
        <f>SUM(L4/K4)</f>
        <v>198.33333333333334</v>
      </c>
      <c r="N4" s="8">
        <f>SUM(N2:N3)</f>
        <v>4</v>
      </c>
      <c r="O4" s="11">
        <f>SUM(M4+N4)</f>
        <v>202.33333333333334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6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H2:J2" name="Range1_3_11"/>
    <protectedRange algorithmName="SHA-512" hashValue="ON39YdpmFHfN9f47KpiRvqrKx0V9+erV1CNkpWzYhW/Qyc6aT8rEyCrvauWSYGZK2ia3o7vd3akF07acHAFpOA==" saltValue="yVW9XmDwTqEnmpSGai0KYg==" spinCount="100000" sqref="B2" name="Range1_2_1"/>
    <protectedRange algorithmName="SHA-512" hashValue="ON39YdpmFHfN9f47KpiRvqrKx0V9+erV1CNkpWzYhW/Qyc6aT8rEyCrvauWSYGZK2ia3o7vd3akF07acHAFpOA==" saltValue="yVW9XmDwTqEnmpSGai0KYg==" spinCount="100000" sqref="E2:G2" name="Range1_3_1_1"/>
  </protectedRanges>
  <hyperlinks>
    <hyperlink ref="Q1" location="'National Rankings'!A1" display="Back to Ranking" xr:uid="{DDC1A906-A22F-445A-92B3-FB60EF0C0D19}"/>
  </hyperlink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4E069-AB4B-4450-8044-F955F03C24CD}">
  <dimension ref="A1:Q6"/>
  <sheetViews>
    <sheetView workbookViewId="0">
      <selection activeCell="K7" sqref="K7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63" t="s">
        <v>41</v>
      </c>
      <c r="B2" s="34" t="s">
        <v>165</v>
      </c>
      <c r="C2" s="75">
        <v>45074</v>
      </c>
      <c r="D2" s="76" t="s">
        <v>34</v>
      </c>
      <c r="E2" s="64">
        <v>192.001</v>
      </c>
      <c r="F2" s="64">
        <v>192</v>
      </c>
      <c r="G2" s="64">
        <v>195.00200000000001</v>
      </c>
      <c r="H2" s="64">
        <v>193</v>
      </c>
      <c r="I2" s="64"/>
      <c r="J2" s="64"/>
      <c r="K2" s="77">
        <v>4</v>
      </c>
      <c r="L2" s="77">
        <v>772.00299999999993</v>
      </c>
      <c r="M2" s="78">
        <v>193.00074999999998</v>
      </c>
      <c r="N2" s="79">
        <v>5</v>
      </c>
      <c r="O2" s="80">
        <v>198.00074999999998</v>
      </c>
    </row>
    <row r="3" spans="1:17" x14ac:dyDescent="0.25">
      <c r="A3" s="12" t="s">
        <v>41</v>
      </c>
      <c r="B3" s="34" t="s">
        <v>165</v>
      </c>
      <c r="C3" s="75">
        <v>45088</v>
      </c>
      <c r="D3" s="76" t="s">
        <v>34</v>
      </c>
      <c r="E3" s="64">
        <v>196</v>
      </c>
      <c r="F3" s="64">
        <v>198</v>
      </c>
      <c r="G3" s="64">
        <v>197</v>
      </c>
      <c r="H3" s="64">
        <v>197.001</v>
      </c>
      <c r="I3" s="64">
        <v>195</v>
      </c>
      <c r="J3" s="81">
        <v>200</v>
      </c>
      <c r="K3" s="77">
        <v>6</v>
      </c>
      <c r="L3" s="77">
        <v>1183.001</v>
      </c>
      <c r="M3" s="78">
        <v>197.16683333333333</v>
      </c>
      <c r="N3" s="79">
        <v>26</v>
      </c>
      <c r="O3" s="80">
        <v>223.16683333333333</v>
      </c>
    </row>
    <row r="4" spans="1:17" x14ac:dyDescent="0.25">
      <c r="A4" s="63" t="s">
        <v>41</v>
      </c>
      <c r="B4" s="34" t="s">
        <v>165</v>
      </c>
      <c r="C4" s="75">
        <v>45102</v>
      </c>
      <c r="D4" s="76" t="s">
        <v>34</v>
      </c>
      <c r="E4" s="64">
        <v>199</v>
      </c>
      <c r="F4" s="64">
        <v>193</v>
      </c>
      <c r="G4" s="64">
        <v>198</v>
      </c>
      <c r="H4" s="64">
        <v>196</v>
      </c>
      <c r="I4" s="64"/>
      <c r="J4" s="64"/>
      <c r="K4" s="77">
        <v>4</v>
      </c>
      <c r="L4" s="77">
        <v>786</v>
      </c>
      <c r="M4" s="78">
        <v>196.5</v>
      </c>
      <c r="N4" s="79">
        <v>13</v>
      </c>
      <c r="O4" s="80">
        <v>209.5</v>
      </c>
    </row>
    <row r="6" spans="1:17" x14ac:dyDescent="0.25">
      <c r="K6" s="8">
        <f>SUM(K2:K5)</f>
        <v>14</v>
      </c>
      <c r="L6" s="8">
        <f>SUM(L2:L5)</f>
        <v>2741.0039999999999</v>
      </c>
      <c r="M6" s="11">
        <f>SUM(L6/K6)</f>
        <v>195.786</v>
      </c>
      <c r="N6" s="8">
        <f>SUM(N2:N5)</f>
        <v>44</v>
      </c>
      <c r="O6" s="11">
        <f>SUM(M6+N6)</f>
        <v>239.786</v>
      </c>
    </row>
  </sheetData>
  <hyperlinks>
    <hyperlink ref="Q1" location="'National Rankings'!A1" display="Back to Ranking" xr:uid="{40D0CD2F-DC86-4F81-B2F0-83E2A32BCA0E}"/>
  </hyperlink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7670D-1A48-4571-9100-4A9D4C340A20}">
  <sheetPr codeName="Sheet34"/>
  <dimension ref="A1:Q47"/>
  <sheetViews>
    <sheetView topLeftCell="A24" workbookViewId="0">
      <selection activeCell="K48" sqref="K4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53</v>
      </c>
      <c r="C2" s="14">
        <v>44972</v>
      </c>
      <c r="D2" s="15" t="s">
        <v>50</v>
      </c>
      <c r="E2" s="16">
        <v>192</v>
      </c>
      <c r="F2" s="16">
        <v>195</v>
      </c>
      <c r="G2" s="16">
        <v>198</v>
      </c>
      <c r="H2" s="16">
        <v>189</v>
      </c>
      <c r="I2" s="16"/>
      <c r="J2" s="16"/>
      <c r="K2" s="19">
        <v>4</v>
      </c>
      <c r="L2" s="19">
        <v>774</v>
      </c>
      <c r="M2" s="20">
        <v>193.5</v>
      </c>
      <c r="N2" s="21">
        <v>2</v>
      </c>
      <c r="O2" s="22">
        <v>195.5</v>
      </c>
    </row>
    <row r="3" spans="1:17" x14ac:dyDescent="0.25">
      <c r="A3" s="12" t="s">
        <v>41</v>
      </c>
      <c r="B3" s="13" t="s">
        <v>53</v>
      </c>
      <c r="C3" s="14">
        <v>44979</v>
      </c>
      <c r="D3" s="15" t="s">
        <v>50</v>
      </c>
      <c r="E3" s="16">
        <v>189</v>
      </c>
      <c r="F3" s="16">
        <v>196</v>
      </c>
      <c r="G3" s="16">
        <v>194</v>
      </c>
      <c r="H3" s="16">
        <v>189</v>
      </c>
      <c r="I3" s="16"/>
      <c r="J3" s="16"/>
      <c r="K3" s="19">
        <v>4</v>
      </c>
      <c r="L3" s="19">
        <v>768</v>
      </c>
      <c r="M3" s="20">
        <v>192</v>
      </c>
      <c r="N3" s="21">
        <v>2</v>
      </c>
      <c r="O3" s="22">
        <v>194</v>
      </c>
    </row>
    <row r="4" spans="1:17" x14ac:dyDescent="0.25">
      <c r="A4" s="12" t="s">
        <v>41</v>
      </c>
      <c r="B4" s="13" t="s">
        <v>53</v>
      </c>
      <c r="C4" s="14">
        <v>45000</v>
      </c>
      <c r="D4" s="15" t="s">
        <v>50</v>
      </c>
      <c r="E4" s="16">
        <v>189</v>
      </c>
      <c r="F4" s="16">
        <v>193</v>
      </c>
      <c r="G4" s="16">
        <v>193</v>
      </c>
      <c r="H4" s="16">
        <v>196</v>
      </c>
      <c r="I4" s="16"/>
      <c r="J4" s="16"/>
      <c r="K4" s="19">
        <v>4</v>
      </c>
      <c r="L4" s="19">
        <v>771</v>
      </c>
      <c r="M4" s="20">
        <v>192.75</v>
      </c>
      <c r="N4" s="21">
        <v>2</v>
      </c>
      <c r="O4" s="22">
        <v>194.75</v>
      </c>
    </row>
    <row r="5" spans="1:17" x14ac:dyDescent="0.25">
      <c r="A5" s="12" t="s">
        <v>41</v>
      </c>
      <c r="B5" s="13" t="s">
        <v>53</v>
      </c>
      <c r="C5" s="14">
        <v>45014</v>
      </c>
      <c r="D5" s="15" t="s">
        <v>50</v>
      </c>
      <c r="E5" s="16">
        <v>192</v>
      </c>
      <c r="F5" s="16">
        <v>198</v>
      </c>
      <c r="G5" s="16">
        <v>195</v>
      </c>
      <c r="H5" s="16">
        <v>190</v>
      </c>
      <c r="I5" s="16"/>
      <c r="J5" s="16"/>
      <c r="K5" s="19">
        <v>4</v>
      </c>
      <c r="L5" s="19">
        <v>775</v>
      </c>
      <c r="M5" s="20">
        <v>193.75</v>
      </c>
      <c r="N5" s="21">
        <v>4</v>
      </c>
      <c r="O5" s="22">
        <v>197.75</v>
      </c>
    </row>
    <row r="6" spans="1:17" x14ac:dyDescent="0.25">
      <c r="A6" s="12" t="s">
        <v>41</v>
      </c>
      <c r="B6" s="13" t="s">
        <v>53</v>
      </c>
      <c r="C6" s="14">
        <v>8493</v>
      </c>
      <c r="D6" s="15" t="s">
        <v>51</v>
      </c>
      <c r="E6" s="16">
        <v>190</v>
      </c>
      <c r="F6" s="16">
        <v>187</v>
      </c>
      <c r="G6" s="16">
        <v>174</v>
      </c>
      <c r="H6" s="16">
        <v>183</v>
      </c>
      <c r="I6" s="16"/>
      <c r="J6" s="16"/>
      <c r="K6" s="19">
        <v>4</v>
      </c>
      <c r="L6" s="19">
        <v>734</v>
      </c>
      <c r="M6" s="20">
        <v>183.5</v>
      </c>
      <c r="N6" s="21">
        <v>2</v>
      </c>
      <c r="O6" s="22">
        <v>185.5</v>
      </c>
    </row>
    <row r="7" spans="1:17" x14ac:dyDescent="0.25">
      <c r="A7" s="12" t="s">
        <v>41</v>
      </c>
      <c r="B7" s="44" t="s">
        <v>53</v>
      </c>
      <c r="C7" s="14">
        <v>45028</v>
      </c>
      <c r="D7" s="15" t="s">
        <v>50</v>
      </c>
      <c r="E7" s="16">
        <v>193</v>
      </c>
      <c r="F7" s="16">
        <v>189</v>
      </c>
      <c r="G7" s="16">
        <v>194</v>
      </c>
      <c r="H7" s="16">
        <v>191</v>
      </c>
      <c r="I7" s="16"/>
      <c r="J7" s="16"/>
      <c r="K7" s="19">
        <v>4</v>
      </c>
      <c r="L7" s="19">
        <v>767</v>
      </c>
      <c r="M7" s="20">
        <v>191.75</v>
      </c>
      <c r="N7" s="21">
        <v>2</v>
      </c>
      <c r="O7" s="22">
        <v>193.75</v>
      </c>
    </row>
    <row r="8" spans="1:17" x14ac:dyDescent="0.25">
      <c r="A8" s="63" t="s">
        <v>41</v>
      </c>
      <c r="B8" s="34" t="s">
        <v>53</v>
      </c>
      <c r="C8" s="75">
        <v>45035</v>
      </c>
      <c r="D8" s="76" t="s">
        <v>50</v>
      </c>
      <c r="E8" s="16">
        <v>184</v>
      </c>
      <c r="F8" s="16">
        <v>194</v>
      </c>
      <c r="G8" s="16">
        <v>195</v>
      </c>
      <c r="H8" s="16">
        <v>195</v>
      </c>
      <c r="I8" s="16"/>
      <c r="J8" s="16"/>
      <c r="K8" s="77">
        <v>4</v>
      </c>
      <c r="L8" s="77">
        <v>768</v>
      </c>
      <c r="M8" s="78">
        <v>192</v>
      </c>
      <c r="N8" s="79">
        <v>2</v>
      </c>
      <c r="O8" s="80">
        <v>194</v>
      </c>
    </row>
    <row r="9" spans="1:17" x14ac:dyDescent="0.25">
      <c r="A9" s="12" t="s">
        <v>41</v>
      </c>
      <c r="B9" s="13" t="s">
        <v>53</v>
      </c>
      <c r="C9" s="14">
        <v>8517</v>
      </c>
      <c r="D9" s="15" t="s">
        <v>51</v>
      </c>
      <c r="E9" s="16">
        <v>186</v>
      </c>
      <c r="F9" s="16">
        <v>193</v>
      </c>
      <c r="G9" s="16">
        <v>190</v>
      </c>
      <c r="H9" s="16">
        <v>195</v>
      </c>
      <c r="I9" s="16"/>
      <c r="J9" s="16"/>
      <c r="K9" s="19">
        <v>4</v>
      </c>
      <c r="L9" s="19">
        <v>764</v>
      </c>
      <c r="M9" s="20">
        <v>191</v>
      </c>
      <c r="N9" s="21">
        <v>2</v>
      </c>
      <c r="O9" s="22">
        <v>193</v>
      </c>
    </row>
    <row r="10" spans="1:17" x14ac:dyDescent="0.25">
      <c r="A10" s="12" t="s">
        <v>41</v>
      </c>
      <c r="B10" s="13" t="s">
        <v>53</v>
      </c>
      <c r="C10" s="14">
        <v>45049</v>
      </c>
      <c r="D10" s="15" t="s">
        <v>50</v>
      </c>
      <c r="E10" s="16">
        <v>196</v>
      </c>
      <c r="F10" s="16">
        <v>194</v>
      </c>
      <c r="G10" s="16">
        <v>197</v>
      </c>
      <c r="H10" s="16">
        <v>193</v>
      </c>
      <c r="I10" s="16"/>
      <c r="J10" s="16"/>
      <c r="K10" s="19">
        <v>4</v>
      </c>
      <c r="L10" s="19">
        <v>780</v>
      </c>
      <c r="M10" s="20">
        <v>195</v>
      </c>
      <c r="N10" s="21">
        <v>2</v>
      </c>
      <c r="O10" s="22">
        <v>197</v>
      </c>
    </row>
    <row r="11" spans="1:17" x14ac:dyDescent="0.25">
      <c r="A11" s="12" t="s">
        <v>41</v>
      </c>
      <c r="B11" s="13" t="s">
        <v>53</v>
      </c>
      <c r="C11" s="14">
        <v>45056</v>
      </c>
      <c r="D11" s="15" t="s">
        <v>50</v>
      </c>
      <c r="E11" s="16">
        <v>199</v>
      </c>
      <c r="F11" s="16">
        <v>195</v>
      </c>
      <c r="G11" s="16">
        <v>197</v>
      </c>
      <c r="H11" s="16">
        <v>195</v>
      </c>
      <c r="I11" s="16"/>
      <c r="J11" s="16"/>
      <c r="K11" s="19">
        <v>4</v>
      </c>
      <c r="L11" s="19">
        <v>786</v>
      </c>
      <c r="M11" s="20">
        <v>196.5</v>
      </c>
      <c r="N11" s="21">
        <v>5</v>
      </c>
      <c r="O11" s="22">
        <v>201.5</v>
      </c>
    </row>
    <row r="12" spans="1:17" x14ac:dyDescent="0.25">
      <c r="A12" s="12" t="s">
        <v>28</v>
      </c>
      <c r="B12" s="13" t="s">
        <v>53</v>
      </c>
      <c r="C12" s="14">
        <v>45063</v>
      </c>
      <c r="D12" s="15" t="s">
        <v>50</v>
      </c>
      <c r="E12" s="16">
        <v>198</v>
      </c>
      <c r="F12" s="16">
        <v>194</v>
      </c>
      <c r="G12" s="16">
        <v>197</v>
      </c>
      <c r="H12" s="16">
        <v>197</v>
      </c>
      <c r="I12" s="16"/>
      <c r="J12" s="16"/>
      <c r="K12" s="19">
        <v>4</v>
      </c>
      <c r="L12" s="19">
        <v>786</v>
      </c>
      <c r="M12" s="20">
        <v>196.5</v>
      </c>
      <c r="N12" s="21">
        <v>2</v>
      </c>
      <c r="O12" s="22">
        <v>198.5</v>
      </c>
    </row>
    <row r="13" spans="1:17" x14ac:dyDescent="0.25">
      <c r="A13" s="12" t="s">
        <v>41</v>
      </c>
      <c r="B13" s="34" t="s">
        <v>53</v>
      </c>
      <c r="C13" s="75">
        <v>45067</v>
      </c>
      <c r="D13" s="76" t="s">
        <v>154</v>
      </c>
      <c r="E13" s="16">
        <v>197</v>
      </c>
      <c r="F13" s="16">
        <v>195</v>
      </c>
      <c r="G13" s="16">
        <v>198</v>
      </c>
      <c r="H13" s="16">
        <v>196</v>
      </c>
      <c r="I13" s="16"/>
      <c r="J13" s="16"/>
      <c r="K13" s="77">
        <v>4</v>
      </c>
      <c r="L13" s="77">
        <v>786</v>
      </c>
      <c r="M13" s="78">
        <v>196.5</v>
      </c>
      <c r="N13" s="79">
        <v>9</v>
      </c>
      <c r="O13" s="80">
        <v>205.5</v>
      </c>
    </row>
    <row r="14" spans="1:17" x14ac:dyDescent="0.25">
      <c r="A14" s="63" t="s">
        <v>41</v>
      </c>
      <c r="B14" s="34" t="s">
        <v>53</v>
      </c>
      <c r="C14" s="75">
        <v>45070</v>
      </c>
      <c r="D14" s="76" t="s">
        <v>51</v>
      </c>
      <c r="E14" s="16">
        <v>194</v>
      </c>
      <c r="F14" s="16">
        <v>197</v>
      </c>
      <c r="G14" s="16">
        <v>198</v>
      </c>
      <c r="H14" s="16">
        <v>196</v>
      </c>
      <c r="I14" s="16"/>
      <c r="J14" s="16"/>
      <c r="K14" s="77">
        <v>4</v>
      </c>
      <c r="L14" s="77">
        <v>785</v>
      </c>
      <c r="M14" s="78">
        <v>196.25</v>
      </c>
      <c r="N14" s="79">
        <v>5</v>
      </c>
      <c r="O14" s="80">
        <v>201.25</v>
      </c>
    </row>
    <row r="15" spans="1:17" x14ac:dyDescent="0.25">
      <c r="A15" s="63" t="s">
        <v>41</v>
      </c>
      <c r="B15" s="34" t="s">
        <v>53</v>
      </c>
      <c r="C15" s="75">
        <v>45077</v>
      </c>
      <c r="D15" s="76" t="s">
        <v>50</v>
      </c>
      <c r="E15" s="16">
        <v>197</v>
      </c>
      <c r="F15" s="16">
        <v>198</v>
      </c>
      <c r="G15" s="16">
        <v>196</v>
      </c>
      <c r="H15" s="16">
        <v>199</v>
      </c>
      <c r="I15" s="16"/>
      <c r="J15" s="16"/>
      <c r="K15" s="77">
        <v>4</v>
      </c>
      <c r="L15" s="77">
        <v>790</v>
      </c>
      <c r="M15" s="78">
        <v>197.5</v>
      </c>
      <c r="N15" s="79">
        <v>2</v>
      </c>
      <c r="O15" s="80">
        <v>199.5</v>
      </c>
    </row>
    <row r="16" spans="1:17" x14ac:dyDescent="0.25">
      <c r="A16" s="12" t="s">
        <v>41</v>
      </c>
      <c r="B16" s="34" t="s">
        <v>53</v>
      </c>
      <c r="C16" s="75">
        <v>45081</v>
      </c>
      <c r="D16" s="76" t="s">
        <v>51</v>
      </c>
      <c r="E16" s="16">
        <v>188</v>
      </c>
      <c r="F16" s="16">
        <v>192</v>
      </c>
      <c r="G16" s="16">
        <v>196</v>
      </c>
      <c r="H16" s="16">
        <v>195</v>
      </c>
      <c r="I16" s="16">
        <v>193</v>
      </c>
      <c r="J16" s="16">
        <v>193</v>
      </c>
      <c r="K16" s="77">
        <v>6</v>
      </c>
      <c r="L16" s="77">
        <v>1157</v>
      </c>
      <c r="M16" s="78">
        <v>192.83333333333334</v>
      </c>
      <c r="N16" s="79">
        <v>4</v>
      </c>
      <c r="O16" s="80">
        <v>196.83333333333334</v>
      </c>
    </row>
    <row r="17" spans="1:15" x14ac:dyDescent="0.25">
      <c r="A17" s="12" t="s">
        <v>41</v>
      </c>
      <c r="B17" s="34" t="s">
        <v>53</v>
      </c>
      <c r="C17" s="14">
        <v>45084</v>
      </c>
      <c r="D17" s="15" t="s">
        <v>50</v>
      </c>
      <c r="E17" s="16">
        <v>194</v>
      </c>
      <c r="F17" s="45">
        <v>200</v>
      </c>
      <c r="G17" s="16">
        <v>198</v>
      </c>
      <c r="H17" s="16">
        <v>196</v>
      </c>
      <c r="I17" s="16"/>
      <c r="J17" s="16"/>
      <c r="K17" s="19">
        <v>4</v>
      </c>
      <c r="L17" s="19">
        <v>788</v>
      </c>
      <c r="M17" s="20">
        <v>197</v>
      </c>
      <c r="N17" s="21">
        <v>4</v>
      </c>
      <c r="O17" s="22">
        <v>201</v>
      </c>
    </row>
    <row r="18" spans="1:15" x14ac:dyDescent="0.25">
      <c r="A18" s="12" t="s">
        <v>28</v>
      </c>
      <c r="B18" s="34" t="s">
        <v>53</v>
      </c>
      <c r="C18" s="75">
        <v>45091</v>
      </c>
      <c r="D18" s="76" t="s">
        <v>50</v>
      </c>
      <c r="E18" s="16">
        <v>198</v>
      </c>
      <c r="F18" s="16">
        <v>195</v>
      </c>
      <c r="G18" s="16">
        <v>197</v>
      </c>
      <c r="H18" s="16">
        <v>199</v>
      </c>
      <c r="I18" s="16"/>
      <c r="J18" s="16"/>
      <c r="K18" s="77">
        <v>4</v>
      </c>
      <c r="L18" s="77">
        <v>789</v>
      </c>
      <c r="M18" s="78">
        <v>197.25</v>
      </c>
      <c r="N18" s="79">
        <v>2</v>
      </c>
      <c r="O18" s="80">
        <v>199.25</v>
      </c>
    </row>
    <row r="19" spans="1:15" x14ac:dyDescent="0.25">
      <c r="A19" s="63" t="s">
        <v>41</v>
      </c>
      <c r="B19" s="34" t="s">
        <v>53</v>
      </c>
      <c r="C19" s="75">
        <v>45098</v>
      </c>
      <c r="D19" s="76" t="s">
        <v>50</v>
      </c>
      <c r="E19" s="16">
        <v>199</v>
      </c>
      <c r="F19" s="16">
        <v>196</v>
      </c>
      <c r="G19" s="16">
        <v>193</v>
      </c>
      <c r="H19" s="16">
        <v>199</v>
      </c>
      <c r="I19" s="16"/>
      <c r="J19" s="16"/>
      <c r="K19" s="77">
        <v>4</v>
      </c>
      <c r="L19" s="77">
        <v>787</v>
      </c>
      <c r="M19" s="78">
        <v>196.75</v>
      </c>
      <c r="N19" s="79">
        <v>6</v>
      </c>
      <c r="O19" s="80">
        <v>202.75</v>
      </c>
    </row>
    <row r="20" spans="1:15" x14ac:dyDescent="0.25">
      <c r="A20" s="63" t="s">
        <v>41</v>
      </c>
      <c r="B20" s="34" t="s">
        <v>53</v>
      </c>
      <c r="C20" s="75">
        <v>45101</v>
      </c>
      <c r="D20" s="76" t="s">
        <v>50</v>
      </c>
      <c r="E20" s="16">
        <v>194</v>
      </c>
      <c r="F20" s="16">
        <v>196</v>
      </c>
      <c r="G20" s="16">
        <v>194</v>
      </c>
      <c r="H20" s="16">
        <v>196</v>
      </c>
      <c r="I20" s="16"/>
      <c r="J20" s="16"/>
      <c r="K20" s="77">
        <v>4</v>
      </c>
      <c r="L20" s="77">
        <v>780</v>
      </c>
      <c r="M20" s="78">
        <v>195</v>
      </c>
      <c r="N20" s="79">
        <v>2</v>
      </c>
      <c r="O20" s="80">
        <v>197</v>
      </c>
    </row>
    <row r="21" spans="1:15" x14ac:dyDescent="0.25">
      <c r="A21" s="63" t="s">
        <v>41</v>
      </c>
      <c r="B21" s="34" t="s">
        <v>53</v>
      </c>
      <c r="C21" s="75">
        <v>45105</v>
      </c>
      <c r="D21" s="76" t="s">
        <v>51</v>
      </c>
      <c r="E21" s="16">
        <v>196</v>
      </c>
      <c r="F21" s="16">
        <v>194</v>
      </c>
      <c r="G21" s="16">
        <v>198</v>
      </c>
      <c r="H21" s="16">
        <v>190.001</v>
      </c>
      <c r="I21" s="16"/>
      <c r="J21" s="16"/>
      <c r="K21" s="77">
        <v>4</v>
      </c>
      <c r="L21" s="77">
        <v>778.00099999999998</v>
      </c>
      <c r="M21" s="78">
        <v>194.50024999999999</v>
      </c>
      <c r="N21" s="79">
        <v>2</v>
      </c>
      <c r="O21" s="80">
        <v>196.50024999999999</v>
      </c>
    </row>
    <row r="22" spans="1:15" x14ac:dyDescent="0.25">
      <c r="A22" s="63" t="s">
        <v>41</v>
      </c>
      <c r="B22" s="34" t="s">
        <v>53</v>
      </c>
      <c r="C22" s="14">
        <v>45112</v>
      </c>
      <c r="D22" s="15" t="s">
        <v>50</v>
      </c>
      <c r="E22" s="16">
        <v>193</v>
      </c>
      <c r="F22" s="16">
        <v>193</v>
      </c>
      <c r="G22" s="16">
        <v>195</v>
      </c>
      <c r="H22" s="16">
        <v>192</v>
      </c>
      <c r="I22" s="16"/>
      <c r="J22" s="16"/>
      <c r="K22" s="19">
        <v>4</v>
      </c>
      <c r="L22" s="19">
        <v>773</v>
      </c>
      <c r="M22" s="20">
        <v>193.25</v>
      </c>
      <c r="N22" s="21">
        <v>2</v>
      </c>
      <c r="O22" s="22">
        <v>195.25</v>
      </c>
    </row>
    <row r="23" spans="1:15" x14ac:dyDescent="0.25">
      <c r="A23" s="12" t="s">
        <v>41</v>
      </c>
      <c r="B23" s="34" t="s">
        <v>53</v>
      </c>
      <c r="C23" s="14">
        <v>45116</v>
      </c>
      <c r="D23" s="15" t="s">
        <v>51</v>
      </c>
      <c r="E23" s="16">
        <v>194</v>
      </c>
      <c r="F23" s="16">
        <v>197</v>
      </c>
      <c r="G23" s="16">
        <v>198</v>
      </c>
      <c r="H23" s="16">
        <v>194</v>
      </c>
      <c r="I23" s="16"/>
      <c r="J23" s="16"/>
      <c r="K23" s="19">
        <v>4</v>
      </c>
      <c r="L23" s="19">
        <v>783</v>
      </c>
      <c r="M23" s="20">
        <v>195.75</v>
      </c>
      <c r="N23" s="21">
        <v>4</v>
      </c>
      <c r="O23" s="22">
        <v>199.75</v>
      </c>
    </row>
    <row r="24" spans="1:15" x14ac:dyDescent="0.25">
      <c r="A24" s="12" t="s">
        <v>41</v>
      </c>
      <c r="B24" s="34" t="s">
        <v>53</v>
      </c>
      <c r="C24" s="14">
        <v>45119</v>
      </c>
      <c r="D24" s="15" t="s">
        <v>50</v>
      </c>
      <c r="E24" s="16">
        <v>196</v>
      </c>
      <c r="F24" s="16">
        <v>198</v>
      </c>
      <c r="G24" s="16">
        <v>199</v>
      </c>
      <c r="H24" s="16">
        <v>195</v>
      </c>
      <c r="I24" s="16"/>
      <c r="J24" s="16"/>
      <c r="K24" s="19">
        <v>4</v>
      </c>
      <c r="L24" s="19">
        <v>788</v>
      </c>
      <c r="M24" s="20">
        <v>197</v>
      </c>
      <c r="N24" s="21">
        <v>2</v>
      </c>
      <c r="O24" s="22">
        <v>199</v>
      </c>
    </row>
    <row r="25" spans="1:15" x14ac:dyDescent="0.25">
      <c r="A25" s="12" t="s">
        <v>41</v>
      </c>
      <c r="B25" s="34" t="s">
        <v>53</v>
      </c>
      <c r="C25" s="14">
        <v>45122</v>
      </c>
      <c r="D25" s="15" t="s">
        <v>50</v>
      </c>
      <c r="E25" s="16">
        <v>194</v>
      </c>
      <c r="F25" s="16">
        <v>197</v>
      </c>
      <c r="G25" s="16">
        <v>193</v>
      </c>
      <c r="H25" s="16">
        <v>192</v>
      </c>
      <c r="I25" s="16"/>
      <c r="J25" s="16"/>
      <c r="K25" s="19">
        <v>4</v>
      </c>
      <c r="L25" s="19">
        <v>776</v>
      </c>
      <c r="M25" s="20">
        <v>194</v>
      </c>
      <c r="N25" s="21">
        <v>2</v>
      </c>
      <c r="O25" s="22">
        <v>196</v>
      </c>
    </row>
    <row r="26" spans="1:15" x14ac:dyDescent="0.25">
      <c r="A26" s="12" t="s">
        <v>41</v>
      </c>
      <c r="B26" s="34" t="s">
        <v>53</v>
      </c>
      <c r="C26" s="14">
        <v>45126</v>
      </c>
      <c r="D26" s="15" t="s">
        <v>50</v>
      </c>
      <c r="E26" s="16">
        <v>194</v>
      </c>
      <c r="F26" s="16">
        <v>195</v>
      </c>
      <c r="G26" s="16">
        <v>196</v>
      </c>
      <c r="H26" s="16">
        <v>197</v>
      </c>
      <c r="I26" s="16"/>
      <c r="J26" s="16"/>
      <c r="K26" s="19">
        <v>4</v>
      </c>
      <c r="L26" s="19">
        <v>782</v>
      </c>
      <c r="M26" s="20">
        <v>195.5</v>
      </c>
      <c r="N26" s="21">
        <v>3</v>
      </c>
      <c r="O26" s="22">
        <v>198.5</v>
      </c>
    </row>
    <row r="27" spans="1:15" x14ac:dyDescent="0.25">
      <c r="A27" s="12" t="s">
        <v>41</v>
      </c>
      <c r="B27" s="34" t="s">
        <v>53</v>
      </c>
      <c r="C27" s="14">
        <v>45133</v>
      </c>
      <c r="D27" s="15" t="s">
        <v>51</v>
      </c>
      <c r="E27" s="16">
        <v>196</v>
      </c>
      <c r="F27" s="16">
        <v>193.00200000000001</v>
      </c>
      <c r="G27" s="16">
        <v>196</v>
      </c>
      <c r="H27" s="16">
        <v>199</v>
      </c>
      <c r="I27" s="16"/>
      <c r="J27" s="16"/>
      <c r="K27" s="19">
        <v>4</v>
      </c>
      <c r="L27" s="19">
        <v>784.00199999999995</v>
      </c>
      <c r="M27" s="20">
        <v>196.00049999999999</v>
      </c>
      <c r="N27" s="21">
        <v>2</v>
      </c>
      <c r="O27" s="22">
        <v>198.00049999999999</v>
      </c>
    </row>
    <row r="28" spans="1:15" x14ac:dyDescent="0.25">
      <c r="A28" s="12" t="s">
        <v>41</v>
      </c>
      <c r="B28" s="34" t="s">
        <v>53</v>
      </c>
      <c r="C28" s="14">
        <v>45147</v>
      </c>
      <c r="D28" s="15" t="s">
        <v>50</v>
      </c>
      <c r="E28" s="16">
        <v>199.001</v>
      </c>
      <c r="F28" s="45">
        <v>200</v>
      </c>
      <c r="G28" s="16">
        <v>199</v>
      </c>
      <c r="H28" s="16">
        <v>198</v>
      </c>
      <c r="I28" s="16"/>
      <c r="J28" s="16"/>
      <c r="K28" s="19">
        <v>4</v>
      </c>
      <c r="L28" s="19">
        <v>796.00099999999998</v>
      </c>
      <c r="M28" s="20">
        <v>199.00024999999999</v>
      </c>
      <c r="N28" s="21">
        <v>4</v>
      </c>
      <c r="O28" s="22">
        <v>203.00024999999999</v>
      </c>
    </row>
    <row r="29" spans="1:15" x14ac:dyDescent="0.25">
      <c r="A29" s="12" t="s">
        <v>41</v>
      </c>
      <c r="B29" s="34" t="s">
        <v>53</v>
      </c>
      <c r="C29" s="14">
        <v>45150</v>
      </c>
      <c r="D29" s="15" t="s">
        <v>50</v>
      </c>
      <c r="E29" s="44">
        <v>199</v>
      </c>
      <c r="F29" s="44">
        <v>198</v>
      </c>
      <c r="G29" s="44">
        <v>198</v>
      </c>
      <c r="H29" s="44">
        <v>198</v>
      </c>
      <c r="I29" s="88">
        <v>197</v>
      </c>
      <c r="J29" s="89">
        <v>200</v>
      </c>
      <c r="K29" s="19">
        <v>6</v>
      </c>
      <c r="L29" s="19">
        <v>1190</v>
      </c>
      <c r="M29" s="20">
        <v>198.33333333333334</v>
      </c>
      <c r="N29" s="21">
        <v>8</v>
      </c>
      <c r="O29" s="22">
        <v>206.33333333333334</v>
      </c>
    </row>
    <row r="30" spans="1:15" x14ac:dyDescent="0.25">
      <c r="A30" s="12" t="s">
        <v>28</v>
      </c>
      <c r="B30" s="34" t="s">
        <v>53</v>
      </c>
      <c r="C30" s="14">
        <v>45157</v>
      </c>
      <c r="D30" s="15" t="s">
        <v>50</v>
      </c>
      <c r="E30" s="16">
        <v>198</v>
      </c>
      <c r="F30" s="16">
        <v>199</v>
      </c>
      <c r="G30" s="16">
        <v>199</v>
      </c>
      <c r="H30" s="16">
        <v>199</v>
      </c>
      <c r="I30" s="16"/>
      <c r="J30" s="16"/>
      <c r="K30" s="19">
        <v>4</v>
      </c>
      <c r="L30" s="19">
        <v>795</v>
      </c>
      <c r="M30" s="20">
        <v>198.75</v>
      </c>
      <c r="N30" s="21">
        <v>4</v>
      </c>
      <c r="O30" s="22">
        <v>202.75</v>
      </c>
    </row>
    <row r="31" spans="1:15" x14ac:dyDescent="0.25">
      <c r="A31" s="12" t="s">
        <v>28</v>
      </c>
      <c r="B31" s="13" t="s">
        <v>53</v>
      </c>
      <c r="C31" s="14">
        <v>45175</v>
      </c>
      <c r="D31" s="15" t="s">
        <v>50</v>
      </c>
      <c r="E31" s="16">
        <v>192</v>
      </c>
      <c r="F31" s="16">
        <v>198</v>
      </c>
      <c r="G31" s="16">
        <v>197</v>
      </c>
      <c r="H31" s="16">
        <v>197</v>
      </c>
      <c r="I31" s="16"/>
      <c r="J31" s="16"/>
      <c r="K31" s="19">
        <v>4</v>
      </c>
      <c r="L31" s="19">
        <v>784</v>
      </c>
      <c r="M31" s="20">
        <v>196</v>
      </c>
      <c r="N31" s="21">
        <v>2</v>
      </c>
      <c r="O31" s="22">
        <v>198</v>
      </c>
    </row>
    <row r="32" spans="1:15" x14ac:dyDescent="0.25">
      <c r="A32" s="12" t="s">
        <v>41</v>
      </c>
      <c r="B32" s="13" t="s">
        <v>53</v>
      </c>
      <c r="C32" s="14">
        <v>8654</v>
      </c>
      <c r="D32" s="15" t="s">
        <v>51</v>
      </c>
      <c r="E32" s="16">
        <v>196</v>
      </c>
      <c r="F32" s="16">
        <v>199</v>
      </c>
      <c r="G32" s="16">
        <v>197</v>
      </c>
      <c r="H32" s="16">
        <v>196</v>
      </c>
      <c r="I32" s="16">
        <v>183.001</v>
      </c>
      <c r="J32" s="16">
        <v>190</v>
      </c>
      <c r="K32" s="19">
        <v>6</v>
      </c>
      <c r="L32" s="19">
        <v>1161.001</v>
      </c>
      <c r="M32" s="20">
        <v>193.50016666666667</v>
      </c>
      <c r="N32" s="21">
        <v>8</v>
      </c>
      <c r="O32" s="22">
        <v>201.50016666666667</v>
      </c>
    </row>
    <row r="33" spans="1:15" x14ac:dyDescent="0.25">
      <c r="A33" s="12" t="s">
        <v>41</v>
      </c>
      <c r="B33" s="13" t="s">
        <v>53</v>
      </c>
      <c r="C33" s="14">
        <v>45182</v>
      </c>
      <c r="D33" s="15" t="s">
        <v>50</v>
      </c>
      <c r="E33" s="16">
        <v>198</v>
      </c>
      <c r="F33" s="16">
        <v>197</v>
      </c>
      <c r="G33" s="16">
        <v>195</v>
      </c>
      <c r="H33" s="16">
        <v>197</v>
      </c>
      <c r="I33" s="16"/>
      <c r="J33" s="16"/>
      <c r="K33" s="19">
        <v>4</v>
      </c>
      <c r="L33" s="19">
        <v>787</v>
      </c>
      <c r="M33" s="20">
        <v>196.75</v>
      </c>
      <c r="N33" s="21">
        <v>2</v>
      </c>
      <c r="O33" s="22">
        <v>198.75</v>
      </c>
    </row>
    <row r="34" spans="1:15" x14ac:dyDescent="0.25">
      <c r="A34" s="12" t="s">
        <v>41</v>
      </c>
      <c r="B34" s="13" t="s">
        <v>53</v>
      </c>
      <c r="C34" s="14">
        <v>45185</v>
      </c>
      <c r="D34" s="15" t="s">
        <v>50</v>
      </c>
      <c r="E34" s="16">
        <v>199</v>
      </c>
      <c r="F34" s="16">
        <v>199</v>
      </c>
      <c r="G34" s="16">
        <v>198</v>
      </c>
      <c r="H34" s="16">
        <v>196</v>
      </c>
      <c r="I34" s="16">
        <v>198</v>
      </c>
      <c r="J34" s="16">
        <v>199</v>
      </c>
      <c r="K34" s="19">
        <v>6</v>
      </c>
      <c r="L34" s="19">
        <v>1189</v>
      </c>
      <c r="M34" s="20">
        <v>198.16666666666666</v>
      </c>
      <c r="N34" s="21">
        <v>8</v>
      </c>
      <c r="O34" s="22">
        <v>206.16666666666666</v>
      </c>
    </row>
    <row r="35" spans="1:15" x14ac:dyDescent="0.25">
      <c r="A35" s="12" t="s">
        <v>41</v>
      </c>
      <c r="B35" s="13" t="s">
        <v>53</v>
      </c>
      <c r="C35" s="14">
        <v>45189</v>
      </c>
      <c r="D35" s="15" t="s">
        <v>50</v>
      </c>
      <c r="E35" s="16">
        <v>193</v>
      </c>
      <c r="F35" s="16">
        <v>198</v>
      </c>
      <c r="G35" s="16">
        <v>198</v>
      </c>
      <c r="H35" s="45">
        <v>200.001</v>
      </c>
      <c r="I35" s="16"/>
      <c r="J35" s="16"/>
      <c r="K35" s="19">
        <v>4</v>
      </c>
      <c r="L35" s="19">
        <v>789.00099999999998</v>
      </c>
      <c r="M35" s="20">
        <v>197.25024999999999</v>
      </c>
      <c r="N35" s="21">
        <v>4</v>
      </c>
      <c r="O35" s="22">
        <v>201.25024999999999</v>
      </c>
    </row>
    <row r="36" spans="1:15" x14ac:dyDescent="0.25">
      <c r="A36" s="12" t="s">
        <v>41</v>
      </c>
      <c r="B36" s="13" t="s">
        <v>53</v>
      </c>
      <c r="C36" s="14">
        <v>45196</v>
      </c>
      <c r="D36" s="15" t="s">
        <v>51</v>
      </c>
      <c r="E36" s="16">
        <v>195</v>
      </c>
      <c r="F36" s="16">
        <v>198</v>
      </c>
      <c r="G36" s="16">
        <v>196</v>
      </c>
      <c r="H36" s="16">
        <v>196</v>
      </c>
      <c r="I36" s="16"/>
      <c r="J36" s="16"/>
      <c r="K36" s="19">
        <v>4</v>
      </c>
      <c r="L36" s="19">
        <v>785</v>
      </c>
      <c r="M36" s="20">
        <v>196.25</v>
      </c>
      <c r="N36" s="21">
        <v>9</v>
      </c>
      <c r="O36" s="22">
        <v>205.25</v>
      </c>
    </row>
    <row r="37" spans="1:15" x14ac:dyDescent="0.25">
      <c r="A37" s="12" t="s">
        <v>41</v>
      </c>
      <c r="B37" s="13" t="s">
        <v>53</v>
      </c>
      <c r="C37" s="14">
        <v>45203</v>
      </c>
      <c r="D37" s="15" t="s">
        <v>50</v>
      </c>
      <c r="E37" s="16">
        <v>199</v>
      </c>
      <c r="F37" s="16">
        <v>200</v>
      </c>
      <c r="G37" s="16">
        <v>196</v>
      </c>
      <c r="H37" s="16">
        <v>198</v>
      </c>
      <c r="I37" s="16"/>
      <c r="J37" s="16"/>
      <c r="K37" s="19">
        <v>4</v>
      </c>
      <c r="L37" s="19">
        <v>793</v>
      </c>
      <c r="M37" s="20">
        <v>198.25</v>
      </c>
      <c r="N37" s="21">
        <v>4</v>
      </c>
      <c r="O37" s="22">
        <v>202.25</v>
      </c>
    </row>
    <row r="38" spans="1:15" x14ac:dyDescent="0.25">
      <c r="A38" s="12" t="s">
        <v>28</v>
      </c>
      <c r="B38" s="13" t="s">
        <v>53</v>
      </c>
      <c r="C38" s="14">
        <v>45210</v>
      </c>
      <c r="D38" s="15" t="s">
        <v>50</v>
      </c>
      <c r="E38" s="16">
        <v>197</v>
      </c>
      <c r="F38" s="16">
        <v>198.01</v>
      </c>
      <c r="G38" s="16">
        <v>198</v>
      </c>
      <c r="H38" s="16">
        <v>198</v>
      </c>
      <c r="I38" s="16"/>
      <c r="J38" s="16"/>
      <c r="K38" s="19">
        <v>4</v>
      </c>
      <c r="L38" s="19">
        <v>791.01</v>
      </c>
      <c r="M38" s="20">
        <v>197.7525</v>
      </c>
      <c r="N38" s="21">
        <v>3</v>
      </c>
      <c r="O38" s="22">
        <v>200.7525</v>
      </c>
    </row>
    <row r="39" spans="1:15" x14ac:dyDescent="0.25">
      <c r="A39" s="12" t="s">
        <v>41</v>
      </c>
      <c r="B39" s="13" t="s">
        <v>53</v>
      </c>
      <c r="C39" s="14">
        <v>45217</v>
      </c>
      <c r="D39" s="15" t="s">
        <v>50</v>
      </c>
      <c r="E39" s="16">
        <v>198</v>
      </c>
      <c r="F39" s="16">
        <v>197</v>
      </c>
      <c r="G39" s="16">
        <v>197</v>
      </c>
      <c r="H39" s="16">
        <v>197</v>
      </c>
      <c r="I39" s="16"/>
      <c r="J39" s="16"/>
      <c r="K39" s="19">
        <v>4</v>
      </c>
      <c r="L39" s="19">
        <v>789</v>
      </c>
      <c r="M39" s="20">
        <v>197.25</v>
      </c>
      <c r="N39" s="21">
        <v>2</v>
      </c>
      <c r="O39" s="22">
        <v>199.25</v>
      </c>
    </row>
    <row r="40" spans="1:15" x14ac:dyDescent="0.25">
      <c r="A40" s="12" t="s">
        <v>41</v>
      </c>
      <c r="B40" s="13" t="s">
        <v>53</v>
      </c>
      <c r="C40" s="14">
        <v>45220</v>
      </c>
      <c r="D40" s="15" t="s">
        <v>50</v>
      </c>
      <c r="E40" s="16">
        <v>198</v>
      </c>
      <c r="F40" s="16">
        <v>199</v>
      </c>
      <c r="G40" s="16">
        <v>199</v>
      </c>
      <c r="H40" s="16">
        <v>197</v>
      </c>
      <c r="I40" s="16"/>
      <c r="J40" s="16"/>
      <c r="K40" s="19">
        <v>4</v>
      </c>
      <c r="L40" s="19">
        <v>793</v>
      </c>
      <c r="M40" s="20">
        <v>198.25</v>
      </c>
      <c r="N40" s="21">
        <v>2</v>
      </c>
      <c r="O40" s="22">
        <v>200.25</v>
      </c>
    </row>
    <row r="41" spans="1:15" x14ac:dyDescent="0.25">
      <c r="A41" s="12" t="s">
        <v>41</v>
      </c>
      <c r="B41" s="13" t="s">
        <v>53</v>
      </c>
      <c r="C41" s="14">
        <v>45231</v>
      </c>
      <c r="D41" s="15" t="s">
        <v>50</v>
      </c>
      <c r="E41" s="16">
        <v>196</v>
      </c>
      <c r="F41" s="16">
        <v>193</v>
      </c>
      <c r="G41" s="16">
        <v>194</v>
      </c>
      <c r="H41" s="16">
        <v>198</v>
      </c>
      <c r="I41" s="16"/>
      <c r="J41" s="16"/>
      <c r="K41" s="19">
        <v>4</v>
      </c>
      <c r="L41" s="19">
        <v>781</v>
      </c>
      <c r="M41" s="20">
        <v>195.25</v>
      </c>
      <c r="N41" s="21">
        <v>2</v>
      </c>
      <c r="O41" s="22">
        <v>197.25</v>
      </c>
    </row>
    <row r="42" spans="1:15" x14ac:dyDescent="0.25">
      <c r="A42" s="12" t="s">
        <v>41</v>
      </c>
      <c r="B42" s="13" t="s">
        <v>53</v>
      </c>
      <c r="C42" s="14">
        <v>45235</v>
      </c>
      <c r="D42" s="15" t="s">
        <v>51</v>
      </c>
      <c r="E42" s="16">
        <v>196</v>
      </c>
      <c r="F42" s="16">
        <v>188</v>
      </c>
      <c r="G42" s="16">
        <v>196</v>
      </c>
      <c r="H42" s="16">
        <v>197</v>
      </c>
      <c r="I42" s="16"/>
      <c r="J42" s="16"/>
      <c r="K42" s="19">
        <v>4</v>
      </c>
      <c r="L42" s="19">
        <v>777</v>
      </c>
      <c r="M42" s="20">
        <v>194.25</v>
      </c>
      <c r="N42" s="21">
        <v>2</v>
      </c>
      <c r="O42" s="22">
        <v>196.25</v>
      </c>
    </row>
    <row r="43" spans="1:15" x14ac:dyDescent="0.25">
      <c r="A43" s="12" t="s">
        <v>41</v>
      </c>
      <c r="B43" s="13" t="s">
        <v>53</v>
      </c>
      <c r="C43" s="14">
        <v>45238</v>
      </c>
      <c r="D43" s="15" t="s">
        <v>50</v>
      </c>
      <c r="E43" s="16">
        <v>198</v>
      </c>
      <c r="F43" s="16">
        <v>198</v>
      </c>
      <c r="G43" s="16">
        <v>197</v>
      </c>
      <c r="H43" s="16">
        <v>198</v>
      </c>
      <c r="I43" s="16"/>
      <c r="J43" s="16"/>
      <c r="K43" s="19">
        <v>4</v>
      </c>
      <c r="L43" s="19">
        <v>791</v>
      </c>
      <c r="M43" s="20">
        <v>197.75</v>
      </c>
      <c r="N43" s="21">
        <v>7</v>
      </c>
      <c r="O43" s="22">
        <v>204.75</v>
      </c>
    </row>
    <row r="44" spans="1:15" x14ac:dyDescent="0.25">
      <c r="A44" s="12" t="s">
        <v>41</v>
      </c>
      <c r="B44" s="13" t="s">
        <v>53</v>
      </c>
      <c r="C44" s="14">
        <v>45245</v>
      </c>
      <c r="D44" s="15" t="s">
        <v>50</v>
      </c>
      <c r="E44" s="16">
        <v>196</v>
      </c>
      <c r="F44" s="16">
        <v>197</v>
      </c>
      <c r="G44" s="16">
        <v>179</v>
      </c>
      <c r="H44" s="16">
        <v>197</v>
      </c>
      <c r="I44" s="16"/>
      <c r="J44" s="16"/>
      <c r="K44" s="19">
        <v>4</v>
      </c>
      <c r="L44" s="19">
        <v>769</v>
      </c>
      <c r="M44" s="20">
        <v>192.25</v>
      </c>
      <c r="N44" s="21">
        <v>2</v>
      </c>
      <c r="O44" s="22">
        <v>194.25</v>
      </c>
    </row>
    <row r="45" spans="1:15" x14ac:dyDescent="0.25">
      <c r="A45" s="12" t="s">
        <v>28</v>
      </c>
      <c r="B45" s="13" t="s">
        <v>53</v>
      </c>
      <c r="C45" s="14">
        <v>45248</v>
      </c>
      <c r="D45" s="15" t="s">
        <v>50</v>
      </c>
      <c r="E45" s="16">
        <v>195</v>
      </c>
      <c r="F45" s="16">
        <v>194</v>
      </c>
      <c r="G45" s="16">
        <v>195</v>
      </c>
      <c r="H45" s="16">
        <v>199</v>
      </c>
      <c r="I45" s="16"/>
      <c r="J45" s="16"/>
      <c r="K45" s="19">
        <v>4</v>
      </c>
      <c r="L45" s="19">
        <v>783</v>
      </c>
      <c r="M45" s="20">
        <v>195.75</v>
      </c>
      <c r="N45" s="21">
        <v>2</v>
      </c>
      <c r="O45" s="22">
        <v>197.75</v>
      </c>
    </row>
    <row r="47" spans="1:15" x14ac:dyDescent="0.25">
      <c r="K47" s="8">
        <f>SUM(K2:K46)</f>
        <v>184</v>
      </c>
      <c r="L47" s="8">
        <f>SUM(L2:L46)</f>
        <v>35942.016000000003</v>
      </c>
      <c r="M47" s="7">
        <f>SUM(L47/K47)</f>
        <v>195.33704347826088</v>
      </c>
      <c r="N47" s="8">
        <f>SUM(N2:N46)</f>
        <v>153</v>
      </c>
      <c r="O47" s="11">
        <f>SUM(M47+N47)</f>
        <v>348.33704347826085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4:C6" name="Range1_2_7_1"/>
    <protectedRange algorithmName="SHA-512" hashValue="ON39YdpmFHfN9f47KpiRvqrKx0V9+erV1CNkpWzYhW/Qyc6aT8rEyCrvauWSYGZK2ia3o7vd3akF07acHAFpOA==" saltValue="yVW9XmDwTqEnmpSGai0KYg==" spinCount="100000" sqref="B12:D12" name="Range1_8"/>
    <protectedRange algorithmName="SHA-512" hashValue="ON39YdpmFHfN9f47KpiRvqrKx0V9+erV1CNkpWzYhW/Qyc6aT8rEyCrvauWSYGZK2ia3o7vd3akF07acHAFpOA==" saltValue="yVW9XmDwTqEnmpSGai0KYg==" spinCount="100000" sqref="E12:J12" name="Range1_3_2"/>
    <protectedRange algorithmName="SHA-512" hashValue="ON39YdpmFHfN9f47KpiRvqrKx0V9+erV1CNkpWzYhW/Qyc6aT8rEyCrvauWSYGZK2ia3o7vd3akF07acHAFpOA==" saltValue="yVW9XmDwTqEnmpSGai0KYg==" spinCount="100000" sqref="B13:B15" name="Range1_2_2"/>
    <protectedRange algorithmName="SHA-512" hashValue="ON39YdpmFHfN9f47KpiRvqrKx0V9+erV1CNkpWzYhW/Qyc6aT8rEyCrvauWSYGZK2ia3o7vd3akF07acHAFpOA==" saltValue="yVW9XmDwTqEnmpSGai0KYg==" spinCount="100000" sqref="I18:J18 C18" name="Range1"/>
    <protectedRange algorithmName="SHA-512" hashValue="ON39YdpmFHfN9f47KpiRvqrKx0V9+erV1CNkpWzYhW/Qyc6aT8rEyCrvauWSYGZK2ia3o7vd3akF07acHAFpOA==" saltValue="yVW9XmDwTqEnmpSGai0KYg==" spinCount="100000" sqref="D18" name="Range1_1_10"/>
    <protectedRange algorithmName="SHA-512" hashValue="ON39YdpmFHfN9f47KpiRvqrKx0V9+erV1CNkpWzYhW/Qyc6aT8rEyCrvauWSYGZK2ia3o7vd3akF07acHAFpOA==" saltValue="yVW9XmDwTqEnmpSGai0KYg==" spinCount="100000" sqref="E18:H18" name="Range1_3_14"/>
    <protectedRange algorithmName="SHA-512" hashValue="ON39YdpmFHfN9f47KpiRvqrKx0V9+erV1CNkpWzYhW/Qyc6aT8rEyCrvauWSYGZK2ia3o7vd3akF07acHAFpOA==" saltValue="yVW9XmDwTqEnmpSGai0KYg==" spinCount="100000" sqref="I30:J30 C30" name="Range1_65"/>
    <protectedRange algorithmName="SHA-512" hashValue="ON39YdpmFHfN9f47KpiRvqrKx0V9+erV1CNkpWzYhW/Qyc6aT8rEyCrvauWSYGZK2ia3o7vd3akF07acHAFpOA==" saltValue="yVW9XmDwTqEnmpSGai0KYg==" spinCount="100000" sqref="D30" name="Range1_1_29"/>
    <protectedRange algorithmName="SHA-512" hashValue="ON39YdpmFHfN9f47KpiRvqrKx0V9+erV1CNkpWzYhW/Qyc6aT8rEyCrvauWSYGZK2ia3o7vd3akF07acHAFpOA==" saltValue="yVW9XmDwTqEnmpSGai0KYg==" spinCount="100000" sqref="E30:H30" name="Range1_3_18"/>
    <protectedRange algorithmName="SHA-512" hashValue="ON39YdpmFHfN9f47KpiRvqrKx0V9+erV1CNkpWzYhW/Qyc6aT8rEyCrvauWSYGZK2ia3o7vd3akF07acHAFpOA==" saltValue="yVW9XmDwTqEnmpSGai0KYg==" spinCount="100000" sqref="I45:J45 C45" name="Range1_90"/>
    <protectedRange algorithmName="SHA-512" hashValue="ON39YdpmFHfN9f47KpiRvqrKx0V9+erV1CNkpWzYhW/Qyc6aT8rEyCrvauWSYGZK2ia3o7vd3akF07acHAFpOA==" saltValue="yVW9XmDwTqEnmpSGai0KYg==" spinCount="100000" sqref="D45" name="Range1_1_44"/>
    <protectedRange algorithmName="SHA-512" hashValue="ON39YdpmFHfN9f47KpiRvqrKx0V9+erV1CNkpWzYhW/Qyc6aT8rEyCrvauWSYGZK2ia3o7vd3akF07acHAFpOA==" saltValue="yVW9XmDwTqEnmpSGai0KYg==" spinCount="100000" sqref="E45:H45" name="Range1_3_23"/>
  </protectedRanges>
  <sortState xmlns:xlrd2="http://schemas.microsoft.com/office/spreadsheetml/2017/richdata2" ref="A2:O6">
    <sortCondition ref="C2:C6"/>
  </sortState>
  <dataValidations count="1">
    <dataValidation type="list" allowBlank="1" showInputMessage="1" showErrorMessage="1" sqref="B2" xr:uid="{D7D70078-6376-474E-9484-30547FB95E30}">
      <formula1>$G$2:$G$5</formula1>
    </dataValidation>
  </dataValidations>
  <hyperlinks>
    <hyperlink ref="Q1" location="'National Rankings'!A1" display="Back to Ranking" xr:uid="{EC7F69F5-09A9-4CBE-921B-18C1A9964D9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F64C058-3E1A-462C-AAA4-5DD455BA419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A60F7-21B0-4536-A99B-848772DE6785}">
  <dimension ref="A1:Q11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34" t="s">
        <v>115</v>
      </c>
      <c r="C2" s="14">
        <v>45046</v>
      </c>
      <c r="D2" s="15" t="s">
        <v>117</v>
      </c>
      <c r="E2" s="16">
        <v>179</v>
      </c>
      <c r="F2" s="16">
        <v>183</v>
      </c>
      <c r="G2" s="16">
        <v>186</v>
      </c>
      <c r="H2" s="16">
        <v>187</v>
      </c>
      <c r="I2" s="16"/>
      <c r="J2" s="16"/>
      <c r="K2" s="19">
        <v>4</v>
      </c>
      <c r="L2" s="19">
        <v>735</v>
      </c>
      <c r="M2" s="20">
        <v>183.75</v>
      </c>
      <c r="N2" s="21">
        <v>2</v>
      </c>
      <c r="O2" s="22">
        <v>185.75</v>
      </c>
    </row>
    <row r="3" spans="1:17" x14ac:dyDescent="0.25">
      <c r="A3" s="12" t="s">
        <v>41</v>
      </c>
      <c r="B3" s="13" t="s">
        <v>115</v>
      </c>
      <c r="C3" s="14">
        <v>45074</v>
      </c>
      <c r="D3" s="15" t="s">
        <v>117</v>
      </c>
      <c r="E3" s="16">
        <v>181</v>
      </c>
      <c r="F3" s="16">
        <v>187</v>
      </c>
      <c r="G3" s="16">
        <v>189</v>
      </c>
      <c r="H3" s="16">
        <v>186</v>
      </c>
      <c r="I3" s="16"/>
      <c r="J3" s="16"/>
      <c r="K3" s="19">
        <v>4</v>
      </c>
      <c r="L3" s="19">
        <v>743</v>
      </c>
      <c r="M3" s="20">
        <v>185.75</v>
      </c>
      <c r="N3" s="21">
        <v>2</v>
      </c>
      <c r="O3" s="22">
        <v>187.75</v>
      </c>
    </row>
    <row r="4" spans="1:17" x14ac:dyDescent="0.25">
      <c r="A4" s="63" t="s">
        <v>41</v>
      </c>
      <c r="B4" s="34" t="s">
        <v>115</v>
      </c>
      <c r="C4" s="75">
        <v>45102</v>
      </c>
      <c r="D4" s="76" t="s">
        <v>117</v>
      </c>
      <c r="E4" s="64">
        <v>172</v>
      </c>
      <c r="F4" s="64">
        <v>179</v>
      </c>
      <c r="G4" s="64">
        <v>188</v>
      </c>
      <c r="H4" s="64">
        <v>177</v>
      </c>
      <c r="I4" s="64"/>
      <c r="J4" s="64"/>
      <c r="K4" s="77">
        <v>4</v>
      </c>
      <c r="L4" s="77">
        <v>716</v>
      </c>
      <c r="M4" s="78">
        <v>179</v>
      </c>
      <c r="N4" s="79">
        <v>3</v>
      </c>
      <c r="O4" s="80">
        <v>182</v>
      </c>
    </row>
    <row r="5" spans="1:17" x14ac:dyDescent="0.25">
      <c r="A5" s="12" t="s">
        <v>41</v>
      </c>
      <c r="B5" s="13" t="s">
        <v>115</v>
      </c>
      <c r="C5" s="14">
        <v>45130</v>
      </c>
      <c r="D5" s="15" t="s">
        <v>117</v>
      </c>
      <c r="E5" s="16">
        <v>187</v>
      </c>
      <c r="F5" s="16">
        <v>190</v>
      </c>
      <c r="G5" s="16">
        <v>183</v>
      </c>
      <c r="H5" s="16">
        <v>185</v>
      </c>
      <c r="I5" s="16">
        <v>185</v>
      </c>
      <c r="J5" s="16">
        <v>185</v>
      </c>
      <c r="K5" s="19">
        <v>6</v>
      </c>
      <c r="L5" s="19">
        <v>1115</v>
      </c>
      <c r="M5" s="20">
        <v>185.83333333333334</v>
      </c>
      <c r="N5" s="21">
        <v>4</v>
      </c>
      <c r="O5" s="22">
        <v>189.83333333333334</v>
      </c>
    </row>
    <row r="6" spans="1:17" x14ac:dyDescent="0.25">
      <c r="A6" s="12" t="s">
        <v>28</v>
      </c>
      <c r="B6" s="13" t="s">
        <v>115</v>
      </c>
      <c r="C6" s="14">
        <v>45151</v>
      </c>
      <c r="D6" s="15" t="s">
        <v>110</v>
      </c>
      <c r="E6" s="16">
        <v>181</v>
      </c>
      <c r="F6" s="16">
        <v>185</v>
      </c>
      <c r="G6" s="16">
        <v>176</v>
      </c>
      <c r="H6" s="16">
        <v>174</v>
      </c>
      <c r="I6" s="16">
        <v>179</v>
      </c>
      <c r="J6" s="16">
        <v>175</v>
      </c>
      <c r="K6" s="19">
        <v>6</v>
      </c>
      <c r="L6" s="19">
        <v>1070</v>
      </c>
      <c r="M6" s="20">
        <v>178.33333333333334</v>
      </c>
      <c r="N6" s="21">
        <v>4</v>
      </c>
      <c r="O6" s="22">
        <v>182.33333333333334</v>
      </c>
    </row>
    <row r="7" spans="1:17" x14ac:dyDescent="0.25">
      <c r="A7" s="12" t="s">
        <v>41</v>
      </c>
      <c r="B7" s="13" t="s">
        <v>115</v>
      </c>
      <c r="C7" s="14">
        <v>45165</v>
      </c>
      <c r="D7" s="15" t="s">
        <v>117</v>
      </c>
      <c r="E7" s="16">
        <v>188</v>
      </c>
      <c r="F7" s="16">
        <v>189</v>
      </c>
      <c r="G7" s="16">
        <v>188</v>
      </c>
      <c r="H7" s="16">
        <v>191</v>
      </c>
      <c r="I7" s="16"/>
      <c r="J7" s="16"/>
      <c r="K7" s="19">
        <v>4</v>
      </c>
      <c r="L7" s="19">
        <v>756</v>
      </c>
      <c r="M7" s="20">
        <v>189</v>
      </c>
      <c r="N7" s="21">
        <v>2</v>
      </c>
      <c r="O7" s="22">
        <v>191</v>
      </c>
    </row>
    <row r="8" spans="1:17" x14ac:dyDescent="0.25">
      <c r="A8" s="12" t="s">
        <v>41</v>
      </c>
      <c r="B8" s="13" t="s">
        <v>115</v>
      </c>
      <c r="C8" s="14">
        <v>45193</v>
      </c>
      <c r="D8" s="15" t="s">
        <v>117</v>
      </c>
      <c r="E8" s="16">
        <v>190</v>
      </c>
      <c r="F8" s="16">
        <v>191</v>
      </c>
      <c r="G8" s="16">
        <v>187</v>
      </c>
      <c r="H8" s="16">
        <v>186</v>
      </c>
      <c r="I8" s="16"/>
      <c r="J8" s="16"/>
      <c r="K8" s="19">
        <v>4</v>
      </c>
      <c r="L8" s="19">
        <v>754</v>
      </c>
      <c r="M8" s="20">
        <v>188.5</v>
      </c>
      <c r="N8" s="21">
        <v>2</v>
      </c>
      <c r="O8" s="22">
        <v>190.5</v>
      </c>
    </row>
    <row r="9" spans="1:17" x14ac:dyDescent="0.25">
      <c r="A9" s="12" t="s">
        <v>41</v>
      </c>
      <c r="B9" s="13" t="s">
        <v>115</v>
      </c>
      <c r="C9" s="14">
        <v>45221</v>
      </c>
      <c r="D9" s="15" t="s">
        <v>117</v>
      </c>
      <c r="E9" s="16">
        <v>192</v>
      </c>
      <c r="F9" s="16">
        <v>189</v>
      </c>
      <c r="G9" s="16">
        <v>192</v>
      </c>
      <c r="H9" s="16">
        <v>181</v>
      </c>
      <c r="I9" s="16"/>
      <c r="J9" s="16"/>
      <c r="K9" s="19">
        <v>4</v>
      </c>
      <c r="L9" s="19">
        <v>754</v>
      </c>
      <c r="M9" s="20">
        <v>188.5</v>
      </c>
      <c r="N9" s="21">
        <v>4</v>
      </c>
      <c r="O9" s="22">
        <v>192.5</v>
      </c>
    </row>
    <row r="11" spans="1:17" x14ac:dyDescent="0.25">
      <c r="K11" s="8">
        <f>SUM(K2:K10)</f>
        <v>36</v>
      </c>
      <c r="L11" s="8">
        <f>SUM(L2:L10)</f>
        <v>6643</v>
      </c>
      <c r="M11" s="7">
        <f>SUM(L11/K11)</f>
        <v>184.52777777777777</v>
      </c>
      <c r="N11" s="8">
        <f>SUM(N2:N10)</f>
        <v>23</v>
      </c>
      <c r="O11" s="11">
        <f>SUM(M11+N11)</f>
        <v>207.52777777777777</v>
      </c>
    </row>
  </sheetData>
  <protectedRanges>
    <protectedRange sqref="B2:C2 B3:C3" name="Range1_2_1_1_1"/>
    <protectedRange sqref="D2 D3" name="Range1_1_1_1_1_1"/>
    <protectedRange algorithmName="SHA-512" hashValue="ON39YdpmFHfN9f47KpiRvqrKx0V9+erV1CNkpWzYhW/Qyc6aT8rEyCrvauWSYGZK2ia3o7vd3akF07acHAFpOA==" saltValue="yVW9XmDwTqEnmpSGai0KYg==" spinCount="100000" sqref="I6:J6 B6:C6 B7:C7 I7:J7 I8:J8 B8:C8" name="Range1_17"/>
    <protectedRange algorithmName="SHA-512" hashValue="ON39YdpmFHfN9f47KpiRvqrKx0V9+erV1CNkpWzYhW/Qyc6aT8rEyCrvauWSYGZK2ia3o7vd3akF07acHAFpOA==" saltValue="yVW9XmDwTqEnmpSGai0KYg==" spinCount="100000" sqref="D6 D7 D8" name="Range1_1_12"/>
    <protectedRange algorithmName="SHA-512" hashValue="ON39YdpmFHfN9f47KpiRvqrKx0V9+erV1CNkpWzYhW/Qyc6aT8rEyCrvauWSYGZK2ia3o7vd3akF07acHAFpOA==" saltValue="yVW9XmDwTqEnmpSGai0KYg==" spinCount="100000" sqref="E6:H6 E7:H7 E8:H8" name="Range1_3_6"/>
  </protectedRanges>
  <hyperlinks>
    <hyperlink ref="Q1" location="'National Rankings'!A1" display="Back to Ranking" xr:uid="{9C151DA7-9F1A-4154-A3B4-68BC78BCC5D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7F9F049-8647-46F8-B94A-797C80C7BED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3DD86-0B3B-46DB-B8A8-A9A551B58E0F}"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97</v>
      </c>
      <c r="C2" s="14">
        <v>45024</v>
      </c>
      <c r="D2" s="15" t="s">
        <v>94</v>
      </c>
      <c r="E2" s="16">
        <v>172</v>
      </c>
      <c r="F2" s="16">
        <v>182</v>
      </c>
      <c r="G2" s="16">
        <v>182</v>
      </c>
      <c r="H2" s="16"/>
      <c r="I2" s="16"/>
      <c r="J2" s="16"/>
      <c r="K2" s="19">
        <v>3</v>
      </c>
      <c r="L2" s="19">
        <f>SUM(E2:G2)</f>
        <v>536</v>
      </c>
      <c r="M2" s="20">
        <f>L2/K2</f>
        <v>178.66666666666666</v>
      </c>
      <c r="N2" s="21">
        <v>2</v>
      </c>
      <c r="O2" s="22">
        <f>M2+N2</f>
        <v>180.66666666666666</v>
      </c>
    </row>
    <row r="3" spans="1:17" x14ac:dyDescent="0.25">
      <c r="A3" s="12" t="s">
        <v>28</v>
      </c>
      <c r="B3" s="13" t="s">
        <v>97</v>
      </c>
      <c r="C3" s="14">
        <v>44661</v>
      </c>
      <c r="D3" s="15" t="s">
        <v>110</v>
      </c>
      <c r="E3" s="64">
        <v>193</v>
      </c>
      <c r="F3" s="64">
        <v>193</v>
      </c>
      <c r="G3" s="64">
        <v>193</v>
      </c>
      <c r="H3" s="64">
        <v>192</v>
      </c>
      <c r="I3" s="16"/>
      <c r="J3" s="16"/>
      <c r="K3" s="19">
        <v>4</v>
      </c>
      <c r="L3" s="19">
        <v>771</v>
      </c>
      <c r="M3" s="20">
        <v>192.75</v>
      </c>
      <c r="N3" s="21">
        <v>2</v>
      </c>
      <c r="O3" s="22">
        <v>194.75</v>
      </c>
    </row>
    <row r="4" spans="1:17" x14ac:dyDescent="0.25">
      <c r="A4" s="12" t="s">
        <v>28</v>
      </c>
      <c r="B4" s="13" t="s">
        <v>97</v>
      </c>
      <c r="C4" s="14">
        <v>45046</v>
      </c>
      <c r="D4" s="15" t="s">
        <v>117</v>
      </c>
      <c r="E4" s="16">
        <v>186</v>
      </c>
      <c r="F4" s="16">
        <v>188</v>
      </c>
      <c r="G4" s="16">
        <v>184</v>
      </c>
      <c r="H4" s="16">
        <v>187</v>
      </c>
      <c r="I4" s="16"/>
      <c r="J4" s="16"/>
      <c r="K4" s="19">
        <v>4</v>
      </c>
      <c r="L4" s="19">
        <v>745</v>
      </c>
      <c r="M4" s="20">
        <v>186.25</v>
      </c>
      <c r="N4" s="21">
        <v>2</v>
      </c>
      <c r="O4" s="22">
        <v>188.25</v>
      </c>
    </row>
    <row r="5" spans="1:17" x14ac:dyDescent="0.25">
      <c r="A5" s="63" t="s">
        <v>28</v>
      </c>
      <c r="B5" s="34" t="s">
        <v>97</v>
      </c>
      <c r="C5" s="75">
        <v>45060</v>
      </c>
      <c r="D5" s="76" t="s">
        <v>110</v>
      </c>
      <c r="E5" s="64">
        <v>188</v>
      </c>
      <c r="F5" s="64">
        <v>189</v>
      </c>
      <c r="G5" s="64">
        <v>194</v>
      </c>
      <c r="H5" s="64">
        <v>191</v>
      </c>
      <c r="I5" s="64"/>
      <c r="J5" s="64"/>
      <c r="K5" s="77">
        <v>4</v>
      </c>
      <c r="L5" s="77">
        <v>762</v>
      </c>
      <c r="M5" s="78">
        <v>190.5</v>
      </c>
      <c r="N5" s="79">
        <v>5</v>
      </c>
      <c r="O5" s="80">
        <v>195.5</v>
      </c>
    </row>
    <row r="7" spans="1:17" x14ac:dyDescent="0.25">
      <c r="K7" s="8">
        <f>SUM(K2:K6)</f>
        <v>15</v>
      </c>
      <c r="L7" s="8">
        <f>SUM(L2:L6)</f>
        <v>2814</v>
      </c>
      <c r="M7" s="7">
        <f>SUM(L7/K7)</f>
        <v>187.6</v>
      </c>
      <c r="N7" s="8">
        <f>SUM(N2:N6)</f>
        <v>11</v>
      </c>
      <c r="O7" s="11">
        <f>SUM(M7+N7)</f>
        <v>198.6</v>
      </c>
    </row>
  </sheetData>
  <hyperlinks>
    <hyperlink ref="Q1" location="'National Rankings'!A1" display="Back to Ranking" xr:uid="{75FCA431-14DF-497F-8006-52F3B2312D2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BA86966-CEF4-482C-873B-CE811428869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87F07-861D-4C41-8AE5-6E27E3A19BAC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276</v>
      </c>
      <c r="C2" s="14">
        <v>45221</v>
      </c>
      <c r="D2" s="15" t="s">
        <v>34</v>
      </c>
      <c r="E2" s="16">
        <v>192.001</v>
      </c>
      <c r="F2" s="16">
        <v>190</v>
      </c>
      <c r="G2" s="16">
        <v>195.001</v>
      </c>
      <c r="H2" s="16">
        <v>193</v>
      </c>
      <c r="I2" s="16"/>
      <c r="J2" s="16"/>
      <c r="K2" s="19">
        <v>4</v>
      </c>
      <c r="L2" s="19">
        <v>770.00199999999995</v>
      </c>
      <c r="M2" s="20">
        <v>192.50049999999999</v>
      </c>
      <c r="N2" s="21">
        <v>2</v>
      </c>
      <c r="O2" s="22">
        <v>194.50049999999999</v>
      </c>
    </row>
    <row r="3" spans="1:17" x14ac:dyDescent="0.25">
      <c r="A3" s="12" t="s">
        <v>41</v>
      </c>
      <c r="B3" s="13" t="s">
        <v>276</v>
      </c>
      <c r="C3" s="14">
        <v>45241</v>
      </c>
      <c r="D3" s="15" t="s">
        <v>34</v>
      </c>
      <c r="E3" s="16">
        <v>196</v>
      </c>
      <c r="F3" s="16">
        <v>197</v>
      </c>
      <c r="G3" s="16">
        <v>195</v>
      </c>
      <c r="H3" s="16">
        <v>198</v>
      </c>
      <c r="I3" s="16">
        <v>190</v>
      </c>
      <c r="J3" s="16">
        <v>197</v>
      </c>
      <c r="K3" s="19">
        <v>6</v>
      </c>
      <c r="L3" s="19">
        <v>1173</v>
      </c>
      <c r="M3" s="20">
        <v>195.5</v>
      </c>
      <c r="N3" s="21">
        <v>26</v>
      </c>
      <c r="O3" s="22">
        <v>221.5</v>
      </c>
    </row>
    <row r="5" spans="1:17" x14ac:dyDescent="0.25">
      <c r="K5" s="8">
        <f>SUM(K2:K4)</f>
        <v>10</v>
      </c>
      <c r="L5" s="8">
        <f>SUM(L2:L4)</f>
        <v>1943.002</v>
      </c>
      <c r="M5" s="7">
        <f>SUM(L5/K5)</f>
        <v>194.30019999999999</v>
      </c>
      <c r="N5" s="8">
        <f>SUM(N2:N4)</f>
        <v>28</v>
      </c>
      <c r="O5" s="11">
        <f>SUM(M5+N5)</f>
        <v>222.30019999999999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325E97D3-BBE8-40E4-B1C4-47AB6E5FDC8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B9B22DC-463F-4835-9B23-17535FBCF15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E92F7-F86A-4D70-9CDE-B46D91376986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236</v>
      </c>
      <c r="C2" s="14">
        <v>45143</v>
      </c>
      <c r="D2" s="15" t="s">
        <v>122</v>
      </c>
      <c r="E2" s="16">
        <v>197</v>
      </c>
      <c r="F2" s="16">
        <v>197.001</v>
      </c>
      <c r="G2" s="16">
        <v>198.00299999999999</v>
      </c>
      <c r="H2" s="16">
        <v>194</v>
      </c>
      <c r="I2" s="16"/>
      <c r="J2" s="16"/>
      <c r="K2" s="19">
        <v>4</v>
      </c>
      <c r="L2" s="19">
        <v>786.00399999999991</v>
      </c>
      <c r="M2" s="20">
        <v>196.50099999999998</v>
      </c>
      <c r="N2" s="21">
        <v>11</v>
      </c>
      <c r="O2" s="22">
        <v>207.50099999999998</v>
      </c>
    </row>
    <row r="3" spans="1:17" x14ac:dyDescent="0.25">
      <c r="A3" s="12" t="s">
        <v>28</v>
      </c>
      <c r="B3" s="13" t="s">
        <v>236</v>
      </c>
      <c r="C3" s="14">
        <v>45247</v>
      </c>
      <c r="D3" s="15" t="s">
        <v>122</v>
      </c>
      <c r="E3" s="16">
        <v>189</v>
      </c>
      <c r="F3" s="16">
        <v>187</v>
      </c>
      <c r="G3" s="16">
        <v>186</v>
      </c>
      <c r="H3" s="16">
        <v>195</v>
      </c>
      <c r="I3" s="16"/>
      <c r="J3" s="16"/>
      <c r="K3" s="19">
        <v>4</v>
      </c>
      <c r="L3" s="19">
        <v>757</v>
      </c>
      <c r="M3" s="20">
        <v>189.25</v>
      </c>
      <c r="N3" s="21">
        <v>5</v>
      </c>
      <c r="O3" s="22">
        <v>194.25</v>
      </c>
    </row>
    <row r="5" spans="1:17" x14ac:dyDescent="0.25">
      <c r="K5" s="8">
        <f>SUM(K2:K4)</f>
        <v>8</v>
      </c>
      <c r="L5" s="8">
        <f>SUM(L2:L4)</f>
        <v>1543.0039999999999</v>
      </c>
      <c r="M5" s="7">
        <f>SUM(L5/K5)</f>
        <v>192.87549999999999</v>
      </c>
      <c r="N5" s="8">
        <f>SUM(N2:N4)</f>
        <v>16</v>
      </c>
      <c r="O5" s="11">
        <f>SUM(M5+N5)</f>
        <v>208.87549999999999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59"/>
    <protectedRange algorithmName="SHA-512" hashValue="ON39YdpmFHfN9f47KpiRvqrKx0V9+erV1CNkpWzYhW/Qyc6aT8rEyCrvauWSYGZK2ia3o7vd3akF07acHAFpOA==" saltValue="yVW9XmDwTqEnmpSGai0KYg==" spinCount="100000" sqref="D2" name="Range1_1_25"/>
    <protectedRange algorithmName="SHA-512" hashValue="ON39YdpmFHfN9f47KpiRvqrKx0V9+erV1CNkpWzYhW/Qyc6aT8rEyCrvauWSYGZK2ia3o7vd3akF07acHAFpOA==" saltValue="yVW9XmDwTqEnmpSGai0KYg==" spinCount="100000" sqref="E2:H2" name="Range1_3_17"/>
    <protectedRange algorithmName="SHA-512" hashValue="ON39YdpmFHfN9f47KpiRvqrKx0V9+erV1CNkpWzYhW/Qyc6aT8rEyCrvauWSYGZK2ia3o7vd3akF07acHAFpOA==" saltValue="yVW9XmDwTqEnmpSGai0KYg==" spinCount="100000" sqref="I3:J3 B3:C3" name="Range1_90"/>
    <protectedRange algorithmName="SHA-512" hashValue="ON39YdpmFHfN9f47KpiRvqrKx0V9+erV1CNkpWzYhW/Qyc6aT8rEyCrvauWSYGZK2ia3o7vd3akF07acHAFpOA==" saltValue="yVW9XmDwTqEnmpSGai0KYg==" spinCount="100000" sqref="D3" name="Range1_1_44"/>
    <protectedRange algorithmName="SHA-512" hashValue="ON39YdpmFHfN9f47KpiRvqrKx0V9+erV1CNkpWzYhW/Qyc6aT8rEyCrvauWSYGZK2ia3o7vd3akF07acHAFpOA==" saltValue="yVW9XmDwTqEnmpSGai0KYg==" spinCount="100000" sqref="E3:H3" name="Range1_3_23"/>
  </protectedRanges>
  <hyperlinks>
    <hyperlink ref="Q1" location="'National Rankings'!A1" display="Back to Ranking" xr:uid="{ABB9089F-033E-4C15-A2DF-BFEC060F61F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E8DE60-3EA4-4DBE-902A-7C28298E992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FE560-C067-4146-B23E-43F49A0FA7AA}">
  <sheetPr codeName="Sheet64"/>
  <dimension ref="A1:Q16"/>
  <sheetViews>
    <sheetView workbookViewId="0">
      <selection activeCell="K17" sqref="K17"/>
    </sheetView>
  </sheetViews>
  <sheetFormatPr defaultRowHeight="15" x14ac:dyDescent="0.25"/>
  <cols>
    <col min="1" max="1" width="27.28515625" customWidth="1"/>
    <col min="2" max="2" width="20.28515625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28</v>
      </c>
      <c r="B2" s="34" t="s">
        <v>38</v>
      </c>
      <c r="C2" s="14">
        <v>45017</v>
      </c>
      <c r="D2" s="15" t="s">
        <v>35</v>
      </c>
      <c r="E2" s="16">
        <v>198</v>
      </c>
      <c r="F2" s="16">
        <v>198</v>
      </c>
      <c r="G2" s="16">
        <v>194</v>
      </c>
      <c r="H2" s="16">
        <v>194</v>
      </c>
      <c r="I2" s="16"/>
      <c r="J2" s="16"/>
      <c r="K2" s="19">
        <v>4</v>
      </c>
      <c r="L2" s="19">
        <v>784</v>
      </c>
      <c r="M2" s="20">
        <v>196</v>
      </c>
      <c r="N2" s="21">
        <v>2</v>
      </c>
      <c r="O2" s="22">
        <v>198</v>
      </c>
    </row>
    <row r="3" spans="1:17" x14ac:dyDescent="0.25">
      <c r="A3" s="12" t="s">
        <v>41</v>
      </c>
      <c r="B3" s="34" t="s">
        <v>38</v>
      </c>
      <c r="C3" s="75">
        <v>45052</v>
      </c>
      <c r="D3" s="76" t="s">
        <v>35</v>
      </c>
      <c r="E3" s="64">
        <v>196</v>
      </c>
      <c r="F3" s="81">
        <v>200</v>
      </c>
      <c r="G3" s="64">
        <v>196</v>
      </c>
      <c r="H3" s="64">
        <v>196</v>
      </c>
      <c r="I3" s="64"/>
      <c r="J3" s="64"/>
      <c r="K3" s="77">
        <v>4</v>
      </c>
      <c r="L3" s="77">
        <v>788</v>
      </c>
      <c r="M3" s="78">
        <v>197</v>
      </c>
      <c r="N3" s="79">
        <v>4</v>
      </c>
      <c r="O3" s="80">
        <v>201</v>
      </c>
    </row>
    <row r="4" spans="1:17" x14ac:dyDescent="0.25">
      <c r="A4" s="12" t="s">
        <v>28</v>
      </c>
      <c r="B4" s="13" t="s">
        <v>38</v>
      </c>
      <c r="C4" s="14">
        <v>45059</v>
      </c>
      <c r="D4" s="14" t="s">
        <v>147</v>
      </c>
      <c r="E4" s="64">
        <v>195</v>
      </c>
      <c r="F4" s="64">
        <v>194</v>
      </c>
      <c r="G4" s="64">
        <v>197</v>
      </c>
      <c r="H4" s="64">
        <v>194</v>
      </c>
      <c r="I4" s="16"/>
      <c r="J4" s="16"/>
      <c r="K4" s="19">
        <v>4</v>
      </c>
      <c r="L4" s="19">
        <v>780</v>
      </c>
      <c r="M4" s="20">
        <v>195</v>
      </c>
      <c r="N4" s="21">
        <v>2</v>
      </c>
      <c r="O4" s="22">
        <v>197</v>
      </c>
    </row>
    <row r="5" spans="1:17" x14ac:dyDescent="0.25">
      <c r="A5" s="12" t="s">
        <v>41</v>
      </c>
      <c r="B5" s="13" t="s">
        <v>38</v>
      </c>
      <c r="C5" s="14">
        <v>45087</v>
      </c>
      <c r="D5" s="15" t="s">
        <v>70</v>
      </c>
      <c r="E5" s="16">
        <v>197</v>
      </c>
      <c r="F5" s="16">
        <v>193</v>
      </c>
      <c r="G5" s="16">
        <v>196</v>
      </c>
      <c r="H5" s="16">
        <v>193</v>
      </c>
      <c r="I5" s="16"/>
      <c r="J5" s="16"/>
      <c r="K5" s="19">
        <v>4</v>
      </c>
      <c r="L5" s="19">
        <v>779</v>
      </c>
      <c r="M5" s="20">
        <v>194.75</v>
      </c>
      <c r="N5" s="21">
        <v>2</v>
      </c>
      <c r="O5" s="22">
        <v>196.75</v>
      </c>
    </row>
    <row r="6" spans="1:17" x14ac:dyDescent="0.25">
      <c r="A6" s="63" t="s">
        <v>41</v>
      </c>
      <c r="B6" s="13" t="s">
        <v>38</v>
      </c>
      <c r="C6" s="14">
        <v>45108</v>
      </c>
      <c r="D6" s="15" t="s">
        <v>35</v>
      </c>
      <c r="E6" s="16">
        <v>195</v>
      </c>
      <c r="F6" s="16">
        <v>180</v>
      </c>
      <c r="G6" s="16">
        <v>190</v>
      </c>
      <c r="H6" s="16">
        <v>181</v>
      </c>
      <c r="I6" s="16"/>
      <c r="J6" s="16"/>
      <c r="K6" s="19">
        <v>4</v>
      </c>
      <c r="L6" s="19">
        <v>746</v>
      </c>
      <c r="M6" s="20">
        <v>186.5</v>
      </c>
      <c r="N6" s="21">
        <v>2</v>
      </c>
      <c r="O6" s="22">
        <v>188.5</v>
      </c>
    </row>
    <row r="7" spans="1:17" x14ac:dyDescent="0.25">
      <c r="A7" s="12" t="s">
        <v>28</v>
      </c>
      <c r="B7" s="13" t="s">
        <v>38</v>
      </c>
      <c r="C7" s="14">
        <v>45115</v>
      </c>
      <c r="D7" s="15" t="s">
        <v>70</v>
      </c>
      <c r="E7" s="16">
        <v>195</v>
      </c>
      <c r="F7" s="16">
        <v>196</v>
      </c>
      <c r="G7" s="16">
        <v>191</v>
      </c>
      <c r="H7" s="16">
        <v>195</v>
      </c>
      <c r="I7" s="16"/>
      <c r="J7" s="16"/>
      <c r="K7" s="19">
        <v>4</v>
      </c>
      <c r="L7" s="19">
        <v>777</v>
      </c>
      <c r="M7" s="20">
        <v>194.25</v>
      </c>
      <c r="N7" s="21">
        <v>2</v>
      </c>
      <c r="O7" s="22">
        <v>196.25</v>
      </c>
    </row>
    <row r="8" spans="1:17" x14ac:dyDescent="0.25">
      <c r="A8" s="12" t="s">
        <v>41</v>
      </c>
      <c r="B8" s="13" t="s">
        <v>38</v>
      </c>
      <c r="C8" s="14">
        <v>45143</v>
      </c>
      <c r="D8" s="15" t="s">
        <v>35</v>
      </c>
      <c r="E8" s="16">
        <v>198</v>
      </c>
      <c r="F8" s="16">
        <v>196</v>
      </c>
      <c r="G8" s="16">
        <v>199.01</v>
      </c>
      <c r="H8" s="16">
        <v>199</v>
      </c>
      <c r="I8" s="16"/>
      <c r="J8" s="16"/>
      <c r="K8" s="19">
        <v>4</v>
      </c>
      <c r="L8" s="19">
        <v>792.01</v>
      </c>
      <c r="M8" s="20">
        <v>198.0025</v>
      </c>
      <c r="N8" s="21">
        <v>9</v>
      </c>
      <c r="O8" s="22">
        <v>207.0025</v>
      </c>
    </row>
    <row r="9" spans="1:17" x14ac:dyDescent="0.25">
      <c r="A9" s="12" t="s">
        <v>41</v>
      </c>
      <c r="B9" s="13" t="s">
        <v>38</v>
      </c>
      <c r="C9" s="14">
        <v>45150</v>
      </c>
      <c r="D9" s="15" t="s">
        <v>70</v>
      </c>
      <c r="E9" s="16">
        <v>192</v>
      </c>
      <c r="F9" s="16">
        <v>194</v>
      </c>
      <c r="G9" s="16">
        <v>193</v>
      </c>
      <c r="H9" s="16">
        <v>193</v>
      </c>
      <c r="I9" s="16"/>
      <c r="J9" s="16"/>
      <c r="K9" s="19">
        <v>4</v>
      </c>
      <c r="L9" s="19">
        <v>772</v>
      </c>
      <c r="M9" s="20">
        <v>193</v>
      </c>
      <c r="N9" s="21">
        <v>2</v>
      </c>
      <c r="O9" s="22">
        <v>195</v>
      </c>
    </row>
    <row r="10" spans="1:17" x14ac:dyDescent="0.25">
      <c r="A10" s="12" t="s">
        <v>28</v>
      </c>
      <c r="B10" s="13" t="s">
        <v>38</v>
      </c>
      <c r="C10" s="14">
        <v>45178</v>
      </c>
      <c r="D10" s="15" t="s">
        <v>70</v>
      </c>
      <c r="E10" s="16">
        <v>195</v>
      </c>
      <c r="F10" s="16">
        <v>197.01</v>
      </c>
      <c r="G10" s="16">
        <v>198.01</v>
      </c>
      <c r="H10" s="16">
        <v>197.01</v>
      </c>
      <c r="I10" s="16"/>
      <c r="J10" s="16"/>
      <c r="K10" s="19">
        <v>4</v>
      </c>
      <c r="L10" s="19">
        <v>787.03</v>
      </c>
      <c r="M10" s="20">
        <v>196.75749999999999</v>
      </c>
      <c r="N10" s="21">
        <v>6</v>
      </c>
      <c r="O10" s="22">
        <v>202.75749999999999</v>
      </c>
    </row>
    <row r="11" spans="1:17" x14ac:dyDescent="0.25">
      <c r="A11" s="12" t="s">
        <v>41</v>
      </c>
      <c r="B11" s="13" t="s">
        <v>38</v>
      </c>
      <c r="C11" s="14">
        <v>45185</v>
      </c>
      <c r="D11" s="15" t="s">
        <v>35</v>
      </c>
      <c r="E11" s="16">
        <v>195</v>
      </c>
      <c r="F11" s="16">
        <v>195</v>
      </c>
      <c r="G11" s="16">
        <v>195</v>
      </c>
      <c r="H11" s="16">
        <v>195</v>
      </c>
      <c r="I11" s="16"/>
      <c r="J11" s="16"/>
      <c r="K11" s="19">
        <v>4</v>
      </c>
      <c r="L11" s="19">
        <v>780</v>
      </c>
      <c r="M11" s="20">
        <v>195</v>
      </c>
      <c r="N11" s="21">
        <v>2</v>
      </c>
      <c r="O11" s="22">
        <v>197</v>
      </c>
    </row>
    <row r="12" spans="1:17" x14ac:dyDescent="0.25">
      <c r="A12" s="12" t="s">
        <v>41</v>
      </c>
      <c r="B12" s="13" t="s">
        <v>38</v>
      </c>
      <c r="C12" s="14">
        <v>45206</v>
      </c>
      <c r="D12" s="15" t="s">
        <v>35</v>
      </c>
      <c r="E12" s="16">
        <v>195</v>
      </c>
      <c r="F12" s="16">
        <v>194</v>
      </c>
      <c r="G12" s="16">
        <v>193</v>
      </c>
      <c r="H12" s="16">
        <v>191</v>
      </c>
      <c r="I12" s="16"/>
      <c r="J12" s="16"/>
      <c r="K12" s="19">
        <v>4</v>
      </c>
      <c r="L12" s="19">
        <v>773</v>
      </c>
      <c r="M12" s="20">
        <v>193.25</v>
      </c>
      <c r="N12" s="21">
        <v>2</v>
      </c>
      <c r="O12" s="22">
        <v>195.25</v>
      </c>
    </row>
    <row r="13" spans="1:17" x14ac:dyDescent="0.25">
      <c r="A13" s="12" t="s">
        <v>41</v>
      </c>
      <c r="B13" s="13" t="s">
        <v>38</v>
      </c>
      <c r="C13" s="14">
        <v>45220</v>
      </c>
      <c r="D13" s="15" t="s">
        <v>70</v>
      </c>
      <c r="E13" s="16">
        <v>195</v>
      </c>
      <c r="F13" s="16">
        <v>184</v>
      </c>
      <c r="G13" s="16">
        <v>195</v>
      </c>
      <c r="H13" s="16">
        <v>197</v>
      </c>
      <c r="I13" s="16">
        <v>192</v>
      </c>
      <c r="J13" s="16">
        <v>190</v>
      </c>
      <c r="K13" s="19">
        <v>6</v>
      </c>
      <c r="L13" s="19">
        <v>1153</v>
      </c>
      <c r="M13" s="20">
        <v>192.16666666666666</v>
      </c>
      <c r="N13" s="21">
        <v>4</v>
      </c>
      <c r="O13" s="22">
        <v>196.16666666666666</v>
      </c>
    </row>
    <row r="14" spans="1:17" x14ac:dyDescent="0.25">
      <c r="A14" s="12" t="s">
        <v>41</v>
      </c>
      <c r="B14" s="13" t="s">
        <v>38</v>
      </c>
      <c r="C14" s="14">
        <v>45234</v>
      </c>
      <c r="D14" s="15" t="s">
        <v>35</v>
      </c>
      <c r="E14" s="16">
        <v>196.001</v>
      </c>
      <c r="F14" s="16">
        <v>192</v>
      </c>
      <c r="G14" s="16">
        <v>197</v>
      </c>
      <c r="H14" s="16">
        <v>198</v>
      </c>
      <c r="I14" s="16"/>
      <c r="J14" s="16"/>
      <c r="K14" s="19">
        <v>4</v>
      </c>
      <c r="L14" s="19">
        <v>783.00099999999998</v>
      </c>
      <c r="M14" s="20">
        <v>195.75024999999999</v>
      </c>
      <c r="N14" s="21">
        <v>6</v>
      </c>
      <c r="O14" s="22">
        <v>201.75024999999999</v>
      </c>
    </row>
    <row r="16" spans="1:17" x14ac:dyDescent="0.25">
      <c r="K16" s="8">
        <f>SUM(K2:K15)</f>
        <v>54</v>
      </c>
      <c r="L16" s="8">
        <f>SUM(L2:L15)</f>
        <v>10494.041000000001</v>
      </c>
      <c r="M16" s="7">
        <f>SUM(L16/K16)</f>
        <v>194.33409259259261</v>
      </c>
      <c r="N16" s="8">
        <f>SUM(N2:N15)</f>
        <v>45</v>
      </c>
      <c r="O16" s="11">
        <f>SUM(M16+N16)</f>
        <v>239.33409259259261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" name="Range1_2_7_1"/>
    <protectedRange algorithmName="SHA-512" hashValue="ON39YdpmFHfN9f47KpiRvqrKx0V9+erV1CNkpWzYhW/Qyc6aT8rEyCrvauWSYGZK2ia3o7vd3akF07acHAFpOA==" saltValue="yVW9XmDwTqEnmpSGai0KYg==" spinCount="100000" sqref="B3:C3 I3:J3" name="Range1_2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B4:D4" name="Range1_8"/>
    <protectedRange algorithmName="SHA-512" hashValue="ON39YdpmFHfN9f47KpiRvqrKx0V9+erV1CNkpWzYhW/Qyc6aT8rEyCrvauWSYGZK2ia3o7vd3akF07acHAFpOA==" saltValue="yVW9XmDwTqEnmpSGai0KYg==" spinCount="100000" sqref="E4:J4" name="Range1_3_2"/>
    <protectedRange algorithmName="SHA-512" hashValue="ON39YdpmFHfN9f47KpiRvqrKx0V9+erV1CNkpWzYhW/Qyc6aT8rEyCrvauWSYGZK2ia3o7vd3akF07acHAFpOA==" saltValue="yVW9XmDwTqEnmpSGai0KYg==" spinCount="100000" sqref="B7:C7" name="Range1_11_1"/>
    <protectedRange algorithmName="SHA-512" hashValue="ON39YdpmFHfN9f47KpiRvqrKx0V9+erV1CNkpWzYhW/Qyc6aT8rEyCrvauWSYGZK2ia3o7vd3akF07acHAFpOA==" saltValue="yVW9XmDwTqEnmpSGai0KYg==" spinCount="100000" sqref="D7" name="Range1_1_6_1"/>
    <protectedRange algorithmName="SHA-512" hashValue="ON39YdpmFHfN9f47KpiRvqrKx0V9+erV1CNkpWzYhW/Qyc6aT8rEyCrvauWSYGZK2ia3o7vd3akF07acHAFpOA==" saltValue="yVW9XmDwTqEnmpSGai0KYg==" spinCount="100000" sqref="E7:J7" name="Range1_3_3_1"/>
    <protectedRange algorithmName="SHA-512" hashValue="ON39YdpmFHfN9f47KpiRvqrKx0V9+erV1CNkpWzYhW/Qyc6aT8rEyCrvauWSYGZK2ia3o7vd3akF07acHAFpOA==" saltValue="yVW9XmDwTqEnmpSGai0KYg==" spinCount="100000" sqref="I10:J10 B10:C10" name="Range1_12"/>
    <protectedRange algorithmName="SHA-512" hashValue="ON39YdpmFHfN9f47KpiRvqrKx0V9+erV1CNkpWzYhW/Qyc6aT8rEyCrvauWSYGZK2ia3o7vd3akF07acHAFpOA==" saltValue="yVW9XmDwTqEnmpSGai0KYg==" spinCount="100000" sqref="D10" name="Range1_1_7"/>
    <protectedRange algorithmName="SHA-512" hashValue="ON39YdpmFHfN9f47KpiRvqrKx0V9+erV1CNkpWzYhW/Qyc6aT8rEyCrvauWSYGZK2ia3o7vd3akF07acHAFpOA==" saltValue="yVW9XmDwTqEnmpSGai0KYg==" spinCount="100000" sqref="E10:H10" name="Range1_3_4"/>
  </protectedRanges>
  <conditionalFormatting sqref="I2">
    <cfRule type="top10" dxfId="164" priority="24" rank="1"/>
  </conditionalFormatting>
  <conditionalFormatting sqref="I3">
    <cfRule type="top10" dxfId="163" priority="15" rank="1"/>
    <cfRule type="top10" dxfId="162" priority="16" rank="1"/>
  </conditionalFormatting>
  <conditionalFormatting sqref="I4">
    <cfRule type="top10" dxfId="161" priority="10" rank="1"/>
  </conditionalFormatting>
  <conditionalFormatting sqref="I7">
    <cfRule type="top10" dxfId="160" priority="4" rank="1"/>
  </conditionalFormatting>
  <conditionalFormatting sqref="I2:J3">
    <cfRule type="cellIs" dxfId="159" priority="13" operator="greaterThanOrEqual">
      <formula>200</formula>
    </cfRule>
  </conditionalFormatting>
  <conditionalFormatting sqref="J2">
    <cfRule type="top10" dxfId="158" priority="23" rank="1"/>
  </conditionalFormatting>
  <conditionalFormatting sqref="J3">
    <cfRule type="top10" dxfId="157" priority="20" rank="1"/>
  </conditionalFormatting>
  <conditionalFormatting sqref="J4">
    <cfRule type="top10" dxfId="156" priority="11" rank="1"/>
  </conditionalFormatting>
  <conditionalFormatting sqref="J7">
    <cfRule type="top10" dxfId="155" priority="5" rank="1"/>
  </conditionalFormatting>
  <hyperlinks>
    <hyperlink ref="Q1" location="'National Rankings'!A1" display="Back to Ranking" xr:uid="{0E8638FA-B130-4037-98BE-D0728EE60EC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D5115F6-B164-40D8-A2DD-CE30F56170E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CE43E-5B2D-4FD2-B244-D54014CCD326}">
  <dimension ref="A1:Q18"/>
  <sheetViews>
    <sheetView workbookViewId="0">
      <selection activeCell="K19" sqref="K1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63" t="s">
        <v>41</v>
      </c>
      <c r="B2" s="34" t="s">
        <v>125</v>
      </c>
      <c r="C2" s="75">
        <v>45052</v>
      </c>
      <c r="D2" s="76" t="s">
        <v>122</v>
      </c>
      <c r="E2" s="64">
        <v>197</v>
      </c>
      <c r="F2" s="64">
        <v>194</v>
      </c>
      <c r="G2" s="64">
        <v>197</v>
      </c>
      <c r="H2" s="64">
        <v>190</v>
      </c>
      <c r="I2" s="64"/>
      <c r="J2" s="64"/>
      <c r="K2" s="77">
        <v>4</v>
      </c>
      <c r="L2" s="77">
        <v>778</v>
      </c>
      <c r="M2" s="78">
        <v>194.5</v>
      </c>
      <c r="N2" s="79">
        <v>9</v>
      </c>
      <c r="O2" s="80">
        <v>203.5</v>
      </c>
    </row>
    <row r="3" spans="1:17" x14ac:dyDescent="0.25">
      <c r="A3" s="63" t="s">
        <v>28</v>
      </c>
      <c r="B3" s="34" t="s">
        <v>125</v>
      </c>
      <c r="C3" s="75">
        <v>45065</v>
      </c>
      <c r="D3" s="76" t="s">
        <v>149</v>
      </c>
      <c r="E3" s="39">
        <v>193</v>
      </c>
      <c r="F3" s="39">
        <v>192</v>
      </c>
      <c r="G3" s="39">
        <v>191</v>
      </c>
      <c r="H3" s="39">
        <v>191</v>
      </c>
      <c r="I3" s="64"/>
      <c r="J3" s="64"/>
      <c r="K3" s="77">
        <v>4</v>
      </c>
      <c r="L3" s="77">
        <v>767</v>
      </c>
      <c r="M3" s="78">
        <v>191.75</v>
      </c>
      <c r="N3" s="79">
        <v>3</v>
      </c>
      <c r="O3" s="80">
        <v>194.75</v>
      </c>
    </row>
    <row r="4" spans="1:17" x14ac:dyDescent="0.25">
      <c r="A4" s="12" t="s">
        <v>41</v>
      </c>
      <c r="B4" s="34" t="s">
        <v>125</v>
      </c>
      <c r="C4" s="75">
        <v>45080</v>
      </c>
      <c r="D4" s="76" t="s">
        <v>149</v>
      </c>
      <c r="E4" s="37">
        <v>198</v>
      </c>
      <c r="F4" s="39">
        <v>196</v>
      </c>
      <c r="G4" s="39">
        <v>195</v>
      </c>
      <c r="H4" s="37">
        <v>197</v>
      </c>
      <c r="I4" s="64"/>
      <c r="J4" s="64"/>
      <c r="K4" s="19">
        <v>4</v>
      </c>
      <c r="L4" s="19">
        <v>786</v>
      </c>
      <c r="M4" s="20">
        <v>196.5</v>
      </c>
      <c r="N4" s="21">
        <v>11</v>
      </c>
      <c r="O4" s="22">
        <v>207.5</v>
      </c>
    </row>
    <row r="5" spans="1:17" x14ac:dyDescent="0.25">
      <c r="A5" s="12" t="s">
        <v>41</v>
      </c>
      <c r="B5" s="13" t="s">
        <v>125</v>
      </c>
      <c r="C5" s="14">
        <v>45069</v>
      </c>
      <c r="D5" s="15" t="s">
        <v>146</v>
      </c>
      <c r="E5" s="16">
        <v>191.00399999999999</v>
      </c>
      <c r="F5" s="16">
        <v>196</v>
      </c>
      <c r="G5" s="16">
        <v>198</v>
      </c>
      <c r="H5" s="16"/>
      <c r="I5" s="16"/>
      <c r="J5" s="16"/>
      <c r="K5" s="19">
        <v>3</v>
      </c>
      <c r="L5" s="19">
        <v>585.00400000000002</v>
      </c>
      <c r="M5" s="20">
        <v>195.00133333333335</v>
      </c>
      <c r="N5" s="21">
        <v>2</v>
      </c>
      <c r="O5" s="22">
        <v>197.00133333333335</v>
      </c>
    </row>
    <row r="6" spans="1:17" x14ac:dyDescent="0.25">
      <c r="A6" s="12" t="s">
        <v>28</v>
      </c>
      <c r="B6" s="34" t="s">
        <v>125</v>
      </c>
      <c r="C6" s="75">
        <v>45093</v>
      </c>
      <c r="D6" s="76" t="s">
        <v>122</v>
      </c>
      <c r="E6" s="64">
        <v>194.001</v>
      </c>
      <c r="F6" s="64">
        <v>194</v>
      </c>
      <c r="G6" s="64">
        <v>192</v>
      </c>
      <c r="H6" s="64">
        <v>193</v>
      </c>
      <c r="I6" s="64"/>
      <c r="J6" s="64"/>
      <c r="K6" s="77">
        <v>4</v>
      </c>
      <c r="L6" s="77">
        <v>773.00099999999998</v>
      </c>
      <c r="M6" s="78">
        <v>193.25024999999999</v>
      </c>
      <c r="N6" s="79">
        <v>11</v>
      </c>
      <c r="O6" s="80">
        <v>204.25024999999999</v>
      </c>
    </row>
    <row r="7" spans="1:17" x14ac:dyDescent="0.25">
      <c r="A7" s="63" t="s">
        <v>41</v>
      </c>
      <c r="B7" s="13" t="s">
        <v>125</v>
      </c>
      <c r="C7" s="14">
        <v>45115</v>
      </c>
      <c r="D7" s="15" t="s">
        <v>146</v>
      </c>
      <c r="E7" s="16">
        <v>199</v>
      </c>
      <c r="F7" s="16">
        <v>199.00200000000001</v>
      </c>
      <c r="G7" s="45">
        <v>200.001</v>
      </c>
      <c r="H7" s="16">
        <v>198</v>
      </c>
      <c r="I7" s="16">
        <v>199</v>
      </c>
      <c r="J7" s="16">
        <v>198</v>
      </c>
      <c r="K7" s="19">
        <v>6</v>
      </c>
      <c r="L7" s="19">
        <v>1193.0030000000002</v>
      </c>
      <c r="M7" s="20">
        <v>198.83383333333336</v>
      </c>
      <c r="N7" s="21">
        <v>18</v>
      </c>
      <c r="O7" s="22">
        <v>216.83383333333336</v>
      </c>
    </row>
    <row r="8" spans="1:17" x14ac:dyDescent="0.25">
      <c r="A8" s="12" t="s">
        <v>41</v>
      </c>
      <c r="B8" s="13" t="s">
        <v>125</v>
      </c>
      <c r="C8" s="14">
        <v>45121</v>
      </c>
      <c r="D8" s="15" t="s">
        <v>122</v>
      </c>
      <c r="E8" s="16">
        <v>197</v>
      </c>
      <c r="F8" s="16">
        <v>196</v>
      </c>
      <c r="G8" s="16">
        <v>198</v>
      </c>
      <c r="H8" s="16">
        <v>193</v>
      </c>
      <c r="I8" s="16"/>
      <c r="J8" s="16"/>
      <c r="K8" s="19">
        <v>4</v>
      </c>
      <c r="L8" s="19">
        <v>784</v>
      </c>
      <c r="M8" s="20">
        <v>196</v>
      </c>
      <c r="N8" s="21">
        <v>11</v>
      </c>
      <c r="O8" s="22">
        <v>207</v>
      </c>
    </row>
    <row r="9" spans="1:17" x14ac:dyDescent="0.25">
      <c r="A9" s="12" t="s">
        <v>28</v>
      </c>
      <c r="B9" s="13" t="s">
        <v>125</v>
      </c>
      <c r="C9" s="14">
        <v>45143</v>
      </c>
      <c r="D9" s="15" t="s">
        <v>122</v>
      </c>
      <c r="E9" s="16">
        <v>195</v>
      </c>
      <c r="F9" s="16">
        <v>195</v>
      </c>
      <c r="G9" s="16">
        <v>197</v>
      </c>
      <c r="H9" s="16">
        <v>199.00200000000001</v>
      </c>
      <c r="I9" s="16"/>
      <c r="J9" s="16"/>
      <c r="K9" s="19">
        <v>4</v>
      </c>
      <c r="L9" s="19">
        <v>786.00199999999995</v>
      </c>
      <c r="M9" s="20">
        <v>196.50049999999999</v>
      </c>
      <c r="N9" s="21">
        <v>4</v>
      </c>
      <c r="O9" s="22">
        <v>200.50049999999999</v>
      </c>
    </row>
    <row r="10" spans="1:17" x14ac:dyDescent="0.25">
      <c r="A10" s="12" t="s">
        <v>41</v>
      </c>
      <c r="B10" s="13" t="s">
        <v>125</v>
      </c>
      <c r="C10" s="14">
        <v>45156</v>
      </c>
      <c r="D10" s="15" t="s">
        <v>122</v>
      </c>
      <c r="E10" s="16">
        <v>198</v>
      </c>
      <c r="F10" s="16">
        <v>195</v>
      </c>
      <c r="G10" s="16">
        <v>198</v>
      </c>
      <c r="H10" s="45">
        <v>200</v>
      </c>
      <c r="I10" s="16"/>
      <c r="J10" s="16"/>
      <c r="K10" s="19">
        <v>4</v>
      </c>
      <c r="L10" s="19">
        <v>791</v>
      </c>
      <c r="M10" s="20">
        <v>197.75</v>
      </c>
      <c r="N10" s="21">
        <v>13</v>
      </c>
      <c r="O10" s="22">
        <v>210.75</v>
      </c>
    </row>
    <row r="11" spans="1:17" x14ac:dyDescent="0.25">
      <c r="A11" s="12" t="s">
        <v>28</v>
      </c>
      <c r="B11" s="13" t="s">
        <v>125</v>
      </c>
      <c r="C11" s="14">
        <v>45171</v>
      </c>
      <c r="D11" s="15" t="s">
        <v>138</v>
      </c>
      <c r="E11" s="16">
        <v>197</v>
      </c>
      <c r="F11" s="16">
        <v>198</v>
      </c>
      <c r="G11" s="45">
        <v>200.001</v>
      </c>
      <c r="H11" s="16">
        <v>196</v>
      </c>
      <c r="I11" s="16">
        <v>193</v>
      </c>
      <c r="J11" s="16">
        <v>199</v>
      </c>
      <c r="K11" s="19">
        <v>6</v>
      </c>
      <c r="L11" s="19">
        <v>1183.001</v>
      </c>
      <c r="M11" s="20">
        <v>197.16683333333333</v>
      </c>
      <c r="N11" s="21">
        <v>8</v>
      </c>
      <c r="O11" s="22">
        <v>205.16683333333333</v>
      </c>
    </row>
    <row r="12" spans="1:17" x14ac:dyDescent="0.25">
      <c r="A12" s="12" t="s">
        <v>41</v>
      </c>
      <c r="B12" s="13" t="s">
        <v>125</v>
      </c>
      <c r="C12" s="14">
        <v>45178</v>
      </c>
      <c r="D12" s="15" t="s">
        <v>146</v>
      </c>
      <c r="E12" s="45">
        <v>200</v>
      </c>
      <c r="F12" s="16">
        <v>199</v>
      </c>
      <c r="G12" s="16">
        <v>197</v>
      </c>
      <c r="H12" s="16">
        <v>198</v>
      </c>
      <c r="I12" s="16">
        <v>195</v>
      </c>
      <c r="J12" s="16">
        <v>195</v>
      </c>
      <c r="K12" s="19">
        <v>6</v>
      </c>
      <c r="L12" s="19">
        <v>1184</v>
      </c>
      <c r="M12" s="20">
        <v>197.33333333333334</v>
      </c>
      <c r="N12" s="21">
        <v>10</v>
      </c>
      <c r="O12" s="22">
        <v>207.33333333333334</v>
      </c>
    </row>
    <row r="13" spans="1:17" x14ac:dyDescent="0.25">
      <c r="A13" s="12" t="s">
        <v>41</v>
      </c>
      <c r="B13" s="13" t="s">
        <v>125</v>
      </c>
      <c r="C13" s="14">
        <v>45184</v>
      </c>
      <c r="D13" s="15" t="s">
        <v>122</v>
      </c>
      <c r="E13" s="16">
        <v>196</v>
      </c>
      <c r="F13" s="16">
        <v>194</v>
      </c>
      <c r="G13" s="16">
        <v>198</v>
      </c>
      <c r="H13" s="16">
        <v>197</v>
      </c>
      <c r="I13" s="16"/>
      <c r="J13" s="16"/>
      <c r="K13" s="19">
        <v>4</v>
      </c>
      <c r="L13" s="19">
        <v>785</v>
      </c>
      <c r="M13" s="20">
        <v>196.25</v>
      </c>
      <c r="N13" s="21">
        <v>13</v>
      </c>
      <c r="O13" s="22">
        <v>209.25</v>
      </c>
    </row>
    <row r="14" spans="1:17" x14ac:dyDescent="0.25">
      <c r="A14" s="12" t="s">
        <v>28</v>
      </c>
      <c r="B14" s="13" t="s">
        <v>125</v>
      </c>
      <c r="C14" s="14">
        <v>45213</v>
      </c>
      <c r="D14" s="15" t="s">
        <v>122</v>
      </c>
      <c r="E14" s="16">
        <v>199</v>
      </c>
      <c r="F14" s="16">
        <v>199</v>
      </c>
      <c r="G14" s="16">
        <v>198</v>
      </c>
      <c r="H14" s="16">
        <v>198</v>
      </c>
      <c r="I14" s="16">
        <v>198</v>
      </c>
      <c r="J14" s="16">
        <v>196</v>
      </c>
      <c r="K14" s="19">
        <v>6</v>
      </c>
      <c r="L14" s="19">
        <v>1188</v>
      </c>
      <c r="M14" s="20">
        <v>198</v>
      </c>
      <c r="N14" s="21">
        <v>14</v>
      </c>
      <c r="O14" s="22">
        <v>212</v>
      </c>
    </row>
    <row r="15" spans="1:17" x14ac:dyDescent="0.25">
      <c r="A15" s="12" t="s">
        <v>41</v>
      </c>
      <c r="B15" s="13" t="s">
        <v>125</v>
      </c>
      <c r="C15" s="14">
        <v>45234</v>
      </c>
      <c r="D15" s="15" t="s">
        <v>122</v>
      </c>
      <c r="E15" s="16">
        <v>195</v>
      </c>
      <c r="F15" s="16">
        <v>195</v>
      </c>
      <c r="G15" s="16">
        <v>189</v>
      </c>
      <c r="H15" s="16">
        <v>191</v>
      </c>
      <c r="I15" s="16"/>
      <c r="J15" s="16"/>
      <c r="K15" s="19">
        <v>4</v>
      </c>
      <c r="L15" s="19">
        <v>770</v>
      </c>
      <c r="M15" s="20">
        <v>192.5</v>
      </c>
      <c r="N15" s="21">
        <v>4</v>
      </c>
      <c r="O15" s="22">
        <v>196.5</v>
      </c>
    </row>
    <row r="16" spans="1:17" x14ac:dyDescent="0.25">
      <c r="A16" s="12" t="s">
        <v>28</v>
      </c>
      <c r="B16" s="13" t="s">
        <v>125</v>
      </c>
      <c r="C16" s="14">
        <v>45247</v>
      </c>
      <c r="D16" s="15" t="s">
        <v>122</v>
      </c>
      <c r="E16" s="16">
        <v>187</v>
      </c>
      <c r="F16" s="16">
        <v>184</v>
      </c>
      <c r="G16" s="16">
        <v>189</v>
      </c>
      <c r="H16" s="16">
        <v>188</v>
      </c>
      <c r="I16" s="16"/>
      <c r="J16" s="16"/>
      <c r="K16" s="19">
        <v>4</v>
      </c>
      <c r="L16" s="19">
        <v>748</v>
      </c>
      <c r="M16" s="20">
        <v>187</v>
      </c>
      <c r="N16" s="21">
        <v>2</v>
      </c>
      <c r="O16" s="22">
        <v>189</v>
      </c>
    </row>
    <row r="18" spans="11:15" x14ac:dyDescent="0.25">
      <c r="K18" s="8">
        <f>SUM(K2:K17)</f>
        <v>67</v>
      </c>
      <c r="L18" s="8">
        <f>SUM(L2:L17)</f>
        <v>13101.011</v>
      </c>
      <c r="M18" s="7">
        <f>SUM(L18/K18)</f>
        <v>195.53747761194032</v>
      </c>
      <c r="N18" s="8">
        <f>SUM(N2:N17)</f>
        <v>133</v>
      </c>
      <c r="O18" s="11">
        <f>SUM(M18+N18)</f>
        <v>328.53747761194029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_2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" name="Range1_17"/>
    <protectedRange algorithmName="SHA-512" hashValue="ON39YdpmFHfN9f47KpiRvqrKx0V9+erV1CNkpWzYhW/Qyc6aT8rEyCrvauWSYGZK2ia3o7vd3akF07acHAFpOA==" saltValue="yVW9XmDwTqEnmpSGai0KYg==" spinCount="100000" sqref="E3:H3" name="Range1_3_7"/>
    <protectedRange algorithmName="SHA-512" hashValue="ON39YdpmFHfN9f47KpiRvqrKx0V9+erV1CNkpWzYhW/Qyc6aT8rEyCrvauWSYGZK2ia3o7vd3akF07acHAFpOA==" saltValue="yVW9XmDwTqEnmpSGai0KYg==" spinCount="100000" sqref="C3" name="Range1_20"/>
    <protectedRange algorithmName="SHA-512" hashValue="ON39YdpmFHfN9f47KpiRvqrKx0V9+erV1CNkpWzYhW/Qyc6aT8rEyCrvauWSYGZK2ia3o7vd3akF07acHAFpOA==" saltValue="yVW9XmDwTqEnmpSGai0KYg==" spinCount="100000" sqref="D3" name="Range1_1_11"/>
    <protectedRange algorithmName="SHA-512" hashValue="ON39YdpmFHfN9f47KpiRvqrKx0V9+erV1CNkpWzYhW/Qyc6aT8rEyCrvauWSYGZK2ia3o7vd3akF07acHAFpOA==" saltValue="yVW9XmDwTqEnmpSGai0KYg==" spinCount="100000" sqref="D4" name="Range1_1_11_1"/>
    <protectedRange algorithmName="SHA-512" hashValue="ON39YdpmFHfN9f47KpiRvqrKx0V9+erV1CNkpWzYhW/Qyc6aT8rEyCrvauWSYGZK2ia3o7vd3akF07acHAFpOA==" saltValue="yVW9XmDwTqEnmpSGai0KYg==" spinCount="100000" sqref="E4:J4" name="Range1_3_10"/>
    <protectedRange algorithmName="SHA-512" hashValue="ON39YdpmFHfN9f47KpiRvqrKx0V9+erV1CNkpWzYhW/Qyc6aT8rEyCrvauWSYGZK2ia3o7vd3akF07acHAFpOA==" saltValue="yVW9XmDwTqEnmpSGai0KYg==" spinCount="100000" sqref="C4" name="Range1_28"/>
    <protectedRange algorithmName="SHA-512" hashValue="ON39YdpmFHfN9f47KpiRvqrKx0V9+erV1CNkpWzYhW/Qyc6aT8rEyCrvauWSYGZK2ia3o7vd3akF07acHAFpOA==" saltValue="yVW9XmDwTqEnmpSGai0KYg==" spinCount="100000" sqref="B4" name="Range1_30"/>
    <protectedRange algorithmName="SHA-512" hashValue="ON39YdpmFHfN9f47KpiRvqrKx0V9+erV1CNkpWzYhW/Qyc6aT8rEyCrvauWSYGZK2ia3o7vd3akF07acHAFpOA==" saltValue="yVW9XmDwTqEnmpSGai0KYg==" spinCount="100000" sqref="D5" name="Range1_1_4_1"/>
    <protectedRange algorithmName="SHA-512" hashValue="ON39YdpmFHfN9f47KpiRvqrKx0V9+erV1CNkpWzYhW/Qyc6aT8rEyCrvauWSYGZK2ia3o7vd3akF07acHAFpOA==" saltValue="yVW9XmDwTqEnmpSGai0KYg==" spinCount="100000" sqref="H5:J5" name="Range1_3_11"/>
    <protectedRange algorithmName="SHA-512" hashValue="ON39YdpmFHfN9f47KpiRvqrKx0V9+erV1CNkpWzYhW/Qyc6aT8rEyCrvauWSYGZK2ia3o7vd3akF07acHAFpOA==" saltValue="yVW9XmDwTqEnmpSGai0KYg==" spinCount="100000" sqref="B5" name="Range1_2_1"/>
    <protectedRange algorithmName="SHA-512" hashValue="ON39YdpmFHfN9f47KpiRvqrKx0V9+erV1CNkpWzYhW/Qyc6aT8rEyCrvauWSYGZK2ia3o7vd3akF07acHAFpOA==" saltValue="yVW9XmDwTqEnmpSGai0KYg==" spinCount="100000" sqref="E5:G5" name="Range1_3_1_1"/>
    <protectedRange algorithmName="SHA-512" hashValue="ON39YdpmFHfN9f47KpiRvqrKx0V9+erV1CNkpWzYhW/Qyc6aT8rEyCrvauWSYGZK2ia3o7vd3akF07acHAFpOA==" saltValue="yVW9XmDwTqEnmpSGai0KYg==" spinCount="100000" sqref="I6:J6 B6:C6" name="Range1"/>
    <protectedRange algorithmName="SHA-512" hashValue="ON39YdpmFHfN9f47KpiRvqrKx0V9+erV1CNkpWzYhW/Qyc6aT8rEyCrvauWSYGZK2ia3o7vd3akF07acHAFpOA==" saltValue="yVW9XmDwTqEnmpSGai0KYg==" spinCount="100000" sqref="D6" name="Range1_1_10"/>
    <protectedRange algorithmName="SHA-512" hashValue="ON39YdpmFHfN9f47KpiRvqrKx0V9+erV1CNkpWzYhW/Qyc6aT8rEyCrvauWSYGZK2ia3o7vd3akF07acHAFpOA==" saltValue="yVW9XmDwTqEnmpSGai0KYg==" spinCount="100000" sqref="E6:H6" name="Range1_3_14"/>
    <protectedRange algorithmName="SHA-512" hashValue="ON39YdpmFHfN9f47KpiRvqrKx0V9+erV1CNkpWzYhW/Qyc6aT8rEyCrvauWSYGZK2ia3o7vd3akF07acHAFpOA==" saltValue="yVW9XmDwTqEnmpSGai0KYg==" spinCount="100000" sqref="I9:J9 B9:C9" name="Range1_59"/>
    <protectedRange algorithmName="SHA-512" hashValue="ON39YdpmFHfN9f47KpiRvqrKx0V9+erV1CNkpWzYhW/Qyc6aT8rEyCrvauWSYGZK2ia3o7vd3akF07acHAFpOA==" saltValue="yVW9XmDwTqEnmpSGai0KYg==" spinCount="100000" sqref="D9" name="Range1_1_25"/>
    <protectedRange algorithmName="SHA-512" hashValue="ON39YdpmFHfN9f47KpiRvqrKx0V9+erV1CNkpWzYhW/Qyc6aT8rEyCrvauWSYGZK2ia3o7vd3akF07acHAFpOA==" saltValue="yVW9XmDwTqEnmpSGai0KYg==" spinCount="100000" sqref="E9:H9" name="Range1_3_17"/>
    <protectedRange algorithmName="SHA-512" hashValue="ON39YdpmFHfN9f47KpiRvqrKx0V9+erV1CNkpWzYhW/Qyc6aT8rEyCrvauWSYGZK2ia3o7vd3akF07acHAFpOA==" saltValue="yVW9XmDwTqEnmpSGai0KYg==" spinCount="100000" sqref="I11:J11 B11:C11" name="Range1_69"/>
    <protectedRange algorithmName="SHA-512" hashValue="ON39YdpmFHfN9f47KpiRvqrKx0V9+erV1CNkpWzYhW/Qyc6aT8rEyCrvauWSYGZK2ia3o7vd3akF07acHAFpOA==" saltValue="yVW9XmDwTqEnmpSGai0KYg==" spinCount="100000" sqref="D11" name="Range1_1_33"/>
    <protectedRange algorithmName="SHA-512" hashValue="ON39YdpmFHfN9f47KpiRvqrKx0V9+erV1CNkpWzYhW/Qyc6aT8rEyCrvauWSYGZK2ia3o7vd3akF07acHAFpOA==" saltValue="yVW9XmDwTqEnmpSGai0KYg==" spinCount="100000" sqref="E11:H11" name="Range1_3_19"/>
    <protectedRange algorithmName="SHA-512" hashValue="ON39YdpmFHfN9f47KpiRvqrKx0V9+erV1CNkpWzYhW/Qyc6aT8rEyCrvauWSYGZK2ia3o7vd3akF07acHAFpOA==" saltValue="yVW9XmDwTqEnmpSGai0KYg==" spinCount="100000" sqref="I16:J16 B16:C16" name="Range1_90"/>
    <protectedRange algorithmName="SHA-512" hashValue="ON39YdpmFHfN9f47KpiRvqrKx0V9+erV1CNkpWzYhW/Qyc6aT8rEyCrvauWSYGZK2ia3o7vd3akF07acHAFpOA==" saltValue="yVW9XmDwTqEnmpSGai0KYg==" spinCount="100000" sqref="D16" name="Range1_1_44"/>
    <protectedRange algorithmName="SHA-512" hashValue="ON39YdpmFHfN9f47KpiRvqrKx0V9+erV1CNkpWzYhW/Qyc6aT8rEyCrvauWSYGZK2ia3o7vd3akF07acHAFpOA==" saltValue="yVW9XmDwTqEnmpSGai0KYg==" spinCount="100000" sqref="E16:H16" name="Range1_3_23"/>
  </protectedRanges>
  <hyperlinks>
    <hyperlink ref="Q1" location="'National Rankings'!A1" display="Back to Ranking" xr:uid="{7D3D4BF6-AC7E-4536-9E81-8EB34CCF5D2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D252EF-9AF5-4BAB-B3BB-8EC1307AE11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90D6B-2CC4-4394-A483-F4F699E7260A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28</v>
      </c>
      <c r="B2" s="13" t="s">
        <v>79</v>
      </c>
      <c r="C2" s="14">
        <v>44996</v>
      </c>
      <c r="D2" s="15" t="s">
        <v>70</v>
      </c>
      <c r="E2" s="16">
        <v>194</v>
      </c>
      <c r="F2" s="16">
        <v>190</v>
      </c>
      <c r="G2" s="16">
        <v>190</v>
      </c>
      <c r="H2" s="16">
        <v>194</v>
      </c>
      <c r="I2" s="16"/>
      <c r="J2" s="16"/>
      <c r="K2" s="19">
        <v>4</v>
      </c>
      <c r="L2" s="19">
        <v>768</v>
      </c>
      <c r="M2" s="20">
        <v>192</v>
      </c>
      <c r="N2" s="21">
        <v>2</v>
      </c>
      <c r="O2" s="22">
        <v>194</v>
      </c>
    </row>
    <row r="4" spans="1:17" x14ac:dyDescent="0.25">
      <c r="K4" s="8">
        <f>SUM(K2:K3)</f>
        <v>4</v>
      </c>
      <c r="L4" s="8">
        <f>SUM(L2:L3)</f>
        <v>768</v>
      </c>
      <c r="M4" s="7">
        <f>SUM(L4/K4)</f>
        <v>192</v>
      </c>
      <c r="N4" s="8">
        <f>SUM(N2:N3)</f>
        <v>2</v>
      </c>
      <c r="O4" s="11">
        <f>SUM(M4+N4)</f>
        <v>194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" name="Range1_2_7"/>
  </protectedRanges>
  <hyperlinks>
    <hyperlink ref="Q1" location="'National Rankings'!A1" display="Back to Ranking" xr:uid="{1B09F1A3-FAFD-4EF8-8FCB-C400D313C97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FC0BC6-70A8-43BA-B057-190BFBE4C42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CEF10-0DA7-4D58-BDAF-61820670565C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63" t="s">
        <v>41</v>
      </c>
      <c r="B2" s="34" t="s">
        <v>126</v>
      </c>
      <c r="C2" s="75">
        <v>45052</v>
      </c>
      <c r="D2" s="76" t="s">
        <v>94</v>
      </c>
      <c r="E2" s="64">
        <v>197.00030000000001</v>
      </c>
      <c r="F2" s="64">
        <v>193.0001</v>
      </c>
      <c r="G2" s="64">
        <v>199.0017</v>
      </c>
      <c r="H2" s="64"/>
      <c r="I2" s="64"/>
      <c r="J2" s="64"/>
      <c r="K2" s="77">
        <f>COUNT(E2:J2)</f>
        <v>3</v>
      </c>
      <c r="L2" s="77">
        <f>SUM(E2:J2)</f>
        <v>589.00210000000004</v>
      </c>
      <c r="M2" s="78">
        <f>IFERROR(L2/K2,0)</f>
        <v>196.33403333333334</v>
      </c>
      <c r="N2" s="79">
        <v>4</v>
      </c>
      <c r="O2" s="80">
        <f>SUM(M2+N2)</f>
        <v>200.33403333333334</v>
      </c>
    </row>
    <row r="4" spans="1:17" x14ac:dyDescent="0.25">
      <c r="K4" s="8">
        <f>SUM(K2:K3)</f>
        <v>3</v>
      </c>
      <c r="L4" s="8">
        <f>SUM(L2:L3)</f>
        <v>589.00210000000004</v>
      </c>
      <c r="M4" s="7">
        <f>SUM(L4/K4)</f>
        <v>196.33403333333334</v>
      </c>
      <c r="N4" s="8">
        <f>SUM(N2:N3)</f>
        <v>4</v>
      </c>
      <c r="O4" s="11">
        <f>SUM(M4+N4)</f>
        <v>200.33403333333334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_2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H2">
    <cfRule type="top10" dxfId="154" priority="7" rank="1"/>
  </conditionalFormatting>
  <conditionalFormatting sqref="H2:J2">
    <cfRule type="cellIs" dxfId="153" priority="1" operator="greaterThanOrEqual">
      <formula>200</formula>
    </cfRule>
  </conditionalFormatting>
  <conditionalFormatting sqref="I2">
    <cfRule type="top10" dxfId="152" priority="3" rank="1"/>
    <cfRule type="top10" dxfId="151" priority="4" rank="1"/>
  </conditionalFormatting>
  <conditionalFormatting sqref="J2">
    <cfRule type="top10" dxfId="150" priority="8" rank="1"/>
  </conditionalFormatting>
  <hyperlinks>
    <hyperlink ref="Q1" location="'National Rankings'!A1" display="Back to Ranking" xr:uid="{CA39746B-8B2F-43A8-8FE1-45AC2F37B0A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38C14AC-4816-4D3A-A6E6-358A6896D44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88068-222F-4619-8033-CBE814B29461}">
  <dimension ref="A1:Q10"/>
  <sheetViews>
    <sheetView workbookViewId="0">
      <selection activeCell="K11" sqref="K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98</v>
      </c>
      <c r="C2" s="14">
        <v>44996</v>
      </c>
      <c r="D2" s="15" t="s">
        <v>70</v>
      </c>
      <c r="E2" s="16">
        <v>195</v>
      </c>
      <c r="F2" s="16">
        <v>190</v>
      </c>
      <c r="G2" s="16">
        <v>195</v>
      </c>
      <c r="H2" s="16">
        <v>191</v>
      </c>
      <c r="I2" s="16"/>
      <c r="J2" s="16"/>
      <c r="K2" s="19">
        <v>4</v>
      </c>
      <c r="L2" s="19">
        <v>771</v>
      </c>
      <c r="M2" s="20">
        <v>192.75</v>
      </c>
      <c r="N2" s="21">
        <v>2</v>
      </c>
      <c r="O2" s="22">
        <v>194.75</v>
      </c>
    </row>
    <row r="3" spans="1:17" x14ac:dyDescent="0.25">
      <c r="A3" s="12" t="s">
        <v>28</v>
      </c>
      <c r="B3" s="13" t="s">
        <v>98</v>
      </c>
      <c r="C3" s="14">
        <v>45059</v>
      </c>
      <c r="D3" s="14" t="s">
        <v>147</v>
      </c>
      <c r="E3" s="64">
        <v>193</v>
      </c>
      <c r="F3" s="64">
        <v>192</v>
      </c>
      <c r="G3" s="64">
        <v>196</v>
      </c>
      <c r="H3" s="64">
        <v>193</v>
      </c>
      <c r="I3" s="16"/>
      <c r="J3" s="16"/>
      <c r="K3" s="19">
        <v>4</v>
      </c>
      <c r="L3" s="19">
        <v>774</v>
      </c>
      <c r="M3" s="20">
        <v>193.5</v>
      </c>
      <c r="N3" s="21">
        <v>2</v>
      </c>
      <c r="O3" s="22">
        <v>195.5</v>
      </c>
    </row>
    <row r="4" spans="1:17" x14ac:dyDescent="0.25">
      <c r="A4" s="12" t="s">
        <v>41</v>
      </c>
      <c r="B4" s="13" t="s">
        <v>98</v>
      </c>
      <c r="C4" s="14">
        <v>45087</v>
      </c>
      <c r="D4" s="15" t="s">
        <v>70</v>
      </c>
      <c r="E4" s="16">
        <v>192</v>
      </c>
      <c r="F4" s="16">
        <v>190</v>
      </c>
      <c r="G4" s="16">
        <v>197</v>
      </c>
      <c r="H4" s="16">
        <v>191</v>
      </c>
      <c r="I4" s="16"/>
      <c r="J4" s="16"/>
      <c r="K4" s="19">
        <v>4</v>
      </c>
      <c r="L4" s="19">
        <v>770</v>
      </c>
      <c r="M4" s="20">
        <v>192.5</v>
      </c>
      <c r="N4" s="21">
        <v>2</v>
      </c>
      <c r="O4" s="22">
        <v>194.5</v>
      </c>
    </row>
    <row r="5" spans="1:17" x14ac:dyDescent="0.25">
      <c r="A5" s="12" t="s">
        <v>28</v>
      </c>
      <c r="B5" s="13" t="s">
        <v>98</v>
      </c>
      <c r="C5" s="14">
        <v>45115</v>
      </c>
      <c r="D5" s="15" t="s">
        <v>70</v>
      </c>
      <c r="E5" s="16">
        <v>195</v>
      </c>
      <c r="F5" s="16">
        <v>192</v>
      </c>
      <c r="G5" s="16">
        <v>195</v>
      </c>
      <c r="H5" s="16">
        <v>193</v>
      </c>
      <c r="I5" s="16"/>
      <c r="J5" s="16"/>
      <c r="K5" s="19">
        <v>4</v>
      </c>
      <c r="L5" s="19">
        <v>775</v>
      </c>
      <c r="M5" s="20">
        <v>193.75</v>
      </c>
      <c r="N5" s="21">
        <v>2</v>
      </c>
      <c r="O5" s="22">
        <v>195.75</v>
      </c>
    </row>
    <row r="6" spans="1:17" x14ac:dyDescent="0.25">
      <c r="A6" s="12" t="s">
        <v>41</v>
      </c>
      <c r="B6" s="13" t="s">
        <v>98</v>
      </c>
      <c r="C6" s="14">
        <v>45150</v>
      </c>
      <c r="D6" s="15" t="s">
        <v>70</v>
      </c>
      <c r="E6" s="16">
        <v>197</v>
      </c>
      <c r="F6" s="16">
        <v>192</v>
      </c>
      <c r="G6" s="16">
        <v>190</v>
      </c>
      <c r="H6" s="16">
        <v>194</v>
      </c>
      <c r="I6" s="16"/>
      <c r="J6" s="16"/>
      <c r="K6" s="19">
        <v>4</v>
      </c>
      <c r="L6" s="19">
        <v>773</v>
      </c>
      <c r="M6" s="20">
        <v>193.25</v>
      </c>
      <c r="N6" s="21">
        <v>2</v>
      </c>
      <c r="O6" s="22">
        <v>195.25</v>
      </c>
    </row>
    <row r="7" spans="1:17" x14ac:dyDescent="0.25">
      <c r="A7" s="12" t="s">
        <v>28</v>
      </c>
      <c r="B7" s="13" t="s">
        <v>98</v>
      </c>
      <c r="C7" s="14">
        <v>45178</v>
      </c>
      <c r="D7" s="15" t="s">
        <v>70</v>
      </c>
      <c r="E7" s="16">
        <v>188</v>
      </c>
      <c r="F7" s="16">
        <v>192</v>
      </c>
      <c r="G7" s="16">
        <v>190</v>
      </c>
      <c r="H7" s="16">
        <v>194</v>
      </c>
      <c r="I7" s="16"/>
      <c r="J7" s="16"/>
      <c r="K7" s="19">
        <v>4</v>
      </c>
      <c r="L7" s="19">
        <v>764</v>
      </c>
      <c r="M7" s="20">
        <v>191</v>
      </c>
      <c r="N7" s="21">
        <v>2</v>
      </c>
      <c r="O7" s="22">
        <v>193</v>
      </c>
    </row>
    <row r="8" spans="1:17" x14ac:dyDescent="0.25">
      <c r="A8" s="12" t="s">
        <v>28</v>
      </c>
      <c r="B8" s="13" t="s">
        <v>98</v>
      </c>
      <c r="C8" s="14">
        <v>45220</v>
      </c>
      <c r="D8" s="15" t="s">
        <v>70</v>
      </c>
      <c r="E8" s="16">
        <v>197</v>
      </c>
      <c r="F8" s="16">
        <v>193</v>
      </c>
      <c r="G8" s="16">
        <v>190</v>
      </c>
      <c r="H8" s="16">
        <v>191</v>
      </c>
      <c r="I8" s="16">
        <v>190</v>
      </c>
      <c r="J8" s="16">
        <v>193</v>
      </c>
      <c r="K8" s="19">
        <v>6</v>
      </c>
      <c r="L8" s="19">
        <v>1154</v>
      </c>
      <c r="M8" s="20">
        <v>192.33333333333334</v>
      </c>
      <c r="N8" s="21">
        <v>4</v>
      </c>
      <c r="O8" s="22">
        <v>196.33333333333334</v>
      </c>
    </row>
    <row r="10" spans="1:17" x14ac:dyDescent="0.25">
      <c r="K10" s="8">
        <f>SUM(K2:K9)</f>
        <v>30</v>
      </c>
      <c r="L10" s="8">
        <f>SUM(L2:L9)</f>
        <v>5781</v>
      </c>
      <c r="M10" s="7">
        <f>SUM(L10/K10)</f>
        <v>192.7</v>
      </c>
      <c r="N10" s="8">
        <f>SUM(N2:N9)</f>
        <v>16</v>
      </c>
      <c r="O10" s="11">
        <f>SUM(M10+N10)</f>
        <v>208.7</v>
      </c>
    </row>
  </sheetData>
  <protectedRanges>
    <protectedRange algorithmName="SHA-512" hashValue="ON39YdpmFHfN9f47KpiRvqrKx0V9+erV1CNkpWzYhW/Qyc6aT8rEyCrvauWSYGZK2ia3o7vd3akF07acHAFpOA==" saltValue="yVW9XmDwTqEnmpSGai0KYg==" spinCount="100000" sqref="B3:D3" name="Range1_8"/>
    <protectedRange algorithmName="SHA-512" hashValue="ON39YdpmFHfN9f47KpiRvqrKx0V9+erV1CNkpWzYhW/Qyc6aT8rEyCrvauWSYGZK2ia3o7vd3akF07acHAFpOA==" saltValue="yVW9XmDwTqEnmpSGai0KYg==" spinCount="100000" sqref="E3:J3" name="Range1_3_2"/>
    <protectedRange algorithmName="SHA-512" hashValue="ON39YdpmFHfN9f47KpiRvqrKx0V9+erV1CNkpWzYhW/Qyc6aT8rEyCrvauWSYGZK2ia3o7vd3akF07acHAFpOA==" saltValue="yVW9XmDwTqEnmpSGai0KYg==" spinCount="100000" sqref="B5:C5" name="Range1_11_1"/>
    <protectedRange algorithmName="SHA-512" hashValue="ON39YdpmFHfN9f47KpiRvqrKx0V9+erV1CNkpWzYhW/Qyc6aT8rEyCrvauWSYGZK2ia3o7vd3akF07acHAFpOA==" saltValue="yVW9XmDwTqEnmpSGai0KYg==" spinCount="100000" sqref="D5" name="Range1_1_6_1"/>
    <protectedRange algorithmName="SHA-512" hashValue="ON39YdpmFHfN9f47KpiRvqrKx0V9+erV1CNkpWzYhW/Qyc6aT8rEyCrvauWSYGZK2ia3o7vd3akF07acHAFpOA==" saltValue="yVW9XmDwTqEnmpSGai0KYg==" spinCount="100000" sqref="E5:J5" name="Range1_3_3_1"/>
    <protectedRange algorithmName="SHA-512" hashValue="ON39YdpmFHfN9f47KpiRvqrKx0V9+erV1CNkpWzYhW/Qyc6aT8rEyCrvauWSYGZK2ia3o7vd3akF07acHAFpOA==" saltValue="yVW9XmDwTqEnmpSGai0KYg==" spinCount="100000" sqref="B7:C7" name="Range1_12"/>
    <protectedRange algorithmName="SHA-512" hashValue="ON39YdpmFHfN9f47KpiRvqrKx0V9+erV1CNkpWzYhW/Qyc6aT8rEyCrvauWSYGZK2ia3o7vd3akF07acHAFpOA==" saltValue="yVW9XmDwTqEnmpSGai0KYg==" spinCount="100000" sqref="D7" name="Range1_1_7"/>
    <protectedRange algorithmName="SHA-512" hashValue="ON39YdpmFHfN9f47KpiRvqrKx0V9+erV1CNkpWzYhW/Qyc6aT8rEyCrvauWSYGZK2ia3o7vd3akF07acHAFpOA==" saltValue="yVW9XmDwTqEnmpSGai0KYg==" spinCount="100000" sqref="E7:J7" name="Range1_3_4"/>
    <protectedRange algorithmName="SHA-512" hashValue="ON39YdpmFHfN9f47KpiRvqrKx0V9+erV1CNkpWzYhW/Qyc6aT8rEyCrvauWSYGZK2ia3o7vd3akF07acHAFpOA==" saltValue="yVW9XmDwTqEnmpSGai0KYg==" spinCount="100000" sqref="I8:J8 B8:C8" name="Range1_15"/>
    <protectedRange algorithmName="SHA-512" hashValue="ON39YdpmFHfN9f47KpiRvqrKx0V9+erV1CNkpWzYhW/Qyc6aT8rEyCrvauWSYGZK2ia3o7vd3akF07acHAFpOA==" saltValue="yVW9XmDwTqEnmpSGai0KYg==" spinCount="100000" sqref="D8" name="Range1_1_10"/>
    <protectedRange algorithmName="SHA-512" hashValue="ON39YdpmFHfN9f47KpiRvqrKx0V9+erV1CNkpWzYhW/Qyc6aT8rEyCrvauWSYGZK2ia3o7vd3akF07acHAFpOA==" saltValue="yVW9XmDwTqEnmpSGai0KYg==" spinCount="100000" sqref="E8:H8" name="Range1_3_5"/>
  </protectedRanges>
  <conditionalFormatting sqref="I3">
    <cfRule type="top10" dxfId="149" priority="10" rank="1"/>
  </conditionalFormatting>
  <conditionalFormatting sqref="I5">
    <cfRule type="top10" dxfId="148" priority="4" rank="1"/>
  </conditionalFormatting>
  <conditionalFormatting sqref="J3">
    <cfRule type="top10" dxfId="147" priority="11" rank="1"/>
  </conditionalFormatting>
  <conditionalFormatting sqref="J5">
    <cfRule type="top10" dxfId="146" priority="5" rank="1"/>
  </conditionalFormatting>
  <hyperlinks>
    <hyperlink ref="Q1" location="'National Rankings'!A1" display="Back to Ranking" xr:uid="{C2E881B6-39F9-4DF0-B720-BF04BA382D1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49332AE-3130-4496-BCDC-2EE5C7CE9C9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CC35B-EBEC-4E94-AFF5-EF9A177F5034}">
  <sheetPr codeName="Sheet21"/>
  <dimension ref="A1:Q12"/>
  <sheetViews>
    <sheetView workbookViewId="0">
      <selection activeCell="K13" sqref="K1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37" t="s">
        <v>41</v>
      </c>
      <c r="B2" s="39" t="s">
        <v>80</v>
      </c>
      <c r="C2" s="14">
        <v>45011</v>
      </c>
      <c r="D2" s="37" t="s">
        <v>34</v>
      </c>
      <c r="E2" s="37">
        <v>188</v>
      </c>
      <c r="F2" s="37">
        <v>193</v>
      </c>
      <c r="G2" s="37">
        <v>192</v>
      </c>
      <c r="H2" s="37">
        <v>191</v>
      </c>
      <c r="I2" s="37"/>
      <c r="J2" s="37"/>
      <c r="K2" s="37">
        <v>4</v>
      </c>
      <c r="L2" s="37">
        <v>764</v>
      </c>
      <c r="M2" s="37">
        <v>191</v>
      </c>
      <c r="N2" s="37">
        <v>6</v>
      </c>
      <c r="O2" s="37">
        <v>197</v>
      </c>
    </row>
    <row r="3" spans="1:17" x14ac:dyDescent="0.25">
      <c r="A3" s="12" t="s">
        <v>41</v>
      </c>
      <c r="B3" s="13" t="s">
        <v>148</v>
      </c>
      <c r="C3" s="14">
        <v>45062</v>
      </c>
      <c r="D3" s="15" t="s">
        <v>34</v>
      </c>
      <c r="E3" s="16">
        <v>195</v>
      </c>
      <c r="F3" s="16">
        <v>198</v>
      </c>
      <c r="G3" s="16">
        <v>192</v>
      </c>
      <c r="H3" s="16">
        <v>198</v>
      </c>
      <c r="I3" s="16"/>
      <c r="J3" s="16"/>
      <c r="K3" s="19">
        <v>4</v>
      </c>
      <c r="L3" s="19">
        <v>783</v>
      </c>
      <c r="M3" s="20">
        <v>195.75</v>
      </c>
      <c r="N3" s="21">
        <v>9</v>
      </c>
      <c r="O3" s="22">
        <v>204.75</v>
      </c>
    </row>
    <row r="4" spans="1:17" x14ac:dyDescent="0.25">
      <c r="A4" s="63" t="s">
        <v>41</v>
      </c>
      <c r="B4" s="34" t="s">
        <v>148</v>
      </c>
      <c r="C4" s="75">
        <v>45074</v>
      </c>
      <c r="D4" s="76" t="s">
        <v>34</v>
      </c>
      <c r="E4" s="16">
        <v>192</v>
      </c>
      <c r="F4" s="16">
        <v>195.001</v>
      </c>
      <c r="G4" s="16">
        <v>195.001</v>
      </c>
      <c r="H4" s="16">
        <v>188</v>
      </c>
      <c r="I4" s="64"/>
      <c r="J4" s="64"/>
      <c r="K4" s="77">
        <v>4</v>
      </c>
      <c r="L4" s="77">
        <v>770.00199999999995</v>
      </c>
      <c r="M4" s="78">
        <v>192.50049999999999</v>
      </c>
      <c r="N4" s="79">
        <v>4</v>
      </c>
      <c r="O4" s="80">
        <v>196.50049999999999</v>
      </c>
    </row>
    <row r="5" spans="1:17" x14ac:dyDescent="0.25">
      <c r="A5" s="63" t="s">
        <v>41</v>
      </c>
      <c r="B5" s="34" t="s">
        <v>148</v>
      </c>
      <c r="C5" s="75">
        <v>45102</v>
      </c>
      <c r="D5" s="76" t="s">
        <v>34</v>
      </c>
      <c r="E5" s="16">
        <v>193</v>
      </c>
      <c r="F5" s="16">
        <v>183</v>
      </c>
      <c r="G5" s="16">
        <v>192</v>
      </c>
      <c r="H5" s="16">
        <v>191</v>
      </c>
      <c r="I5" s="64"/>
      <c r="J5" s="64"/>
      <c r="K5" s="77">
        <v>4</v>
      </c>
      <c r="L5" s="77">
        <v>759</v>
      </c>
      <c r="M5" s="78">
        <v>189.75</v>
      </c>
      <c r="N5" s="79">
        <v>3</v>
      </c>
      <c r="O5" s="80">
        <v>192.75</v>
      </c>
    </row>
    <row r="6" spans="1:17" x14ac:dyDescent="0.25">
      <c r="A6" s="12" t="s">
        <v>41</v>
      </c>
      <c r="B6" s="13" t="s">
        <v>148</v>
      </c>
      <c r="C6" s="14">
        <v>45125</v>
      </c>
      <c r="D6" s="15" t="s">
        <v>34</v>
      </c>
      <c r="E6" s="16">
        <v>195</v>
      </c>
      <c r="F6" s="16">
        <v>193</v>
      </c>
      <c r="G6" s="16">
        <v>196</v>
      </c>
      <c r="H6" s="16">
        <v>193</v>
      </c>
      <c r="I6" s="16"/>
      <c r="J6" s="16"/>
      <c r="K6" s="19">
        <v>4</v>
      </c>
      <c r="L6" s="19">
        <v>777</v>
      </c>
      <c r="M6" s="20">
        <v>194.25</v>
      </c>
      <c r="N6" s="21">
        <v>9</v>
      </c>
      <c r="O6" s="22">
        <v>203.25</v>
      </c>
    </row>
    <row r="7" spans="1:17" x14ac:dyDescent="0.25">
      <c r="A7" s="12" t="s">
        <v>41</v>
      </c>
      <c r="B7" s="13" t="s">
        <v>148</v>
      </c>
      <c r="C7" s="14">
        <v>45130</v>
      </c>
      <c r="D7" s="15" t="s">
        <v>34</v>
      </c>
      <c r="E7" s="16">
        <v>189.001</v>
      </c>
      <c r="F7" s="16">
        <v>192</v>
      </c>
      <c r="G7" s="16">
        <v>188</v>
      </c>
      <c r="H7" s="16">
        <v>194</v>
      </c>
      <c r="I7" s="16"/>
      <c r="J7" s="16"/>
      <c r="K7" s="19">
        <v>4</v>
      </c>
      <c r="L7" s="19">
        <v>763.00099999999998</v>
      </c>
      <c r="M7" s="20">
        <v>190.75024999999999</v>
      </c>
      <c r="N7" s="21">
        <v>5</v>
      </c>
      <c r="O7" s="22">
        <v>195.75024999999999</v>
      </c>
    </row>
    <row r="8" spans="1:17" x14ac:dyDescent="0.25">
      <c r="A8" s="12" t="s">
        <v>41</v>
      </c>
      <c r="B8" s="13" t="s">
        <v>148</v>
      </c>
      <c r="C8" s="14">
        <v>45153</v>
      </c>
      <c r="D8" s="15" t="s">
        <v>34</v>
      </c>
      <c r="E8" s="16">
        <v>190</v>
      </c>
      <c r="F8" s="16">
        <v>192</v>
      </c>
      <c r="G8" s="16">
        <v>194</v>
      </c>
      <c r="H8" s="16">
        <v>195</v>
      </c>
      <c r="I8" s="16"/>
      <c r="J8" s="16"/>
      <c r="K8" s="19">
        <v>4</v>
      </c>
      <c r="L8" s="19">
        <v>771</v>
      </c>
      <c r="M8" s="20">
        <v>192.75</v>
      </c>
      <c r="N8" s="21">
        <v>13</v>
      </c>
      <c r="O8" s="22">
        <v>205.75</v>
      </c>
    </row>
    <row r="9" spans="1:17" x14ac:dyDescent="0.25">
      <c r="A9" s="12" t="s">
        <v>41</v>
      </c>
      <c r="B9" s="13" t="s">
        <v>148</v>
      </c>
      <c r="C9" s="14">
        <v>45158</v>
      </c>
      <c r="D9" s="15" t="s">
        <v>34</v>
      </c>
      <c r="E9" s="16">
        <v>194</v>
      </c>
      <c r="F9" s="16">
        <v>192</v>
      </c>
      <c r="G9" s="16">
        <v>193</v>
      </c>
      <c r="H9" s="16">
        <v>192</v>
      </c>
      <c r="I9" s="16"/>
      <c r="J9" s="16"/>
      <c r="K9" s="19">
        <v>4</v>
      </c>
      <c r="L9" s="19">
        <v>771</v>
      </c>
      <c r="M9" s="20">
        <v>192.75</v>
      </c>
      <c r="N9" s="21">
        <v>7</v>
      </c>
      <c r="O9" s="22">
        <v>199.75</v>
      </c>
    </row>
    <row r="10" spans="1:17" x14ac:dyDescent="0.25">
      <c r="A10" s="12" t="s">
        <v>28</v>
      </c>
      <c r="B10" s="13" t="s">
        <v>148</v>
      </c>
      <c r="C10" s="14">
        <v>45221</v>
      </c>
      <c r="D10" s="15" t="s">
        <v>34</v>
      </c>
      <c r="E10" s="16">
        <v>196.001</v>
      </c>
      <c r="F10" s="16">
        <v>197</v>
      </c>
      <c r="G10" s="16">
        <v>195</v>
      </c>
      <c r="H10" s="16">
        <v>196</v>
      </c>
      <c r="I10" s="16"/>
      <c r="J10" s="16"/>
      <c r="K10" s="19">
        <v>4</v>
      </c>
      <c r="L10" s="19">
        <v>784.00099999999998</v>
      </c>
      <c r="M10" s="20">
        <v>196.00024999999999</v>
      </c>
      <c r="N10" s="21">
        <v>9</v>
      </c>
      <c r="O10" s="22">
        <v>205.00024999999999</v>
      </c>
    </row>
    <row r="12" spans="1:17" x14ac:dyDescent="0.25">
      <c r="K12" s="8">
        <f>SUM(K2:K11)</f>
        <v>36</v>
      </c>
      <c r="L12" s="8">
        <f>SUM(L2:L11)</f>
        <v>6942.0039999999999</v>
      </c>
      <c r="M12" s="7">
        <f>SUM(L12/K12)</f>
        <v>192.83344444444444</v>
      </c>
      <c r="N12" s="8">
        <f>SUM(N2:N11)</f>
        <v>65</v>
      </c>
      <c r="O12" s="11">
        <f>SUM(M12+N12)</f>
        <v>257.83344444444447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B2:C2" name="Range1_5_2_3"/>
    <protectedRange sqref="D2" name="Range1_1_3_5_2"/>
    <protectedRange algorithmName="SHA-512" hashValue="ON39YdpmFHfN9f47KpiRvqrKx0V9+erV1CNkpWzYhW/Qyc6aT8rEyCrvauWSYGZK2ia3o7vd3akF07acHAFpOA==" saltValue="yVW9XmDwTqEnmpSGai0KYg==" spinCount="100000" sqref="I10:J10 B10:C10" name="Range1_15"/>
    <protectedRange algorithmName="SHA-512" hashValue="ON39YdpmFHfN9f47KpiRvqrKx0V9+erV1CNkpWzYhW/Qyc6aT8rEyCrvauWSYGZK2ia3o7vd3akF07acHAFpOA==" saltValue="yVW9XmDwTqEnmpSGai0KYg==" spinCount="100000" sqref="D10" name="Range1_1_10"/>
    <protectedRange algorithmName="SHA-512" hashValue="ON39YdpmFHfN9f47KpiRvqrKx0V9+erV1CNkpWzYhW/Qyc6aT8rEyCrvauWSYGZK2ia3o7vd3akF07acHAFpOA==" saltValue="yVW9XmDwTqEnmpSGai0KYg==" spinCount="100000" sqref="E10:H10" name="Range1_3_5"/>
  </protectedRanges>
  <conditionalFormatting sqref="I2">
    <cfRule type="top10" dxfId="145" priority="3" rank="1"/>
  </conditionalFormatting>
  <conditionalFormatting sqref="I2:J2">
    <cfRule type="cellIs" dxfId="144" priority="2" operator="greaterThanOrEqual">
      <formula>200</formula>
    </cfRule>
  </conditionalFormatting>
  <conditionalFormatting sqref="J2">
    <cfRule type="top10" dxfId="143" priority="7" rank="1"/>
  </conditionalFormatting>
  <dataValidations count="1">
    <dataValidation type="list" allowBlank="1" showInputMessage="1" showErrorMessage="1" sqref="B2:B10" xr:uid="{D53A8E47-8C4E-4821-B51B-95FF494C3DE6}">
      <formula1>$G$2:$G$12</formula1>
    </dataValidation>
  </dataValidations>
  <hyperlinks>
    <hyperlink ref="Q1" location="'National Rankings'!A1" display="Back to Ranking" xr:uid="{F333C318-E73D-410E-96C7-D9A13884B46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8F9FBB-E77F-465F-AE5E-E062C41141E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3AA5F-D6AC-4FE3-AA30-9E4006258A54}"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34" t="s">
        <v>226</v>
      </c>
      <c r="C2" s="75">
        <v>45115</v>
      </c>
      <c r="D2" s="76" t="s">
        <v>70</v>
      </c>
      <c r="E2" s="64">
        <v>198.01</v>
      </c>
      <c r="F2" s="64">
        <v>197</v>
      </c>
      <c r="G2" s="64">
        <v>196</v>
      </c>
      <c r="H2" s="64">
        <v>193</v>
      </c>
      <c r="I2" s="64"/>
      <c r="J2" s="64"/>
      <c r="K2" s="77">
        <v>4</v>
      </c>
      <c r="L2" s="77">
        <v>784.01</v>
      </c>
      <c r="M2" s="78">
        <v>196.0025</v>
      </c>
      <c r="N2" s="79">
        <v>4</v>
      </c>
      <c r="O2" s="80">
        <v>200.0025</v>
      </c>
    </row>
    <row r="3" spans="1:17" x14ac:dyDescent="0.25">
      <c r="A3" s="12" t="s">
        <v>28</v>
      </c>
      <c r="B3" s="13" t="s">
        <v>226</v>
      </c>
      <c r="C3" s="14">
        <v>45150</v>
      </c>
      <c r="D3" s="15" t="s">
        <v>70</v>
      </c>
      <c r="E3" s="16">
        <v>192</v>
      </c>
      <c r="F3" s="16">
        <v>199</v>
      </c>
      <c r="G3" s="16">
        <v>197</v>
      </c>
      <c r="H3" s="16">
        <v>198</v>
      </c>
      <c r="I3" s="16"/>
      <c r="J3" s="16"/>
      <c r="K3" s="19">
        <v>4</v>
      </c>
      <c r="L3" s="19">
        <v>786</v>
      </c>
      <c r="M3" s="20">
        <v>196.5</v>
      </c>
      <c r="N3" s="21">
        <v>3</v>
      </c>
      <c r="O3" s="22">
        <v>199.5</v>
      </c>
    </row>
    <row r="4" spans="1:17" x14ac:dyDescent="0.25">
      <c r="A4" s="12" t="s">
        <v>28</v>
      </c>
      <c r="B4" s="13" t="s">
        <v>226</v>
      </c>
      <c r="C4" s="14">
        <v>45178</v>
      </c>
      <c r="D4" s="15" t="s">
        <v>70</v>
      </c>
      <c r="E4" s="16">
        <v>197</v>
      </c>
      <c r="F4" s="16">
        <v>197</v>
      </c>
      <c r="G4" s="16">
        <v>192</v>
      </c>
      <c r="H4" s="16">
        <v>194</v>
      </c>
      <c r="I4" s="16"/>
      <c r="J4" s="16"/>
      <c r="K4" s="19">
        <v>4</v>
      </c>
      <c r="L4" s="19">
        <v>780</v>
      </c>
      <c r="M4" s="20">
        <v>195</v>
      </c>
      <c r="N4" s="21">
        <v>2</v>
      </c>
      <c r="O4" s="22">
        <v>197</v>
      </c>
    </row>
    <row r="5" spans="1:17" x14ac:dyDescent="0.25">
      <c r="A5" s="12" t="s">
        <v>28</v>
      </c>
      <c r="B5" s="13" t="s">
        <v>226</v>
      </c>
      <c r="C5" s="14">
        <v>45220</v>
      </c>
      <c r="D5" s="15" t="s">
        <v>70</v>
      </c>
      <c r="E5" s="16">
        <v>195</v>
      </c>
      <c r="F5" s="16">
        <v>196</v>
      </c>
      <c r="G5" s="16">
        <v>195</v>
      </c>
      <c r="H5" s="16">
        <v>192</v>
      </c>
      <c r="I5" s="16">
        <v>193</v>
      </c>
      <c r="J5" s="16">
        <v>192</v>
      </c>
      <c r="K5" s="19">
        <v>6</v>
      </c>
      <c r="L5" s="19">
        <v>1163</v>
      </c>
      <c r="M5" s="20">
        <v>193.83333333333334</v>
      </c>
      <c r="N5" s="21">
        <v>4</v>
      </c>
      <c r="O5" s="22">
        <v>197.83333333333334</v>
      </c>
    </row>
    <row r="7" spans="1:17" x14ac:dyDescent="0.25">
      <c r="K7" s="8">
        <f>SUM(K2:K6)</f>
        <v>18</v>
      </c>
      <c r="L7" s="8">
        <f>SUM(L2:L6)</f>
        <v>3513.01</v>
      </c>
      <c r="M7" s="7">
        <f>SUM(L7/K7)</f>
        <v>195.16722222222222</v>
      </c>
      <c r="N7" s="8">
        <f>SUM(N2:N6)</f>
        <v>13</v>
      </c>
      <c r="O7" s="11">
        <f>SUM(M7+N7)</f>
        <v>208.16722222222222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1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E2:J2" name="Range1_3_3_1"/>
    <protectedRange algorithmName="SHA-512" hashValue="ON39YdpmFHfN9f47KpiRvqrKx0V9+erV1CNkpWzYhW/Qyc6aT8rEyCrvauWSYGZK2ia3o7vd3akF07acHAFpOA==" saltValue="yVW9XmDwTqEnmpSGai0KYg==" spinCount="100000" sqref="B4:C4" name="Range1_12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4:J4" name="Range1_3_4"/>
    <protectedRange algorithmName="SHA-512" hashValue="ON39YdpmFHfN9f47KpiRvqrKx0V9+erV1CNkpWzYhW/Qyc6aT8rEyCrvauWSYGZK2ia3o7vd3akF07acHAFpOA==" saltValue="yVW9XmDwTqEnmpSGai0KYg==" spinCount="100000" sqref="I5:J5 B5:C5" name="Range1_15"/>
    <protectedRange algorithmName="SHA-512" hashValue="ON39YdpmFHfN9f47KpiRvqrKx0V9+erV1CNkpWzYhW/Qyc6aT8rEyCrvauWSYGZK2ia3o7vd3akF07acHAFpOA==" saltValue="yVW9XmDwTqEnmpSGai0KYg==" spinCount="100000" sqref="D5" name="Range1_1_10"/>
    <protectedRange algorithmName="SHA-512" hashValue="ON39YdpmFHfN9f47KpiRvqrKx0V9+erV1CNkpWzYhW/Qyc6aT8rEyCrvauWSYGZK2ia3o7vd3akF07acHAFpOA==" saltValue="yVW9XmDwTqEnmpSGai0KYg==" spinCount="100000" sqref="E5:H5" name="Range1_3_5"/>
  </protectedRanges>
  <hyperlinks>
    <hyperlink ref="Q1" location="'National Rankings'!A1" display="Back to Ranking" xr:uid="{9EA54A9E-71D2-49C7-AEAB-E51268F0D13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C831752-2E5E-418B-BE63-772EAF953C1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868F7-95CC-4069-9421-0519ADEBBEBF}">
  <sheetPr codeName="Sheet8"/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77</v>
      </c>
      <c r="C2" s="14">
        <v>44965</v>
      </c>
      <c r="D2" s="15" t="s">
        <v>50</v>
      </c>
      <c r="E2" s="16">
        <v>192</v>
      </c>
      <c r="F2" s="16">
        <v>193</v>
      </c>
      <c r="G2" s="16">
        <v>192</v>
      </c>
      <c r="H2" s="16">
        <v>190</v>
      </c>
      <c r="I2" s="16"/>
      <c r="J2" s="16"/>
      <c r="K2" s="19">
        <v>4</v>
      </c>
      <c r="L2" s="19">
        <v>767</v>
      </c>
      <c r="M2" s="20">
        <v>191.75</v>
      </c>
      <c r="N2" s="21">
        <v>2</v>
      </c>
      <c r="O2" s="22">
        <v>193.75</v>
      </c>
    </row>
    <row r="4" spans="1:17" x14ac:dyDescent="0.25">
      <c r="K4" s="8">
        <f>SUM(K2:K3)</f>
        <v>4</v>
      </c>
      <c r="L4" s="8">
        <f>SUM(L2:L3)</f>
        <v>767</v>
      </c>
      <c r="M4" s="7">
        <f>SUM(L4/K4)</f>
        <v>191.75</v>
      </c>
      <c r="N4" s="8">
        <f>SUM(N2:N3)</f>
        <v>2</v>
      </c>
      <c r="O4" s="11">
        <f>SUM(M4+N4)</f>
        <v>193.75</v>
      </c>
    </row>
  </sheetData>
  <protectedRanges>
    <protectedRange sqref="B2:C2" name="Range1_2_1_1_1"/>
    <protectedRange sqref="D2" name="Range1_1_1_1_1_1"/>
  </protectedRanges>
  <conditionalFormatting sqref="I2">
    <cfRule type="top10" dxfId="305" priority="4" rank="1"/>
  </conditionalFormatting>
  <conditionalFormatting sqref="I2:J2">
    <cfRule type="cellIs" dxfId="304" priority="2" operator="greaterThanOrEqual">
      <formula>200</formula>
    </cfRule>
  </conditionalFormatting>
  <conditionalFormatting sqref="J2">
    <cfRule type="top10" dxfId="303" priority="3" rank="1"/>
  </conditionalFormatting>
  <hyperlinks>
    <hyperlink ref="Q1" location="'National Rankings'!A1" display="Back to Ranking" xr:uid="{45DE8DDA-C798-42F6-8B9F-0C39999B471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C63571F-C4A7-4BC8-B171-0C3A20B0161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FC62E-4CC2-494D-885C-4EFFD24C80B1}"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99</v>
      </c>
      <c r="C2" s="14">
        <v>45024</v>
      </c>
      <c r="D2" s="15" t="s">
        <v>94</v>
      </c>
      <c r="E2" s="16">
        <v>191.00299999999999</v>
      </c>
      <c r="F2" s="16">
        <v>196</v>
      </c>
      <c r="G2" s="16">
        <v>195</v>
      </c>
      <c r="H2" s="16"/>
      <c r="I2" s="16"/>
      <c r="J2" s="16"/>
      <c r="K2" s="19">
        <v>3</v>
      </c>
      <c r="L2" s="19">
        <v>582.00300000000004</v>
      </c>
      <c r="M2" s="20">
        <f>L2/K2</f>
        <v>194.001</v>
      </c>
      <c r="N2" s="21">
        <v>7</v>
      </c>
      <c r="O2" s="22">
        <f>M2+N2</f>
        <v>201.001</v>
      </c>
    </row>
    <row r="3" spans="1:17" x14ac:dyDescent="0.25">
      <c r="A3" s="12" t="s">
        <v>41</v>
      </c>
      <c r="B3" s="34" t="s">
        <v>99</v>
      </c>
      <c r="C3" s="75">
        <v>45052</v>
      </c>
      <c r="D3" s="76" t="s">
        <v>94</v>
      </c>
      <c r="E3" s="64">
        <v>198.00149999999999</v>
      </c>
      <c r="F3" s="64">
        <v>193.00020000000001</v>
      </c>
      <c r="G3" s="64">
        <v>197.001</v>
      </c>
      <c r="H3" s="64"/>
      <c r="I3" s="64"/>
      <c r="J3" s="64"/>
      <c r="K3" s="77">
        <f>COUNT(E3:J3)</f>
        <v>3</v>
      </c>
      <c r="L3" s="77">
        <f>SUM(E3:J3)</f>
        <v>588.0027</v>
      </c>
      <c r="M3" s="78">
        <f>IFERROR(L3/K3,0)</f>
        <v>196.0009</v>
      </c>
      <c r="N3" s="79">
        <v>2</v>
      </c>
      <c r="O3" s="80">
        <f>SUM(M3+N3)</f>
        <v>198.0009</v>
      </c>
    </row>
    <row r="4" spans="1:17" x14ac:dyDescent="0.25">
      <c r="A4" s="12" t="s">
        <v>41</v>
      </c>
      <c r="B4" s="13" t="s">
        <v>99</v>
      </c>
      <c r="C4" s="14">
        <v>45115</v>
      </c>
      <c r="D4" s="15" t="s">
        <v>94</v>
      </c>
      <c r="E4" s="16">
        <v>195.00020000000001</v>
      </c>
      <c r="F4" s="16">
        <v>197.00030000000001</v>
      </c>
      <c r="G4" s="16">
        <v>197.00020000000001</v>
      </c>
      <c r="H4" s="16"/>
      <c r="I4" s="16"/>
      <c r="J4" s="16"/>
      <c r="K4" s="19">
        <v>3</v>
      </c>
      <c r="L4" s="19">
        <v>589.00070000000005</v>
      </c>
      <c r="M4" s="20">
        <v>196.33356666666668</v>
      </c>
      <c r="N4" s="21">
        <v>2</v>
      </c>
      <c r="O4" s="22">
        <v>198.33356666666668</v>
      </c>
    </row>
    <row r="5" spans="1:17" x14ac:dyDescent="0.25">
      <c r="A5" s="12" t="s">
        <v>28</v>
      </c>
      <c r="B5" s="13" t="s">
        <v>99</v>
      </c>
      <c r="C5" s="14">
        <v>45171</v>
      </c>
      <c r="D5" s="15" t="s">
        <v>138</v>
      </c>
      <c r="E5" s="16">
        <v>195</v>
      </c>
      <c r="F5" s="16">
        <v>198</v>
      </c>
      <c r="G5" s="16">
        <v>198</v>
      </c>
      <c r="H5" s="16">
        <v>193</v>
      </c>
      <c r="I5" s="16">
        <v>196</v>
      </c>
      <c r="J5" s="16">
        <v>197</v>
      </c>
      <c r="K5" s="19">
        <v>6</v>
      </c>
      <c r="L5" s="19">
        <v>1177</v>
      </c>
      <c r="M5" s="20">
        <v>196.16666666666666</v>
      </c>
      <c r="N5" s="21">
        <v>4</v>
      </c>
      <c r="O5" s="22">
        <v>200.16666666666666</v>
      </c>
    </row>
    <row r="7" spans="1:17" x14ac:dyDescent="0.25">
      <c r="K7" s="8">
        <f>SUM(K2:K6)</f>
        <v>15</v>
      </c>
      <c r="L7" s="8">
        <f>SUM(L2:L6)</f>
        <v>2936.0064000000002</v>
      </c>
      <c r="M7" s="7">
        <f>SUM(L7/K7)</f>
        <v>195.73376000000002</v>
      </c>
      <c r="N7" s="8">
        <f>SUM(N2:N6)</f>
        <v>15</v>
      </c>
      <c r="O7" s="11">
        <f>SUM(M7+N7)</f>
        <v>210.73376000000002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3:C3 I3:J3" name="Range1_2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10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_3"/>
    <protectedRange algorithmName="SHA-512" hashValue="ON39YdpmFHfN9f47KpiRvqrKx0V9+erV1CNkpWzYhW/Qyc6aT8rEyCrvauWSYGZK2ia3o7vd3akF07acHAFpOA==" saltValue="yVW9XmDwTqEnmpSGai0KYg==" spinCount="100000" sqref="D5" name="Range1_1_33"/>
  </protectedRanges>
  <hyperlinks>
    <hyperlink ref="Q1" location="'National Rankings'!A1" display="Back to Ranking" xr:uid="{3AA12966-6DF9-445A-9916-401B466D07B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A400A40-625E-48C1-BC2B-0E6AFB232C3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26148-9C14-48CE-B321-39C764303FCE}">
  <sheetPr codeName="Sheet2"/>
  <dimension ref="A1:Q26"/>
  <sheetViews>
    <sheetView workbookViewId="0">
      <selection activeCell="K27" sqref="K2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44" t="s">
        <v>54</v>
      </c>
      <c r="C2" s="14">
        <v>44965</v>
      </c>
      <c r="D2" s="15" t="s">
        <v>50</v>
      </c>
      <c r="E2" s="16">
        <v>190</v>
      </c>
      <c r="F2" s="16">
        <v>194</v>
      </c>
      <c r="G2" s="16">
        <v>189</v>
      </c>
      <c r="H2" s="16">
        <v>193</v>
      </c>
      <c r="I2" s="16"/>
      <c r="J2" s="16"/>
      <c r="K2" s="19">
        <v>4</v>
      </c>
      <c r="L2" s="19">
        <v>766</v>
      </c>
      <c r="M2" s="20">
        <v>191.5</v>
      </c>
      <c r="N2" s="21">
        <v>2</v>
      </c>
      <c r="O2" s="22">
        <v>193.5</v>
      </c>
    </row>
    <row r="3" spans="1:17" x14ac:dyDescent="0.25">
      <c r="A3" s="12" t="s">
        <v>41</v>
      </c>
      <c r="B3" s="44" t="s">
        <v>54</v>
      </c>
      <c r="C3" s="14">
        <v>45028</v>
      </c>
      <c r="D3" s="15" t="s">
        <v>50</v>
      </c>
      <c r="E3" s="16">
        <v>182</v>
      </c>
      <c r="F3" s="16">
        <v>186</v>
      </c>
      <c r="G3" s="16">
        <v>186</v>
      </c>
      <c r="H3" s="16">
        <v>191</v>
      </c>
      <c r="I3" s="16"/>
      <c r="J3" s="16"/>
      <c r="K3" s="19">
        <v>4</v>
      </c>
      <c r="L3" s="19">
        <v>745</v>
      </c>
      <c r="M3" s="20">
        <v>186.25</v>
      </c>
      <c r="N3" s="21">
        <v>2</v>
      </c>
      <c r="O3" s="22">
        <v>188.25</v>
      </c>
    </row>
    <row r="4" spans="1:17" x14ac:dyDescent="0.25">
      <c r="A4" s="63" t="s">
        <v>41</v>
      </c>
      <c r="B4" s="44" t="s">
        <v>54</v>
      </c>
      <c r="C4" s="75">
        <v>45035</v>
      </c>
      <c r="D4" s="76" t="s">
        <v>50</v>
      </c>
      <c r="E4" s="16">
        <v>192</v>
      </c>
      <c r="F4" s="16">
        <v>197.001</v>
      </c>
      <c r="G4" s="16">
        <v>191</v>
      </c>
      <c r="H4" s="16">
        <v>193</v>
      </c>
      <c r="I4" s="16"/>
      <c r="J4" s="16"/>
      <c r="K4" s="77">
        <v>4</v>
      </c>
      <c r="L4" s="77">
        <v>773.00099999999998</v>
      </c>
      <c r="M4" s="78">
        <v>193.25024999999999</v>
      </c>
      <c r="N4" s="79">
        <v>2</v>
      </c>
      <c r="O4" s="80">
        <v>195.25024999999999</v>
      </c>
    </row>
    <row r="5" spans="1:17" x14ac:dyDescent="0.25">
      <c r="A5" s="12" t="s">
        <v>41</v>
      </c>
      <c r="B5" s="44" t="s">
        <v>54</v>
      </c>
      <c r="C5" s="14">
        <v>8517</v>
      </c>
      <c r="D5" s="15" t="s">
        <v>51</v>
      </c>
      <c r="E5" s="16">
        <v>192</v>
      </c>
      <c r="F5" s="16">
        <v>195</v>
      </c>
      <c r="G5" s="16">
        <v>194</v>
      </c>
      <c r="H5" s="16">
        <v>191</v>
      </c>
      <c r="I5" s="16"/>
      <c r="J5" s="16"/>
      <c r="K5" s="19">
        <v>4</v>
      </c>
      <c r="L5" s="19">
        <v>772</v>
      </c>
      <c r="M5" s="20">
        <v>193</v>
      </c>
      <c r="N5" s="21">
        <v>2</v>
      </c>
      <c r="O5" s="22">
        <v>195</v>
      </c>
    </row>
    <row r="6" spans="1:17" x14ac:dyDescent="0.25">
      <c r="A6" s="63" t="s">
        <v>41</v>
      </c>
      <c r="B6" s="44" t="s">
        <v>54</v>
      </c>
      <c r="C6" s="75">
        <v>45070</v>
      </c>
      <c r="D6" s="76" t="s">
        <v>51</v>
      </c>
      <c r="E6" s="16">
        <v>193</v>
      </c>
      <c r="F6" s="16">
        <v>186</v>
      </c>
      <c r="G6" s="16">
        <v>193</v>
      </c>
      <c r="H6" s="16">
        <v>194</v>
      </c>
      <c r="I6" s="16"/>
      <c r="J6" s="16"/>
      <c r="K6" s="77">
        <v>4</v>
      </c>
      <c r="L6" s="77">
        <v>766</v>
      </c>
      <c r="M6" s="78">
        <v>191.5</v>
      </c>
      <c r="N6" s="79">
        <v>2</v>
      </c>
      <c r="O6" s="80">
        <v>193.5</v>
      </c>
    </row>
    <row r="7" spans="1:17" x14ac:dyDescent="0.25">
      <c r="A7" s="12" t="s">
        <v>41</v>
      </c>
      <c r="B7" s="44" t="s">
        <v>54</v>
      </c>
      <c r="C7" s="75">
        <v>45081</v>
      </c>
      <c r="D7" s="76" t="s">
        <v>51</v>
      </c>
      <c r="E7" s="16">
        <v>190</v>
      </c>
      <c r="F7" s="16">
        <v>191</v>
      </c>
      <c r="G7" s="16">
        <v>196</v>
      </c>
      <c r="H7" s="16">
        <v>190</v>
      </c>
      <c r="I7" s="16">
        <v>190</v>
      </c>
      <c r="J7" s="16">
        <v>192</v>
      </c>
      <c r="K7" s="77">
        <v>6</v>
      </c>
      <c r="L7" s="77">
        <v>1149</v>
      </c>
      <c r="M7" s="78">
        <v>191.5</v>
      </c>
      <c r="N7" s="79">
        <v>4</v>
      </c>
      <c r="O7" s="80">
        <v>195.5</v>
      </c>
    </row>
    <row r="8" spans="1:17" x14ac:dyDescent="0.25">
      <c r="A8" s="63" t="s">
        <v>41</v>
      </c>
      <c r="B8" s="44" t="s">
        <v>54</v>
      </c>
      <c r="C8" s="75">
        <v>45105</v>
      </c>
      <c r="D8" s="76" t="s">
        <v>51</v>
      </c>
      <c r="E8" s="16">
        <v>196</v>
      </c>
      <c r="F8" s="16">
        <v>199</v>
      </c>
      <c r="G8" s="16">
        <v>195</v>
      </c>
      <c r="H8" s="16">
        <v>195.001</v>
      </c>
      <c r="I8" s="16"/>
      <c r="J8" s="16"/>
      <c r="K8" s="77">
        <v>4</v>
      </c>
      <c r="L8" s="77">
        <v>785.00099999999998</v>
      </c>
      <c r="M8" s="78">
        <v>196.25024999999999</v>
      </c>
      <c r="N8" s="79">
        <v>2</v>
      </c>
      <c r="O8" s="80">
        <v>198.25024999999999</v>
      </c>
    </row>
    <row r="9" spans="1:17" x14ac:dyDescent="0.25">
      <c r="A9" s="63" t="s">
        <v>41</v>
      </c>
      <c r="B9" s="44" t="s">
        <v>54</v>
      </c>
      <c r="C9" s="14">
        <v>45112</v>
      </c>
      <c r="D9" s="15" t="s">
        <v>50</v>
      </c>
      <c r="E9" s="16">
        <v>195</v>
      </c>
      <c r="F9" s="16">
        <v>194</v>
      </c>
      <c r="G9" s="16">
        <v>198</v>
      </c>
      <c r="H9" s="16">
        <v>196</v>
      </c>
      <c r="I9" s="16"/>
      <c r="J9" s="16"/>
      <c r="K9" s="19">
        <v>4</v>
      </c>
      <c r="L9" s="19">
        <v>783</v>
      </c>
      <c r="M9" s="20">
        <v>195.75</v>
      </c>
      <c r="N9" s="21">
        <v>2</v>
      </c>
      <c r="O9" s="22">
        <v>197.75</v>
      </c>
    </row>
    <row r="10" spans="1:17" x14ac:dyDescent="0.25">
      <c r="A10" s="12" t="s">
        <v>41</v>
      </c>
      <c r="B10" s="44" t="s">
        <v>54</v>
      </c>
      <c r="C10" s="14">
        <v>45116</v>
      </c>
      <c r="D10" s="15" t="s">
        <v>51</v>
      </c>
      <c r="E10" s="16">
        <v>193</v>
      </c>
      <c r="F10" s="16">
        <v>199</v>
      </c>
      <c r="G10" s="16">
        <v>196</v>
      </c>
      <c r="H10" s="16">
        <v>197</v>
      </c>
      <c r="I10" s="16"/>
      <c r="J10" s="16"/>
      <c r="K10" s="19">
        <v>4</v>
      </c>
      <c r="L10" s="19">
        <v>785</v>
      </c>
      <c r="M10" s="20">
        <v>196.25</v>
      </c>
      <c r="N10" s="21">
        <v>7</v>
      </c>
      <c r="O10" s="22">
        <v>203.25</v>
      </c>
    </row>
    <row r="11" spans="1:17" x14ac:dyDescent="0.25">
      <c r="A11" s="12" t="s">
        <v>41</v>
      </c>
      <c r="B11" s="44" t="s">
        <v>54</v>
      </c>
      <c r="C11" s="14">
        <v>45123</v>
      </c>
      <c r="D11" s="15" t="s">
        <v>154</v>
      </c>
      <c r="E11" s="16">
        <v>195</v>
      </c>
      <c r="F11" s="16">
        <v>194</v>
      </c>
      <c r="G11" s="16">
        <v>197</v>
      </c>
      <c r="H11" s="16">
        <v>193</v>
      </c>
      <c r="I11" s="16"/>
      <c r="J11" s="16"/>
      <c r="K11" s="19">
        <v>4</v>
      </c>
      <c r="L11" s="19">
        <v>779</v>
      </c>
      <c r="M11" s="20">
        <v>194.75</v>
      </c>
      <c r="N11" s="21">
        <v>2</v>
      </c>
      <c r="O11" s="22">
        <v>196.75</v>
      </c>
    </row>
    <row r="12" spans="1:17" x14ac:dyDescent="0.25">
      <c r="A12" s="12" t="s">
        <v>41</v>
      </c>
      <c r="B12" s="44" t="s">
        <v>54</v>
      </c>
      <c r="C12" s="14">
        <v>45133</v>
      </c>
      <c r="D12" s="15" t="s">
        <v>51</v>
      </c>
      <c r="E12" s="16">
        <v>190</v>
      </c>
      <c r="F12" s="16">
        <v>192</v>
      </c>
      <c r="G12" s="16">
        <v>193</v>
      </c>
      <c r="H12" s="16">
        <v>191</v>
      </c>
      <c r="I12" s="16"/>
      <c r="J12" s="16"/>
      <c r="K12" s="19">
        <v>4</v>
      </c>
      <c r="L12" s="19">
        <v>766</v>
      </c>
      <c r="M12" s="20">
        <v>191.5</v>
      </c>
      <c r="N12" s="21">
        <v>2</v>
      </c>
      <c r="O12" s="22">
        <v>193.5</v>
      </c>
    </row>
    <row r="13" spans="1:17" x14ac:dyDescent="0.25">
      <c r="A13" s="12" t="s">
        <v>28</v>
      </c>
      <c r="B13" s="44" t="s">
        <v>54</v>
      </c>
      <c r="C13" s="14">
        <v>45140</v>
      </c>
      <c r="D13" s="15" t="s">
        <v>50</v>
      </c>
      <c r="E13" s="16">
        <v>195</v>
      </c>
      <c r="F13" s="16">
        <v>194</v>
      </c>
      <c r="G13" s="16">
        <v>196</v>
      </c>
      <c r="H13" s="16">
        <v>198</v>
      </c>
      <c r="I13" s="16"/>
      <c r="J13" s="16"/>
      <c r="K13" s="19">
        <v>4</v>
      </c>
      <c r="L13" s="19">
        <v>783</v>
      </c>
      <c r="M13" s="20">
        <v>195.75</v>
      </c>
      <c r="N13" s="21">
        <v>2</v>
      </c>
      <c r="O13" s="22">
        <v>197.75</v>
      </c>
    </row>
    <row r="14" spans="1:17" x14ac:dyDescent="0.25">
      <c r="A14" s="12" t="s">
        <v>41</v>
      </c>
      <c r="B14" s="44" t="s">
        <v>54</v>
      </c>
      <c r="C14" s="14">
        <v>45150</v>
      </c>
      <c r="D14" s="15" t="s">
        <v>50</v>
      </c>
      <c r="E14" s="16">
        <v>196.001</v>
      </c>
      <c r="F14" s="16">
        <v>195</v>
      </c>
      <c r="G14" s="16">
        <v>196</v>
      </c>
      <c r="H14" s="16">
        <v>191</v>
      </c>
      <c r="I14" s="16">
        <v>196</v>
      </c>
      <c r="J14" s="16">
        <v>195</v>
      </c>
      <c r="K14" s="19">
        <v>6</v>
      </c>
      <c r="L14" s="19">
        <v>1169.001</v>
      </c>
      <c r="M14" s="20">
        <v>194.83349999999999</v>
      </c>
      <c r="N14" s="21">
        <v>4</v>
      </c>
      <c r="O14" s="22">
        <v>198.83349999999999</v>
      </c>
    </row>
    <row r="15" spans="1:17" x14ac:dyDescent="0.25">
      <c r="A15" s="12" t="s">
        <v>41</v>
      </c>
      <c r="B15" s="44" t="s">
        <v>54</v>
      </c>
      <c r="C15" s="14">
        <v>45154</v>
      </c>
      <c r="D15" s="15" t="s">
        <v>50</v>
      </c>
      <c r="E15" s="16">
        <v>194</v>
      </c>
      <c r="F15" s="16">
        <v>198</v>
      </c>
      <c r="G15" s="16">
        <v>197</v>
      </c>
      <c r="H15" s="16">
        <v>195</v>
      </c>
      <c r="I15" s="16"/>
      <c r="J15" s="16"/>
      <c r="K15" s="19">
        <v>4</v>
      </c>
      <c r="L15" s="19">
        <v>784</v>
      </c>
      <c r="M15" s="20">
        <v>196</v>
      </c>
      <c r="N15" s="21">
        <v>2</v>
      </c>
      <c r="O15" s="22">
        <v>198</v>
      </c>
    </row>
    <row r="16" spans="1:17" x14ac:dyDescent="0.25">
      <c r="A16" s="12" t="s">
        <v>41</v>
      </c>
      <c r="B16" s="44" t="s">
        <v>54</v>
      </c>
      <c r="C16" s="14">
        <v>45157</v>
      </c>
      <c r="D16" s="15" t="s">
        <v>50</v>
      </c>
      <c r="E16" s="16">
        <v>195</v>
      </c>
      <c r="F16" s="16">
        <v>197</v>
      </c>
      <c r="G16" s="16">
        <v>192</v>
      </c>
      <c r="H16" s="16">
        <v>193</v>
      </c>
      <c r="I16" s="16"/>
      <c r="J16" s="16"/>
      <c r="K16" s="19">
        <v>4</v>
      </c>
      <c r="L16" s="19">
        <v>777</v>
      </c>
      <c r="M16" s="20">
        <v>194.25</v>
      </c>
      <c r="N16" s="21">
        <v>2</v>
      </c>
      <c r="O16" s="22">
        <v>196.25</v>
      </c>
    </row>
    <row r="17" spans="1:15" x14ac:dyDescent="0.25">
      <c r="A17" s="12" t="s">
        <v>28</v>
      </c>
      <c r="B17" s="13" t="s">
        <v>54</v>
      </c>
      <c r="C17" s="14">
        <v>45161</v>
      </c>
      <c r="D17" s="15" t="s">
        <v>51</v>
      </c>
      <c r="E17" s="16">
        <v>197</v>
      </c>
      <c r="F17" s="16">
        <v>196</v>
      </c>
      <c r="G17" s="16">
        <v>195</v>
      </c>
      <c r="H17" s="16">
        <v>194</v>
      </c>
      <c r="I17" s="16"/>
      <c r="J17" s="16"/>
      <c r="K17" s="19">
        <v>4</v>
      </c>
      <c r="L17" s="19">
        <v>782</v>
      </c>
      <c r="M17" s="20">
        <v>195.5</v>
      </c>
      <c r="N17" s="21">
        <v>2</v>
      </c>
      <c r="O17" s="22">
        <v>197.5</v>
      </c>
    </row>
    <row r="18" spans="1:15" x14ac:dyDescent="0.25">
      <c r="A18" s="12" t="s">
        <v>28</v>
      </c>
      <c r="B18" s="13" t="s">
        <v>54</v>
      </c>
      <c r="C18" s="14">
        <v>45171</v>
      </c>
      <c r="D18" s="15" t="s">
        <v>138</v>
      </c>
      <c r="E18" s="45">
        <v>200</v>
      </c>
      <c r="F18" s="16">
        <v>198</v>
      </c>
      <c r="G18" s="16">
        <v>192</v>
      </c>
      <c r="H18" s="16">
        <v>194</v>
      </c>
      <c r="I18" s="16">
        <v>195</v>
      </c>
      <c r="J18" s="16">
        <v>193</v>
      </c>
      <c r="K18" s="19">
        <v>6</v>
      </c>
      <c r="L18" s="19">
        <v>1172</v>
      </c>
      <c r="M18" s="20">
        <v>195.33333333333334</v>
      </c>
      <c r="N18" s="21">
        <v>4</v>
      </c>
      <c r="O18" s="22">
        <v>199.33333333333334</v>
      </c>
    </row>
    <row r="19" spans="1:15" x14ac:dyDescent="0.25">
      <c r="A19" s="12" t="s">
        <v>41</v>
      </c>
      <c r="B19" s="13" t="s">
        <v>54</v>
      </c>
      <c r="C19" s="14">
        <v>8654</v>
      </c>
      <c r="D19" s="15" t="s">
        <v>51</v>
      </c>
      <c r="E19" s="16">
        <v>187</v>
      </c>
      <c r="F19" s="16">
        <v>191</v>
      </c>
      <c r="G19" s="16">
        <v>191</v>
      </c>
      <c r="H19" s="16">
        <v>192</v>
      </c>
      <c r="I19" s="16">
        <v>191</v>
      </c>
      <c r="J19" s="16">
        <v>194</v>
      </c>
      <c r="K19" s="19">
        <v>6</v>
      </c>
      <c r="L19" s="19">
        <v>1146</v>
      </c>
      <c r="M19" s="20">
        <v>191</v>
      </c>
      <c r="N19" s="21">
        <v>4</v>
      </c>
      <c r="O19" s="22">
        <v>195</v>
      </c>
    </row>
    <row r="20" spans="1:15" x14ac:dyDescent="0.25">
      <c r="A20" s="12" t="s">
        <v>41</v>
      </c>
      <c r="B20" s="13" t="s">
        <v>54</v>
      </c>
      <c r="C20" s="14">
        <v>45185</v>
      </c>
      <c r="D20" s="15" t="s">
        <v>50</v>
      </c>
      <c r="E20" s="16">
        <v>198</v>
      </c>
      <c r="F20" s="16">
        <v>199</v>
      </c>
      <c r="G20" s="16">
        <v>195</v>
      </c>
      <c r="H20" s="16">
        <v>194</v>
      </c>
      <c r="I20" s="16">
        <v>199</v>
      </c>
      <c r="J20" s="16">
        <v>197</v>
      </c>
      <c r="K20" s="19">
        <v>6</v>
      </c>
      <c r="L20" s="19">
        <v>1182</v>
      </c>
      <c r="M20" s="20">
        <v>197</v>
      </c>
      <c r="N20" s="21">
        <v>4</v>
      </c>
      <c r="O20" s="22">
        <v>201</v>
      </c>
    </row>
    <row r="21" spans="1:15" x14ac:dyDescent="0.25">
      <c r="A21" s="12" t="s">
        <v>28</v>
      </c>
      <c r="B21" s="13" t="s">
        <v>54</v>
      </c>
      <c r="C21" s="14">
        <v>45220</v>
      </c>
      <c r="D21" s="15" t="s">
        <v>50</v>
      </c>
      <c r="E21" s="16">
        <v>199</v>
      </c>
      <c r="F21" s="16">
        <v>199</v>
      </c>
      <c r="G21" s="16">
        <v>198</v>
      </c>
      <c r="H21" s="16">
        <v>199.001</v>
      </c>
      <c r="I21" s="16"/>
      <c r="J21" s="16"/>
      <c r="K21" s="19">
        <v>4</v>
      </c>
      <c r="L21" s="19">
        <v>795.00099999999998</v>
      </c>
      <c r="M21" s="20">
        <v>198.75024999999999</v>
      </c>
      <c r="N21" s="21">
        <v>6</v>
      </c>
      <c r="O21" s="22">
        <v>204.75024999999999</v>
      </c>
    </row>
    <row r="22" spans="1:15" x14ac:dyDescent="0.25">
      <c r="A22" s="12" t="s">
        <v>41</v>
      </c>
      <c r="B22" s="13" t="s">
        <v>54</v>
      </c>
      <c r="C22" s="14">
        <v>45224</v>
      </c>
      <c r="D22" s="15" t="s">
        <v>51</v>
      </c>
      <c r="E22" s="16">
        <v>195</v>
      </c>
      <c r="F22" s="16">
        <v>199</v>
      </c>
      <c r="G22" s="16">
        <v>196</v>
      </c>
      <c r="H22" s="16">
        <v>194</v>
      </c>
      <c r="I22" s="16"/>
      <c r="J22" s="16"/>
      <c r="K22" s="19">
        <v>4</v>
      </c>
      <c r="L22" s="19">
        <v>784</v>
      </c>
      <c r="M22" s="20">
        <v>196</v>
      </c>
      <c r="N22" s="21">
        <v>3</v>
      </c>
      <c r="O22" s="22">
        <v>199</v>
      </c>
    </row>
    <row r="23" spans="1:15" x14ac:dyDescent="0.25">
      <c r="A23" s="12" t="s">
        <v>28</v>
      </c>
      <c r="B23" s="13" t="s">
        <v>54</v>
      </c>
      <c r="C23" s="14">
        <v>45235</v>
      </c>
      <c r="D23" s="15" t="s">
        <v>51</v>
      </c>
      <c r="E23" s="16">
        <v>195</v>
      </c>
      <c r="F23" s="16">
        <v>195</v>
      </c>
      <c r="G23" s="16">
        <v>197</v>
      </c>
      <c r="H23" s="16">
        <v>198</v>
      </c>
      <c r="I23" s="16"/>
      <c r="J23" s="16"/>
      <c r="K23" s="19">
        <v>4</v>
      </c>
      <c r="L23" s="19">
        <v>785</v>
      </c>
      <c r="M23" s="20">
        <v>196.25</v>
      </c>
      <c r="N23" s="21">
        <v>3</v>
      </c>
      <c r="O23" s="22">
        <v>199.25</v>
      </c>
    </row>
    <row r="24" spans="1:15" x14ac:dyDescent="0.25">
      <c r="A24" s="12" t="s">
        <v>28</v>
      </c>
      <c r="B24" s="13" t="s">
        <v>54</v>
      </c>
      <c r="C24" s="14">
        <v>45245</v>
      </c>
      <c r="D24" s="15" t="s">
        <v>50</v>
      </c>
      <c r="E24" s="16">
        <v>199</v>
      </c>
      <c r="F24" s="16">
        <v>196</v>
      </c>
      <c r="G24" s="16">
        <v>198</v>
      </c>
      <c r="H24" s="16">
        <v>197</v>
      </c>
      <c r="I24" s="16"/>
      <c r="J24" s="16"/>
      <c r="K24" s="19">
        <v>4</v>
      </c>
      <c r="L24" s="19">
        <v>790</v>
      </c>
      <c r="M24" s="20">
        <v>197.5</v>
      </c>
      <c r="N24" s="21">
        <v>2</v>
      </c>
      <c r="O24" s="22">
        <v>199.5</v>
      </c>
    </row>
    <row r="26" spans="1:15" x14ac:dyDescent="0.25">
      <c r="K26" s="8">
        <f>SUM(K2:K25)</f>
        <v>102</v>
      </c>
      <c r="L26" s="8">
        <f>SUM(L2:L25)</f>
        <v>19818.004000000001</v>
      </c>
      <c r="M26" s="7">
        <f>SUM(L26/K26)</f>
        <v>194.2941568627451</v>
      </c>
      <c r="N26" s="8">
        <f>SUM(N2:N25)</f>
        <v>67</v>
      </c>
      <c r="O26" s="11">
        <f>SUM(M26+N26)</f>
        <v>261.29415686274513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C2" name="Range1_7_5_1"/>
    <protectedRange sqref="D2" name="Range1_1_4_2_1"/>
    <protectedRange algorithmName="SHA-512" hashValue="ON39YdpmFHfN9f47KpiRvqrKx0V9+erV1CNkpWzYhW/Qyc6aT8rEyCrvauWSYGZK2ia3o7vd3akF07acHAFpOA==" saltValue="yVW9XmDwTqEnmpSGai0KYg==" spinCount="100000" sqref="I18:J18 B18:C18" name="Range1_69"/>
    <protectedRange algorithmName="SHA-512" hashValue="ON39YdpmFHfN9f47KpiRvqrKx0V9+erV1CNkpWzYhW/Qyc6aT8rEyCrvauWSYGZK2ia3o7vd3akF07acHAFpOA==" saltValue="yVW9XmDwTqEnmpSGai0KYg==" spinCount="100000" sqref="D18" name="Range1_1_33"/>
    <protectedRange algorithmName="SHA-512" hashValue="ON39YdpmFHfN9f47KpiRvqrKx0V9+erV1CNkpWzYhW/Qyc6aT8rEyCrvauWSYGZK2ia3o7vd3akF07acHAFpOA==" saltValue="yVW9XmDwTqEnmpSGai0KYg==" spinCount="100000" sqref="E18:H18" name="Range1_3_19"/>
    <protectedRange algorithmName="SHA-512" hashValue="ON39YdpmFHfN9f47KpiRvqrKx0V9+erV1CNkpWzYhW/Qyc6aT8rEyCrvauWSYGZK2ia3o7vd3akF07acHAFpOA==" saltValue="yVW9XmDwTqEnmpSGai0KYg==" spinCount="100000" sqref="I21:J21 C21" name="Range1_15"/>
    <protectedRange algorithmName="SHA-512" hashValue="ON39YdpmFHfN9f47KpiRvqrKx0V9+erV1CNkpWzYhW/Qyc6aT8rEyCrvauWSYGZK2ia3o7vd3akF07acHAFpOA==" saltValue="yVW9XmDwTqEnmpSGai0KYg==" spinCount="100000" sqref="D21" name="Range1_1_10"/>
    <protectedRange algorithmName="SHA-512" hashValue="ON39YdpmFHfN9f47KpiRvqrKx0V9+erV1CNkpWzYhW/Qyc6aT8rEyCrvauWSYGZK2ia3o7vd3akF07acHAFpOA==" saltValue="yVW9XmDwTqEnmpSGai0KYg==" spinCount="100000" sqref="E21:H21" name="Range1_3_5"/>
    <protectedRange algorithmName="SHA-512" hashValue="ON39YdpmFHfN9f47KpiRvqrKx0V9+erV1CNkpWzYhW/Qyc6aT8rEyCrvauWSYGZK2ia3o7vd3akF07acHAFpOA==" saltValue="yVW9XmDwTqEnmpSGai0KYg==" spinCount="100000" sqref="I23:J23 B23:C23 B24" name="Range1_86"/>
    <protectedRange algorithmName="SHA-512" hashValue="ON39YdpmFHfN9f47KpiRvqrKx0V9+erV1CNkpWzYhW/Qyc6aT8rEyCrvauWSYGZK2ia3o7vd3akF07acHAFpOA==" saltValue="yVW9XmDwTqEnmpSGai0KYg==" spinCount="100000" sqref="D23" name="Range1_1_40"/>
    <protectedRange algorithmName="SHA-512" hashValue="ON39YdpmFHfN9f47KpiRvqrKx0V9+erV1CNkpWzYhW/Qyc6aT8rEyCrvauWSYGZK2ia3o7vd3akF07acHAFpOA==" saltValue="yVW9XmDwTqEnmpSGai0KYg==" spinCount="100000" sqref="E23:H23" name="Range1_3_22"/>
    <protectedRange algorithmName="SHA-512" hashValue="ON39YdpmFHfN9f47KpiRvqrKx0V9+erV1CNkpWzYhW/Qyc6aT8rEyCrvauWSYGZK2ia3o7vd3akF07acHAFpOA==" saltValue="yVW9XmDwTqEnmpSGai0KYg==" spinCount="100000" sqref="I24:J24 C24" name="Range1_90"/>
    <protectedRange algorithmName="SHA-512" hashValue="ON39YdpmFHfN9f47KpiRvqrKx0V9+erV1CNkpWzYhW/Qyc6aT8rEyCrvauWSYGZK2ia3o7vd3akF07acHAFpOA==" saltValue="yVW9XmDwTqEnmpSGai0KYg==" spinCount="100000" sqref="D24" name="Range1_1_44"/>
    <protectedRange algorithmName="SHA-512" hashValue="ON39YdpmFHfN9f47KpiRvqrKx0V9+erV1CNkpWzYhW/Qyc6aT8rEyCrvauWSYGZK2ia3o7vd3akF07acHAFpOA==" saltValue="yVW9XmDwTqEnmpSGai0KYg==" spinCount="100000" sqref="E24:H24" name="Range1_3_23"/>
  </protectedRanges>
  <dataValidations count="1">
    <dataValidation type="list" allowBlank="1" showInputMessage="1" showErrorMessage="1" sqref="B2:B24" xr:uid="{1F53545F-46CF-44BE-B0ED-295800C3259E}">
      <formula1>$G$2:$G$2</formula1>
    </dataValidation>
  </dataValidations>
  <hyperlinks>
    <hyperlink ref="Q1" location="'National Rankings'!A1" display="Back to Ranking" xr:uid="{DBFCB0C5-E923-47DA-9FE3-6D6F76E98D1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EB97EEB-E430-46CE-A6A1-A53A84BF859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BC001-BD1A-44A4-8FCE-4308A0B7DE2E}">
  <sheetPr codeName="Sheet17"/>
  <dimension ref="A1:Q11"/>
  <sheetViews>
    <sheetView workbookViewId="0">
      <selection activeCell="K12" sqref="K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24</v>
      </c>
      <c r="C2" s="14">
        <v>44975</v>
      </c>
      <c r="D2" s="15" t="s">
        <v>25</v>
      </c>
      <c r="E2" s="16">
        <v>189</v>
      </c>
      <c r="F2" s="16">
        <v>190</v>
      </c>
      <c r="G2" s="16">
        <v>191</v>
      </c>
      <c r="H2" s="16">
        <v>195</v>
      </c>
      <c r="I2" s="16"/>
      <c r="J2" s="16"/>
      <c r="K2" s="19">
        <v>4</v>
      </c>
      <c r="L2" s="19">
        <v>765</v>
      </c>
      <c r="M2" s="20">
        <v>191.25</v>
      </c>
      <c r="N2" s="21">
        <v>2</v>
      </c>
      <c r="O2" s="22">
        <v>193.25</v>
      </c>
    </row>
    <row r="3" spans="1:17" x14ac:dyDescent="0.25">
      <c r="A3" s="12" t="s">
        <v>41</v>
      </c>
      <c r="B3" s="13" t="s">
        <v>24</v>
      </c>
      <c r="C3" s="14">
        <v>45041</v>
      </c>
      <c r="D3" s="15" t="s">
        <v>26</v>
      </c>
      <c r="E3" s="16">
        <v>189</v>
      </c>
      <c r="F3" s="16">
        <v>193</v>
      </c>
      <c r="G3" s="16">
        <v>197</v>
      </c>
      <c r="H3" s="16"/>
      <c r="I3" s="16"/>
      <c r="J3" s="16"/>
      <c r="K3" s="19">
        <v>3</v>
      </c>
      <c r="L3" s="19">
        <v>579</v>
      </c>
      <c r="M3" s="20">
        <v>193</v>
      </c>
      <c r="N3" s="21">
        <v>4</v>
      </c>
      <c r="O3" s="22">
        <v>197</v>
      </c>
    </row>
    <row r="4" spans="1:17" x14ac:dyDescent="0.25">
      <c r="A4" s="12" t="s">
        <v>41</v>
      </c>
      <c r="B4" s="34" t="s">
        <v>24</v>
      </c>
      <c r="C4" s="75">
        <v>45055</v>
      </c>
      <c r="D4" s="76" t="s">
        <v>25</v>
      </c>
      <c r="E4" s="64">
        <v>191</v>
      </c>
      <c r="F4" s="64">
        <v>191</v>
      </c>
      <c r="G4" s="64">
        <v>193</v>
      </c>
      <c r="H4" s="64"/>
      <c r="I4" s="64"/>
      <c r="J4" s="64"/>
      <c r="K4" s="77">
        <v>3</v>
      </c>
      <c r="L4" s="77">
        <v>575</v>
      </c>
      <c r="M4" s="78">
        <v>191.66666666666666</v>
      </c>
      <c r="N4" s="79">
        <v>3</v>
      </c>
      <c r="O4" s="80">
        <v>194.66666666666666</v>
      </c>
    </row>
    <row r="5" spans="1:17" x14ac:dyDescent="0.25">
      <c r="A5" s="12" t="s">
        <v>28</v>
      </c>
      <c r="B5" s="34" t="s">
        <v>24</v>
      </c>
      <c r="C5" s="75">
        <v>45090</v>
      </c>
      <c r="D5" s="76" t="s">
        <v>25</v>
      </c>
      <c r="E5" s="64">
        <v>177</v>
      </c>
      <c r="F5" s="64">
        <v>190</v>
      </c>
      <c r="G5" s="64">
        <v>191</v>
      </c>
      <c r="H5" s="64"/>
      <c r="I5" s="64"/>
      <c r="J5" s="64"/>
      <c r="K5" s="77">
        <v>3</v>
      </c>
      <c r="L5" s="77">
        <v>558</v>
      </c>
      <c r="M5" s="78">
        <v>186</v>
      </c>
      <c r="N5" s="79">
        <v>2</v>
      </c>
      <c r="O5" s="80">
        <v>188</v>
      </c>
    </row>
    <row r="6" spans="1:17" x14ac:dyDescent="0.25">
      <c r="A6" s="12" t="s">
        <v>41</v>
      </c>
      <c r="B6" s="13" t="s">
        <v>24</v>
      </c>
      <c r="C6" s="14">
        <v>45157</v>
      </c>
      <c r="D6" s="15" t="s">
        <v>25</v>
      </c>
      <c r="E6" s="16">
        <v>190</v>
      </c>
      <c r="F6" s="16">
        <v>198</v>
      </c>
      <c r="G6" s="16">
        <v>198</v>
      </c>
      <c r="H6" s="16">
        <v>196</v>
      </c>
      <c r="I6" s="16"/>
      <c r="J6" s="16"/>
      <c r="K6" s="19">
        <v>4</v>
      </c>
      <c r="L6" s="19">
        <v>782</v>
      </c>
      <c r="M6" s="20">
        <v>195.5</v>
      </c>
      <c r="N6" s="21">
        <v>2</v>
      </c>
      <c r="O6" s="22">
        <v>197.5</v>
      </c>
    </row>
    <row r="7" spans="1:17" x14ac:dyDescent="0.25">
      <c r="A7" s="12" t="s">
        <v>41</v>
      </c>
      <c r="B7" s="13" t="s">
        <v>24</v>
      </c>
      <c r="C7" s="14">
        <v>45158</v>
      </c>
      <c r="D7" s="15" t="s">
        <v>26</v>
      </c>
      <c r="E7" s="16">
        <v>195</v>
      </c>
      <c r="F7" s="16">
        <v>190</v>
      </c>
      <c r="G7" s="16">
        <v>194</v>
      </c>
      <c r="H7" s="16">
        <v>195.001</v>
      </c>
      <c r="I7" s="16">
        <v>191</v>
      </c>
      <c r="J7" s="16">
        <v>197</v>
      </c>
      <c r="K7" s="19">
        <v>6</v>
      </c>
      <c r="L7" s="19">
        <v>1162.001</v>
      </c>
      <c r="M7" s="20">
        <v>193.66683333333333</v>
      </c>
      <c r="N7" s="21">
        <v>12</v>
      </c>
      <c r="O7" s="22">
        <v>205.66683333333333</v>
      </c>
    </row>
    <row r="8" spans="1:17" x14ac:dyDescent="0.25">
      <c r="A8" s="12" t="s">
        <v>28</v>
      </c>
      <c r="B8" s="13" t="s">
        <v>24</v>
      </c>
      <c r="C8" s="14">
        <v>45167</v>
      </c>
      <c r="D8" s="15" t="s">
        <v>26</v>
      </c>
      <c r="E8" s="16">
        <v>191</v>
      </c>
      <c r="F8" s="16">
        <v>196</v>
      </c>
      <c r="G8" s="16">
        <v>195</v>
      </c>
      <c r="H8" s="16"/>
      <c r="I8" s="16"/>
      <c r="J8" s="16"/>
      <c r="K8" s="19">
        <v>3</v>
      </c>
      <c r="L8" s="19">
        <v>582</v>
      </c>
      <c r="M8" s="20">
        <v>194</v>
      </c>
      <c r="N8" s="21">
        <v>3</v>
      </c>
      <c r="O8" s="22">
        <v>197</v>
      </c>
    </row>
    <row r="9" spans="1:17" x14ac:dyDescent="0.25">
      <c r="A9" s="12" t="s">
        <v>41</v>
      </c>
      <c r="B9" s="13" t="s">
        <v>24</v>
      </c>
      <c r="C9" s="14">
        <v>45186</v>
      </c>
      <c r="D9" s="15" t="s">
        <v>26</v>
      </c>
      <c r="E9" s="16">
        <v>190</v>
      </c>
      <c r="F9" s="16">
        <v>194</v>
      </c>
      <c r="G9" s="16">
        <v>186</v>
      </c>
      <c r="H9" s="16">
        <v>193</v>
      </c>
      <c r="I9" s="16"/>
      <c r="J9" s="16"/>
      <c r="K9" s="19">
        <v>4</v>
      </c>
      <c r="L9" s="19">
        <v>763</v>
      </c>
      <c r="M9" s="20">
        <v>190.75</v>
      </c>
      <c r="N9" s="21">
        <v>2</v>
      </c>
      <c r="O9" s="22">
        <v>192.75</v>
      </c>
    </row>
    <row r="11" spans="1:17" x14ac:dyDescent="0.25">
      <c r="K11" s="8">
        <f>SUM(K2:K10)</f>
        <v>30</v>
      </c>
      <c r="L11" s="8">
        <f>SUM(L2:L10)</f>
        <v>5766.0010000000002</v>
      </c>
      <c r="M11" s="7">
        <f>SUM(L11/K11)</f>
        <v>192.20003333333335</v>
      </c>
      <c r="N11" s="8">
        <f>SUM(N2:N10)</f>
        <v>30</v>
      </c>
      <c r="O11" s="11">
        <f>SUM(M11+N11)</f>
        <v>222.20003333333335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 E2:J2" name="Range1_7_5"/>
    <protectedRange sqref="D2" name="Range1_1_4_2"/>
    <protectedRange algorithmName="SHA-512" hashValue="ON39YdpmFHfN9f47KpiRvqrKx0V9+erV1CNkpWzYhW/Qyc6aT8rEyCrvauWSYGZK2ia3o7vd3akF07acHAFpOA==" saltValue="yVW9XmDwTqEnmpSGai0KYg==" spinCount="100000" sqref="I5:J5 B5:C5" name="Range1"/>
    <protectedRange algorithmName="SHA-512" hashValue="ON39YdpmFHfN9f47KpiRvqrKx0V9+erV1CNkpWzYhW/Qyc6aT8rEyCrvauWSYGZK2ia3o7vd3akF07acHAFpOA==" saltValue="yVW9XmDwTqEnmpSGai0KYg==" spinCount="100000" sqref="D5" name="Range1_1_10"/>
    <protectedRange algorithmName="SHA-512" hashValue="ON39YdpmFHfN9f47KpiRvqrKx0V9+erV1CNkpWzYhW/Qyc6aT8rEyCrvauWSYGZK2ia3o7vd3akF07acHAFpOA==" saltValue="yVW9XmDwTqEnmpSGai0KYg==" spinCount="100000" sqref="E5:H5" name="Range1_3_14"/>
    <protectedRange algorithmName="SHA-512" hashValue="ON39YdpmFHfN9f47KpiRvqrKx0V9+erV1CNkpWzYhW/Qyc6aT8rEyCrvauWSYGZK2ia3o7vd3akF07acHAFpOA==" saltValue="yVW9XmDwTqEnmpSGai0KYg==" spinCount="100000" sqref="I8:J8 B8:C8 B9:C9 I9:J9" name="Range1_69"/>
    <protectedRange algorithmName="SHA-512" hashValue="ON39YdpmFHfN9f47KpiRvqrKx0V9+erV1CNkpWzYhW/Qyc6aT8rEyCrvauWSYGZK2ia3o7vd3akF07acHAFpOA==" saltValue="yVW9XmDwTqEnmpSGai0KYg==" spinCount="100000" sqref="D8 D9" name="Range1_1_33"/>
    <protectedRange algorithmName="SHA-512" hashValue="ON39YdpmFHfN9f47KpiRvqrKx0V9+erV1CNkpWzYhW/Qyc6aT8rEyCrvauWSYGZK2ia3o7vd3akF07acHAFpOA==" saltValue="yVW9XmDwTqEnmpSGai0KYg==" spinCount="100000" sqref="E8:H8 E9:H9" name="Range1_3_19"/>
  </protectedRanges>
  <hyperlinks>
    <hyperlink ref="Q1" location="'National Rankings'!A1" display="Back to Ranking" xr:uid="{174DEBF7-A377-436B-BEEE-8F0A42CB1A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6E6ABF-C0D1-4F01-96EC-35D80D5184C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0901E-264C-40BF-9073-8E72524448BE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34" t="s">
        <v>215</v>
      </c>
      <c r="C2" s="75">
        <v>45095</v>
      </c>
      <c r="D2" s="76" t="s">
        <v>154</v>
      </c>
      <c r="E2" s="64">
        <v>194</v>
      </c>
      <c r="F2" s="64">
        <v>195</v>
      </c>
      <c r="G2" s="64">
        <v>197</v>
      </c>
      <c r="H2" s="64">
        <v>195</v>
      </c>
      <c r="I2" s="64"/>
      <c r="J2" s="64"/>
      <c r="K2" s="77">
        <v>4</v>
      </c>
      <c r="L2" s="77">
        <v>781</v>
      </c>
      <c r="M2" s="78">
        <v>195.25</v>
      </c>
      <c r="N2" s="79">
        <v>3</v>
      </c>
      <c r="O2" s="80">
        <v>198.25</v>
      </c>
    </row>
    <row r="3" spans="1:17" x14ac:dyDescent="0.25">
      <c r="A3" s="12" t="s">
        <v>41</v>
      </c>
      <c r="B3" s="13" t="s">
        <v>215</v>
      </c>
      <c r="C3" s="14">
        <v>45123</v>
      </c>
      <c r="D3" s="15" t="s">
        <v>154</v>
      </c>
      <c r="E3" s="16">
        <v>198</v>
      </c>
      <c r="F3" s="16">
        <v>198.001</v>
      </c>
      <c r="G3" s="16">
        <v>198.001</v>
      </c>
      <c r="H3" s="16">
        <v>195</v>
      </c>
      <c r="I3" s="16"/>
      <c r="J3" s="16"/>
      <c r="K3" s="19">
        <v>4</v>
      </c>
      <c r="L3" s="19">
        <v>789.00199999999995</v>
      </c>
      <c r="M3" s="20">
        <v>197.25049999999999</v>
      </c>
      <c r="N3" s="21">
        <v>11</v>
      </c>
      <c r="O3" s="22">
        <v>208.25049999999999</v>
      </c>
    </row>
    <row r="4" spans="1:17" x14ac:dyDescent="0.25">
      <c r="A4" s="12" t="s">
        <v>41</v>
      </c>
      <c r="B4" s="13" t="s">
        <v>215</v>
      </c>
      <c r="C4" s="14">
        <v>45158</v>
      </c>
      <c r="D4" s="15" t="s">
        <v>154</v>
      </c>
      <c r="E4" s="16">
        <v>196</v>
      </c>
      <c r="F4" s="16">
        <v>196</v>
      </c>
      <c r="G4" s="16">
        <v>195</v>
      </c>
      <c r="H4" s="16">
        <v>196</v>
      </c>
      <c r="I4" s="16"/>
      <c r="J4" s="16"/>
      <c r="K4" s="19">
        <v>4</v>
      </c>
      <c r="L4" s="19">
        <v>783</v>
      </c>
      <c r="M4" s="20">
        <v>195.75</v>
      </c>
      <c r="N4" s="21">
        <v>3</v>
      </c>
      <c r="O4" s="22">
        <v>198.75</v>
      </c>
    </row>
    <row r="6" spans="1:17" x14ac:dyDescent="0.25">
      <c r="K6" s="8">
        <f>SUM(K2:K5)</f>
        <v>12</v>
      </c>
      <c r="L6" s="8">
        <f>SUM(L2:L5)</f>
        <v>2353.002</v>
      </c>
      <c r="M6" s="7">
        <f>SUM(L6/K6)</f>
        <v>196.08349999999999</v>
      </c>
      <c r="N6" s="8">
        <f>SUM(N2:N5)</f>
        <v>17</v>
      </c>
      <c r="O6" s="11">
        <f>SUM(M6+N6)</f>
        <v>213.08349999999999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A7284270-80F7-4BBC-95A2-59116C45D97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C53C95-2048-4421-8AC8-51C816A6437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FBB71-D62F-4D47-8810-6E22CCBF2818}">
  <dimension ref="A1:Q10"/>
  <sheetViews>
    <sheetView workbookViewId="0">
      <selection activeCell="K11" sqref="K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100</v>
      </c>
      <c r="C2" s="14">
        <v>45024</v>
      </c>
      <c r="D2" s="15" t="s">
        <v>94</v>
      </c>
      <c r="E2" s="16">
        <v>189</v>
      </c>
      <c r="F2" s="16">
        <v>189</v>
      </c>
      <c r="G2" s="16">
        <v>191</v>
      </c>
      <c r="H2" s="16"/>
      <c r="I2" s="16"/>
      <c r="J2" s="16"/>
      <c r="K2" s="19">
        <v>3</v>
      </c>
      <c r="L2" s="19">
        <f>SUM(E2:G2)</f>
        <v>569</v>
      </c>
      <c r="M2" s="20">
        <f>L2/K2</f>
        <v>189.66666666666666</v>
      </c>
      <c r="N2" s="21">
        <v>2</v>
      </c>
      <c r="O2" s="22">
        <f>M2+N2</f>
        <v>191.66666666666666</v>
      </c>
    </row>
    <row r="3" spans="1:17" x14ac:dyDescent="0.25">
      <c r="A3" s="12" t="s">
        <v>41</v>
      </c>
      <c r="B3" s="34" t="s">
        <v>100</v>
      </c>
      <c r="C3" s="75">
        <v>45052</v>
      </c>
      <c r="D3" s="76" t="s">
        <v>94</v>
      </c>
      <c r="E3" s="64">
        <v>193.00020000000001</v>
      </c>
      <c r="F3" s="64">
        <v>190.00049999999999</v>
      </c>
      <c r="G3" s="64">
        <v>197.0001</v>
      </c>
      <c r="H3" s="64"/>
      <c r="I3" s="64"/>
      <c r="J3" s="64"/>
      <c r="K3" s="77">
        <f>COUNT(E3:J3)</f>
        <v>3</v>
      </c>
      <c r="L3" s="77">
        <f>SUM(E3:J3)</f>
        <v>580.00080000000003</v>
      </c>
      <c r="M3" s="78">
        <f>IFERROR(L3/K3,0)</f>
        <v>193.33360000000002</v>
      </c>
      <c r="N3" s="79">
        <v>2</v>
      </c>
      <c r="O3" s="80">
        <f>SUM(M3+N3)</f>
        <v>195.33360000000002</v>
      </c>
    </row>
    <row r="4" spans="1:17" x14ac:dyDescent="0.25">
      <c r="A4" s="12" t="s">
        <v>41</v>
      </c>
      <c r="B4" s="13" t="s">
        <v>100</v>
      </c>
      <c r="C4" s="14">
        <v>45087</v>
      </c>
      <c r="D4" s="15" t="s">
        <v>94</v>
      </c>
      <c r="E4" s="16">
        <v>196.006</v>
      </c>
      <c r="F4" s="64">
        <v>193.00299999999999</v>
      </c>
      <c r="G4" s="64">
        <v>198.011</v>
      </c>
      <c r="H4" s="64"/>
      <c r="I4" s="16"/>
      <c r="J4" s="16"/>
      <c r="K4" s="19">
        <v>3</v>
      </c>
      <c r="L4" s="19">
        <v>587.02</v>
      </c>
      <c r="M4" s="20">
        <v>195.67333333333332</v>
      </c>
      <c r="N4" s="21">
        <v>4</v>
      </c>
      <c r="O4" s="22">
        <v>199.67333333333332</v>
      </c>
    </row>
    <row r="5" spans="1:17" x14ac:dyDescent="0.25">
      <c r="A5" s="12" t="s">
        <v>41</v>
      </c>
      <c r="B5" s="34" t="s">
        <v>100</v>
      </c>
      <c r="C5" s="14">
        <v>45115</v>
      </c>
      <c r="D5" s="15" t="s">
        <v>94</v>
      </c>
      <c r="E5" s="16">
        <v>197.0001</v>
      </c>
      <c r="F5" s="45">
        <v>200</v>
      </c>
      <c r="G5" s="16">
        <v>199.00040000000001</v>
      </c>
      <c r="H5" s="16"/>
      <c r="I5" s="16"/>
      <c r="J5" s="16"/>
      <c r="K5" s="19">
        <v>3</v>
      </c>
      <c r="L5" s="19">
        <v>596.00049999999999</v>
      </c>
      <c r="M5" s="20">
        <v>198.66683333333333</v>
      </c>
      <c r="N5" s="21">
        <v>6</v>
      </c>
      <c r="O5" s="22">
        <v>204.66683333333333</v>
      </c>
    </row>
    <row r="6" spans="1:17" x14ac:dyDescent="0.25">
      <c r="A6" s="12" t="s">
        <v>28</v>
      </c>
      <c r="B6" s="13" t="s">
        <v>100</v>
      </c>
      <c r="C6" s="14">
        <v>45171</v>
      </c>
      <c r="D6" s="15" t="s">
        <v>138</v>
      </c>
      <c r="E6" s="16">
        <v>197</v>
      </c>
      <c r="F6" s="16">
        <v>193</v>
      </c>
      <c r="G6" s="16">
        <v>181</v>
      </c>
      <c r="H6" s="16">
        <v>197</v>
      </c>
      <c r="I6" s="16">
        <v>195</v>
      </c>
      <c r="J6" s="16">
        <v>192</v>
      </c>
      <c r="K6" s="19">
        <v>6</v>
      </c>
      <c r="L6" s="19">
        <v>1155</v>
      </c>
      <c r="M6" s="20">
        <v>192.5</v>
      </c>
      <c r="N6" s="21">
        <v>4</v>
      </c>
      <c r="O6" s="22">
        <v>196.5</v>
      </c>
    </row>
    <row r="7" spans="1:17" x14ac:dyDescent="0.25">
      <c r="A7" s="12" t="s">
        <v>28</v>
      </c>
      <c r="B7" s="13" t="s">
        <v>100</v>
      </c>
      <c r="C7" s="14">
        <v>45178</v>
      </c>
      <c r="D7" s="15" t="s">
        <v>94</v>
      </c>
      <c r="E7" s="16">
        <v>191.0001</v>
      </c>
      <c r="F7" s="16">
        <v>184.00020000000001</v>
      </c>
      <c r="G7" s="16">
        <v>183.00020000000001</v>
      </c>
      <c r="H7" s="16"/>
      <c r="I7" s="16"/>
      <c r="J7" s="16"/>
      <c r="K7" s="19">
        <v>3</v>
      </c>
      <c r="L7" s="19">
        <v>558.0005000000001</v>
      </c>
      <c r="M7" s="20">
        <v>186.0001666666667</v>
      </c>
      <c r="N7" s="21">
        <v>2</v>
      </c>
      <c r="O7" s="22">
        <v>188.0001666666667</v>
      </c>
    </row>
    <row r="8" spans="1:17" x14ac:dyDescent="0.25">
      <c r="A8" s="12" t="s">
        <v>28</v>
      </c>
      <c r="B8" s="13" t="s">
        <v>100</v>
      </c>
      <c r="C8" s="14">
        <v>45213</v>
      </c>
      <c r="D8" s="15" t="s">
        <v>94</v>
      </c>
      <c r="E8" s="16">
        <v>195.00020000000001</v>
      </c>
      <c r="F8" s="16">
        <v>196.00030000000001</v>
      </c>
      <c r="G8" s="16">
        <v>192.00020000000001</v>
      </c>
      <c r="H8" s="16"/>
      <c r="I8" s="16"/>
      <c r="J8" s="16"/>
      <c r="K8" s="19">
        <v>3</v>
      </c>
      <c r="L8" s="19">
        <v>583.00070000000005</v>
      </c>
      <c r="M8" s="20">
        <v>194.33356666666668</v>
      </c>
      <c r="N8" s="21">
        <v>2</v>
      </c>
      <c r="O8" s="22">
        <v>196.33356666666668</v>
      </c>
    </row>
    <row r="10" spans="1:17" x14ac:dyDescent="0.25">
      <c r="K10" s="8">
        <f>SUM(K2:K9)</f>
        <v>24</v>
      </c>
      <c r="L10" s="8">
        <f>SUM(L2:L9)</f>
        <v>4628.0225</v>
      </c>
      <c r="M10" s="7">
        <f>SUM(L10/K10)</f>
        <v>192.83427083333333</v>
      </c>
      <c r="N10" s="8">
        <f>SUM(N2:N9)</f>
        <v>22</v>
      </c>
      <c r="O10" s="11">
        <f>SUM(M10+N10)</f>
        <v>214.83427083333333</v>
      </c>
    </row>
  </sheetData>
  <protectedRanges>
    <protectedRange algorithmName="SHA-512" hashValue="ON39YdpmFHfN9f47KpiRvqrKx0V9+erV1CNkpWzYhW/Qyc6aT8rEyCrvauWSYGZK2ia3o7vd3akF07acHAFpOA==" saltValue="yVW9XmDwTqEnmpSGai0KYg==" spinCount="100000" sqref="B3:C3 I3:J3" name="Range1_2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5:J5 B5:C5" name="Range1_10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I6:J6 B6:C6" name="Range1_69"/>
    <protectedRange algorithmName="SHA-512" hashValue="ON39YdpmFHfN9f47KpiRvqrKx0V9+erV1CNkpWzYhW/Qyc6aT8rEyCrvauWSYGZK2ia3o7vd3akF07acHAFpOA==" saltValue="yVW9XmDwTqEnmpSGai0KYg==" spinCount="100000" sqref="D6" name="Range1_1_33"/>
    <protectedRange algorithmName="SHA-512" hashValue="ON39YdpmFHfN9f47KpiRvqrKx0V9+erV1CNkpWzYhW/Qyc6aT8rEyCrvauWSYGZK2ia3o7vd3akF07acHAFpOA==" saltValue="yVW9XmDwTqEnmpSGai0KYg==" spinCount="100000" sqref="E6:H6" name="Range1_3_19"/>
  </protectedRanges>
  <hyperlinks>
    <hyperlink ref="Q1" location="'National Rankings'!A1" display="Back to Ranking" xr:uid="{09179217-351B-4693-9212-0B0DDB2BED4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D48CCB3-B9E7-4709-A05A-E85227EC4B1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6BE7D-52AA-4466-B3DE-AF74482C0D3C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249</v>
      </c>
      <c r="C2" s="14">
        <v>45150</v>
      </c>
      <c r="D2" s="15" t="s">
        <v>50</v>
      </c>
      <c r="E2" s="44">
        <v>195</v>
      </c>
      <c r="F2" s="44">
        <v>194</v>
      </c>
      <c r="G2" s="44">
        <v>190</v>
      </c>
      <c r="H2" s="44">
        <v>194</v>
      </c>
      <c r="I2" s="88">
        <v>193</v>
      </c>
      <c r="J2" s="88">
        <v>198</v>
      </c>
      <c r="K2" s="19">
        <v>6</v>
      </c>
      <c r="L2" s="19">
        <v>1164</v>
      </c>
      <c r="M2" s="20">
        <v>194</v>
      </c>
      <c r="N2" s="21">
        <v>4</v>
      </c>
      <c r="O2" s="22">
        <v>198</v>
      </c>
    </row>
    <row r="4" spans="1:17" x14ac:dyDescent="0.25">
      <c r="K4" s="8">
        <f>SUM(K2:K3)</f>
        <v>6</v>
      </c>
      <c r="L4" s="8">
        <f>SUM(L2:L3)</f>
        <v>1164</v>
      </c>
      <c r="M4" s="7">
        <f>SUM(L4/K4)</f>
        <v>194</v>
      </c>
      <c r="N4" s="8">
        <f>SUM(N2:N3)</f>
        <v>4</v>
      </c>
      <c r="O4" s="11">
        <f>SUM(M4+N4)</f>
        <v>198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E38E0F5F-B547-44FA-87EF-FF8B260D6D9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F3F036-82F9-49E2-93C6-5D9D53D068C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67708-87BF-4774-9211-56DFCD3193BC}">
  <sheetPr codeName="Sheet18"/>
  <dimension ref="A1:Q17"/>
  <sheetViews>
    <sheetView workbookViewId="0">
      <selection activeCell="K18" sqref="K18"/>
    </sheetView>
  </sheetViews>
  <sheetFormatPr defaultRowHeight="15" x14ac:dyDescent="0.25"/>
  <cols>
    <col min="1" max="1" width="27.28515625" customWidth="1"/>
    <col min="2" max="2" width="20.7109375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ht="15.75" customHeight="1" x14ac:dyDescent="0.25">
      <c r="A2" s="37" t="s">
        <v>41</v>
      </c>
      <c r="B2" s="39" t="s">
        <v>33</v>
      </c>
      <c r="C2" s="14">
        <v>45011</v>
      </c>
      <c r="D2" s="37" t="s">
        <v>34</v>
      </c>
      <c r="E2" s="37">
        <v>191</v>
      </c>
      <c r="F2" s="37">
        <v>193</v>
      </c>
      <c r="G2" s="37">
        <v>199</v>
      </c>
      <c r="H2" s="37">
        <v>196</v>
      </c>
      <c r="I2" s="37"/>
      <c r="J2" s="37"/>
      <c r="K2" s="37">
        <v>4</v>
      </c>
      <c r="L2" s="37">
        <v>779</v>
      </c>
      <c r="M2" s="37">
        <v>194.75</v>
      </c>
      <c r="N2" s="37">
        <v>9</v>
      </c>
      <c r="O2" s="37">
        <v>203.75</v>
      </c>
    </row>
    <row r="3" spans="1:17" ht="15.75" customHeight="1" x14ac:dyDescent="0.25">
      <c r="A3" s="63" t="s">
        <v>41</v>
      </c>
      <c r="B3" s="34" t="s">
        <v>33</v>
      </c>
      <c r="C3" s="14">
        <v>45034</v>
      </c>
      <c r="D3" s="15" t="s">
        <v>34</v>
      </c>
      <c r="E3" s="16">
        <v>194.001</v>
      </c>
      <c r="F3" s="16">
        <v>193</v>
      </c>
      <c r="G3" s="16">
        <v>193</v>
      </c>
      <c r="H3" s="16">
        <v>196</v>
      </c>
      <c r="I3" s="16"/>
      <c r="J3" s="16"/>
      <c r="K3" s="19">
        <v>4</v>
      </c>
      <c r="L3" s="19">
        <v>776.00099999999998</v>
      </c>
      <c r="M3" s="20">
        <v>194.00024999999999</v>
      </c>
      <c r="N3" s="21">
        <v>3</v>
      </c>
      <c r="O3" s="22">
        <v>197.00024999999999</v>
      </c>
    </row>
    <row r="4" spans="1:17" x14ac:dyDescent="0.25">
      <c r="A4" s="12" t="s">
        <v>41</v>
      </c>
      <c r="B4" s="13" t="s">
        <v>33</v>
      </c>
      <c r="C4" s="14">
        <v>45062</v>
      </c>
      <c r="D4" s="15" t="s">
        <v>34</v>
      </c>
      <c r="E4" s="16">
        <v>198</v>
      </c>
      <c r="F4" s="16">
        <v>195</v>
      </c>
      <c r="G4" s="16">
        <v>194.001</v>
      </c>
      <c r="H4" s="16">
        <v>194</v>
      </c>
      <c r="I4" s="16"/>
      <c r="J4" s="16"/>
      <c r="K4" s="19">
        <v>4</v>
      </c>
      <c r="L4" s="19">
        <v>781.00099999999998</v>
      </c>
      <c r="M4" s="20">
        <v>195.25024999999999</v>
      </c>
      <c r="N4" s="21">
        <v>6</v>
      </c>
      <c r="O4" s="22">
        <v>201.25024999999999</v>
      </c>
    </row>
    <row r="5" spans="1:17" x14ac:dyDescent="0.25">
      <c r="A5" s="63" t="s">
        <v>41</v>
      </c>
      <c r="B5" s="34" t="s">
        <v>33</v>
      </c>
      <c r="C5" s="75">
        <v>45074</v>
      </c>
      <c r="D5" s="76" t="s">
        <v>34</v>
      </c>
      <c r="E5" s="16">
        <v>194.001</v>
      </c>
      <c r="F5" s="16">
        <v>195</v>
      </c>
      <c r="G5" s="16">
        <v>194</v>
      </c>
      <c r="H5" s="16">
        <v>193.001</v>
      </c>
      <c r="I5" s="16"/>
      <c r="J5" s="16"/>
      <c r="K5" s="77">
        <v>4</v>
      </c>
      <c r="L5" s="77">
        <v>776.00199999999995</v>
      </c>
      <c r="M5" s="78">
        <v>194.00049999999999</v>
      </c>
      <c r="N5" s="79">
        <v>6</v>
      </c>
      <c r="O5" s="80">
        <v>200.00049999999999</v>
      </c>
    </row>
    <row r="6" spans="1:17" x14ac:dyDescent="0.25">
      <c r="A6" s="12" t="s">
        <v>41</v>
      </c>
      <c r="B6" s="34" t="s">
        <v>33</v>
      </c>
      <c r="C6" s="75">
        <v>45088</v>
      </c>
      <c r="D6" s="76" t="s">
        <v>34</v>
      </c>
      <c r="E6" s="16">
        <v>192</v>
      </c>
      <c r="F6" s="16">
        <v>191</v>
      </c>
      <c r="G6" s="16">
        <v>191</v>
      </c>
      <c r="H6" s="16">
        <v>196</v>
      </c>
      <c r="I6" s="16">
        <v>187</v>
      </c>
      <c r="J6" s="16">
        <v>194</v>
      </c>
      <c r="K6" s="77">
        <v>6</v>
      </c>
      <c r="L6" s="77">
        <v>1151</v>
      </c>
      <c r="M6" s="78">
        <v>191.83333333333334</v>
      </c>
      <c r="N6" s="79">
        <v>6</v>
      </c>
      <c r="O6" s="80">
        <v>197.83333333333334</v>
      </c>
    </row>
    <row r="7" spans="1:17" x14ac:dyDescent="0.25">
      <c r="A7" s="12" t="s">
        <v>41</v>
      </c>
      <c r="B7" s="34" t="s">
        <v>33</v>
      </c>
      <c r="C7" s="75">
        <v>45102</v>
      </c>
      <c r="D7" s="76" t="s">
        <v>34</v>
      </c>
      <c r="E7" s="16">
        <v>195</v>
      </c>
      <c r="F7" s="16">
        <v>191</v>
      </c>
      <c r="G7" s="16">
        <v>193</v>
      </c>
      <c r="H7" s="16">
        <v>192</v>
      </c>
      <c r="I7" s="16"/>
      <c r="J7" s="16"/>
      <c r="K7" s="77">
        <v>4</v>
      </c>
      <c r="L7" s="77">
        <v>771</v>
      </c>
      <c r="M7" s="78">
        <v>192.75</v>
      </c>
      <c r="N7" s="79">
        <v>4</v>
      </c>
      <c r="O7" s="80">
        <v>196.75</v>
      </c>
    </row>
    <row r="8" spans="1:17" x14ac:dyDescent="0.25">
      <c r="A8" s="12" t="s">
        <v>41</v>
      </c>
      <c r="B8" s="13" t="s">
        <v>33</v>
      </c>
      <c r="C8" s="14">
        <v>45125</v>
      </c>
      <c r="D8" s="15" t="s">
        <v>34</v>
      </c>
      <c r="E8" s="16">
        <v>191</v>
      </c>
      <c r="F8" s="16">
        <v>189</v>
      </c>
      <c r="G8" s="16">
        <v>194</v>
      </c>
      <c r="H8" s="16">
        <v>187</v>
      </c>
      <c r="I8" s="16"/>
      <c r="J8" s="16"/>
      <c r="K8" s="19">
        <v>4</v>
      </c>
      <c r="L8" s="19">
        <v>761</v>
      </c>
      <c r="M8" s="20">
        <v>190.25</v>
      </c>
      <c r="N8" s="21">
        <v>3</v>
      </c>
      <c r="O8" s="22">
        <v>193.25</v>
      </c>
    </row>
    <row r="9" spans="1:17" x14ac:dyDescent="0.25">
      <c r="A9" s="12" t="s">
        <v>41</v>
      </c>
      <c r="B9" s="13" t="s">
        <v>33</v>
      </c>
      <c r="C9" s="14">
        <v>45130</v>
      </c>
      <c r="D9" s="15" t="s">
        <v>34</v>
      </c>
      <c r="E9" s="16">
        <v>192.001</v>
      </c>
      <c r="F9" s="16">
        <v>193.001</v>
      </c>
      <c r="G9" s="16">
        <v>191</v>
      </c>
      <c r="H9" s="16">
        <v>190.001</v>
      </c>
      <c r="I9" s="16"/>
      <c r="J9" s="16"/>
      <c r="K9" s="19">
        <v>4</v>
      </c>
      <c r="L9" s="19">
        <v>766.00299999999993</v>
      </c>
      <c r="M9" s="20">
        <v>191.50074999999998</v>
      </c>
      <c r="N9" s="21">
        <v>4</v>
      </c>
      <c r="O9" s="22">
        <v>195.50074999999998</v>
      </c>
    </row>
    <row r="10" spans="1:17" x14ac:dyDescent="0.25">
      <c r="A10" s="12" t="s">
        <v>41</v>
      </c>
      <c r="B10" s="13" t="s">
        <v>33</v>
      </c>
      <c r="C10" s="14">
        <v>45158</v>
      </c>
      <c r="D10" s="15" t="s">
        <v>34</v>
      </c>
      <c r="E10" s="16">
        <v>189.001</v>
      </c>
      <c r="F10" s="16">
        <v>189</v>
      </c>
      <c r="G10" s="16">
        <v>188</v>
      </c>
      <c r="H10" s="16">
        <v>196</v>
      </c>
      <c r="I10" s="16"/>
      <c r="J10" s="16"/>
      <c r="K10" s="19">
        <v>4</v>
      </c>
      <c r="L10" s="19">
        <v>762.00099999999998</v>
      </c>
      <c r="M10" s="20">
        <v>190.50024999999999</v>
      </c>
      <c r="N10" s="21">
        <v>6</v>
      </c>
      <c r="O10" s="22">
        <v>196.50024999999999</v>
      </c>
    </row>
    <row r="11" spans="1:17" x14ac:dyDescent="0.25">
      <c r="A11" s="12" t="s">
        <v>41</v>
      </c>
      <c r="B11" s="13" t="s">
        <v>33</v>
      </c>
      <c r="C11" s="14">
        <v>45188</v>
      </c>
      <c r="D11" s="15" t="s">
        <v>34</v>
      </c>
      <c r="E11" s="16">
        <v>193</v>
      </c>
      <c r="F11" s="16">
        <v>195</v>
      </c>
      <c r="G11" s="16">
        <v>192.001</v>
      </c>
      <c r="H11" s="16">
        <v>196</v>
      </c>
      <c r="I11" s="16"/>
      <c r="J11" s="16"/>
      <c r="K11" s="19">
        <v>4</v>
      </c>
      <c r="L11" s="19">
        <v>776.00099999999998</v>
      </c>
      <c r="M11" s="20">
        <v>194.00024999999999</v>
      </c>
      <c r="N11" s="21">
        <v>9</v>
      </c>
      <c r="O11" s="22">
        <v>203.00024999999999</v>
      </c>
    </row>
    <row r="12" spans="1:17" x14ac:dyDescent="0.25">
      <c r="A12" s="12" t="s">
        <v>41</v>
      </c>
      <c r="B12" s="13" t="s">
        <v>33</v>
      </c>
      <c r="C12" s="14">
        <v>45193</v>
      </c>
      <c r="D12" s="15" t="s">
        <v>34</v>
      </c>
      <c r="E12" s="16">
        <v>189</v>
      </c>
      <c r="F12" s="16">
        <v>193</v>
      </c>
      <c r="G12" s="16">
        <v>192</v>
      </c>
      <c r="H12" s="16">
        <v>195</v>
      </c>
      <c r="I12" s="16"/>
      <c r="J12" s="16"/>
      <c r="K12" s="19">
        <v>4</v>
      </c>
      <c r="L12" s="19">
        <v>769</v>
      </c>
      <c r="M12" s="20">
        <v>192.25</v>
      </c>
      <c r="N12" s="21">
        <v>6</v>
      </c>
      <c r="O12" s="22">
        <v>198.25</v>
      </c>
    </row>
    <row r="13" spans="1:17" x14ac:dyDescent="0.25">
      <c r="A13" s="12" t="s">
        <v>41</v>
      </c>
      <c r="B13" s="13" t="s">
        <v>33</v>
      </c>
      <c r="C13" s="14">
        <v>45199</v>
      </c>
      <c r="D13" s="15" t="s">
        <v>34</v>
      </c>
      <c r="E13" s="16">
        <v>193</v>
      </c>
      <c r="F13" s="16">
        <v>195</v>
      </c>
      <c r="G13" s="16">
        <v>193</v>
      </c>
      <c r="H13" s="16">
        <v>194</v>
      </c>
      <c r="I13" s="16">
        <v>196</v>
      </c>
      <c r="J13" s="16">
        <v>193</v>
      </c>
      <c r="K13" s="19">
        <v>6</v>
      </c>
      <c r="L13" s="19">
        <v>1164</v>
      </c>
      <c r="M13" s="20">
        <v>194</v>
      </c>
      <c r="N13" s="21">
        <v>30</v>
      </c>
      <c r="O13" s="22">
        <v>224</v>
      </c>
    </row>
    <row r="14" spans="1:17" x14ac:dyDescent="0.25">
      <c r="A14" s="12" t="s">
        <v>28</v>
      </c>
      <c r="B14" s="13" t="s">
        <v>33</v>
      </c>
      <c r="C14" s="14">
        <v>45216</v>
      </c>
      <c r="D14" s="15" t="s">
        <v>34</v>
      </c>
      <c r="E14" s="16">
        <v>189</v>
      </c>
      <c r="F14" s="16">
        <v>196.001</v>
      </c>
      <c r="G14" s="16">
        <v>194</v>
      </c>
      <c r="H14" s="16">
        <v>191</v>
      </c>
      <c r="I14" s="16"/>
      <c r="J14" s="16"/>
      <c r="K14" s="19">
        <v>4</v>
      </c>
      <c r="L14" s="19">
        <v>770.00099999999998</v>
      </c>
      <c r="M14" s="20">
        <v>192.50024999999999</v>
      </c>
      <c r="N14" s="21">
        <v>2</v>
      </c>
      <c r="O14" s="22">
        <v>194.50024999999999</v>
      </c>
    </row>
    <row r="15" spans="1:17" x14ac:dyDescent="0.25">
      <c r="A15" s="12" t="s">
        <v>28</v>
      </c>
      <c r="B15" s="13" t="s">
        <v>33</v>
      </c>
      <c r="C15" s="14">
        <v>45221</v>
      </c>
      <c r="D15" s="15" t="s">
        <v>34</v>
      </c>
      <c r="E15" s="16">
        <v>191</v>
      </c>
      <c r="F15" s="16">
        <v>191.001</v>
      </c>
      <c r="G15" s="16">
        <v>194</v>
      </c>
      <c r="H15" s="16">
        <v>197.001</v>
      </c>
      <c r="I15" s="16"/>
      <c r="J15" s="16"/>
      <c r="K15" s="19">
        <v>4</v>
      </c>
      <c r="L15" s="19">
        <v>773.00199999999995</v>
      </c>
      <c r="M15" s="20">
        <v>193.25049999999999</v>
      </c>
      <c r="N15" s="21">
        <v>6</v>
      </c>
      <c r="O15" s="22">
        <v>199.25049999999999</v>
      </c>
    </row>
    <row r="17" spans="11:15" x14ac:dyDescent="0.25">
      <c r="K17" s="8">
        <f>SUM(K2:K16)</f>
        <v>60</v>
      </c>
      <c r="L17" s="8">
        <f>SUM(L2:L16)</f>
        <v>11575.012000000001</v>
      </c>
      <c r="M17" s="7">
        <f>SUM(L17/K17)</f>
        <v>192.91686666666666</v>
      </c>
      <c r="N17" s="8">
        <f>SUM(N2:N16)</f>
        <v>100</v>
      </c>
      <c r="O17" s="11">
        <f>SUM(M17+N17)</f>
        <v>292.91686666666669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3" name="Range1_2_3"/>
    <protectedRange sqref="D2:D3" name="Range1_1_1_3_1"/>
    <protectedRange sqref="E2:J3" name="Range1_3_1_1"/>
    <protectedRange algorithmName="SHA-512" hashValue="ON39YdpmFHfN9f47KpiRvqrKx0V9+erV1CNkpWzYhW/Qyc6aT8rEyCrvauWSYGZK2ia3o7vd3akF07acHAFpOA==" saltValue="yVW9XmDwTqEnmpSGai0KYg==" spinCount="100000" sqref="I14:J15 B14:C15" name="Range1_15"/>
    <protectedRange algorithmName="SHA-512" hashValue="ON39YdpmFHfN9f47KpiRvqrKx0V9+erV1CNkpWzYhW/Qyc6aT8rEyCrvauWSYGZK2ia3o7vd3akF07acHAFpOA==" saltValue="yVW9XmDwTqEnmpSGai0KYg==" spinCount="100000" sqref="D14:D15" name="Range1_1_10"/>
    <protectedRange algorithmName="SHA-512" hashValue="ON39YdpmFHfN9f47KpiRvqrKx0V9+erV1CNkpWzYhW/Qyc6aT8rEyCrvauWSYGZK2ia3o7vd3akF07acHAFpOA==" saltValue="yVW9XmDwTqEnmpSGai0KYg==" spinCount="100000" sqref="E14:H15" name="Range1_3_5"/>
  </protectedRanges>
  <hyperlinks>
    <hyperlink ref="Q1" location="'National Rankings'!A1" display="Back to Ranking" xr:uid="{A0C367DC-5DAE-48C1-81E9-4A30F639E32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50CDC90-8939-451D-807A-E49F6EF147D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4B221-2A82-4C6C-998A-45CDEA83AB6F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28</v>
      </c>
      <c r="B2" s="13" t="s">
        <v>227</v>
      </c>
      <c r="C2" s="14">
        <v>45116</v>
      </c>
      <c r="D2" s="15" t="s">
        <v>110</v>
      </c>
      <c r="E2" s="16">
        <v>188</v>
      </c>
      <c r="F2" s="16">
        <v>189</v>
      </c>
      <c r="G2" s="16">
        <v>188</v>
      </c>
      <c r="H2" s="16">
        <v>181</v>
      </c>
      <c r="I2" s="16"/>
      <c r="J2" s="16"/>
      <c r="K2" s="19">
        <v>4</v>
      </c>
      <c r="L2" s="19">
        <v>746</v>
      </c>
      <c r="M2" s="20">
        <v>186.5</v>
      </c>
      <c r="N2" s="21">
        <v>2</v>
      </c>
      <c r="O2" s="22">
        <v>188.5</v>
      </c>
    </row>
    <row r="4" spans="1:17" x14ac:dyDescent="0.25">
      <c r="K4" s="8">
        <f>SUM(K2:K3)</f>
        <v>4</v>
      </c>
      <c r="L4" s="8">
        <f>SUM(L2:L3)</f>
        <v>746</v>
      </c>
      <c r="M4" s="7">
        <f>SUM(L4/K4)</f>
        <v>186.5</v>
      </c>
      <c r="N4" s="8">
        <f>SUM(N2:N3)</f>
        <v>2</v>
      </c>
      <c r="O4" s="11">
        <f>SUM(M4+N4)</f>
        <v>188.5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CDAB7FD7-23C5-4A3C-8FCA-7EC9F5A3D4B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8FCB3E6-DDF6-4BC7-8DD5-74736099AB5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DF400-8933-481A-85DE-5C3E0D313BA4}">
  <dimension ref="A1:Q11"/>
  <sheetViews>
    <sheetView workbookViewId="0">
      <selection activeCell="K12" sqref="K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28</v>
      </c>
      <c r="B2" s="13" t="s">
        <v>81</v>
      </c>
      <c r="C2" s="14">
        <v>44996</v>
      </c>
      <c r="D2" s="15" t="s">
        <v>70</v>
      </c>
      <c r="E2" s="16">
        <v>194</v>
      </c>
      <c r="F2" s="16">
        <v>193</v>
      </c>
      <c r="G2" s="16">
        <v>194</v>
      </c>
      <c r="H2" s="16">
        <v>197</v>
      </c>
      <c r="I2" s="16"/>
      <c r="J2" s="16"/>
      <c r="K2" s="19">
        <v>4</v>
      </c>
      <c r="L2" s="19">
        <v>778</v>
      </c>
      <c r="M2" s="20">
        <v>194.5</v>
      </c>
      <c r="N2" s="21">
        <v>2</v>
      </c>
      <c r="O2" s="22">
        <v>196.5</v>
      </c>
    </row>
    <row r="3" spans="1:17" x14ac:dyDescent="0.25">
      <c r="A3" s="12" t="s">
        <v>41</v>
      </c>
      <c r="B3" s="13" t="s">
        <v>81</v>
      </c>
      <c r="C3" s="14">
        <v>45059</v>
      </c>
      <c r="D3" s="14" t="s">
        <v>147</v>
      </c>
      <c r="E3" s="64">
        <v>194</v>
      </c>
      <c r="F3" s="64">
        <v>196</v>
      </c>
      <c r="G3" s="64">
        <v>193</v>
      </c>
      <c r="H3" s="64">
        <v>193</v>
      </c>
      <c r="I3" s="16"/>
      <c r="J3" s="16"/>
      <c r="K3" s="19">
        <v>4</v>
      </c>
      <c r="L3" s="19">
        <v>776</v>
      </c>
      <c r="M3" s="20">
        <v>194</v>
      </c>
      <c r="N3" s="21">
        <v>2</v>
      </c>
      <c r="O3" s="22">
        <v>196</v>
      </c>
    </row>
    <row r="4" spans="1:17" x14ac:dyDescent="0.25">
      <c r="A4" s="63" t="s">
        <v>41</v>
      </c>
      <c r="B4" s="34" t="s">
        <v>81</v>
      </c>
      <c r="C4" s="75">
        <v>45080</v>
      </c>
      <c r="D4" s="76" t="s">
        <v>35</v>
      </c>
      <c r="E4" s="64">
        <v>194</v>
      </c>
      <c r="F4" s="64">
        <v>189</v>
      </c>
      <c r="G4" s="64">
        <v>195</v>
      </c>
      <c r="H4" s="64">
        <v>193</v>
      </c>
      <c r="I4" s="64"/>
      <c r="J4" s="64"/>
      <c r="K4" s="77">
        <v>4</v>
      </c>
      <c r="L4" s="77">
        <v>771</v>
      </c>
      <c r="M4" s="78">
        <v>192.75</v>
      </c>
      <c r="N4" s="79">
        <v>2</v>
      </c>
      <c r="O4" s="80">
        <v>194.75</v>
      </c>
    </row>
    <row r="5" spans="1:17" x14ac:dyDescent="0.25">
      <c r="A5" s="12" t="s">
        <v>41</v>
      </c>
      <c r="B5" s="13" t="s">
        <v>81</v>
      </c>
      <c r="C5" s="14">
        <v>45087</v>
      </c>
      <c r="D5" s="15" t="s">
        <v>70</v>
      </c>
      <c r="E5" s="16">
        <v>194</v>
      </c>
      <c r="F5" s="16">
        <v>196</v>
      </c>
      <c r="G5" s="16">
        <v>195</v>
      </c>
      <c r="H5" s="16">
        <v>198</v>
      </c>
      <c r="I5" s="16"/>
      <c r="J5" s="16"/>
      <c r="K5" s="19">
        <v>4</v>
      </c>
      <c r="L5" s="19">
        <v>783</v>
      </c>
      <c r="M5" s="20">
        <v>195.75</v>
      </c>
      <c r="N5" s="21">
        <v>2</v>
      </c>
      <c r="O5" s="22">
        <v>197.75</v>
      </c>
    </row>
    <row r="6" spans="1:17" x14ac:dyDescent="0.25">
      <c r="A6" s="12" t="s">
        <v>28</v>
      </c>
      <c r="B6" s="13" t="s">
        <v>81</v>
      </c>
      <c r="C6" s="14">
        <v>45115</v>
      </c>
      <c r="D6" s="15" t="s">
        <v>70</v>
      </c>
      <c r="E6" s="16">
        <v>192</v>
      </c>
      <c r="F6" s="16">
        <v>198</v>
      </c>
      <c r="G6" s="16">
        <v>195</v>
      </c>
      <c r="H6" s="16">
        <v>196</v>
      </c>
      <c r="I6" s="16"/>
      <c r="J6" s="16"/>
      <c r="K6" s="19">
        <v>4</v>
      </c>
      <c r="L6" s="19">
        <v>781</v>
      </c>
      <c r="M6" s="20">
        <v>195.25</v>
      </c>
      <c r="N6" s="21">
        <v>2</v>
      </c>
      <c r="O6" s="22">
        <v>197.25</v>
      </c>
    </row>
    <row r="7" spans="1:17" x14ac:dyDescent="0.25">
      <c r="A7" s="12" t="s">
        <v>28</v>
      </c>
      <c r="B7" s="13" t="s">
        <v>81</v>
      </c>
      <c r="C7" s="14">
        <v>45150</v>
      </c>
      <c r="D7" s="15" t="s">
        <v>70</v>
      </c>
      <c r="E7" s="16">
        <v>193</v>
      </c>
      <c r="F7" s="16">
        <v>196</v>
      </c>
      <c r="G7" s="45">
        <v>200.01</v>
      </c>
      <c r="H7" s="16">
        <v>196</v>
      </c>
      <c r="I7" s="16"/>
      <c r="J7" s="16"/>
      <c r="K7" s="19">
        <v>4</v>
      </c>
      <c r="L7" s="19">
        <v>785.01</v>
      </c>
      <c r="M7" s="20">
        <v>196.2525</v>
      </c>
      <c r="N7" s="21">
        <v>4</v>
      </c>
      <c r="O7" s="22">
        <v>200.2525</v>
      </c>
    </row>
    <row r="8" spans="1:17" x14ac:dyDescent="0.25">
      <c r="A8" s="12" t="s">
        <v>28</v>
      </c>
      <c r="B8" s="13" t="s">
        <v>81</v>
      </c>
      <c r="C8" s="14">
        <v>45178</v>
      </c>
      <c r="D8" s="15" t="s">
        <v>70</v>
      </c>
      <c r="E8" s="16">
        <v>193</v>
      </c>
      <c r="F8" s="16">
        <v>191</v>
      </c>
      <c r="G8" s="16">
        <v>195</v>
      </c>
      <c r="H8" s="16">
        <v>193</v>
      </c>
      <c r="I8" s="16"/>
      <c r="J8" s="16"/>
      <c r="K8" s="19">
        <v>4</v>
      </c>
      <c r="L8" s="19">
        <v>772</v>
      </c>
      <c r="M8" s="20">
        <v>193</v>
      </c>
      <c r="N8" s="21">
        <v>2</v>
      </c>
      <c r="O8" s="22">
        <v>195</v>
      </c>
    </row>
    <row r="9" spans="1:17" x14ac:dyDescent="0.25">
      <c r="A9" s="12" t="s">
        <v>28</v>
      </c>
      <c r="B9" s="13" t="s">
        <v>81</v>
      </c>
      <c r="C9" s="14">
        <v>45220</v>
      </c>
      <c r="D9" s="15" t="s">
        <v>70</v>
      </c>
      <c r="E9" s="16">
        <v>196</v>
      </c>
      <c r="F9" s="16">
        <v>199.01</v>
      </c>
      <c r="G9" s="16">
        <v>198</v>
      </c>
      <c r="H9" s="16">
        <v>197</v>
      </c>
      <c r="I9" s="16">
        <v>192</v>
      </c>
      <c r="J9" s="16">
        <v>190</v>
      </c>
      <c r="K9" s="19">
        <v>6</v>
      </c>
      <c r="L9" s="19">
        <v>1172.01</v>
      </c>
      <c r="M9" s="20">
        <v>195.33500000000001</v>
      </c>
      <c r="N9" s="21">
        <v>8</v>
      </c>
      <c r="O9" s="22">
        <v>203.33500000000001</v>
      </c>
    </row>
    <row r="11" spans="1:17" x14ac:dyDescent="0.25">
      <c r="K11" s="8">
        <f>SUM(K2:K10)</f>
        <v>34</v>
      </c>
      <c r="L11" s="8">
        <f>SUM(L2:L10)</f>
        <v>6618.02</v>
      </c>
      <c r="M11" s="7">
        <f>SUM(L11/K11)</f>
        <v>194.64764705882354</v>
      </c>
      <c r="N11" s="8">
        <f>SUM(N2:N10)</f>
        <v>24</v>
      </c>
      <c r="O11" s="11">
        <f>SUM(M11+N11)</f>
        <v>218.64764705882354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" name="Range1_2_3"/>
    <protectedRange sqref="D2" name="Range1_1_1_3_1"/>
    <protectedRange sqref="E2:J2" name="Range1_3_1_1"/>
    <protectedRange algorithmName="SHA-512" hashValue="ON39YdpmFHfN9f47KpiRvqrKx0V9+erV1CNkpWzYhW/Qyc6aT8rEyCrvauWSYGZK2ia3o7vd3akF07acHAFpOA==" saltValue="yVW9XmDwTqEnmpSGai0KYg==" spinCount="100000" sqref="B6:C6" name="Range1_11_1"/>
    <protectedRange algorithmName="SHA-512" hashValue="ON39YdpmFHfN9f47KpiRvqrKx0V9+erV1CNkpWzYhW/Qyc6aT8rEyCrvauWSYGZK2ia3o7vd3akF07acHAFpOA==" saltValue="yVW9XmDwTqEnmpSGai0KYg==" spinCount="100000" sqref="D6" name="Range1_1_6_1"/>
    <protectedRange algorithmName="SHA-512" hashValue="ON39YdpmFHfN9f47KpiRvqrKx0V9+erV1CNkpWzYhW/Qyc6aT8rEyCrvauWSYGZK2ia3o7vd3akF07acHAFpOA==" saltValue="yVW9XmDwTqEnmpSGai0KYg==" spinCount="100000" sqref="E6:J6" name="Range1_3_3_1"/>
    <protectedRange algorithmName="SHA-512" hashValue="ON39YdpmFHfN9f47KpiRvqrKx0V9+erV1CNkpWzYhW/Qyc6aT8rEyCrvauWSYGZK2ia3o7vd3akF07acHAFpOA==" saltValue="yVW9XmDwTqEnmpSGai0KYg==" spinCount="100000" sqref="B8:C8" name="Range1_12"/>
    <protectedRange algorithmName="SHA-512" hashValue="ON39YdpmFHfN9f47KpiRvqrKx0V9+erV1CNkpWzYhW/Qyc6aT8rEyCrvauWSYGZK2ia3o7vd3akF07acHAFpOA==" saltValue="yVW9XmDwTqEnmpSGai0KYg==" spinCount="100000" sqref="D8" name="Range1_1_7"/>
    <protectedRange algorithmName="SHA-512" hashValue="ON39YdpmFHfN9f47KpiRvqrKx0V9+erV1CNkpWzYhW/Qyc6aT8rEyCrvauWSYGZK2ia3o7vd3akF07acHAFpOA==" saltValue="yVW9XmDwTqEnmpSGai0KYg==" spinCount="100000" sqref="E8:J8" name="Range1_3_4"/>
    <protectedRange algorithmName="SHA-512" hashValue="ON39YdpmFHfN9f47KpiRvqrKx0V9+erV1CNkpWzYhW/Qyc6aT8rEyCrvauWSYGZK2ia3o7vd3akF07acHAFpOA==" saltValue="yVW9XmDwTqEnmpSGai0KYg==" spinCount="100000" sqref="B9:C9" name="Range1_15"/>
    <protectedRange algorithmName="SHA-512" hashValue="ON39YdpmFHfN9f47KpiRvqrKx0V9+erV1CNkpWzYhW/Qyc6aT8rEyCrvauWSYGZK2ia3o7vd3akF07acHAFpOA==" saltValue="yVW9XmDwTqEnmpSGai0KYg==" spinCount="100000" sqref="D9" name="Range1_1_10"/>
    <protectedRange algorithmName="SHA-512" hashValue="ON39YdpmFHfN9f47KpiRvqrKx0V9+erV1CNkpWzYhW/Qyc6aT8rEyCrvauWSYGZK2ia3o7vd3akF07acHAFpOA==" saltValue="yVW9XmDwTqEnmpSGai0KYg==" spinCount="100000" sqref="E9:J9" name="Range1_3_5"/>
  </protectedRanges>
  <conditionalFormatting sqref="I2">
    <cfRule type="top10" dxfId="142" priority="7" rank="1"/>
  </conditionalFormatting>
  <conditionalFormatting sqref="I6">
    <cfRule type="top10" dxfId="141" priority="4" rank="1"/>
  </conditionalFormatting>
  <conditionalFormatting sqref="I2:J2">
    <cfRule type="cellIs" dxfId="140" priority="13" operator="greaterThanOrEqual">
      <formula>200</formula>
    </cfRule>
  </conditionalFormatting>
  <conditionalFormatting sqref="J2">
    <cfRule type="top10" dxfId="139" priority="9" rank="1"/>
  </conditionalFormatting>
  <conditionalFormatting sqref="J6">
    <cfRule type="top10" dxfId="138" priority="5" rank="1"/>
  </conditionalFormatting>
  <hyperlinks>
    <hyperlink ref="Q1" location="'National Rankings'!A1" display="Back to Ranking" xr:uid="{C688C7A3-2A2E-423B-8BE2-9304AE6C31E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72DAE11-7EBC-48D5-AA69-EF78FB771A7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20C00-A57B-4450-9132-AE1438659DA0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271</v>
      </c>
      <c r="C2" s="14">
        <v>45192</v>
      </c>
      <c r="D2" s="15" t="s">
        <v>64</v>
      </c>
      <c r="E2" s="16">
        <v>197</v>
      </c>
      <c r="F2" s="16">
        <v>194</v>
      </c>
      <c r="G2" s="16">
        <v>198</v>
      </c>
      <c r="H2" s="16">
        <v>195</v>
      </c>
      <c r="I2" s="16">
        <v>199</v>
      </c>
      <c r="J2" s="16">
        <v>195</v>
      </c>
      <c r="K2" s="19">
        <v>6</v>
      </c>
      <c r="L2" s="19">
        <v>1178</v>
      </c>
      <c r="M2" s="20">
        <v>196.33333333333334</v>
      </c>
      <c r="N2" s="21">
        <v>4</v>
      </c>
      <c r="O2" s="22">
        <v>200.33333333333334</v>
      </c>
    </row>
    <row r="3" spans="1:17" x14ac:dyDescent="0.25">
      <c r="A3" s="12" t="s">
        <v>28</v>
      </c>
      <c r="B3" s="13" t="s">
        <v>271</v>
      </c>
      <c r="C3" s="14">
        <v>45227</v>
      </c>
      <c r="D3" s="15" t="s">
        <v>64</v>
      </c>
      <c r="E3" s="16">
        <v>196</v>
      </c>
      <c r="F3" s="16">
        <v>193</v>
      </c>
      <c r="G3" s="16">
        <v>192</v>
      </c>
      <c r="H3" s="16">
        <v>195</v>
      </c>
      <c r="I3" s="16"/>
      <c r="J3" s="16"/>
      <c r="K3" s="19">
        <v>4</v>
      </c>
      <c r="L3" s="19">
        <v>776</v>
      </c>
      <c r="M3" s="20">
        <v>194</v>
      </c>
      <c r="N3" s="21">
        <v>2</v>
      </c>
      <c r="O3" s="22">
        <v>196</v>
      </c>
    </row>
    <row r="5" spans="1:17" x14ac:dyDescent="0.25">
      <c r="K5" s="8">
        <f>SUM(K2:K4)</f>
        <v>10</v>
      </c>
      <c r="L5" s="8">
        <f>SUM(L2:L4)</f>
        <v>1954</v>
      </c>
      <c r="M5" s="7">
        <f>SUM(L5/K5)</f>
        <v>195.4</v>
      </c>
      <c r="N5" s="8">
        <f>SUM(N2:N4)</f>
        <v>6</v>
      </c>
      <c r="O5" s="11">
        <f>SUM(M5+N5)</f>
        <v>201.4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3:J3 B3:C3" name="Range1_86"/>
    <protectedRange algorithmName="SHA-512" hashValue="ON39YdpmFHfN9f47KpiRvqrKx0V9+erV1CNkpWzYhW/Qyc6aT8rEyCrvauWSYGZK2ia3o7vd3akF07acHAFpOA==" saltValue="yVW9XmDwTqEnmpSGai0KYg==" spinCount="100000" sqref="D3" name="Range1_1_40"/>
    <protectedRange algorithmName="SHA-512" hashValue="ON39YdpmFHfN9f47KpiRvqrKx0V9+erV1CNkpWzYhW/Qyc6aT8rEyCrvauWSYGZK2ia3o7vd3akF07acHAFpOA==" saltValue="yVW9XmDwTqEnmpSGai0KYg==" spinCount="100000" sqref="E3:H3" name="Range1_3_22"/>
  </protectedRanges>
  <hyperlinks>
    <hyperlink ref="Q1" location="'National Rankings'!A1" display="Back to Ranking" xr:uid="{76EDB987-8ABA-4863-AFEF-FC4B32CC897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EB2F775-7015-404D-832F-FF747F0160F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DE976-4091-4A71-BF11-6A4C27F197B4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244</v>
      </c>
      <c r="C2" s="14">
        <v>45150</v>
      </c>
      <c r="D2" s="15" t="s">
        <v>50</v>
      </c>
      <c r="E2" s="44">
        <v>198</v>
      </c>
      <c r="F2" s="44">
        <v>197</v>
      </c>
      <c r="G2" s="44">
        <v>197</v>
      </c>
      <c r="H2" s="44">
        <v>198</v>
      </c>
      <c r="I2" s="88">
        <v>198</v>
      </c>
      <c r="J2" s="88">
        <v>198</v>
      </c>
      <c r="K2" s="19">
        <v>6</v>
      </c>
      <c r="L2" s="19">
        <v>1186.001</v>
      </c>
      <c r="M2" s="20">
        <v>197.66683333333333</v>
      </c>
      <c r="N2" s="21">
        <v>4</v>
      </c>
      <c r="O2" s="22">
        <v>201.66683333333333</v>
      </c>
    </row>
    <row r="3" spans="1:17" x14ac:dyDescent="0.25">
      <c r="A3" s="12" t="s">
        <v>27</v>
      </c>
      <c r="B3" s="13" t="s">
        <v>244</v>
      </c>
      <c r="C3" s="14">
        <v>45227</v>
      </c>
      <c r="D3" s="15" t="s">
        <v>64</v>
      </c>
      <c r="E3" s="16">
        <v>199</v>
      </c>
      <c r="F3" s="16">
        <v>198</v>
      </c>
      <c r="G3" s="16">
        <v>197</v>
      </c>
      <c r="H3" s="16">
        <v>197</v>
      </c>
      <c r="I3" s="16"/>
      <c r="J3" s="16"/>
      <c r="K3" s="19">
        <v>4</v>
      </c>
      <c r="L3" s="19">
        <v>791</v>
      </c>
      <c r="M3" s="20">
        <v>197.75</v>
      </c>
      <c r="N3" s="21">
        <v>4</v>
      </c>
      <c r="O3" s="22">
        <v>201.75</v>
      </c>
    </row>
    <row r="5" spans="1:17" x14ac:dyDescent="0.25">
      <c r="K5" s="8">
        <f>SUM(K2:K4)</f>
        <v>10</v>
      </c>
      <c r="L5" s="8">
        <f>SUM(L2:L4)</f>
        <v>1977.001</v>
      </c>
      <c r="M5" s="7">
        <f>SUM(L5/K5)</f>
        <v>197.70009999999999</v>
      </c>
      <c r="N5" s="8">
        <f>SUM(N2:N4)</f>
        <v>8</v>
      </c>
      <c r="O5" s="11">
        <f>SUM(M5+N5)</f>
        <v>205.70009999999999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8CE350C2-1EE2-477C-B794-1804B4C58CA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12851F-1BDF-4188-98A1-DE62DC6DAC4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B31FD-571F-42DC-A0D8-FAA6BABC69F1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201</v>
      </c>
      <c r="C2" s="14">
        <v>45087</v>
      </c>
      <c r="D2" s="15" t="s">
        <v>70</v>
      </c>
      <c r="E2" s="16">
        <v>187</v>
      </c>
      <c r="F2" s="16">
        <v>191</v>
      </c>
      <c r="G2" s="16">
        <v>187</v>
      </c>
      <c r="H2" s="16">
        <v>192</v>
      </c>
      <c r="I2" s="16"/>
      <c r="J2" s="16"/>
      <c r="K2" s="19">
        <v>4</v>
      </c>
      <c r="L2" s="19">
        <v>757</v>
      </c>
      <c r="M2" s="20">
        <v>189.25</v>
      </c>
      <c r="N2" s="21">
        <v>2</v>
      </c>
      <c r="O2" s="22">
        <v>191.25</v>
      </c>
    </row>
    <row r="4" spans="1:17" x14ac:dyDescent="0.25">
      <c r="K4" s="8">
        <f>SUM(K2:K3)</f>
        <v>4</v>
      </c>
      <c r="L4" s="8">
        <f>SUM(L2:L3)</f>
        <v>757</v>
      </c>
      <c r="M4" s="11">
        <f>SUM(L4/K4)</f>
        <v>189.25</v>
      </c>
      <c r="N4" s="8">
        <f>SUM(N2:N3)</f>
        <v>2</v>
      </c>
      <c r="O4" s="11">
        <f>SUM(M4+N4)</f>
        <v>191.25</v>
      </c>
    </row>
  </sheetData>
  <hyperlinks>
    <hyperlink ref="Q1" location="'National Rankings'!A1" display="Back to Ranking" xr:uid="{E553651A-130B-44ED-AA27-1369494B3162}"/>
  </hyperlink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C2B3E-7B44-4950-A88C-F8183BCA2365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272</v>
      </c>
      <c r="C2" s="14">
        <v>45206</v>
      </c>
      <c r="D2" s="15" t="s">
        <v>35</v>
      </c>
      <c r="E2" s="16">
        <v>192</v>
      </c>
      <c r="F2" s="16">
        <v>194</v>
      </c>
      <c r="G2" s="16">
        <v>193</v>
      </c>
      <c r="H2" s="16">
        <v>194</v>
      </c>
      <c r="I2" s="16"/>
      <c r="J2" s="16"/>
      <c r="K2" s="19">
        <v>4</v>
      </c>
      <c r="L2" s="19">
        <v>773</v>
      </c>
      <c r="M2" s="20">
        <v>193.25</v>
      </c>
      <c r="N2" s="21">
        <v>2</v>
      </c>
      <c r="O2" s="22">
        <v>195.25</v>
      </c>
    </row>
    <row r="3" spans="1:17" x14ac:dyDescent="0.25">
      <c r="A3" s="12" t="s">
        <v>28</v>
      </c>
      <c r="B3" s="13" t="s">
        <v>272</v>
      </c>
      <c r="C3" s="14">
        <v>45220</v>
      </c>
      <c r="D3" s="15" t="s">
        <v>70</v>
      </c>
      <c r="E3" s="16">
        <v>196</v>
      </c>
      <c r="F3" s="16">
        <v>195</v>
      </c>
      <c r="G3" s="16">
        <v>194</v>
      </c>
      <c r="H3" s="16">
        <v>194</v>
      </c>
      <c r="I3" s="16">
        <v>191</v>
      </c>
      <c r="J3" s="16">
        <v>196</v>
      </c>
      <c r="K3" s="19">
        <v>6</v>
      </c>
      <c r="L3" s="19">
        <v>1166</v>
      </c>
      <c r="M3" s="20">
        <v>194.33333333333334</v>
      </c>
      <c r="N3" s="21">
        <v>4</v>
      </c>
      <c r="O3" s="22">
        <v>198.33333333333334</v>
      </c>
    </row>
    <row r="5" spans="1:17" x14ac:dyDescent="0.25">
      <c r="K5" s="8">
        <f>SUM(K2:K4)</f>
        <v>10</v>
      </c>
      <c r="L5" s="8">
        <f>SUM(L2:L4)</f>
        <v>1939</v>
      </c>
      <c r="M5" s="7">
        <f>SUM(L5/K5)</f>
        <v>193.9</v>
      </c>
      <c r="N5" s="8">
        <f>SUM(N2:N4)</f>
        <v>6</v>
      </c>
      <c r="O5" s="11">
        <f>SUM(M5+N5)</f>
        <v>199.9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3:C3" name="Range1_15"/>
    <protectedRange algorithmName="SHA-512" hashValue="ON39YdpmFHfN9f47KpiRvqrKx0V9+erV1CNkpWzYhW/Qyc6aT8rEyCrvauWSYGZK2ia3o7vd3akF07acHAFpOA==" saltValue="yVW9XmDwTqEnmpSGai0KYg==" spinCount="100000" sqref="D3" name="Range1_1_10"/>
    <protectedRange algorithmName="SHA-512" hashValue="ON39YdpmFHfN9f47KpiRvqrKx0V9+erV1CNkpWzYhW/Qyc6aT8rEyCrvauWSYGZK2ia3o7vd3akF07acHAFpOA==" saltValue="yVW9XmDwTqEnmpSGai0KYg==" spinCount="100000" sqref="E3:J3" name="Range1_3_5"/>
  </protectedRanges>
  <hyperlinks>
    <hyperlink ref="Q1" location="'National Rankings'!A1" display="Back to Ranking" xr:uid="{0BC7C3FE-94A5-4646-A3A6-F7C1C8AC105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9795A60-B145-49F2-BB20-AED665B67C0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5093F-4D02-44E0-8484-F0A1E7836337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273</v>
      </c>
      <c r="C2" s="14">
        <v>45206</v>
      </c>
      <c r="D2" s="15" t="s">
        <v>35</v>
      </c>
      <c r="E2" s="16">
        <v>189</v>
      </c>
      <c r="F2" s="16">
        <v>192</v>
      </c>
      <c r="G2" s="16">
        <v>188</v>
      </c>
      <c r="H2" s="16">
        <v>186</v>
      </c>
      <c r="I2" s="16"/>
      <c r="J2" s="16"/>
      <c r="K2" s="19">
        <v>4</v>
      </c>
      <c r="L2" s="19">
        <v>755</v>
      </c>
      <c r="M2" s="20">
        <v>188.75</v>
      </c>
      <c r="N2" s="21">
        <v>2</v>
      </c>
      <c r="O2" s="22">
        <v>190.75</v>
      </c>
    </row>
    <row r="3" spans="1:17" x14ac:dyDescent="0.25">
      <c r="A3" s="12" t="s">
        <v>28</v>
      </c>
      <c r="B3" s="13" t="s">
        <v>273</v>
      </c>
      <c r="C3" s="14">
        <v>45234</v>
      </c>
      <c r="D3" s="15" t="s">
        <v>35</v>
      </c>
      <c r="E3" s="16">
        <v>198</v>
      </c>
      <c r="F3" s="16">
        <v>194</v>
      </c>
      <c r="G3" s="16">
        <v>194</v>
      </c>
      <c r="H3" s="16">
        <v>196</v>
      </c>
      <c r="I3" s="16"/>
      <c r="J3" s="16"/>
      <c r="K3" s="19">
        <v>4</v>
      </c>
      <c r="L3" s="19">
        <v>782</v>
      </c>
      <c r="M3" s="20">
        <v>195.5</v>
      </c>
      <c r="N3" s="21">
        <v>2</v>
      </c>
      <c r="O3" s="22">
        <v>197.5</v>
      </c>
    </row>
    <row r="5" spans="1:17" x14ac:dyDescent="0.25">
      <c r="K5" s="8">
        <f>SUM(K2:K4)</f>
        <v>8</v>
      </c>
      <c r="L5" s="8">
        <f>SUM(L2:L4)</f>
        <v>1537</v>
      </c>
      <c r="M5" s="7">
        <f>SUM(L5/K5)</f>
        <v>192.125</v>
      </c>
      <c r="N5" s="8">
        <f>SUM(N2:N4)</f>
        <v>4</v>
      </c>
      <c r="O5" s="11">
        <f>SUM(M5+N5)</f>
        <v>196.125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3:J3 B3:C3" name="Range1_86"/>
    <protectedRange algorithmName="SHA-512" hashValue="ON39YdpmFHfN9f47KpiRvqrKx0V9+erV1CNkpWzYhW/Qyc6aT8rEyCrvauWSYGZK2ia3o7vd3akF07acHAFpOA==" saltValue="yVW9XmDwTqEnmpSGai0KYg==" spinCount="100000" sqref="D3" name="Range1_1_40"/>
    <protectedRange algorithmName="SHA-512" hashValue="ON39YdpmFHfN9f47KpiRvqrKx0V9+erV1CNkpWzYhW/Qyc6aT8rEyCrvauWSYGZK2ia3o7vd3akF07acHAFpOA==" saltValue="yVW9XmDwTqEnmpSGai0KYg==" spinCount="100000" sqref="E3:H3" name="Range1_3_22"/>
  </protectedRanges>
  <hyperlinks>
    <hyperlink ref="Q1" location="'National Rankings'!A1" display="Back to Ranking" xr:uid="{B1490512-7599-44F5-9E5C-519719E6EDC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5382E6-8DBE-48EB-84DA-5C963F0093D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53DD7-9645-4399-9855-D640797011E4}">
  <dimension ref="A1:Q5"/>
  <sheetViews>
    <sheetView workbookViewId="0">
      <selection activeCell="K6" sqref="K6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34" t="s">
        <v>186</v>
      </c>
      <c r="C2" s="75">
        <v>45069</v>
      </c>
      <c r="D2" s="76" t="s">
        <v>146</v>
      </c>
      <c r="E2" s="64">
        <v>198</v>
      </c>
      <c r="F2" s="81">
        <v>200</v>
      </c>
      <c r="G2" s="64">
        <v>198.00200000000001</v>
      </c>
      <c r="H2" s="64"/>
      <c r="I2" s="64"/>
      <c r="J2" s="64"/>
      <c r="K2" s="77">
        <v>3</v>
      </c>
      <c r="L2" s="77">
        <v>596.00199999999995</v>
      </c>
      <c r="M2" s="78">
        <v>198.66733333333332</v>
      </c>
      <c r="N2" s="79">
        <v>4</v>
      </c>
      <c r="O2" s="80">
        <v>202.66733333333332</v>
      </c>
    </row>
    <row r="3" spans="1:17" x14ac:dyDescent="0.25">
      <c r="A3" s="12" t="s">
        <v>28</v>
      </c>
      <c r="B3" s="13" t="s">
        <v>186</v>
      </c>
      <c r="C3" s="14">
        <v>45171</v>
      </c>
      <c r="D3" s="15" t="s">
        <v>138</v>
      </c>
      <c r="E3" s="16">
        <v>197</v>
      </c>
      <c r="F3" s="16">
        <v>196</v>
      </c>
      <c r="G3" s="16">
        <v>198</v>
      </c>
      <c r="H3" s="16">
        <v>192</v>
      </c>
      <c r="I3" s="45">
        <v>200</v>
      </c>
      <c r="J3" s="45">
        <v>200.001</v>
      </c>
      <c r="K3" s="19">
        <v>6</v>
      </c>
      <c r="L3" s="19">
        <v>1183.001</v>
      </c>
      <c r="M3" s="20">
        <v>197.16683333333333</v>
      </c>
      <c r="N3" s="21">
        <v>8</v>
      </c>
      <c r="O3" s="22">
        <v>205.16683333333333</v>
      </c>
    </row>
    <row r="5" spans="1:17" x14ac:dyDescent="0.25">
      <c r="K5" s="8">
        <f>SUM(K2:K4)</f>
        <v>9</v>
      </c>
      <c r="L5" s="8">
        <f>SUM(L2:L4)</f>
        <v>1779.0029999999999</v>
      </c>
      <c r="M5" s="11">
        <f>SUM(L5/K5)</f>
        <v>197.667</v>
      </c>
      <c r="N5" s="8">
        <f>SUM(N2:N4)</f>
        <v>12</v>
      </c>
      <c r="O5" s="11">
        <f>SUM(M5+N5)</f>
        <v>209.667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6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H2:J2" name="Range1_3_11"/>
    <protectedRange algorithmName="SHA-512" hashValue="ON39YdpmFHfN9f47KpiRvqrKx0V9+erV1CNkpWzYhW/Qyc6aT8rEyCrvauWSYGZK2ia3o7vd3akF07acHAFpOA==" saltValue="yVW9XmDwTqEnmpSGai0KYg==" spinCount="100000" sqref="B2" name="Range1_2_1"/>
    <protectedRange algorithmName="SHA-512" hashValue="ON39YdpmFHfN9f47KpiRvqrKx0V9+erV1CNkpWzYhW/Qyc6aT8rEyCrvauWSYGZK2ia3o7vd3akF07acHAFpOA==" saltValue="yVW9XmDwTqEnmpSGai0KYg==" spinCount="100000" sqref="E2:G2" name="Range1_3_1_1"/>
    <protectedRange algorithmName="SHA-512" hashValue="ON39YdpmFHfN9f47KpiRvqrKx0V9+erV1CNkpWzYhW/Qyc6aT8rEyCrvauWSYGZK2ia3o7vd3akF07acHAFpOA==" saltValue="yVW9XmDwTqEnmpSGai0KYg==" spinCount="100000" sqref="I3:J3 B3:C3" name="Range1_69"/>
    <protectedRange algorithmName="SHA-512" hashValue="ON39YdpmFHfN9f47KpiRvqrKx0V9+erV1CNkpWzYhW/Qyc6aT8rEyCrvauWSYGZK2ia3o7vd3akF07acHAFpOA==" saltValue="yVW9XmDwTqEnmpSGai0KYg==" spinCount="100000" sqref="D3" name="Range1_1_33"/>
    <protectedRange algorithmName="SHA-512" hashValue="ON39YdpmFHfN9f47KpiRvqrKx0V9+erV1CNkpWzYhW/Qyc6aT8rEyCrvauWSYGZK2ia3o7vd3akF07acHAFpOA==" saltValue="yVW9XmDwTqEnmpSGai0KYg==" spinCount="100000" sqref="E3:H3" name="Range1_3_19"/>
  </protectedRanges>
  <conditionalFormatting sqref="H2">
    <cfRule type="top10" dxfId="137" priority="8" rank="1"/>
  </conditionalFormatting>
  <conditionalFormatting sqref="H2:J2">
    <cfRule type="cellIs" dxfId="136" priority="2" operator="greaterThanOrEqual">
      <formula>200</formula>
    </cfRule>
  </conditionalFormatting>
  <conditionalFormatting sqref="I2">
    <cfRule type="top10" dxfId="135" priority="7" rank="1"/>
  </conditionalFormatting>
  <conditionalFormatting sqref="J2">
    <cfRule type="top10" dxfId="134" priority="6" rank="1"/>
  </conditionalFormatting>
  <hyperlinks>
    <hyperlink ref="Q1" location="'National Rankings'!A1" display="Back to Ranking" xr:uid="{B47BBE07-04C7-4818-9835-C5CC7E2F85FA}"/>
  </hyperlink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684EB-1E91-46B8-B9FD-6A1389A19025}">
  <dimension ref="A1:Q21"/>
  <sheetViews>
    <sheetView workbookViewId="0">
      <selection activeCell="K22" sqref="K22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82"/>
    <col min="15" max="15" width="9.140625" style="8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142</v>
      </c>
      <c r="C2" s="14">
        <v>45055</v>
      </c>
      <c r="D2" s="15" t="s">
        <v>138</v>
      </c>
      <c r="E2" s="16">
        <v>191</v>
      </c>
      <c r="F2" s="16">
        <v>198</v>
      </c>
      <c r="G2" s="16">
        <v>194</v>
      </c>
      <c r="H2" s="16"/>
      <c r="I2" s="16"/>
      <c r="J2" s="16"/>
      <c r="K2" s="19">
        <v>3</v>
      </c>
      <c r="L2" s="19">
        <v>583</v>
      </c>
      <c r="M2" s="20">
        <v>194.33333333333334</v>
      </c>
      <c r="N2" s="21">
        <v>5</v>
      </c>
      <c r="O2" s="22">
        <v>199.33333333333334</v>
      </c>
    </row>
    <row r="3" spans="1:17" x14ac:dyDescent="0.25">
      <c r="A3" s="12" t="s">
        <v>28</v>
      </c>
      <c r="B3" s="13" t="s">
        <v>142</v>
      </c>
      <c r="C3" s="14">
        <v>45059</v>
      </c>
      <c r="D3" s="15" t="s">
        <v>146</v>
      </c>
      <c r="E3" s="16">
        <v>192</v>
      </c>
      <c r="F3" s="16">
        <v>193</v>
      </c>
      <c r="G3" s="16">
        <v>196</v>
      </c>
      <c r="H3" s="16">
        <v>195</v>
      </c>
      <c r="I3" s="16">
        <v>198</v>
      </c>
      <c r="J3" s="16"/>
      <c r="K3" s="19">
        <v>5</v>
      </c>
      <c r="L3" s="19">
        <v>974</v>
      </c>
      <c r="M3" s="20">
        <v>194.8</v>
      </c>
      <c r="N3" s="21">
        <v>6</v>
      </c>
      <c r="O3" s="22">
        <v>200.8</v>
      </c>
    </row>
    <row r="4" spans="1:17" x14ac:dyDescent="0.25">
      <c r="A4" s="12" t="s">
        <v>41</v>
      </c>
      <c r="B4" s="13" t="s">
        <v>142</v>
      </c>
      <c r="C4" s="14">
        <v>45069</v>
      </c>
      <c r="D4" s="15" t="s">
        <v>146</v>
      </c>
      <c r="E4" s="16">
        <v>198</v>
      </c>
      <c r="F4" s="16">
        <v>196</v>
      </c>
      <c r="G4" s="16">
        <v>195</v>
      </c>
      <c r="H4" s="16"/>
      <c r="I4" s="16"/>
      <c r="J4" s="16"/>
      <c r="K4" s="19">
        <v>3</v>
      </c>
      <c r="L4" s="19">
        <v>589</v>
      </c>
      <c r="M4" s="20">
        <v>196.33333333333334</v>
      </c>
      <c r="N4" s="21">
        <v>2</v>
      </c>
      <c r="O4" s="22">
        <v>198.33333333333334</v>
      </c>
    </row>
    <row r="5" spans="1:17" x14ac:dyDescent="0.25">
      <c r="A5" s="12" t="s">
        <v>41</v>
      </c>
      <c r="B5" s="34" t="s">
        <v>142</v>
      </c>
      <c r="C5" s="75">
        <v>45083</v>
      </c>
      <c r="D5" s="76" t="s">
        <v>146</v>
      </c>
      <c r="E5" s="16">
        <v>195</v>
      </c>
      <c r="F5" s="16">
        <v>193</v>
      </c>
      <c r="G5" s="16">
        <v>197</v>
      </c>
      <c r="H5" s="16"/>
      <c r="I5" s="16"/>
      <c r="J5" s="16"/>
      <c r="K5" s="77">
        <v>3</v>
      </c>
      <c r="L5" s="77">
        <v>585</v>
      </c>
      <c r="M5" s="78">
        <v>195</v>
      </c>
      <c r="N5" s="79">
        <v>2</v>
      </c>
      <c r="O5" s="80">
        <v>197</v>
      </c>
    </row>
    <row r="6" spans="1:17" x14ac:dyDescent="0.25">
      <c r="A6" s="12" t="s">
        <v>41</v>
      </c>
      <c r="B6" s="34" t="s">
        <v>142</v>
      </c>
      <c r="C6" s="14">
        <v>45087</v>
      </c>
      <c r="D6" s="15" t="s">
        <v>146</v>
      </c>
      <c r="E6" s="16">
        <v>192</v>
      </c>
      <c r="F6" s="16">
        <v>194</v>
      </c>
      <c r="G6" s="16">
        <v>189</v>
      </c>
      <c r="H6" s="16">
        <v>191</v>
      </c>
      <c r="I6" s="16">
        <v>191</v>
      </c>
      <c r="J6" s="16">
        <v>190</v>
      </c>
      <c r="K6" s="19">
        <v>6</v>
      </c>
      <c r="L6" s="19">
        <v>1147</v>
      </c>
      <c r="M6" s="20">
        <v>191.16666666666666</v>
      </c>
      <c r="N6" s="21">
        <v>10</v>
      </c>
      <c r="O6" s="22">
        <v>201.16666666666666</v>
      </c>
    </row>
    <row r="7" spans="1:17" x14ac:dyDescent="0.25">
      <c r="A7" s="12" t="s">
        <v>41</v>
      </c>
      <c r="B7" s="34" t="s">
        <v>142</v>
      </c>
      <c r="C7" s="75">
        <v>45097</v>
      </c>
      <c r="D7" s="76" t="s">
        <v>146</v>
      </c>
      <c r="E7" s="16">
        <v>192</v>
      </c>
      <c r="F7" s="16">
        <v>191</v>
      </c>
      <c r="G7" s="16">
        <v>196</v>
      </c>
      <c r="H7" s="16"/>
      <c r="I7" s="16"/>
      <c r="J7" s="16"/>
      <c r="K7" s="77">
        <v>3</v>
      </c>
      <c r="L7" s="77">
        <v>579</v>
      </c>
      <c r="M7" s="78">
        <v>193</v>
      </c>
      <c r="N7" s="79">
        <v>6</v>
      </c>
      <c r="O7" s="80">
        <v>199</v>
      </c>
    </row>
    <row r="8" spans="1:17" x14ac:dyDescent="0.25">
      <c r="A8" s="63" t="s">
        <v>41</v>
      </c>
      <c r="B8" s="13" t="s">
        <v>142</v>
      </c>
      <c r="C8" s="14">
        <v>45111</v>
      </c>
      <c r="D8" s="15" t="s">
        <v>146</v>
      </c>
      <c r="E8" s="16">
        <v>193</v>
      </c>
      <c r="F8" s="16">
        <v>196</v>
      </c>
      <c r="G8" s="16">
        <v>198</v>
      </c>
      <c r="H8" s="16">
        <v>194</v>
      </c>
      <c r="I8" s="16"/>
      <c r="J8" s="16"/>
      <c r="K8" s="19">
        <v>4</v>
      </c>
      <c r="L8" s="19">
        <v>781</v>
      </c>
      <c r="M8" s="20">
        <v>195.25</v>
      </c>
      <c r="N8" s="21">
        <v>6</v>
      </c>
      <c r="O8" s="22">
        <v>201.25</v>
      </c>
    </row>
    <row r="9" spans="1:17" x14ac:dyDescent="0.25">
      <c r="A9" s="12" t="s">
        <v>41</v>
      </c>
      <c r="B9" s="13" t="s">
        <v>142</v>
      </c>
      <c r="C9" s="14">
        <v>45115</v>
      </c>
      <c r="D9" s="15" t="s">
        <v>146</v>
      </c>
      <c r="E9" s="16">
        <v>198</v>
      </c>
      <c r="F9" s="16">
        <v>197</v>
      </c>
      <c r="G9" s="16">
        <v>198</v>
      </c>
      <c r="H9" s="16">
        <v>197</v>
      </c>
      <c r="I9" s="16">
        <v>193</v>
      </c>
      <c r="J9" s="16">
        <v>197</v>
      </c>
      <c r="K9" s="19">
        <v>6</v>
      </c>
      <c r="L9" s="19">
        <v>1180</v>
      </c>
      <c r="M9" s="20">
        <v>196.66666666666666</v>
      </c>
      <c r="N9" s="21">
        <v>4</v>
      </c>
      <c r="O9" s="22">
        <v>200.66666666666666</v>
      </c>
    </row>
    <row r="10" spans="1:17" x14ac:dyDescent="0.25">
      <c r="A10" s="12" t="s">
        <v>41</v>
      </c>
      <c r="B10" s="13" t="s">
        <v>142</v>
      </c>
      <c r="C10" s="14">
        <v>45118</v>
      </c>
      <c r="D10" s="15" t="s">
        <v>146</v>
      </c>
      <c r="E10" s="16">
        <v>196</v>
      </c>
      <c r="F10" s="16">
        <v>197</v>
      </c>
      <c r="G10" s="16">
        <v>194</v>
      </c>
      <c r="H10" s="16"/>
      <c r="I10" s="16"/>
      <c r="J10" s="16"/>
      <c r="K10" s="19">
        <v>3</v>
      </c>
      <c r="L10" s="19">
        <v>587</v>
      </c>
      <c r="M10" s="20">
        <v>195.66666666666666</v>
      </c>
      <c r="N10" s="21">
        <v>2</v>
      </c>
      <c r="O10" s="22">
        <v>197.66666666666666</v>
      </c>
    </row>
    <row r="11" spans="1:17" x14ac:dyDescent="0.25">
      <c r="A11" s="12" t="s">
        <v>41</v>
      </c>
      <c r="B11" s="13" t="s">
        <v>142</v>
      </c>
      <c r="C11" s="14">
        <v>45132</v>
      </c>
      <c r="D11" s="15" t="s">
        <v>146</v>
      </c>
      <c r="E11" s="16">
        <v>194</v>
      </c>
      <c r="F11" s="16">
        <v>195</v>
      </c>
      <c r="G11" s="16">
        <v>192</v>
      </c>
      <c r="H11" s="16"/>
      <c r="I11" s="16"/>
      <c r="J11" s="16"/>
      <c r="K11" s="19">
        <v>3</v>
      </c>
      <c r="L11" s="19">
        <v>581</v>
      </c>
      <c r="M11" s="20">
        <v>193.66666666666666</v>
      </c>
      <c r="N11" s="21">
        <v>2</v>
      </c>
      <c r="O11" s="22">
        <v>195.66666666666666</v>
      </c>
    </row>
    <row r="12" spans="1:17" x14ac:dyDescent="0.25">
      <c r="A12" s="12" t="s">
        <v>41</v>
      </c>
      <c r="B12" s="13" t="s">
        <v>142</v>
      </c>
      <c r="C12" s="14">
        <v>45139</v>
      </c>
      <c r="D12" s="15" t="s">
        <v>146</v>
      </c>
      <c r="E12" s="16">
        <v>192</v>
      </c>
      <c r="F12" s="16">
        <v>198.001</v>
      </c>
      <c r="G12" s="16">
        <v>196</v>
      </c>
      <c r="H12" s="16"/>
      <c r="I12" s="16"/>
      <c r="J12" s="16"/>
      <c r="K12" s="19">
        <v>3</v>
      </c>
      <c r="L12" s="19">
        <v>586.00099999999998</v>
      </c>
      <c r="M12" s="20">
        <v>195.33366666666666</v>
      </c>
      <c r="N12" s="21">
        <v>7</v>
      </c>
      <c r="O12" s="22">
        <v>202.33366666666666</v>
      </c>
    </row>
    <row r="13" spans="1:17" x14ac:dyDescent="0.25">
      <c r="A13" s="12" t="s">
        <v>28</v>
      </c>
      <c r="B13" s="13" t="s">
        <v>142</v>
      </c>
      <c r="C13" s="14">
        <v>45150</v>
      </c>
      <c r="D13" s="15" t="s">
        <v>146</v>
      </c>
      <c r="E13" s="16">
        <v>193</v>
      </c>
      <c r="F13" s="16">
        <v>197.00200000000001</v>
      </c>
      <c r="G13" s="16">
        <v>193</v>
      </c>
      <c r="H13" s="16">
        <v>198.001</v>
      </c>
      <c r="I13" s="16">
        <v>196</v>
      </c>
      <c r="J13" s="16"/>
      <c r="K13" s="19">
        <v>5</v>
      </c>
      <c r="L13" s="19">
        <v>977.00299999999993</v>
      </c>
      <c r="M13" s="20">
        <v>195.4006</v>
      </c>
      <c r="N13" s="21">
        <v>7</v>
      </c>
      <c r="O13" s="22">
        <v>202.4006</v>
      </c>
    </row>
    <row r="14" spans="1:17" x14ac:dyDescent="0.25">
      <c r="A14" s="12" t="s">
        <v>41</v>
      </c>
      <c r="B14" s="13" t="s">
        <v>142</v>
      </c>
      <c r="C14" s="14">
        <v>45153</v>
      </c>
      <c r="D14" s="15" t="s">
        <v>146</v>
      </c>
      <c r="E14" s="16">
        <v>196</v>
      </c>
      <c r="F14" s="16">
        <v>188</v>
      </c>
      <c r="G14" s="16">
        <v>195</v>
      </c>
      <c r="H14" s="16"/>
      <c r="I14" s="16"/>
      <c r="J14" s="16"/>
      <c r="K14" s="19">
        <v>3</v>
      </c>
      <c r="L14" s="19">
        <v>579</v>
      </c>
      <c r="M14" s="20">
        <v>193</v>
      </c>
      <c r="N14" s="21">
        <v>6</v>
      </c>
      <c r="O14" s="22">
        <v>199</v>
      </c>
    </row>
    <row r="15" spans="1:17" x14ac:dyDescent="0.25">
      <c r="A15" s="12" t="s">
        <v>28</v>
      </c>
      <c r="B15" s="13" t="s">
        <v>142</v>
      </c>
      <c r="C15" s="14">
        <v>45167</v>
      </c>
      <c r="D15" s="15" t="s">
        <v>146</v>
      </c>
      <c r="E15" s="16">
        <v>197</v>
      </c>
      <c r="F15" s="16">
        <v>198</v>
      </c>
      <c r="G15" s="16">
        <v>198</v>
      </c>
      <c r="H15" s="16">
        <v>195</v>
      </c>
      <c r="I15" s="16"/>
      <c r="J15" s="16"/>
      <c r="K15" s="19">
        <v>4</v>
      </c>
      <c r="L15" s="19">
        <v>788</v>
      </c>
      <c r="M15" s="20">
        <v>197</v>
      </c>
      <c r="N15" s="21">
        <v>4</v>
      </c>
      <c r="O15" s="22">
        <v>201</v>
      </c>
    </row>
    <row r="16" spans="1:17" x14ac:dyDescent="0.25">
      <c r="A16" s="12" t="s">
        <v>28</v>
      </c>
      <c r="B16" s="13" t="s">
        <v>142</v>
      </c>
      <c r="C16" s="14">
        <v>45171</v>
      </c>
      <c r="D16" s="15" t="s">
        <v>138</v>
      </c>
      <c r="E16" s="45">
        <v>200</v>
      </c>
      <c r="F16" s="16">
        <v>197</v>
      </c>
      <c r="G16" s="45">
        <v>200</v>
      </c>
      <c r="H16" s="16">
        <v>199</v>
      </c>
      <c r="I16" s="16">
        <v>196</v>
      </c>
      <c r="J16" s="16">
        <v>199</v>
      </c>
      <c r="K16" s="19">
        <v>6</v>
      </c>
      <c r="L16" s="19">
        <v>1191</v>
      </c>
      <c r="M16" s="20">
        <v>198.5</v>
      </c>
      <c r="N16" s="21">
        <v>6</v>
      </c>
      <c r="O16" s="22">
        <v>204.5</v>
      </c>
    </row>
    <row r="17" spans="1:15" x14ac:dyDescent="0.25">
      <c r="A17" s="12" t="s">
        <v>28</v>
      </c>
      <c r="B17" s="13" t="s">
        <v>142</v>
      </c>
      <c r="C17" s="14">
        <v>45178</v>
      </c>
      <c r="D17" s="15" t="s">
        <v>146</v>
      </c>
      <c r="E17" s="16">
        <v>197</v>
      </c>
      <c r="F17" s="16">
        <v>197</v>
      </c>
      <c r="G17" s="16">
        <v>195</v>
      </c>
      <c r="H17" s="16">
        <v>195</v>
      </c>
      <c r="I17" s="16">
        <v>199.00200000000001</v>
      </c>
      <c r="J17" s="16">
        <v>195</v>
      </c>
      <c r="K17" s="19">
        <v>6</v>
      </c>
      <c r="L17" s="19">
        <v>1178.002</v>
      </c>
      <c r="M17" s="20">
        <v>196.33366666666666</v>
      </c>
      <c r="N17" s="21">
        <v>8</v>
      </c>
      <c r="O17" s="22">
        <v>204.33366666666666</v>
      </c>
    </row>
    <row r="18" spans="1:15" x14ac:dyDescent="0.25">
      <c r="A18" s="12" t="s">
        <v>41</v>
      </c>
      <c r="B18" s="13" t="s">
        <v>142</v>
      </c>
      <c r="C18" s="14">
        <v>45181</v>
      </c>
      <c r="D18" s="15" t="s">
        <v>146</v>
      </c>
      <c r="E18" s="16">
        <v>199.001</v>
      </c>
      <c r="F18" s="16">
        <v>199</v>
      </c>
      <c r="G18" s="45">
        <v>200</v>
      </c>
      <c r="H18" s="16">
        <v>199.001</v>
      </c>
      <c r="I18" s="16"/>
      <c r="J18" s="16"/>
      <c r="K18" s="19">
        <v>4</v>
      </c>
      <c r="L18" s="19">
        <v>797.00199999999995</v>
      </c>
      <c r="M18" s="20">
        <v>199.25049999999999</v>
      </c>
      <c r="N18" s="21">
        <v>9</v>
      </c>
      <c r="O18" s="22">
        <v>208.25049999999999</v>
      </c>
    </row>
    <row r="19" spans="1:15" x14ac:dyDescent="0.25">
      <c r="A19" s="12" t="s">
        <v>41</v>
      </c>
      <c r="B19" s="13" t="s">
        <v>142</v>
      </c>
      <c r="C19" s="14">
        <v>45195</v>
      </c>
      <c r="D19" s="15" t="s">
        <v>146</v>
      </c>
      <c r="E19" s="16">
        <v>198</v>
      </c>
      <c r="F19" s="16">
        <v>195</v>
      </c>
      <c r="G19" s="16">
        <v>196</v>
      </c>
      <c r="H19" s="16">
        <v>189</v>
      </c>
      <c r="I19" s="16"/>
      <c r="J19" s="16"/>
      <c r="K19" s="19">
        <v>4</v>
      </c>
      <c r="L19" s="19">
        <v>778</v>
      </c>
      <c r="M19" s="20">
        <v>194.5</v>
      </c>
      <c r="N19" s="21">
        <v>6</v>
      </c>
      <c r="O19" s="22">
        <v>200.5</v>
      </c>
    </row>
    <row r="21" spans="1:15" x14ac:dyDescent="0.25">
      <c r="K21" s="8">
        <f>SUM(K2:K20)</f>
        <v>74</v>
      </c>
      <c r="L21" s="8">
        <f>SUM(L2:L20)</f>
        <v>14460.008000000002</v>
      </c>
      <c r="M21" s="11">
        <f>SUM(L21/K21)</f>
        <v>195.40551351351354</v>
      </c>
      <c r="N21" s="8">
        <f>SUM(N2:N20)</f>
        <v>98</v>
      </c>
      <c r="O21" s="11">
        <f>SUM(M21+N21)</f>
        <v>293.40551351351354</v>
      </c>
    </row>
  </sheetData>
  <protectedRanges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I3:J3 B3" name="Range1_8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D4" name="Range1_1_4_1"/>
    <protectedRange algorithmName="SHA-512" hashValue="ON39YdpmFHfN9f47KpiRvqrKx0V9+erV1CNkpWzYhW/Qyc6aT8rEyCrvauWSYGZK2ia3o7vd3akF07acHAFpOA==" saltValue="yVW9XmDwTqEnmpSGai0KYg==" spinCount="100000" sqref="H4:J4" name="Range1_3_11"/>
    <protectedRange algorithmName="SHA-512" hashValue="ON39YdpmFHfN9f47KpiRvqrKx0V9+erV1CNkpWzYhW/Qyc6aT8rEyCrvauWSYGZK2ia3o7vd3akF07acHAFpOA==" saltValue="yVW9XmDwTqEnmpSGai0KYg==" spinCount="100000" sqref="B4" name="Range1_2_1"/>
    <protectedRange algorithmName="SHA-512" hashValue="ON39YdpmFHfN9f47KpiRvqrKx0V9+erV1CNkpWzYhW/Qyc6aT8rEyCrvauWSYGZK2ia3o7vd3akF07acHAFpOA==" saltValue="yVW9XmDwTqEnmpSGai0KYg==" spinCount="100000" sqref="E4:G4" name="Range1_3_1_1"/>
    <protectedRange algorithmName="SHA-512" hashValue="ON39YdpmFHfN9f47KpiRvqrKx0V9+erV1CNkpWzYhW/Qyc6aT8rEyCrvauWSYGZK2ia3o7vd3akF07acHAFpOA==" saltValue="yVW9XmDwTqEnmpSGai0KYg==" spinCount="100000" sqref="C9" name="Range1_49"/>
    <protectedRange algorithmName="SHA-512" hashValue="ON39YdpmFHfN9f47KpiRvqrKx0V9+erV1CNkpWzYhW/Qyc6aT8rEyCrvauWSYGZK2ia3o7vd3akF07acHAFpOA==" saltValue="yVW9XmDwTqEnmpSGai0KYg==" spinCount="100000" sqref="D9" name="Range1_1_18"/>
    <protectedRange algorithmName="SHA-512" hashValue="ON39YdpmFHfN9f47KpiRvqrKx0V9+erV1CNkpWzYhW/Qyc6aT8rEyCrvauWSYGZK2ia3o7vd3akF07acHAFpOA==" saltValue="yVW9XmDwTqEnmpSGai0KYg==" spinCount="100000" sqref="B9" name="Range1_2_2"/>
    <protectedRange algorithmName="SHA-512" hashValue="ON39YdpmFHfN9f47KpiRvqrKx0V9+erV1CNkpWzYhW/Qyc6aT8rEyCrvauWSYGZK2ia3o7vd3akF07acHAFpOA==" saltValue="yVW9XmDwTqEnmpSGai0KYg==" spinCount="100000" sqref="H9:J9" name="Range1_3_2_1"/>
    <protectedRange algorithmName="SHA-512" hashValue="ON39YdpmFHfN9f47KpiRvqrKx0V9+erV1CNkpWzYhW/Qyc6aT8rEyCrvauWSYGZK2ia3o7vd3akF07acHAFpOA==" saltValue="yVW9XmDwTqEnmpSGai0KYg==" spinCount="100000" sqref="E9:G9" name="Range1_3_1_1_1"/>
    <protectedRange algorithmName="SHA-512" hashValue="ON39YdpmFHfN9f47KpiRvqrKx0V9+erV1CNkpWzYhW/Qyc6aT8rEyCrvauWSYGZK2ia3o7vd3akF07acHAFpOA==" saltValue="yVW9XmDwTqEnmpSGai0KYg==" spinCount="100000" sqref="I16:J16 B16:C16" name="Range1_69"/>
    <protectedRange algorithmName="SHA-512" hashValue="ON39YdpmFHfN9f47KpiRvqrKx0V9+erV1CNkpWzYhW/Qyc6aT8rEyCrvauWSYGZK2ia3o7vd3akF07acHAFpOA==" saltValue="yVW9XmDwTqEnmpSGai0KYg==" spinCount="100000" sqref="D15:D16" name="Range1_1_33"/>
    <protectedRange algorithmName="SHA-512" hashValue="ON39YdpmFHfN9f47KpiRvqrKx0V9+erV1CNkpWzYhW/Qyc6aT8rEyCrvauWSYGZK2ia3o7vd3akF07acHAFpOA==" saltValue="yVW9XmDwTqEnmpSGai0KYg==" spinCount="100000" sqref="E16:H16" name="Range1_3_19"/>
  </protectedRanges>
  <hyperlinks>
    <hyperlink ref="Q1" location="'National Rankings'!A1" display="Back to Ranking" xr:uid="{049DCD8C-A5D7-40E8-875C-72BF9651FE46}"/>
  </hyperlink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5EA34-B7F9-4B57-8FB9-4554730ADCB5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251</v>
      </c>
      <c r="C2" s="14">
        <v>45151</v>
      </c>
      <c r="D2" s="15" t="s">
        <v>110</v>
      </c>
      <c r="E2" s="16">
        <v>187</v>
      </c>
      <c r="F2" s="16">
        <v>186</v>
      </c>
      <c r="G2" s="16">
        <v>187</v>
      </c>
      <c r="H2" s="16">
        <v>186</v>
      </c>
      <c r="I2" s="16">
        <v>187</v>
      </c>
      <c r="J2" s="16">
        <v>193</v>
      </c>
      <c r="K2" s="19">
        <v>6</v>
      </c>
      <c r="L2" s="19">
        <v>1126</v>
      </c>
      <c r="M2" s="20">
        <v>187.66666666666666</v>
      </c>
      <c r="N2" s="21">
        <v>4</v>
      </c>
      <c r="O2" s="22">
        <v>191.66666666666666</v>
      </c>
    </row>
    <row r="3" spans="1:17" x14ac:dyDescent="0.25">
      <c r="A3" s="12" t="s">
        <v>41</v>
      </c>
      <c r="B3" s="13" t="s">
        <v>251</v>
      </c>
      <c r="C3" s="14">
        <v>45179</v>
      </c>
      <c r="D3" s="15" t="s">
        <v>110</v>
      </c>
      <c r="E3" s="16">
        <v>194</v>
      </c>
      <c r="F3" s="16">
        <v>191</v>
      </c>
      <c r="G3" s="16">
        <v>196</v>
      </c>
      <c r="H3" s="16">
        <v>190</v>
      </c>
      <c r="I3" s="16">
        <v>193</v>
      </c>
      <c r="J3" s="16">
        <v>195</v>
      </c>
      <c r="K3" s="19">
        <v>6</v>
      </c>
      <c r="L3" s="19">
        <v>1159</v>
      </c>
      <c r="M3" s="20">
        <v>193.16666666666666</v>
      </c>
      <c r="N3" s="21">
        <v>4</v>
      </c>
      <c r="O3" s="22">
        <v>197.16666666666666</v>
      </c>
    </row>
    <row r="4" spans="1:17" x14ac:dyDescent="0.25">
      <c r="A4" s="12" t="s">
        <v>41</v>
      </c>
      <c r="B4" s="13" t="s">
        <v>251</v>
      </c>
      <c r="C4" s="14">
        <v>45242</v>
      </c>
      <c r="D4" s="15" t="s">
        <v>110</v>
      </c>
      <c r="E4" s="16">
        <v>185</v>
      </c>
      <c r="F4" s="16">
        <v>187</v>
      </c>
      <c r="G4" s="16">
        <v>187</v>
      </c>
      <c r="H4" s="16">
        <v>186</v>
      </c>
      <c r="I4" s="16"/>
      <c r="J4" s="16"/>
      <c r="K4" s="19">
        <v>4</v>
      </c>
      <c r="L4" s="19">
        <v>745</v>
      </c>
      <c r="M4" s="20">
        <v>186.25</v>
      </c>
      <c r="N4" s="21">
        <v>3</v>
      </c>
      <c r="O4" s="22">
        <v>189.25</v>
      </c>
    </row>
    <row r="6" spans="1:17" x14ac:dyDescent="0.25">
      <c r="K6" s="8">
        <f>SUM(K2:K5)</f>
        <v>16</v>
      </c>
      <c r="L6" s="8">
        <f>SUM(L2:L5)</f>
        <v>3030</v>
      </c>
      <c r="M6" s="7">
        <f>SUM(L6/K6)</f>
        <v>189.375</v>
      </c>
      <c r="N6" s="8">
        <f>SUM(N2:N5)</f>
        <v>11</v>
      </c>
      <c r="O6" s="11">
        <f>SUM(M6+N6)</f>
        <v>200.375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7"/>
    <protectedRange algorithmName="SHA-512" hashValue="ON39YdpmFHfN9f47KpiRvqrKx0V9+erV1CNkpWzYhW/Qyc6aT8rEyCrvauWSYGZK2ia3o7vd3akF07acHAFpOA==" saltValue="yVW9XmDwTqEnmpSGai0KYg==" spinCount="100000" sqref="D2" name="Range1_1_12"/>
    <protectedRange algorithmName="SHA-512" hashValue="ON39YdpmFHfN9f47KpiRvqrKx0V9+erV1CNkpWzYhW/Qyc6aT8rEyCrvauWSYGZK2ia3o7vd3akF07acHAFpOA==" saltValue="yVW9XmDwTqEnmpSGai0KYg==" spinCount="100000" sqref="E2:H2" name="Range1_3_6"/>
    <protectedRange algorithmName="SHA-512" hashValue="ON39YdpmFHfN9f47KpiRvqrKx0V9+erV1CNkpWzYhW/Qyc6aT8rEyCrvauWSYGZK2ia3o7vd3akF07acHAFpOA==" saltValue="yVW9XmDwTqEnmpSGai0KYg==" spinCount="100000" sqref="I3:J3 I4:J4" name="Range1_21_1"/>
    <protectedRange algorithmName="SHA-512" hashValue="ON39YdpmFHfN9f47KpiRvqrKx0V9+erV1CNkpWzYhW/Qyc6aT8rEyCrvauWSYGZK2ia3o7vd3akF07acHAFpOA==" saltValue="yVW9XmDwTqEnmpSGai0KYg==" spinCount="100000" sqref="E3:H3 E4:H4" name="Range1_3_7_1"/>
  </protectedRanges>
  <hyperlinks>
    <hyperlink ref="Q1" location="'National Rankings'!A1" display="Back to Ranking" xr:uid="{BF65B75A-ACE0-4F5B-BACB-8AE1451D28C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20AB9B6-B59E-48D3-B77E-1A38C07C3BC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83666-571C-44B7-A51D-B95C65D38349}"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34" t="s">
        <v>127</v>
      </c>
      <c r="C2" s="75">
        <v>45052</v>
      </c>
      <c r="D2" s="76" t="s">
        <v>94</v>
      </c>
      <c r="E2" s="64">
        <v>199.0001</v>
      </c>
      <c r="F2" s="64">
        <v>197.00299999999999</v>
      </c>
      <c r="G2" s="64">
        <v>198.00059999999999</v>
      </c>
      <c r="H2" s="64"/>
      <c r="I2" s="64"/>
      <c r="J2" s="64"/>
      <c r="K2" s="77">
        <f>COUNT(E2:J2)</f>
        <v>3</v>
      </c>
      <c r="L2" s="77">
        <f>SUM(E2:J2)</f>
        <v>594.00369999999998</v>
      </c>
      <c r="M2" s="78">
        <f>IFERROR(L2/K2,0)</f>
        <v>198.00123333333332</v>
      </c>
      <c r="N2" s="79">
        <v>5</v>
      </c>
      <c r="O2" s="80">
        <f>SUM(M2+N2)</f>
        <v>203.00123333333332</v>
      </c>
    </row>
    <row r="3" spans="1:17" x14ac:dyDescent="0.25">
      <c r="A3" s="12" t="s">
        <v>41</v>
      </c>
      <c r="B3" s="13" t="s">
        <v>127</v>
      </c>
      <c r="C3" s="14">
        <v>45087</v>
      </c>
      <c r="D3" s="15" t="s">
        <v>94</v>
      </c>
      <c r="E3" s="16">
        <v>198.006</v>
      </c>
      <c r="F3" s="64">
        <v>199.12</v>
      </c>
      <c r="G3" s="64">
        <v>196.006</v>
      </c>
      <c r="H3" s="64"/>
      <c r="I3" s="16"/>
      <c r="J3" s="16"/>
      <c r="K3" s="19">
        <v>3</v>
      </c>
      <c r="L3" s="19">
        <v>593.13199999999995</v>
      </c>
      <c r="M3" s="20">
        <v>197.71066666666664</v>
      </c>
      <c r="N3" s="21">
        <v>7</v>
      </c>
      <c r="O3" s="22">
        <v>204.71066666666664</v>
      </c>
    </row>
    <row r="4" spans="1:17" x14ac:dyDescent="0.25">
      <c r="A4" s="12" t="s">
        <v>41</v>
      </c>
      <c r="B4" s="13" t="s">
        <v>127</v>
      </c>
      <c r="C4" s="14">
        <v>45115</v>
      </c>
      <c r="D4" s="15" t="s">
        <v>94</v>
      </c>
      <c r="E4" s="16">
        <v>196.00049999999999</v>
      </c>
      <c r="F4" s="16">
        <v>195.0001</v>
      </c>
      <c r="G4" s="16">
        <v>198.00059999999999</v>
      </c>
      <c r="H4" s="16"/>
      <c r="I4" s="16"/>
      <c r="J4" s="16"/>
      <c r="K4" s="19">
        <v>3</v>
      </c>
      <c r="L4" s="19">
        <v>589.00119999999993</v>
      </c>
      <c r="M4" s="20">
        <v>196.3337333333333</v>
      </c>
      <c r="N4" s="21">
        <v>2</v>
      </c>
      <c r="O4" s="22">
        <v>198.3337333333333</v>
      </c>
    </row>
    <row r="5" spans="1:17" x14ac:dyDescent="0.25">
      <c r="A5" s="12" t="s">
        <v>28</v>
      </c>
      <c r="B5" s="13" t="s">
        <v>127</v>
      </c>
      <c r="C5" s="14">
        <v>45213</v>
      </c>
      <c r="D5" s="15" t="s">
        <v>94</v>
      </c>
      <c r="E5" s="16">
        <v>199.00149999999999</v>
      </c>
      <c r="F5" s="16">
        <v>196.0001</v>
      </c>
      <c r="G5" s="16">
        <v>195.0001</v>
      </c>
      <c r="H5" s="16"/>
      <c r="I5" s="16"/>
      <c r="J5" s="16"/>
      <c r="K5" s="19">
        <v>3</v>
      </c>
      <c r="L5" s="19">
        <v>590.00170000000003</v>
      </c>
      <c r="M5" s="20">
        <v>196.66723333333334</v>
      </c>
      <c r="N5" s="21">
        <v>6</v>
      </c>
      <c r="O5" s="22">
        <v>202.66723333333334</v>
      </c>
    </row>
    <row r="7" spans="1:17" x14ac:dyDescent="0.25">
      <c r="K7" s="8">
        <f>SUM(K2:K6)</f>
        <v>12</v>
      </c>
      <c r="L7" s="8">
        <f>SUM(L2:L6)</f>
        <v>2366.1385999999998</v>
      </c>
      <c r="M7" s="7">
        <f>SUM(L7/K7)</f>
        <v>197.17821666666666</v>
      </c>
      <c r="N7" s="8">
        <f>SUM(N2:N6)</f>
        <v>20</v>
      </c>
      <c r="O7" s="11">
        <f>SUM(M7+N7)</f>
        <v>217.17821666666666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_2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4:J4 B4:C4" name="Range1_10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_3"/>
  </protectedRanges>
  <hyperlinks>
    <hyperlink ref="Q1" location="'National Rankings'!A1" display="Back to Ranking" xr:uid="{2B191A4D-3B4A-47A7-A01D-042D95B06EC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192BA50-4B2E-4FED-AF79-91EAE0AC9DF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CE841-FEA4-45CC-B4E2-7AA82C3F07E5}">
  <dimension ref="A1:Q11"/>
  <sheetViews>
    <sheetView workbookViewId="0">
      <selection activeCell="K12" sqref="K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34" t="s">
        <v>128</v>
      </c>
      <c r="C2" s="75">
        <v>45052</v>
      </c>
      <c r="D2" s="76" t="s">
        <v>123</v>
      </c>
      <c r="E2" s="64">
        <v>188</v>
      </c>
      <c r="F2" s="64">
        <v>192</v>
      </c>
      <c r="G2" s="64">
        <v>197.001</v>
      </c>
      <c r="H2" s="64">
        <v>195</v>
      </c>
      <c r="I2" s="64"/>
      <c r="J2" s="64"/>
      <c r="K2" s="77">
        <v>4</v>
      </c>
      <c r="L2" s="77">
        <v>772.00099999999998</v>
      </c>
      <c r="M2" s="78">
        <v>193.00024999999999</v>
      </c>
      <c r="N2" s="79">
        <v>2</v>
      </c>
      <c r="O2" s="80">
        <v>195.00024999999999</v>
      </c>
    </row>
    <row r="3" spans="1:17" x14ac:dyDescent="0.25">
      <c r="A3" s="63" t="s">
        <v>41</v>
      </c>
      <c r="B3" s="34" t="s">
        <v>128</v>
      </c>
      <c r="C3" s="75">
        <v>45080</v>
      </c>
      <c r="D3" s="76" t="s">
        <v>123</v>
      </c>
      <c r="E3" s="64">
        <v>195</v>
      </c>
      <c r="F3" s="64">
        <v>192</v>
      </c>
      <c r="G3" s="64">
        <v>198</v>
      </c>
      <c r="H3" s="64">
        <v>199</v>
      </c>
      <c r="I3" s="64"/>
      <c r="J3" s="64"/>
      <c r="K3" s="77">
        <v>4</v>
      </c>
      <c r="L3" s="77">
        <v>784</v>
      </c>
      <c r="M3" s="78">
        <v>196</v>
      </c>
      <c r="N3" s="79">
        <v>8</v>
      </c>
      <c r="O3" s="80">
        <v>204</v>
      </c>
    </row>
    <row r="4" spans="1:17" x14ac:dyDescent="0.25">
      <c r="A4" s="12" t="s">
        <v>41</v>
      </c>
      <c r="B4" s="34" t="s">
        <v>128</v>
      </c>
      <c r="C4" s="75">
        <v>45108</v>
      </c>
      <c r="D4" s="76" t="s">
        <v>123</v>
      </c>
      <c r="E4" s="64">
        <v>196</v>
      </c>
      <c r="F4" s="64">
        <v>192</v>
      </c>
      <c r="G4" s="64">
        <v>196</v>
      </c>
      <c r="H4" s="64">
        <v>197</v>
      </c>
      <c r="I4" s="64"/>
      <c r="J4" s="64"/>
      <c r="K4" s="77">
        <v>4</v>
      </c>
      <c r="L4" s="77">
        <v>781</v>
      </c>
      <c r="M4" s="78">
        <v>195.25</v>
      </c>
      <c r="N4" s="79">
        <v>2</v>
      </c>
      <c r="O4" s="80">
        <v>197.25</v>
      </c>
    </row>
    <row r="5" spans="1:17" x14ac:dyDescent="0.25">
      <c r="A5" s="12" t="s">
        <v>41</v>
      </c>
      <c r="B5" s="13" t="s">
        <v>128</v>
      </c>
      <c r="C5" s="14">
        <v>45143</v>
      </c>
      <c r="D5" s="15" t="s">
        <v>123</v>
      </c>
      <c r="E5" s="16">
        <v>195</v>
      </c>
      <c r="F5" s="16">
        <v>196</v>
      </c>
      <c r="G5" s="16">
        <v>196</v>
      </c>
      <c r="H5" s="16">
        <v>198</v>
      </c>
      <c r="I5" s="16"/>
      <c r="J5" s="16"/>
      <c r="K5" s="19">
        <v>4</v>
      </c>
      <c r="L5" s="19">
        <v>785</v>
      </c>
      <c r="M5" s="20">
        <v>196.25</v>
      </c>
      <c r="N5" s="21">
        <v>2</v>
      </c>
      <c r="O5" s="22">
        <v>198.25</v>
      </c>
    </row>
    <row r="6" spans="1:17" x14ac:dyDescent="0.25">
      <c r="A6" s="12" t="s">
        <v>41</v>
      </c>
      <c r="B6" s="13" t="s">
        <v>128</v>
      </c>
      <c r="C6" s="14">
        <v>45150</v>
      </c>
      <c r="D6" s="15" t="s">
        <v>50</v>
      </c>
      <c r="E6" s="16">
        <v>193</v>
      </c>
      <c r="F6" s="16">
        <v>198</v>
      </c>
      <c r="G6" s="16">
        <v>199</v>
      </c>
      <c r="H6" s="16">
        <v>197</v>
      </c>
      <c r="I6" s="16">
        <v>192</v>
      </c>
      <c r="J6" s="16">
        <v>194</v>
      </c>
      <c r="K6" s="19">
        <v>6</v>
      </c>
      <c r="L6" s="19">
        <v>1173</v>
      </c>
      <c r="M6" s="20">
        <v>195.5</v>
      </c>
      <c r="N6" s="21">
        <v>4</v>
      </c>
      <c r="O6" s="22">
        <v>199.5</v>
      </c>
    </row>
    <row r="7" spans="1:17" x14ac:dyDescent="0.25">
      <c r="A7" s="12" t="s">
        <v>41</v>
      </c>
      <c r="B7" s="13" t="s">
        <v>128</v>
      </c>
      <c r="C7" s="14">
        <v>45193</v>
      </c>
      <c r="D7" s="15" t="s">
        <v>123</v>
      </c>
      <c r="E7" s="16">
        <v>193</v>
      </c>
      <c r="F7" s="16">
        <v>189</v>
      </c>
      <c r="G7" s="16">
        <v>197.00299999999999</v>
      </c>
      <c r="H7" s="16">
        <v>199</v>
      </c>
      <c r="I7" s="16">
        <v>195</v>
      </c>
      <c r="J7" s="16">
        <v>196</v>
      </c>
      <c r="K7" s="19">
        <v>6</v>
      </c>
      <c r="L7" s="19">
        <v>1169.0029999999999</v>
      </c>
      <c r="M7" s="20">
        <v>194.83383333333333</v>
      </c>
      <c r="N7" s="21">
        <v>12</v>
      </c>
      <c r="O7" s="22">
        <v>206.83383333333333</v>
      </c>
    </row>
    <row r="8" spans="1:17" x14ac:dyDescent="0.25">
      <c r="A8" s="12" t="s">
        <v>41</v>
      </c>
      <c r="B8" s="13" t="s">
        <v>128</v>
      </c>
      <c r="C8" s="14">
        <v>45206</v>
      </c>
      <c r="D8" s="15" t="s">
        <v>123</v>
      </c>
      <c r="E8" s="16">
        <v>194</v>
      </c>
      <c r="F8" s="16">
        <v>188</v>
      </c>
      <c r="G8" s="16">
        <v>191</v>
      </c>
      <c r="H8" s="16">
        <v>195</v>
      </c>
      <c r="I8" s="16"/>
      <c r="J8" s="16"/>
      <c r="K8" s="19">
        <v>4</v>
      </c>
      <c r="L8" s="19">
        <v>768</v>
      </c>
      <c r="M8" s="20">
        <v>192</v>
      </c>
      <c r="N8" s="21">
        <v>4</v>
      </c>
      <c r="O8" s="22">
        <v>196</v>
      </c>
    </row>
    <row r="9" spans="1:17" x14ac:dyDescent="0.25">
      <c r="A9" s="12" t="s">
        <v>41</v>
      </c>
      <c r="B9" s="13" t="s">
        <v>128</v>
      </c>
      <c r="C9" s="14">
        <v>45234</v>
      </c>
      <c r="D9" s="15" t="s">
        <v>123</v>
      </c>
      <c r="E9" s="16">
        <v>194</v>
      </c>
      <c r="F9" s="16">
        <v>198</v>
      </c>
      <c r="G9" s="16">
        <v>196</v>
      </c>
      <c r="H9" s="16">
        <v>197</v>
      </c>
      <c r="I9" s="16"/>
      <c r="J9" s="16"/>
      <c r="K9" s="19">
        <v>4</v>
      </c>
      <c r="L9" s="19">
        <v>785</v>
      </c>
      <c r="M9" s="20">
        <v>196.25</v>
      </c>
      <c r="N9" s="21">
        <v>2</v>
      </c>
      <c r="O9" s="22">
        <v>198.25</v>
      </c>
    </row>
    <row r="11" spans="1:17" x14ac:dyDescent="0.25">
      <c r="K11" s="8">
        <f>SUM(K2:K10)</f>
        <v>36</v>
      </c>
      <c r="L11" s="8">
        <f>SUM(L2:L10)</f>
        <v>7017.0039999999999</v>
      </c>
      <c r="M11" s="7">
        <f>SUM(L11/K11)</f>
        <v>194.91677777777778</v>
      </c>
      <c r="N11" s="8">
        <f>SUM(N2:N10)</f>
        <v>36</v>
      </c>
      <c r="O11" s="11">
        <f>SUM(M11+N11)</f>
        <v>230.91677777777778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_2"/>
    <protectedRange algorithmName="SHA-512" hashValue="ON39YdpmFHfN9f47KpiRvqrKx0V9+erV1CNkpWzYhW/Qyc6aT8rEyCrvauWSYGZK2ia3o7vd3akF07acHAFpOA==" saltValue="yVW9XmDwTqEnmpSGai0KYg==" spinCount="100000" sqref="E2:H2" name="Range1_3_1"/>
  </protectedRanges>
  <hyperlinks>
    <hyperlink ref="Q1" location="'National Rankings'!A1" display="Back to Ranking" xr:uid="{6A47EAF1-5725-4A5E-AC0B-89B699FBD29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CF06EF-9DF5-4093-903C-161B324B140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9C6F6-31E4-4412-8DDE-3391D4DE54A7}">
  <sheetPr codeName="Sheet54"/>
  <dimension ref="A1:Q74"/>
  <sheetViews>
    <sheetView topLeftCell="A57" workbookViewId="0">
      <selection activeCell="K75" sqref="K7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13" t="s">
        <v>75</v>
      </c>
      <c r="C2" s="14">
        <v>44958</v>
      </c>
      <c r="D2" s="15" t="s">
        <v>50</v>
      </c>
      <c r="E2" s="16">
        <v>199</v>
      </c>
      <c r="F2" s="16">
        <v>193</v>
      </c>
      <c r="G2" s="16">
        <v>199.001</v>
      </c>
      <c r="H2" s="16">
        <v>199</v>
      </c>
      <c r="I2" s="16"/>
      <c r="J2" s="16"/>
      <c r="K2" s="19">
        <v>4</v>
      </c>
      <c r="L2" s="19">
        <v>790.00099999999998</v>
      </c>
      <c r="M2" s="20">
        <v>197.50024999999999</v>
      </c>
      <c r="N2" s="21">
        <v>11</v>
      </c>
      <c r="O2" s="22">
        <v>208.50024999999999</v>
      </c>
    </row>
    <row r="3" spans="1:17" x14ac:dyDescent="0.25">
      <c r="A3" s="12" t="s">
        <v>41</v>
      </c>
      <c r="B3" s="13" t="s">
        <v>55</v>
      </c>
      <c r="C3" s="14">
        <v>44965</v>
      </c>
      <c r="D3" s="15" t="s">
        <v>50</v>
      </c>
      <c r="E3" s="16">
        <v>196</v>
      </c>
      <c r="F3" s="16">
        <v>198.001</v>
      </c>
      <c r="G3" s="45">
        <v>200</v>
      </c>
      <c r="H3" s="16">
        <v>198</v>
      </c>
      <c r="I3" s="16"/>
      <c r="J3" s="16"/>
      <c r="K3" s="19">
        <v>4</v>
      </c>
      <c r="L3" s="19">
        <v>792.00099999999998</v>
      </c>
      <c r="M3" s="20">
        <v>198.00024999999999</v>
      </c>
      <c r="N3" s="21">
        <v>6</v>
      </c>
      <c r="O3" s="22">
        <v>204.00024999999999</v>
      </c>
    </row>
    <row r="4" spans="1:17" x14ac:dyDescent="0.25">
      <c r="A4" s="12" t="s">
        <v>41</v>
      </c>
      <c r="B4" s="13" t="s">
        <v>55</v>
      </c>
      <c r="C4" s="14">
        <v>44972</v>
      </c>
      <c r="D4" s="15" t="s">
        <v>50</v>
      </c>
      <c r="E4" s="16">
        <v>197</v>
      </c>
      <c r="F4" s="16">
        <v>198</v>
      </c>
      <c r="G4" s="16">
        <v>198.001</v>
      </c>
      <c r="H4" s="16">
        <v>199</v>
      </c>
      <c r="I4" s="16"/>
      <c r="J4" s="16"/>
      <c r="K4" s="19">
        <v>4</v>
      </c>
      <c r="L4" s="19">
        <v>792.00099999999998</v>
      </c>
      <c r="M4" s="20">
        <v>198.00024999999999</v>
      </c>
      <c r="N4" s="21">
        <v>9</v>
      </c>
      <c r="O4" s="22">
        <v>207.00024999999999</v>
      </c>
    </row>
    <row r="5" spans="1:17" x14ac:dyDescent="0.25">
      <c r="A5" s="12" t="s">
        <v>41</v>
      </c>
      <c r="B5" s="13" t="s">
        <v>55</v>
      </c>
      <c r="C5" s="14">
        <v>44979</v>
      </c>
      <c r="D5" s="15" t="s">
        <v>50</v>
      </c>
      <c r="E5" s="16">
        <v>197</v>
      </c>
      <c r="F5" s="16">
        <v>194</v>
      </c>
      <c r="G5" s="16">
        <v>196</v>
      </c>
      <c r="H5" s="16">
        <v>194</v>
      </c>
      <c r="I5" s="16"/>
      <c r="J5" s="16"/>
      <c r="K5" s="19">
        <v>4</v>
      </c>
      <c r="L5" s="19">
        <v>781</v>
      </c>
      <c r="M5" s="20">
        <v>195.25</v>
      </c>
      <c r="N5" s="21">
        <v>7</v>
      </c>
      <c r="O5" s="22">
        <v>202.25</v>
      </c>
    </row>
    <row r="6" spans="1:17" x14ac:dyDescent="0.25">
      <c r="A6" s="12" t="s">
        <v>41</v>
      </c>
      <c r="B6" s="13" t="s">
        <v>55</v>
      </c>
      <c r="C6" s="14">
        <v>44986</v>
      </c>
      <c r="D6" s="15" t="s">
        <v>50</v>
      </c>
      <c r="E6" s="16">
        <v>194</v>
      </c>
      <c r="F6" s="16">
        <v>196</v>
      </c>
      <c r="G6" s="16">
        <v>192</v>
      </c>
      <c r="H6" s="16">
        <v>198</v>
      </c>
      <c r="I6" s="16"/>
      <c r="J6" s="16"/>
      <c r="K6" s="19">
        <v>4</v>
      </c>
      <c r="L6" s="19">
        <v>780</v>
      </c>
      <c r="M6" s="20">
        <v>195</v>
      </c>
      <c r="N6" s="21">
        <v>2</v>
      </c>
      <c r="O6" s="22">
        <v>197</v>
      </c>
    </row>
    <row r="7" spans="1:17" x14ac:dyDescent="0.25">
      <c r="A7" s="12" t="s">
        <v>41</v>
      </c>
      <c r="B7" s="13" t="s">
        <v>55</v>
      </c>
      <c r="C7" s="14">
        <v>44993</v>
      </c>
      <c r="D7" s="15" t="s">
        <v>50</v>
      </c>
      <c r="E7" s="16">
        <v>198</v>
      </c>
      <c r="F7" s="16">
        <v>197</v>
      </c>
      <c r="G7" s="16">
        <v>196</v>
      </c>
      <c r="H7" s="16">
        <v>187</v>
      </c>
      <c r="I7" s="16"/>
      <c r="J7" s="16"/>
      <c r="K7" s="19">
        <v>4</v>
      </c>
      <c r="L7" s="19">
        <v>778</v>
      </c>
      <c r="M7" s="20">
        <v>194.5</v>
      </c>
      <c r="N7" s="21">
        <v>6</v>
      </c>
      <c r="O7" s="22">
        <v>200.5</v>
      </c>
    </row>
    <row r="8" spans="1:17" x14ac:dyDescent="0.25">
      <c r="A8" s="12" t="s">
        <v>41</v>
      </c>
      <c r="B8" s="13" t="s">
        <v>55</v>
      </c>
      <c r="C8" s="14">
        <v>45000</v>
      </c>
      <c r="D8" s="15" t="s">
        <v>50</v>
      </c>
      <c r="E8" s="16">
        <v>198.001</v>
      </c>
      <c r="F8" s="16">
        <v>198</v>
      </c>
      <c r="G8" s="16">
        <v>197</v>
      </c>
      <c r="H8" s="16">
        <v>197.001</v>
      </c>
      <c r="I8" s="16"/>
      <c r="J8" s="16"/>
      <c r="K8" s="19">
        <v>4</v>
      </c>
      <c r="L8" s="19">
        <v>790.00199999999995</v>
      </c>
      <c r="M8" s="20">
        <v>197.50049999999999</v>
      </c>
      <c r="N8" s="21">
        <v>11</v>
      </c>
      <c r="O8" s="22">
        <v>208.50049999999999</v>
      </c>
    </row>
    <row r="9" spans="1:17" x14ac:dyDescent="0.25">
      <c r="A9" s="12" t="s">
        <v>41</v>
      </c>
      <c r="B9" s="13" t="s">
        <v>55</v>
      </c>
      <c r="C9" s="14">
        <v>45007</v>
      </c>
      <c r="D9" s="15" t="s">
        <v>50</v>
      </c>
      <c r="E9" s="16">
        <v>198</v>
      </c>
      <c r="F9" s="16">
        <v>197</v>
      </c>
      <c r="G9" s="16">
        <v>193</v>
      </c>
      <c r="H9" s="16">
        <v>194</v>
      </c>
      <c r="I9" s="16"/>
      <c r="J9" s="16"/>
      <c r="K9" s="19">
        <v>4</v>
      </c>
      <c r="L9" s="19">
        <v>782</v>
      </c>
      <c r="M9" s="20">
        <v>195.5</v>
      </c>
      <c r="N9" s="21">
        <v>4</v>
      </c>
      <c r="O9" s="22">
        <v>199.5</v>
      </c>
    </row>
    <row r="10" spans="1:17" x14ac:dyDescent="0.25">
      <c r="A10" s="12" t="s">
        <v>41</v>
      </c>
      <c r="B10" s="13" t="s">
        <v>55</v>
      </c>
      <c r="C10" s="14">
        <v>45014</v>
      </c>
      <c r="D10" s="15" t="s">
        <v>50</v>
      </c>
      <c r="E10" s="16">
        <v>199</v>
      </c>
      <c r="F10" s="16">
        <v>196</v>
      </c>
      <c r="G10" s="16">
        <v>197</v>
      </c>
      <c r="H10" s="16">
        <v>196</v>
      </c>
      <c r="I10" s="16"/>
      <c r="J10" s="16"/>
      <c r="K10" s="19">
        <v>4</v>
      </c>
      <c r="L10" s="19">
        <v>788</v>
      </c>
      <c r="M10" s="20">
        <v>197</v>
      </c>
      <c r="N10" s="21">
        <v>6</v>
      </c>
      <c r="O10" s="22">
        <v>203</v>
      </c>
    </row>
    <row r="11" spans="1:17" x14ac:dyDescent="0.25">
      <c r="A11" s="12" t="s">
        <v>41</v>
      </c>
      <c r="B11" s="13" t="s">
        <v>55</v>
      </c>
      <c r="C11" s="14">
        <v>8493</v>
      </c>
      <c r="D11" s="15" t="s">
        <v>51</v>
      </c>
      <c r="E11" s="16">
        <v>193</v>
      </c>
      <c r="F11" s="16">
        <v>188</v>
      </c>
      <c r="G11" s="16">
        <v>194</v>
      </c>
      <c r="H11" s="16">
        <v>194</v>
      </c>
      <c r="I11" s="16"/>
      <c r="J11" s="16"/>
      <c r="K11" s="19">
        <v>4</v>
      </c>
      <c r="L11" s="19">
        <v>769</v>
      </c>
      <c r="M11" s="20">
        <v>192.25</v>
      </c>
      <c r="N11" s="21">
        <v>3</v>
      </c>
      <c r="O11" s="22">
        <v>195.25</v>
      </c>
    </row>
    <row r="12" spans="1:17" x14ac:dyDescent="0.25">
      <c r="A12" s="12" t="s">
        <v>41</v>
      </c>
      <c r="B12" s="13" t="s">
        <v>55</v>
      </c>
      <c r="C12" s="14">
        <v>45021</v>
      </c>
      <c r="D12" s="15" t="s">
        <v>50</v>
      </c>
      <c r="E12" s="16">
        <v>182</v>
      </c>
      <c r="F12" s="16">
        <v>189</v>
      </c>
      <c r="G12" s="16">
        <v>193</v>
      </c>
      <c r="H12" s="16">
        <v>195</v>
      </c>
      <c r="I12" s="16"/>
      <c r="J12" s="16"/>
      <c r="K12" s="19">
        <v>4</v>
      </c>
      <c r="L12" s="19">
        <v>759</v>
      </c>
      <c r="M12" s="20">
        <v>189.75</v>
      </c>
      <c r="N12" s="21">
        <v>2</v>
      </c>
      <c r="O12" s="22">
        <v>191.75</v>
      </c>
    </row>
    <row r="13" spans="1:17" x14ac:dyDescent="0.25">
      <c r="A13" s="12" t="s">
        <v>41</v>
      </c>
      <c r="B13" s="13" t="s">
        <v>55</v>
      </c>
      <c r="C13" s="14">
        <v>45028</v>
      </c>
      <c r="D13" s="15" t="s">
        <v>50</v>
      </c>
      <c r="E13" s="16">
        <v>197</v>
      </c>
      <c r="F13" s="45">
        <v>200</v>
      </c>
      <c r="G13" s="16">
        <v>195</v>
      </c>
      <c r="H13" s="16">
        <v>196</v>
      </c>
      <c r="I13" s="16"/>
      <c r="J13" s="16"/>
      <c r="K13" s="19">
        <v>4</v>
      </c>
      <c r="L13" s="19">
        <v>788</v>
      </c>
      <c r="M13" s="20">
        <v>197</v>
      </c>
      <c r="N13" s="21">
        <v>3</v>
      </c>
      <c r="O13" s="22">
        <v>200</v>
      </c>
    </row>
    <row r="14" spans="1:17" x14ac:dyDescent="0.25">
      <c r="A14" s="63" t="s">
        <v>41</v>
      </c>
      <c r="B14" s="13" t="s">
        <v>55</v>
      </c>
      <c r="C14" s="75">
        <v>45035</v>
      </c>
      <c r="D14" s="76" t="s">
        <v>50</v>
      </c>
      <c r="E14" s="16">
        <v>198</v>
      </c>
      <c r="F14" s="16">
        <v>196</v>
      </c>
      <c r="G14" s="16">
        <v>196</v>
      </c>
      <c r="H14" s="16">
        <v>198</v>
      </c>
      <c r="I14" s="16"/>
      <c r="J14" s="16"/>
      <c r="K14" s="77">
        <v>4</v>
      </c>
      <c r="L14" s="77">
        <v>788</v>
      </c>
      <c r="M14" s="78">
        <v>197</v>
      </c>
      <c r="N14" s="79">
        <v>6</v>
      </c>
      <c r="O14" s="80">
        <v>203</v>
      </c>
    </row>
    <row r="15" spans="1:17" x14ac:dyDescent="0.25">
      <c r="A15" s="12" t="s">
        <v>41</v>
      </c>
      <c r="B15" s="13" t="s">
        <v>55</v>
      </c>
      <c r="C15" s="14">
        <v>8517</v>
      </c>
      <c r="D15" s="15" t="s">
        <v>51</v>
      </c>
      <c r="E15" s="16">
        <v>195</v>
      </c>
      <c r="F15" s="16">
        <v>198</v>
      </c>
      <c r="G15" s="16">
        <v>194</v>
      </c>
      <c r="H15" s="16">
        <v>197.001</v>
      </c>
      <c r="I15" s="16"/>
      <c r="J15" s="16"/>
      <c r="K15" s="19">
        <v>4</v>
      </c>
      <c r="L15" s="19">
        <v>784.00099999999998</v>
      </c>
      <c r="M15" s="20">
        <v>196.00024999999999</v>
      </c>
      <c r="N15" s="21">
        <v>6</v>
      </c>
      <c r="O15" s="22">
        <v>202.00024999999999</v>
      </c>
    </row>
    <row r="16" spans="1:17" x14ac:dyDescent="0.25">
      <c r="A16" s="12" t="s">
        <v>41</v>
      </c>
      <c r="B16" s="13" t="s">
        <v>55</v>
      </c>
      <c r="C16" s="14">
        <v>45049</v>
      </c>
      <c r="D16" s="15" t="s">
        <v>50</v>
      </c>
      <c r="E16" s="16">
        <v>197</v>
      </c>
      <c r="F16" s="16">
        <v>194</v>
      </c>
      <c r="G16" s="16">
        <v>197</v>
      </c>
      <c r="H16" s="16">
        <v>197</v>
      </c>
      <c r="I16" s="16"/>
      <c r="J16" s="16"/>
      <c r="K16" s="19">
        <v>4</v>
      </c>
      <c r="L16" s="19">
        <v>785</v>
      </c>
      <c r="M16" s="20">
        <v>196.25</v>
      </c>
      <c r="N16" s="21">
        <v>4</v>
      </c>
      <c r="O16" s="22">
        <v>200.25</v>
      </c>
    </row>
    <row r="17" spans="1:15" x14ac:dyDescent="0.25">
      <c r="A17" s="12" t="s">
        <v>41</v>
      </c>
      <c r="B17" s="13" t="s">
        <v>55</v>
      </c>
      <c r="C17" s="14">
        <v>45052</v>
      </c>
      <c r="D17" s="15" t="s">
        <v>123</v>
      </c>
      <c r="E17" s="16">
        <v>190</v>
      </c>
      <c r="F17" s="16">
        <v>196</v>
      </c>
      <c r="G17" s="16">
        <v>196</v>
      </c>
      <c r="H17" s="16">
        <v>196</v>
      </c>
      <c r="I17" s="16"/>
      <c r="J17" s="16"/>
      <c r="K17" s="19">
        <v>4</v>
      </c>
      <c r="L17" s="19">
        <v>778</v>
      </c>
      <c r="M17" s="20">
        <v>194.5</v>
      </c>
      <c r="N17" s="21">
        <v>2</v>
      </c>
      <c r="O17" s="22">
        <v>196.5</v>
      </c>
    </row>
    <row r="18" spans="1:15" x14ac:dyDescent="0.25">
      <c r="A18" s="12" t="s">
        <v>41</v>
      </c>
      <c r="B18" s="13" t="s">
        <v>55</v>
      </c>
      <c r="C18" s="14">
        <v>45056</v>
      </c>
      <c r="D18" s="15" t="s">
        <v>50</v>
      </c>
      <c r="E18" s="16">
        <v>198</v>
      </c>
      <c r="F18" s="16">
        <v>197</v>
      </c>
      <c r="G18" s="45">
        <v>200.001</v>
      </c>
      <c r="H18" s="16">
        <v>197</v>
      </c>
      <c r="I18" s="16"/>
      <c r="J18" s="16"/>
      <c r="K18" s="19">
        <v>4</v>
      </c>
      <c r="L18" s="19">
        <v>792.00099999999998</v>
      </c>
      <c r="M18" s="20">
        <v>198.00024999999999</v>
      </c>
      <c r="N18" s="21">
        <v>6</v>
      </c>
      <c r="O18" s="22">
        <v>204.00024999999999</v>
      </c>
    </row>
    <row r="19" spans="1:15" x14ac:dyDescent="0.25">
      <c r="A19" s="12" t="s">
        <v>41</v>
      </c>
      <c r="B19" s="13" t="s">
        <v>55</v>
      </c>
      <c r="C19" s="14">
        <v>45063</v>
      </c>
      <c r="D19" s="15" t="s">
        <v>50</v>
      </c>
      <c r="E19" s="16">
        <v>198.001</v>
      </c>
      <c r="F19" s="16">
        <v>197</v>
      </c>
      <c r="G19" s="16">
        <v>198</v>
      </c>
      <c r="H19" s="16">
        <v>198</v>
      </c>
      <c r="I19" s="16"/>
      <c r="J19" s="16"/>
      <c r="K19" s="19">
        <v>4</v>
      </c>
      <c r="L19" s="19">
        <v>791.00099999999998</v>
      </c>
      <c r="M19" s="20">
        <v>197.75024999999999</v>
      </c>
      <c r="N19" s="21">
        <v>6</v>
      </c>
      <c r="O19" s="22">
        <v>203.75024999999999</v>
      </c>
    </row>
    <row r="20" spans="1:15" x14ac:dyDescent="0.25">
      <c r="A20" s="12" t="s">
        <v>41</v>
      </c>
      <c r="B20" s="13" t="s">
        <v>55</v>
      </c>
      <c r="C20" s="75">
        <v>45067</v>
      </c>
      <c r="D20" s="76" t="s">
        <v>154</v>
      </c>
      <c r="E20" s="16">
        <v>199</v>
      </c>
      <c r="F20" s="16">
        <v>193</v>
      </c>
      <c r="G20" s="16">
        <v>196</v>
      </c>
      <c r="H20" s="16">
        <v>196</v>
      </c>
      <c r="I20" s="16"/>
      <c r="J20" s="16"/>
      <c r="K20" s="77">
        <v>4</v>
      </c>
      <c r="L20" s="77">
        <v>784</v>
      </c>
      <c r="M20" s="78">
        <v>196</v>
      </c>
      <c r="N20" s="79">
        <v>8</v>
      </c>
      <c r="O20" s="80">
        <v>204</v>
      </c>
    </row>
    <row r="21" spans="1:15" x14ac:dyDescent="0.25">
      <c r="A21" s="12" t="s">
        <v>41</v>
      </c>
      <c r="B21" s="13" t="s">
        <v>55</v>
      </c>
      <c r="C21" s="75">
        <v>45070</v>
      </c>
      <c r="D21" s="76" t="s">
        <v>51</v>
      </c>
      <c r="E21" s="16">
        <v>196</v>
      </c>
      <c r="F21" s="16">
        <v>199.001</v>
      </c>
      <c r="G21" s="16">
        <v>195</v>
      </c>
      <c r="H21" s="16">
        <v>198</v>
      </c>
      <c r="I21" s="16"/>
      <c r="J21" s="16"/>
      <c r="K21" s="77">
        <v>4</v>
      </c>
      <c r="L21" s="77">
        <v>788.00099999999998</v>
      </c>
      <c r="M21" s="78">
        <v>197.00024999999999</v>
      </c>
      <c r="N21" s="79">
        <v>7</v>
      </c>
      <c r="O21" s="80">
        <v>204.00024999999999</v>
      </c>
    </row>
    <row r="22" spans="1:15" x14ac:dyDescent="0.25">
      <c r="A22" s="63" t="s">
        <v>41</v>
      </c>
      <c r="B22" s="13" t="s">
        <v>55</v>
      </c>
      <c r="C22" s="75">
        <v>45077</v>
      </c>
      <c r="D22" s="76" t="s">
        <v>50</v>
      </c>
      <c r="E22" s="16">
        <v>198.001</v>
      </c>
      <c r="F22" s="45">
        <v>200</v>
      </c>
      <c r="G22" s="16">
        <v>199</v>
      </c>
      <c r="H22" s="45">
        <v>200</v>
      </c>
      <c r="I22" s="16"/>
      <c r="J22" s="16"/>
      <c r="K22" s="77">
        <v>4</v>
      </c>
      <c r="L22" s="77">
        <v>797.00099999999998</v>
      </c>
      <c r="M22" s="78">
        <v>199.25024999999999</v>
      </c>
      <c r="N22" s="79">
        <v>11</v>
      </c>
      <c r="O22" s="80">
        <v>210.25024999999999</v>
      </c>
    </row>
    <row r="23" spans="1:15" x14ac:dyDescent="0.25">
      <c r="A23" s="63" t="s">
        <v>41</v>
      </c>
      <c r="B23" s="13" t="s">
        <v>55</v>
      </c>
      <c r="C23" s="75">
        <v>45080</v>
      </c>
      <c r="D23" s="76" t="s">
        <v>123</v>
      </c>
      <c r="E23" s="16">
        <v>198</v>
      </c>
      <c r="F23" s="16">
        <v>191</v>
      </c>
      <c r="G23" s="16">
        <v>194</v>
      </c>
      <c r="H23" s="16">
        <v>198</v>
      </c>
      <c r="I23" s="16"/>
      <c r="J23" s="16"/>
      <c r="K23" s="77">
        <v>4</v>
      </c>
      <c r="L23" s="77">
        <v>781</v>
      </c>
      <c r="M23" s="78">
        <v>195.25</v>
      </c>
      <c r="N23" s="79">
        <v>4</v>
      </c>
      <c r="O23" s="80">
        <v>199.25</v>
      </c>
    </row>
    <row r="24" spans="1:15" x14ac:dyDescent="0.25">
      <c r="A24" s="12" t="s">
        <v>41</v>
      </c>
      <c r="B24" s="13" t="s">
        <v>55</v>
      </c>
      <c r="C24" s="75">
        <v>45081</v>
      </c>
      <c r="D24" s="76" t="s">
        <v>51</v>
      </c>
      <c r="E24" s="16">
        <v>199.001</v>
      </c>
      <c r="F24" s="16">
        <v>196.001</v>
      </c>
      <c r="G24" s="16">
        <v>198</v>
      </c>
      <c r="H24" s="16">
        <v>196</v>
      </c>
      <c r="I24" s="16">
        <v>191</v>
      </c>
      <c r="J24" s="16">
        <v>196</v>
      </c>
      <c r="K24" s="77">
        <v>6</v>
      </c>
      <c r="L24" s="77">
        <v>1176.002</v>
      </c>
      <c r="M24" s="78">
        <v>196.00033333333332</v>
      </c>
      <c r="N24" s="79">
        <v>24</v>
      </c>
      <c r="O24" s="80">
        <v>220.00033333333332</v>
      </c>
    </row>
    <row r="25" spans="1:15" x14ac:dyDescent="0.25">
      <c r="A25" s="12" t="s">
        <v>41</v>
      </c>
      <c r="B25" s="13" t="s">
        <v>55</v>
      </c>
      <c r="C25" s="14">
        <v>45084</v>
      </c>
      <c r="D25" s="15" t="s">
        <v>50</v>
      </c>
      <c r="E25" s="16">
        <v>197</v>
      </c>
      <c r="F25" s="16">
        <v>197.001</v>
      </c>
      <c r="G25" s="16">
        <v>198</v>
      </c>
      <c r="H25" s="45">
        <v>200</v>
      </c>
      <c r="I25" s="16"/>
      <c r="J25" s="16"/>
      <c r="K25" s="19">
        <v>4</v>
      </c>
      <c r="L25" s="19">
        <v>792.00099999999998</v>
      </c>
      <c r="M25" s="20">
        <v>198.00024999999999</v>
      </c>
      <c r="N25" s="21">
        <v>4</v>
      </c>
      <c r="O25" s="22">
        <v>202.00024999999999</v>
      </c>
    </row>
    <row r="26" spans="1:15" x14ac:dyDescent="0.25">
      <c r="A26" s="12" t="s">
        <v>41</v>
      </c>
      <c r="B26" s="13" t="s">
        <v>55</v>
      </c>
      <c r="C26" s="75">
        <v>45091</v>
      </c>
      <c r="D26" s="76" t="s">
        <v>50</v>
      </c>
      <c r="E26" s="16">
        <v>197</v>
      </c>
      <c r="F26" s="16">
        <v>199</v>
      </c>
      <c r="G26" s="16">
        <v>197</v>
      </c>
      <c r="H26" s="16">
        <v>197</v>
      </c>
      <c r="I26" s="16"/>
      <c r="J26" s="16"/>
      <c r="K26" s="77">
        <v>4</v>
      </c>
      <c r="L26" s="77">
        <v>790</v>
      </c>
      <c r="M26" s="78">
        <v>197.5</v>
      </c>
      <c r="N26" s="79">
        <v>3</v>
      </c>
      <c r="O26" s="80">
        <v>200.5</v>
      </c>
    </row>
    <row r="27" spans="1:15" x14ac:dyDescent="0.25">
      <c r="A27" s="12" t="s">
        <v>41</v>
      </c>
      <c r="B27" s="13" t="s">
        <v>55</v>
      </c>
      <c r="C27" s="75">
        <v>45095</v>
      </c>
      <c r="D27" s="76" t="s">
        <v>154</v>
      </c>
      <c r="E27" s="16">
        <v>196</v>
      </c>
      <c r="F27" s="16">
        <v>197</v>
      </c>
      <c r="G27" s="16">
        <v>198</v>
      </c>
      <c r="H27" s="16">
        <v>196.001</v>
      </c>
      <c r="I27" s="16"/>
      <c r="J27" s="16"/>
      <c r="K27" s="77">
        <v>4</v>
      </c>
      <c r="L27" s="77">
        <v>787.00099999999998</v>
      </c>
      <c r="M27" s="78">
        <v>196.75024999999999</v>
      </c>
      <c r="N27" s="79">
        <v>8</v>
      </c>
      <c r="O27" s="80">
        <v>204.75024999999999</v>
      </c>
    </row>
    <row r="28" spans="1:15" x14ac:dyDescent="0.25">
      <c r="A28" s="63" t="s">
        <v>28</v>
      </c>
      <c r="B28" s="13" t="s">
        <v>55</v>
      </c>
      <c r="C28" s="75">
        <v>45098</v>
      </c>
      <c r="D28" s="76" t="s">
        <v>50</v>
      </c>
      <c r="E28" s="16">
        <v>195</v>
      </c>
      <c r="F28" s="16">
        <v>195</v>
      </c>
      <c r="G28" s="16">
        <v>196</v>
      </c>
      <c r="H28" s="16">
        <v>198</v>
      </c>
      <c r="I28" s="16"/>
      <c r="J28" s="16"/>
      <c r="K28" s="77">
        <v>4</v>
      </c>
      <c r="L28" s="77">
        <v>784</v>
      </c>
      <c r="M28" s="78">
        <v>196</v>
      </c>
      <c r="N28" s="79">
        <v>5</v>
      </c>
      <c r="O28" s="80">
        <v>201</v>
      </c>
    </row>
    <row r="29" spans="1:15" x14ac:dyDescent="0.25">
      <c r="A29" s="63" t="s">
        <v>41</v>
      </c>
      <c r="B29" s="13" t="s">
        <v>55</v>
      </c>
      <c r="C29" s="75">
        <v>45101</v>
      </c>
      <c r="D29" s="76" t="s">
        <v>64</v>
      </c>
      <c r="E29" s="16">
        <v>197</v>
      </c>
      <c r="F29" s="16">
        <v>196</v>
      </c>
      <c r="G29" s="16">
        <v>196</v>
      </c>
      <c r="H29" s="16">
        <v>199</v>
      </c>
      <c r="I29" s="16">
        <v>198</v>
      </c>
      <c r="J29" s="16">
        <v>198</v>
      </c>
      <c r="K29" s="77">
        <v>6</v>
      </c>
      <c r="L29" s="77">
        <v>1184</v>
      </c>
      <c r="M29" s="78">
        <v>197.33333333333334</v>
      </c>
      <c r="N29" s="79">
        <v>12</v>
      </c>
      <c r="O29" s="80">
        <v>209.33333333333334</v>
      </c>
    </row>
    <row r="30" spans="1:15" x14ac:dyDescent="0.25">
      <c r="A30" s="63" t="s">
        <v>41</v>
      </c>
      <c r="B30" s="13" t="s">
        <v>55</v>
      </c>
      <c r="C30" s="75">
        <v>45102</v>
      </c>
      <c r="D30" s="76" t="s">
        <v>64</v>
      </c>
      <c r="E30" s="16">
        <v>196.1</v>
      </c>
      <c r="F30" s="16">
        <v>198</v>
      </c>
      <c r="G30" s="45">
        <v>200</v>
      </c>
      <c r="H30" s="16">
        <v>197</v>
      </c>
      <c r="I30" s="16"/>
      <c r="J30" s="16"/>
      <c r="K30" s="77">
        <v>4</v>
      </c>
      <c r="L30" s="77">
        <v>791.1</v>
      </c>
      <c r="M30" s="78">
        <v>197.77500000000001</v>
      </c>
      <c r="N30" s="79">
        <v>13</v>
      </c>
      <c r="O30" s="80">
        <v>210.77500000000001</v>
      </c>
    </row>
    <row r="31" spans="1:15" x14ac:dyDescent="0.25">
      <c r="A31" s="63" t="s">
        <v>41</v>
      </c>
      <c r="B31" s="13" t="s">
        <v>55</v>
      </c>
      <c r="C31" s="75">
        <v>45105</v>
      </c>
      <c r="D31" s="76" t="s">
        <v>51</v>
      </c>
      <c r="E31" s="45">
        <v>200.001</v>
      </c>
      <c r="F31" s="16">
        <v>199</v>
      </c>
      <c r="G31" s="16">
        <v>198</v>
      </c>
      <c r="H31" s="16">
        <v>198.00399999999999</v>
      </c>
      <c r="I31" s="16"/>
      <c r="J31" s="16"/>
      <c r="K31" s="77">
        <v>4</v>
      </c>
      <c r="L31" s="77">
        <v>795.005</v>
      </c>
      <c r="M31" s="78">
        <v>198.75125</v>
      </c>
      <c r="N31" s="79">
        <v>9</v>
      </c>
      <c r="O31" s="80">
        <v>207.75125</v>
      </c>
    </row>
    <row r="32" spans="1:15" x14ac:dyDescent="0.25">
      <c r="A32" s="12" t="s">
        <v>41</v>
      </c>
      <c r="B32" s="13" t="s">
        <v>55</v>
      </c>
      <c r="C32" s="75">
        <v>45108</v>
      </c>
      <c r="D32" s="76" t="s">
        <v>123</v>
      </c>
      <c r="E32" s="16">
        <v>199</v>
      </c>
      <c r="F32" s="16">
        <v>194</v>
      </c>
      <c r="G32" s="16">
        <v>198.001</v>
      </c>
      <c r="H32" s="16">
        <v>195</v>
      </c>
      <c r="I32" s="16"/>
      <c r="J32" s="16"/>
      <c r="K32" s="77">
        <v>4</v>
      </c>
      <c r="L32" s="77">
        <v>786.00099999999998</v>
      </c>
      <c r="M32" s="78">
        <v>196.50024999999999</v>
      </c>
      <c r="N32" s="79">
        <v>7</v>
      </c>
      <c r="O32" s="80">
        <v>203.50024999999999</v>
      </c>
    </row>
    <row r="33" spans="1:15" x14ac:dyDescent="0.25">
      <c r="A33" s="12" t="s">
        <v>41</v>
      </c>
      <c r="B33" s="13" t="s">
        <v>55</v>
      </c>
      <c r="C33" s="14">
        <v>45112</v>
      </c>
      <c r="D33" s="15" t="s">
        <v>50</v>
      </c>
      <c r="E33" s="16">
        <v>196</v>
      </c>
      <c r="F33" s="16">
        <v>197</v>
      </c>
      <c r="G33" s="16">
        <v>199.001</v>
      </c>
      <c r="H33" s="16">
        <v>198</v>
      </c>
      <c r="I33" s="16"/>
      <c r="J33" s="16"/>
      <c r="K33" s="19">
        <v>4</v>
      </c>
      <c r="L33" s="19">
        <v>790.00099999999998</v>
      </c>
      <c r="M33" s="20">
        <v>197.50024999999999</v>
      </c>
      <c r="N33" s="21">
        <v>5</v>
      </c>
      <c r="O33" s="22">
        <v>202.50024999999999</v>
      </c>
    </row>
    <row r="34" spans="1:15" x14ac:dyDescent="0.25">
      <c r="A34" s="12" t="s">
        <v>41</v>
      </c>
      <c r="B34" s="13" t="s">
        <v>55</v>
      </c>
      <c r="C34" s="14">
        <v>45115</v>
      </c>
      <c r="D34" s="15" t="s">
        <v>146</v>
      </c>
      <c r="E34" s="45">
        <v>200</v>
      </c>
      <c r="F34" s="16">
        <v>197</v>
      </c>
      <c r="G34" s="16">
        <v>197</v>
      </c>
      <c r="H34" s="16">
        <v>196</v>
      </c>
      <c r="I34" s="45">
        <v>200</v>
      </c>
      <c r="J34" s="16">
        <v>197</v>
      </c>
      <c r="K34" s="19">
        <v>6</v>
      </c>
      <c r="L34" s="19">
        <v>1187</v>
      </c>
      <c r="M34" s="20">
        <v>197.83333333333334</v>
      </c>
      <c r="N34" s="21">
        <v>8</v>
      </c>
      <c r="O34" s="22">
        <v>205.83333333333334</v>
      </c>
    </row>
    <row r="35" spans="1:15" x14ac:dyDescent="0.25">
      <c r="A35" s="12" t="s">
        <v>41</v>
      </c>
      <c r="B35" s="13" t="s">
        <v>55</v>
      </c>
      <c r="C35" s="14">
        <v>45116</v>
      </c>
      <c r="D35" s="15" t="s">
        <v>51</v>
      </c>
      <c r="E35" s="16">
        <v>192</v>
      </c>
      <c r="F35" s="16">
        <v>193</v>
      </c>
      <c r="G35" s="16">
        <v>197</v>
      </c>
      <c r="H35" s="16">
        <v>199</v>
      </c>
      <c r="I35" s="16"/>
      <c r="J35" s="16"/>
      <c r="K35" s="19">
        <v>4</v>
      </c>
      <c r="L35" s="19">
        <v>781</v>
      </c>
      <c r="M35" s="20">
        <v>195.25</v>
      </c>
      <c r="N35" s="21">
        <v>4</v>
      </c>
      <c r="O35" s="22">
        <v>199.25</v>
      </c>
    </row>
    <row r="36" spans="1:15" x14ac:dyDescent="0.25">
      <c r="A36" s="12" t="s">
        <v>41</v>
      </c>
      <c r="B36" s="13" t="s">
        <v>55</v>
      </c>
      <c r="C36" s="14">
        <v>45119</v>
      </c>
      <c r="D36" s="15" t="s">
        <v>50</v>
      </c>
      <c r="E36" s="16">
        <v>196</v>
      </c>
      <c r="F36" s="16">
        <v>195</v>
      </c>
      <c r="G36" s="16">
        <v>198</v>
      </c>
      <c r="H36" s="16">
        <v>198.0001</v>
      </c>
      <c r="I36" s="16"/>
      <c r="J36" s="16"/>
      <c r="K36" s="19">
        <v>4</v>
      </c>
      <c r="L36" s="19">
        <v>787.00009999999997</v>
      </c>
      <c r="M36" s="20">
        <v>196.75002499999999</v>
      </c>
      <c r="N36" s="21">
        <v>2</v>
      </c>
      <c r="O36" s="22">
        <v>198.75002499999999</v>
      </c>
    </row>
    <row r="37" spans="1:15" x14ac:dyDescent="0.25">
      <c r="A37" s="12" t="s">
        <v>41</v>
      </c>
      <c r="B37" s="13" t="s">
        <v>55</v>
      </c>
      <c r="C37" s="14">
        <v>45122</v>
      </c>
      <c r="D37" s="15" t="s">
        <v>50</v>
      </c>
      <c r="E37" s="16">
        <v>199.01</v>
      </c>
      <c r="F37" s="16">
        <v>198</v>
      </c>
      <c r="G37" s="16">
        <v>198</v>
      </c>
      <c r="H37" s="16">
        <v>196</v>
      </c>
      <c r="I37" s="16"/>
      <c r="J37" s="16"/>
      <c r="K37" s="19">
        <v>4</v>
      </c>
      <c r="L37" s="19">
        <v>791.01</v>
      </c>
      <c r="M37" s="20">
        <v>197.7525</v>
      </c>
      <c r="N37" s="21">
        <v>6</v>
      </c>
      <c r="O37" s="22">
        <v>203.7525</v>
      </c>
    </row>
    <row r="38" spans="1:15" x14ac:dyDescent="0.25">
      <c r="A38" s="12" t="s">
        <v>41</v>
      </c>
      <c r="B38" s="13" t="s">
        <v>55</v>
      </c>
      <c r="C38" s="14">
        <v>45126</v>
      </c>
      <c r="D38" s="15" t="s">
        <v>50</v>
      </c>
      <c r="E38" s="16">
        <v>194</v>
      </c>
      <c r="F38" s="16">
        <v>197</v>
      </c>
      <c r="G38" s="16">
        <v>195</v>
      </c>
      <c r="H38" s="16">
        <v>195</v>
      </c>
      <c r="I38" s="16"/>
      <c r="J38" s="16"/>
      <c r="K38" s="19">
        <v>4</v>
      </c>
      <c r="L38" s="19">
        <v>781</v>
      </c>
      <c r="M38" s="20">
        <v>195.25</v>
      </c>
      <c r="N38" s="21">
        <v>2</v>
      </c>
      <c r="O38" s="22">
        <v>197.25</v>
      </c>
    </row>
    <row r="39" spans="1:15" x14ac:dyDescent="0.25">
      <c r="A39" s="12" t="s">
        <v>41</v>
      </c>
      <c r="B39" s="13" t="s">
        <v>55</v>
      </c>
      <c r="C39" s="14">
        <v>45123</v>
      </c>
      <c r="D39" s="15" t="s">
        <v>154</v>
      </c>
      <c r="E39" s="16">
        <v>196</v>
      </c>
      <c r="F39" s="16">
        <v>192</v>
      </c>
      <c r="G39" s="16">
        <v>198</v>
      </c>
      <c r="H39" s="16">
        <v>198.001</v>
      </c>
      <c r="I39" s="16"/>
      <c r="J39" s="16"/>
      <c r="K39" s="19">
        <v>4</v>
      </c>
      <c r="L39" s="19">
        <v>784.00099999999998</v>
      </c>
      <c r="M39" s="20">
        <v>196.00024999999999</v>
      </c>
      <c r="N39" s="21">
        <v>5</v>
      </c>
      <c r="O39" s="22">
        <v>201.00024999999999</v>
      </c>
    </row>
    <row r="40" spans="1:15" x14ac:dyDescent="0.25">
      <c r="A40" s="12" t="s">
        <v>41</v>
      </c>
      <c r="B40" s="13" t="s">
        <v>55</v>
      </c>
      <c r="C40" s="14">
        <v>45133</v>
      </c>
      <c r="D40" s="15" t="s">
        <v>51</v>
      </c>
      <c r="E40" s="16">
        <v>191</v>
      </c>
      <c r="F40" s="16">
        <v>194</v>
      </c>
      <c r="G40" s="16">
        <v>196</v>
      </c>
      <c r="H40" s="16">
        <v>195</v>
      </c>
      <c r="I40" s="16"/>
      <c r="J40" s="16"/>
      <c r="K40" s="19">
        <v>4</v>
      </c>
      <c r="L40" s="19">
        <v>776</v>
      </c>
      <c r="M40" s="20">
        <v>194</v>
      </c>
      <c r="N40" s="21">
        <v>2</v>
      </c>
      <c r="O40" s="22">
        <v>196</v>
      </c>
    </row>
    <row r="41" spans="1:15" x14ac:dyDescent="0.25">
      <c r="A41" s="12" t="s">
        <v>41</v>
      </c>
      <c r="B41" s="13" t="s">
        <v>55</v>
      </c>
      <c r="C41" s="14">
        <v>45140</v>
      </c>
      <c r="D41" s="15" t="s">
        <v>50</v>
      </c>
      <c r="E41" s="16">
        <v>199.0001</v>
      </c>
      <c r="F41" s="16">
        <v>195</v>
      </c>
      <c r="G41" s="16">
        <v>198</v>
      </c>
      <c r="H41" s="16">
        <v>198</v>
      </c>
      <c r="I41" s="16"/>
      <c r="J41" s="16"/>
      <c r="K41" s="19">
        <v>4</v>
      </c>
      <c r="L41" s="19">
        <v>790.00009999999997</v>
      </c>
      <c r="M41" s="20">
        <v>197.50002499999999</v>
      </c>
      <c r="N41" s="21">
        <v>2</v>
      </c>
      <c r="O41" s="22">
        <v>199.50002499999999</v>
      </c>
    </row>
    <row r="42" spans="1:15" x14ac:dyDescent="0.25">
      <c r="A42" s="12" t="s">
        <v>41</v>
      </c>
      <c r="B42" s="13" t="s">
        <v>55</v>
      </c>
      <c r="C42" s="14">
        <v>45143</v>
      </c>
      <c r="D42" s="15" t="s">
        <v>123</v>
      </c>
      <c r="E42" s="16">
        <v>199</v>
      </c>
      <c r="F42" s="16">
        <v>196</v>
      </c>
      <c r="G42" s="16">
        <v>199</v>
      </c>
      <c r="H42" s="16">
        <v>198.001</v>
      </c>
      <c r="I42" s="16"/>
      <c r="J42" s="16"/>
      <c r="K42" s="19">
        <v>4</v>
      </c>
      <c r="L42" s="19">
        <v>792.00099999999998</v>
      </c>
      <c r="M42" s="20">
        <v>198.00024999999999</v>
      </c>
      <c r="N42" s="21">
        <v>6</v>
      </c>
      <c r="O42" s="22">
        <v>204.00024999999999</v>
      </c>
    </row>
    <row r="43" spans="1:15" x14ac:dyDescent="0.25">
      <c r="A43" s="12" t="s">
        <v>41</v>
      </c>
      <c r="B43" s="13" t="s">
        <v>55</v>
      </c>
      <c r="C43" s="14">
        <v>45144</v>
      </c>
      <c r="D43" s="15" t="s">
        <v>51</v>
      </c>
      <c r="E43" s="16">
        <v>198</v>
      </c>
      <c r="F43" s="16">
        <v>198</v>
      </c>
      <c r="G43" s="16">
        <v>197</v>
      </c>
      <c r="H43" s="16">
        <v>199</v>
      </c>
      <c r="I43" s="16"/>
      <c r="J43" s="16"/>
      <c r="K43" s="19">
        <v>4</v>
      </c>
      <c r="L43" s="19">
        <v>792</v>
      </c>
      <c r="M43" s="20">
        <v>198</v>
      </c>
      <c r="N43" s="21">
        <v>13</v>
      </c>
      <c r="O43" s="22">
        <v>211</v>
      </c>
    </row>
    <row r="44" spans="1:15" x14ac:dyDescent="0.25">
      <c r="A44" s="12" t="s">
        <v>41</v>
      </c>
      <c r="B44" s="13" t="s">
        <v>55</v>
      </c>
      <c r="C44" s="14">
        <v>45150</v>
      </c>
      <c r="D44" s="15" t="s">
        <v>50</v>
      </c>
      <c r="E44" s="16">
        <v>196</v>
      </c>
      <c r="F44" s="16">
        <v>199</v>
      </c>
      <c r="G44" s="16">
        <v>199</v>
      </c>
      <c r="H44" s="45">
        <v>200</v>
      </c>
      <c r="I44" s="16">
        <v>193</v>
      </c>
      <c r="J44" s="16">
        <v>197</v>
      </c>
      <c r="K44" s="19">
        <v>6</v>
      </c>
      <c r="L44" s="19">
        <v>1184</v>
      </c>
      <c r="M44" s="20">
        <v>197.33333333333334</v>
      </c>
      <c r="N44" s="21">
        <v>4</v>
      </c>
      <c r="O44" s="22">
        <v>201.33333333333334</v>
      </c>
    </row>
    <row r="45" spans="1:15" x14ac:dyDescent="0.25">
      <c r="A45" s="12" t="s">
        <v>41</v>
      </c>
      <c r="B45" s="13" t="s">
        <v>55</v>
      </c>
      <c r="C45" s="14">
        <v>45154</v>
      </c>
      <c r="D45" s="15" t="s">
        <v>50</v>
      </c>
      <c r="E45" s="16">
        <v>198</v>
      </c>
      <c r="F45" s="16">
        <v>199.001</v>
      </c>
      <c r="G45" s="16">
        <v>199</v>
      </c>
      <c r="H45" s="16">
        <v>199</v>
      </c>
      <c r="I45" s="16"/>
      <c r="J45" s="16"/>
      <c r="K45" s="19">
        <v>4</v>
      </c>
      <c r="L45" s="19">
        <v>795.00099999999998</v>
      </c>
      <c r="M45" s="20">
        <v>198.75024999999999</v>
      </c>
      <c r="N45" s="21">
        <v>6</v>
      </c>
      <c r="O45" s="22">
        <v>204.75024999999999</v>
      </c>
    </row>
    <row r="46" spans="1:15" x14ac:dyDescent="0.25">
      <c r="A46" s="12" t="s">
        <v>41</v>
      </c>
      <c r="B46" s="13" t="s">
        <v>55</v>
      </c>
      <c r="C46" s="14">
        <v>45157</v>
      </c>
      <c r="D46" s="15" t="s">
        <v>50</v>
      </c>
      <c r="E46" s="16">
        <v>195</v>
      </c>
      <c r="F46" s="16">
        <v>198</v>
      </c>
      <c r="G46" s="16">
        <v>196</v>
      </c>
      <c r="H46" s="16">
        <v>199</v>
      </c>
      <c r="I46" s="16"/>
      <c r="J46" s="16"/>
      <c r="K46" s="19">
        <v>4</v>
      </c>
      <c r="L46" s="19">
        <v>788</v>
      </c>
      <c r="M46" s="20">
        <v>197</v>
      </c>
      <c r="N46" s="21">
        <v>2</v>
      </c>
      <c r="O46" s="22">
        <v>199</v>
      </c>
    </row>
    <row r="47" spans="1:15" x14ac:dyDescent="0.25">
      <c r="A47" s="12" t="s">
        <v>41</v>
      </c>
      <c r="B47" s="13" t="s">
        <v>55</v>
      </c>
      <c r="C47" s="14">
        <v>45158</v>
      </c>
      <c r="D47" s="15" t="s">
        <v>154</v>
      </c>
      <c r="E47" s="16">
        <v>198.001</v>
      </c>
      <c r="F47" s="16">
        <v>197</v>
      </c>
      <c r="G47" s="16">
        <v>196.01</v>
      </c>
      <c r="H47" s="16">
        <v>196.01</v>
      </c>
      <c r="I47" s="16"/>
      <c r="J47" s="16"/>
      <c r="K47" s="19">
        <v>4</v>
      </c>
      <c r="L47" s="19">
        <v>787.02099999999996</v>
      </c>
      <c r="M47" s="20">
        <v>196.75524999999999</v>
      </c>
      <c r="N47" s="21">
        <v>13</v>
      </c>
      <c r="O47" s="22">
        <v>209.75524999999999</v>
      </c>
    </row>
    <row r="48" spans="1:15" x14ac:dyDescent="0.25">
      <c r="A48" s="12" t="s">
        <v>41</v>
      </c>
      <c r="B48" s="13" t="s">
        <v>55</v>
      </c>
      <c r="C48" s="14">
        <v>45161</v>
      </c>
      <c r="D48" s="15" t="s">
        <v>51</v>
      </c>
      <c r="E48" s="16">
        <v>197</v>
      </c>
      <c r="F48" s="16">
        <v>196</v>
      </c>
      <c r="G48" s="16">
        <v>197.001</v>
      </c>
      <c r="H48" s="16">
        <v>196</v>
      </c>
      <c r="I48" s="16"/>
      <c r="J48" s="16"/>
      <c r="K48" s="19">
        <v>4</v>
      </c>
      <c r="L48" s="19">
        <v>786.00099999999998</v>
      </c>
      <c r="M48" s="20">
        <v>196.50024999999999</v>
      </c>
      <c r="N48" s="21">
        <v>5</v>
      </c>
      <c r="O48" s="22">
        <v>201.50024999999999</v>
      </c>
    </row>
    <row r="49" spans="1:15" x14ac:dyDescent="0.25">
      <c r="A49" s="12" t="s">
        <v>28</v>
      </c>
      <c r="B49" s="13" t="s">
        <v>55</v>
      </c>
      <c r="C49" s="14">
        <v>45168</v>
      </c>
      <c r="D49" s="15" t="s">
        <v>50</v>
      </c>
      <c r="E49" s="16">
        <v>194</v>
      </c>
      <c r="F49" s="16">
        <v>198</v>
      </c>
      <c r="G49" s="16">
        <v>196</v>
      </c>
      <c r="H49" s="16">
        <v>196</v>
      </c>
      <c r="I49" s="16"/>
      <c r="J49" s="16"/>
      <c r="K49" s="19">
        <v>4</v>
      </c>
      <c r="L49" s="19">
        <v>784</v>
      </c>
      <c r="M49" s="20">
        <v>196</v>
      </c>
      <c r="N49" s="21">
        <v>5</v>
      </c>
      <c r="O49" s="22">
        <v>201</v>
      </c>
    </row>
    <row r="50" spans="1:15" x14ac:dyDescent="0.25">
      <c r="A50" s="12" t="s">
        <v>28</v>
      </c>
      <c r="B50" s="13" t="s">
        <v>55</v>
      </c>
      <c r="C50" s="14">
        <v>45171</v>
      </c>
      <c r="D50" s="15" t="s">
        <v>138</v>
      </c>
      <c r="E50" s="16">
        <v>199</v>
      </c>
      <c r="F50" s="16">
        <v>196</v>
      </c>
      <c r="G50" s="16">
        <v>194</v>
      </c>
      <c r="H50" s="16">
        <v>195</v>
      </c>
      <c r="I50" s="16">
        <v>196</v>
      </c>
      <c r="J50" s="16">
        <v>197</v>
      </c>
      <c r="K50" s="19">
        <v>6</v>
      </c>
      <c r="L50" s="19">
        <v>1177</v>
      </c>
      <c r="M50" s="20">
        <v>196.16666666666666</v>
      </c>
      <c r="N50" s="21">
        <v>4</v>
      </c>
      <c r="O50" s="22">
        <v>200.16666666666666</v>
      </c>
    </row>
    <row r="51" spans="1:15" x14ac:dyDescent="0.25">
      <c r="A51" s="12" t="s">
        <v>41</v>
      </c>
      <c r="B51" s="13" t="s">
        <v>55</v>
      </c>
      <c r="C51" s="14">
        <v>45175</v>
      </c>
      <c r="D51" s="15" t="s">
        <v>50</v>
      </c>
      <c r="E51" s="16">
        <v>193</v>
      </c>
      <c r="F51" s="16">
        <v>194</v>
      </c>
      <c r="G51" s="16">
        <v>196</v>
      </c>
      <c r="H51" s="16">
        <v>197</v>
      </c>
      <c r="I51" s="16"/>
      <c r="J51" s="16"/>
      <c r="K51" s="19">
        <v>4</v>
      </c>
      <c r="L51" s="19">
        <v>780</v>
      </c>
      <c r="M51" s="20">
        <v>195</v>
      </c>
      <c r="N51" s="21">
        <v>2</v>
      </c>
      <c r="O51" s="22">
        <v>197</v>
      </c>
    </row>
    <row r="52" spans="1:15" x14ac:dyDescent="0.25">
      <c r="A52" s="12" t="s">
        <v>41</v>
      </c>
      <c r="B52" s="13" t="s">
        <v>55</v>
      </c>
      <c r="C52" s="14">
        <v>8654</v>
      </c>
      <c r="D52" s="15" t="s">
        <v>51</v>
      </c>
      <c r="E52" s="16">
        <v>195</v>
      </c>
      <c r="F52" s="16">
        <v>195</v>
      </c>
      <c r="G52" s="16">
        <v>198</v>
      </c>
      <c r="H52" s="16">
        <v>197</v>
      </c>
      <c r="I52" s="16">
        <v>197</v>
      </c>
      <c r="J52" s="16">
        <v>197</v>
      </c>
      <c r="K52" s="19">
        <v>6</v>
      </c>
      <c r="L52" s="19">
        <v>1179</v>
      </c>
      <c r="M52" s="20">
        <v>196.5</v>
      </c>
      <c r="N52" s="21">
        <v>8</v>
      </c>
      <c r="O52" s="22">
        <v>204.5</v>
      </c>
    </row>
    <row r="53" spans="1:15" x14ac:dyDescent="0.25">
      <c r="A53" s="12" t="s">
        <v>41</v>
      </c>
      <c r="B53" s="13" t="s">
        <v>55</v>
      </c>
      <c r="C53" s="14">
        <v>45182</v>
      </c>
      <c r="D53" s="15" t="s">
        <v>50</v>
      </c>
      <c r="E53" s="16">
        <v>197</v>
      </c>
      <c r="F53" s="45">
        <v>200</v>
      </c>
      <c r="G53" s="45">
        <v>200</v>
      </c>
      <c r="H53" s="16">
        <v>199</v>
      </c>
      <c r="I53" s="16"/>
      <c r="J53" s="16"/>
      <c r="K53" s="19">
        <v>4</v>
      </c>
      <c r="L53" s="19">
        <v>796</v>
      </c>
      <c r="M53" s="20">
        <v>199</v>
      </c>
      <c r="N53" s="21">
        <v>7</v>
      </c>
      <c r="O53" s="22">
        <v>206</v>
      </c>
    </row>
    <row r="54" spans="1:15" x14ac:dyDescent="0.25">
      <c r="A54" s="12" t="s">
        <v>41</v>
      </c>
      <c r="B54" s="13" t="s">
        <v>55</v>
      </c>
      <c r="C54" s="14">
        <v>45185</v>
      </c>
      <c r="D54" s="15" t="s">
        <v>50</v>
      </c>
      <c r="E54" s="16">
        <v>198</v>
      </c>
      <c r="F54" s="16">
        <v>197</v>
      </c>
      <c r="G54" s="16">
        <v>198</v>
      </c>
      <c r="H54" s="16">
        <v>199</v>
      </c>
      <c r="I54" s="45">
        <v>200.001</v>
      </c>
      <c r="J54" s="16">
        <v>199</v>
      </c>
      <c r="K54" s="19">
        <v>6</v>
      </c>
      <c r="L54" s="19">
        <v>1191.001</v>
      </c>
      <c r="M54" s="20">
        <v>198.50016666666667</v>
      </c>
      <c r="N54" s="21">
        <v>12</v>
      </c>
      <c r="O54" s="22">
        <v>210.50016666666667</v>
      </c>
    </row>
    <row r="55" spans="1:15" x14ac:dyDescent="0.25">
      <c r="A55" s="12" t="s">
        <v>41</v>
      </c>
      <c r="B55" s="13" t="s">
        <v>55</v>
      </c>
      <c r="C55" s="14">
        <v>45186</v>
      </c>
      <c r="D55" s="15" t="s">
        <v>154</v>
      </c>
      <c r="E55" s="16">
        <v>196</v>
      </c>
      <c r="F55" s="16">
        <v>198</v>
      </c>
      <c r="G55" s="16">
        <v>195</v>
      </c>
      <c r="H55" s="16">
        <v>198</v>
      </c>
      <c r="I55" s="16"/>
      <c r="J55" s="16"/>
      <c r="K55" s="19">
        <v>4</v>
      </c>
      <c r="L55" s="19">
        <v>787</v>
      </c>
      <c r="M55" s="20">
        <v>196.75</v>
      </c>
      <c r="N55" s="21">
        <v>11</v>
      </c>
      <c r="O55" s="22">
        <v>207.75</v>
      </c>
    </row>
    <row r="56" spans="1:15" x14ac:dyDescent="0.25">
      <c r="A56" s="12" t="s">
        <v>28</v>
      </c>
      <c r="B56" s="13" t="s">
        <v>55</v>
      </c>
      <c r="C56" s="14">
        <v>45189</v>
      </c>
      <c r="D56" s="15" t="s">
        <v>50</v>
      </c>
      <c r="E56" s="16">
        <v>199</v>
      </c>
      <c r="F56" s="16">
        <v>195</v>
      </c>
      <c r="G56" s="16">
        <v>196</v>
      </c>
      <c r="H56" s="16">
        <v>197</v>
      </c>
      <c r="I56" s="16"/>
      <c r="J56" s="16"/>
      <c r="K56" s="19">
        <v>4</v>
      </c>
      <c r="L56" s="19">
        <v>787</v>
      </c>
      <c r="M56" s="20">
        <v>196.75</v>
      </c>
      <c r="N56" s="21">
        <v>2</v>
      </c>
      <c r="O56" s="22">
        <v>198.75</v>
      </c>
    </row>
    <row r="57" spans="1:15" x14ac:dyDescent="0.25">
      <c r="A57" s="12" t="s">
        <v>41</v>
      </c>
      <c r="B57" s="13" t="s">
        <v>55</v>
      </c>
      <c r="C57" s="14">
        <v>45192</v>
      </c>
      <c r="D57" s="15" t="s">
        <v>64</v>
      </c>
      <c r="E57" s="16">
        <v>197</v>
      </c>
      <c r="F57" s="16">
        <v>199</v>
      </c>
      <c r="G57" s="16">
        <v>199</v>
      </c>
      <c r="H57" s="16">
        <v>199</v>
      </c>
      <c r="I57" s="16">
        <v>194</v>
      </c>
      <c r="J57" s="16">
        <v>194</v>
      </c>
      <c r="K57" s="19">
        <v>6</v>
      </c>
      <c r="L57" s="19">
        <v>1182</v>
      </c>
      <c r="M57" s="20">
        <v>197</v>
      </c>
      <c r="N57" s="21">
        <v>10</v>
      </c>
      <c r="O57" s="22">
        <v>207</v>
      </c>
    </row>
    <row r="58" spans="1:15" x14ac:dyDescent="0.25">
      <c r="A58" s="12" t="s">
        <v>41</v>
      </c>
      <c r="B58" s="13" t="s">
        <v>55</v>
      </c>
      <c r="C58" s="14">
        <v>45193</v>
      </c>
      <c r="D58" s="15" t="s">
        <v>64</v>
      </c>
      <c r="E58" s="16">
        <v>192</v>
      </c>
      <c r="F58" s="16">
        <v>194</v>
      </c>
      <c r="G58" s="16">
        <v>198</v>
      </c>
      <c r="H58" s="16">
        <v>196</v>
      </c>
      <c r="I58" s="16"/>
      <c r="J58" s="16"/>
      <c r="K58" s="19">
        <v>4</v>
      </c>
      <c r="L58" s="19">
        <v>780</v>
      </c>
      <c r="M58" s="20">
        <v>195</v>
      </c>
      <c r="N58" s="21">
        <v>3</v>
      </c>
      <c r="O58" s="22">
        <v>198</v>
      </c>
    </row>
    <row r="59" spans="1:15" x14ac:dyDescent="0.25">
      <c r="A59" s="12" t="s">
        <v>41</v>
      </c>
      <c r="B59" s="13" t="s">
        <v>55</v>
      </c>
      <c r="C59" s="14">
        <v>45196</v>
      </c>
      <c r="D59" s="15" t="s">
        <v>51</v>
      </c>
      <c r="E59" s="16">
        <v>195.001</v>
      </c>
      <c r="F59" s="16">
        <v>192</v>
      </c>
      <c r="G59" s="16">
        <v>197</v>
      </c>
      <c r="H59" s="16">
        <v>195</v>
      </c>
      <c r="I59" s="16"/>
      <c r="J59" s="16"/>
      <c r="K59" s="19">
        <v>4</v>
      </c>
      <c r="L59" s="19">
        <v>779.00099999999998</v>
      </c>
      <c r="M59" s="20">
        <v>194.75024999999999</v>
      </c>
      <c r="N59" s="21">
        <v>8</v>
      </c>
      <c r="O59" s="22">
        <v>202.75024999999999</v>
      </c>
    </row>
    <row r="60" spans="1:15" x14ac:dyDescent="0.25">
      <c r="A60" s="12" t="s">
        <v>41</v>
      </c>
      <c r="B60" s="13" t="s">
        <v>55</v>
      </c>
      <c r="C60" s="14">
        <v>45203</v>
      </c>
      <c r="D60" s="15" t="s">
        <v>50</v>
      </c>
      <c r="E60" s="16">
        <v>195</v>
      </c>
      <c r="F60" s="16">
        <v>196</v>
      </c>
      <c r="G60" s="16">
        <v>194</v>
      </c>
      <c r="H60" s="16">
        <v>198</v>
      </c>
      <c r="I60" s="16"/>
      <c r="J60" s="16"/>
      <c r="K60" s="19">
        <v>4</v>
      </c>
      <c r="L60" s="19">
        <v>783</v>
      </c>
      <c r="M60" s="20">
        <v>195.75</v>
      </c>
      <c r="N60" s="21">
        <v>2</v>
      </c>
      <c r="O60" s="22">
        <v>197.75</v>
      </c>
    </row>
    <row r="61" spans="1:15" x14ac:dyDescent="0.25">
      <c r="A61" s="12" t="s">
        <v>41</v>
      </c>
      <c r="B61" s="13" t="s">
        <v>55</v>
      </c>
      <c r="C61" s="14">
        <v>45206</v>
      </c>
      <c r="D61" s="15" t="s">
        <v>123</v>
      </c>
      <c r="E61" s="16">
        <v>188</v>
      </c>
      <c r="F61" s="16">
        <v>190</v>
      </c>
      <c r="G61" s="16">
        <v>192</v>
      </c>
      <c r="H61" s="16">
        <v>194</v>
      </c>
      <c r="I61" s="16"/>
      <c r="J61" s="16"/>
      <c r="K61" s="19">
        <v>4</v>
      </c>
      <c r="L61" s="19">
        <v>764</v>
      </c>
      <c r="M61" s="20">
        <v>191</v>
      </c>
      <c r="N61" s="21">
        <v>2</v>
      </c>
      <c r="O61" s="22">
        <v>193</v>
      </c>
    </row>
    <row r="62" spans="1:15" x14ac:dyDescent="0.25">
      <c r="A62" s="12" t="s">
        <v>41</v>
      </c>
      <c r="B62" s="13" t="s">
        <v>55</v>
      </c>
      <c r="C62" s="14">
        <v>45207</v>
      </c>
      <c r="D62" s="15" t="s">
        <v>51</v>
      </c>
      <c r="E62" s="16">
        <v>194</v>
      </c>
      <c r="F62" s="16">
        <v>193</v>
      </c>
      <c r="G62" s="16">
        <v>196</v>
      </c>
      <c r="H62" s="16">
        <v>192</v>
      </c>
      <c r="I62" s="16"/>
      <c r="J62" s="16"/>
      <c r="K62" s="19">
        <v>4</v>
      </c>
      <c r="L62" s="19">
        <v>775</v>
      </c>
      <c r="M62" s="20">
        <v>193.75</v>
      </c>
      <c r="N62" s="21">
        <v>6</v>
      </c>
      <c r="O62" s="22">
        <v>199.75</v>
      </c>
    </row>
    <row r="63" spans="1:15" x14ac:dyDescent="0.25">
      <c r="A63" s="12" t="s">
        <v>28</v>
      </c>
      <c r="B63" s="13" t="s">
        <v>55</v>
      </c>
      <c r="C63" s="14">
        <v>45210</v>
      </c>
      <c r="D63" s="15" t="s">
        <v>50</v>
      </c>
      <c r="E63" s="16">
        <v>196</v>
      </c>
      <c r="F63" s="16">
        <v>194</v>
      </c>
      <c r="G63" s="16">
        <v>197</v>
      </c>
      <c r="H63" s="16">
        <v>199</v>
      </c>
      <c r="I63" s="16"/>
      <c r="J63" s="16"/>
      <c r="K63" s="19">
        <v>4</v>
      </c>
      <c r="L63" s="19">
        <v>786</v>
      </c>
      <c r="M63" s="20">
        <v>196.5</v>
      </c>
      <c r="N63" s="21">
        <v>2</v>
      </c>
      <c r="O63" s="22">
        <v>198.5</v>
      </c>
    </row>
    <row r="64" spans="1:15" x14ac:dyDescent="0.25">
      <c r="A64" s="12" t="s">
        <v>28</v>
      </c>
      <c r="B64" s="13" t="s">
        <v>55</v>
      </c>
      <c r="C64" s="14">
        <v>45217</v>
      </c>
      <c r="D64" s="15" t="s">
        <v>50</v>
      </c>
      <c r="E64" s="16">
        <v>198.001</v>
      </c>
      <c r="F64" s="16">
        <v>197</v>
      </c>
      <c r="G64" s="16">
        <v>196</v>
      </c>
      <c r="H64" s="16">
        <v>198</v>
      </c>
      <c r="I64" s="16"/>
      <c r="J64" s="16"/>
      <c r="K64" s="19">
        <v>4</v>
      </c>
      <c r="L64" s="19">
        <v>789.00099999999998</v>
      </c>
      <c r="M64" s="20">
        <v>197.25024999999999</v>
      </c>
      <c r="N64" s="21">
        <v>3</v>
      </c>
      <c r="O64" s="22">
        <v>200.25024999999999</v>
      </c>
    </row>
    <row r="65" spans="1:15" x14ac:dyDescent="0.25">
      <c r="A65" s="12" t="s">
        <v>28</v>
      </c>
      <c r="B65" s="13" t="s">
        <v>55</v>
      </c>
      <c r="C65" s="14">
        <v>45220</v>
      </c>
      <c r="D65" s="15" t="s">
        <v>50</v>
      </c>
      <c r="E65" s="16">
        <v>195</v>
      </c>
      <c r="F65" s="16">
        <v>196</v>
      </c>
      <c r="G65" s="16">
        <v>198</v>
      </c>
      <c r="H65" s="16">
        <v>196</v>
      </c>
      <c r="I65" s="16"/>
      <c r="J65" s="16"/>
      <c r="K65" s="19">
        <v>4</v>
      </c>
      <c r="L65" s="19">
        <v>785</v>
      </c>
      <c r="M65" s="20">
        <v>196.25</v>
      </c>
      <c r="N65" s="21">
        <v>2</v>
      </c>
      <c r="O65" s="22">
        <v>198.25</v>
      </c>
    </row>
    <row r="66" spans="1:15" x14ac:dyDescent="0.25">
      <c r="A66" s="12" t="s">
        <v>41</v>
      </c>
      <c r="B66" s="13" t="s">
        <v>55</v>
      </c>
      <c r="C66" s="14">
        <v>45224</v>
      </c>
      <c r="D66" s="15" t="s">
        <v>51</v>
      </c>
      <c r="E66" s="16">
        <v>198</v>
      </c>
      <c r="F66" s="16">
        <v>199</v>
      </c>
      <c r="G66" s="16">
        <v>193</v>
      </c>
      <c r="H66" s="16">
        <v>199</v>
      </c>
      <c r="I66" s="16"/>
      <c r="J66" s="16"/>
      <c r="K66" s="19">
        <v>4</v>
      </c>
      <c r="L66" s="19">
        <v>789</v>
      </c>
      <c r="M66" s="20">
        <v>197.25</v>
      </c>
      <c r="N66" s="21">
        <v>6</v>
      </c>
      <c r="O66" s="22">
        <v>203.25</v>
      </c>
    </row>
    <row r="67" spans="1:15" x14ac:dyDescent="0.25">
      <c r="A67" s="12" t="s">
        <v>41</v>
      </c>
      <c r="B67" s="13" t="s">
        <v>55</v>
      </c>
      <c r="C67" s="14">
        <v>45231</v>
      </c>
      <c r="D67" s="15" t="s">
        <v>50</v>
      </c>
      <c r="E67" s="16">
        <v>197</v>
      </c>
      <c r="F67" s="16">
        <v>198</v>
      </c>
      <c r="G67" s="16">
        <v>199.001</v>
      </c>
      <c r="H67" s="16">
        <v>198</v>
      </c>
      <c r="I67" s="16"/>
      <c r="J67" s="16"/>
      <c r="K67" s="19">
        <v>4</v>
      </c>
      <c r="L67" s="19">
        <v>792.00099999999998</v>
      </c>
      <c r="M67" s="20">
        <v>198.00024999999999</v>
      </c>
      <c r="N67" s="21">
        <v>7</v>
      </c>
      <c r="O67" s="22">
        <v>205.00024999999999</v>
      </c>
    </row>
    <row r="68" spans="1:15" x14ac:dyDescent="0.25">
      <c r="A68" s="12" t="s">
        <v>41</v>
      </c>
      <c r="B68" s="13" t="s">
        <v>55</v>
      </c>
      <c r="C68" s="14">
        <v>45227</v>
      </c>
      <c r="D68" s="15" t="s">
        <v>64</v>
      </c>
      <c r="E68" s="16">
        <v>190</v>
      </c>
      <c r="F68" s="16">
        <v>189</v>
      </c>
      <c r="G68" s="16">
        <v>193</v>
      </c>
      <c r="H68" s="16">
        <v>192</v>
      </c>
      <c r="I68" s="16"/>
      <c r="J68" s="16"/>
      <c r="K68" s="19">
        <v>4</v>
      </c>
      <c r="L68" s="19">
        <v>764</v>
      </c>
      <c r="M68" s="20">
        <v>191</v>
      </c>
      <c r="N68" s="21">
        <v>2</v>
      </c>
      <c r="O68" s="22">
        <v>193</v>
      </c>
    </row>
    <row r="69" spans="1:15" x14ac:dyDescent="0.25">
      <c r="A69" s="12" t="s">
        <v>41</v>
      </c>
      <c r="B69" s="13" t="s">
        <v>55</v>
      </c>
      <c r="C69" s="14">
        <v>45234</v>
      </c>
      <c r="D69" s="15" t="s">
        <v>123</v>
      </c>
      <c r="E69" s="16">
        <v>193</v>
      </c>
      <c r="F69" s="16">
        <v>195</v>
      </c>
      <c r="G69" s="16">
        <v>198</v>
      </c>
      <c r="H69" s="16">
        <v>196</v>
      </c>
      <c r="I69" s="16"/>
      <c r="J69" s="16"/>
      <c r="K69" s="19">
        <v>4</v>
      </c>
      <c r="L69" s="19">
        <v>782</v>
      </c>
      <c r="M69" s="20">
        <v>195.5</v>
      </c>
      <c r="N69" s="21">
        <v>2</v>
      </c>
      <c r="O69" s="22">
        <v>197.5</v>
      </c>
    </row>
    <row r="70" spans="1:15" x14ac:dyDescent="0.25">
      <c r="A70" s="12" t="s">
        <v>41</v>
      </c>
      <c r="B70" s="13" t="s">
        <v>55</v>
      </c>
      <c r="C70" s="14">
        <v>45235</v>
      </c>
      <c r="D70" s="15" t="s">
        <v>51</v>
      </c>
      <c r="E70" s="16">
        <v>196</v>
      </c>
      <c r="F70" s="16">
        <v>194</v>
      </c>
      <c r="G70" s="16">
        <v>197</v>
      </c>
      <c r="H70" s="16">
        <v>198.001</v>
      </c>
      <c r="I70" s="16"/>
      <c r="J70" s="16"/>
      <c r="K70" s="19">
        <v>4</v>
      </c>
      <c r="L70" s="19">
        <v>785.00099999999998</v>
      </c>
      <c r="M70" s="20">
        <v>196.25024999999999</v>
      </c>
      <c r="N70" s="21">
        <v>6</v>
      </c>
      <c r="O70" s="22">
        <v>202.25024999999999</v>
      </c>
    </row>
    <row r="71" spans="1:15" x14ac:dyDescent="0.25">
      <c r="A71" s="12" t="s">
        <v>41</v>
      </c>
      <c r="B71" s="13" t="s">
        <v>55</v>
      </c>
      <c r="C71" s="14">
        <v>45238</v>
      </c>
      <c r="D71" s="15" t="s">
        <v>50</v>
      </c>
      <c r="E71" s="16">
        <v>193</v>
      </c>
      <c r="F71" s="16">
        <v>194</v>
      </c>
      <c r="G71" s="16">
        <v>195</v>
      </c>
      <c r="H71" s="16">
        <v>196</v>
      </c>
      <c r="I71" s="16"/>
      <c r="J71" s="16"/>
      <c r="K71" s="19">
        <v>4</v>
      </c>
      <c r="L71" s="19">
        <v>778</v>
      </c>
      <c r="M71" s="20">
        <v>194.5</v>
      </c>
      <c r="N71" s="21">
        <v>2</v>
      </c>
      <c r="O71" s="22">
        <v>196.5</v>
      </c>
    </row>
    <row r="73" spans="1:15" x14ac:dyDescent="0.25">
      <c r="A73" s="24"/>
    </row>
    <row r="74" spans="1:15" x14ac:dyDescent="0.25">
      <c r="K74" s="8">
        <f>SUM(K2:K73)</f>
        <v>296</v>
      </c>
      <c r="L74" s="8">
        <f>SUM(L2:L73)</f>
        <v>58127.161199999973</v>
      </c>
      <c r="M74" s="7">
        <f>SUM(L74/K74)</f>
        <v>196.37554459459452</v>
      </c>
      <c r="N74" s="8">
        <f>SUM(N2:N73)</f>
        <v>414</v>
      </c>
      <c r="O74" s="11">
        <f>SUM(M74+N74)</f>
        <v>610.37554459459454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B2:C2" name="Range1_2_3_1"/>
    <protectedRange sqref="D2" name="Range1_1_1_3_1_1"/>
    <protectedRange sqref="E2:J2" name="Range1_3_1_1_1"/>
    <protectedRange sqref="E3:J3 C3" name="Range1_5_3_2"/>
    <protectedRange sqref="D3" name="Range1_1_3_1_1"/>
    <protectedRange sqref="E4:J5 C4:C5 B3:B50" name="Range1_6_1_1"/>
    <protectedRange sqref="D4:D5" name="Range1_1_4_3_1"/>
    <protectedRange sqref="E6:J7 C6:C7" name="Range1_7_1_1"/>
    <protectedRange sqref="D6:D7" name="Range1_1_5_1_1"/>
    <protectedRange algorithmName="SHA-512" hashValue="ON39YdpmFHfN9f47KpiRvqrKx0V9+erV1CNkpWzYhW/Qyc6aT8rEyCrvauWSYGZK2ia3o7vd3akF07acHAFpOA==" saltValue="yVW9XmDwTqEnmpSGai0KYg==" spinCount="100000" sqref="C17 I17:J17" name="Range1_2_1"/>
    <protectedRange algorithmName="SHA-512" hashValue="ON39YdpmFHfN9f47KpiRvqrKx0V9+erV1CNkpWzYhW/Qyc6aT8rEyCrvauWSYGZK2ia3o7vd3akF07acHAFpOA==" saltValue="yVW9XmDwTqEnmpSGai0KYg==" spinCount="100000" sqref="E17:H17" name="Range1_3_1"/>
    <protectedRange algorithmName="SHA-512" hashValue="ON39YdpmFHfN9f47KpiRvqrKx0V9+erV1CNkpWzYhW/Qyc6aT8rEyCrvauWSYGZK2ia3o7vd3akF07acHAFpOA==" saltValue="yVW9XmDwTqEnmpSGai0KYg==" spinCount="100000" sqref="C33:C34" name="Range1_49"/>
    <protectedRange algorithmName="SHA-512" hashValue="ON39YdpmFHfN9f47KpiRvqrKx0V9+erV1CNkpWzYhW/Qyc6aT8rEyCrvauWSYGZK2ia3o7vd3akF07acHAFpOA==" saltValue="yVW9XmDwTqEnmpSGai0KYg==" spinCount="100000" sqref="D33:D34" name="Range1_1_18"/>
    <protectedRange algorithmName="SHA-512" hashValue="ON39YdpmFHfN9f47KpiRvqrKx0V9+erV1CNkpWzYhW/Qyc6aT8rEyCrvauWSYGZK2ia3o7vd3akF07acHAFpOA==" saltValue="yVW9XmDwTqEnmpSGai0KYg==" spinCount="100000" sqref="H33:J34" name="Range1_3_2_1"/>
    <protectedRange algorithmName="SHA-512" hashValue="ON39YdpmFHfN9f47KpiRvqrKx0V9+erV1CNkpWzYhW/Qyc6aT8rEyCrvauWSYGZK2ia3o7vd3akF07acHAFpOA==" saltValue="yVW9XmDwTqEnmpSGai0KYg==" spinCount="100000" sqref="E33:G34" name="Range1_3_1_1_1_1"/>
    <protectedRange algorithmName="SHA-512" hashValue="ON39YdpmFHfN9f47KpiRvqrKx0V9+erV1CNkpWzYhW/Qyc6aT8rEyCrvauWSYGZK2ia3o7vd3akF07acHAFpOA==" saltValue="yVW9XmDwTqEnmpSGai0KYg==" spinCount="100000" sqref="I49:J50 C49:C50" name="Range1_69"/>
    <protectedRange algorithmName="SHA-512" hashValue="ON39YdpmFHfN9f47KpiRvqrKx0V9+erV1CNkpWzYhW/Qyc6aT8rEyCrvauWSYGZK2ia3o7vd3akF07acHAFpOA==" saltValue="yVW9XmDwTqEnmpSGai0KYg==" spinCount="100000" sqref="D49:D50" name="Range1_1_33"/>
    <protectedRange algorithmName="SHA-512" hashValue="ON39YdpmFHfN9f47KpiRvqrKx0V9+erV1CNkpWzYhW/Qyc6aT8rEyCrvauWSYGZK2ia3o7vd3akF07acHAFpOA==" saltValue="yVW9XmDwTqEnmpSGai0KYg==" spinCount="100000" sqref="E49:H50" name="Range1_3_19"/>
    <protectedRange algorithmName="SHA-512" hashValue="ON39YdpmFHfN9f47KpiRvqrKx0V9+erV1CNkpWzYhW/Qyc6aT8rEyCrvauWSYGZK2ia3o7vd3akF07acHAFpOA==" saltValue="yVW9XmDwTqEnmpSGai0KYg==" spinCount="100000" sqref="D53:D59" name="Range1_1_33_1"/>
    <protectedRange algorithmName="SHA-512" hashValue="ON39YdpmFHfN9f47KpiRvqrKx0V9+erV1CNkpWzYhW/Qyc6aT8rEyCrvauWSYGZK2ia3o7vd3akF07acHAFpOA==" saltValue="yVW9XmDwTqEnmpSGai0KYg==" spinCount="100000" sqref="E53:J59" name="Range1_3_20"/>
    <protectedRange algorithmName="SHA-512" hashValue="ON39YdpmFHfN9f47KpiRvqrKx0V9+erV1CNkpWzYhW/Qyc6aT8rEyCrvauWSYGZK2ia3o7vd3akF07acHAFpOA==" saltValue="yVW9XmDwTqEnmpSGai0KYg==" spinCount="100000" sqref="C53:C59" name="Range1_76"/>
    <protectedRange algorithmName="SHA-512" hashValue="ON39YdpmFHfN9f47KpiRvqrKx0V9+erV1CNkpWzYhW/Qyc6aT8rEyCrvauWSYGZK2ia3o7vd3akF07acHAFpOA==" saltValue="yVW9XmDwTqEnmpSGai0KYg==" spinCount="100000" sqref="C64:C65" name="Range1_15"/>
    <protectedRange algorithmName="SHA-512" hashValue="ON39YdpmFHfN9f47KpiRvqrKx0V9+erV1CNkpWzYhW/Qyc6aT8rEyCrvauWSYGZK2ia3o7vd3akF07acHAFpOA==" saltValue="yVW9XmDwTqEnmpSGai0KYg==" spinCount="100000" sqref="D64:D65" name="Range1_1_10"/>
    <protectedRange algorithmName="SHA-512" hashValue="ON39YdpmFHfN9f47KpiRvqrKx0V9+erV1CNkpWzYhW/Qyc6aT8rEyCrvauWSYGZK2ia3o7vd3akF07acHAFpOA==" saltValue="yVW9XmDwTqEnmpSGai0KYg==" spinCount="100000" sqref="E64:J65" name="Range1_3_5"/>
    <protectedRange sqref="B67:C71" name="Range1_19"/>
    <protectedRange sqref="D67:D71" name="Range1_1_14"/>
    <protectedRange sqref="E67:J71" name="Range1_3_6"/>
  </protectedRanges>
  <sortState xmlns:xlrd2="http://schemas.microsoft.com/office/spreadsheetml/2017/richdata2" ref="A2:O9">
    <sortCondition ref="C2:C9"/>
  </sortState>
  <hyperlinks>
    <hyperlink ref="Q1" location="'National Rankings'!A1" display="Back to Ranking" xr:uid="{054CC206-BBA5-4DD6-B313-8B74BFB3574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0ADBB1-20CA-4EDA-9009-80BB5D0E3AC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AB5BA-865B-4A34-BB0F-37C5A91C25A5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3" t="s">
        <v>19</v>
      </c>
    </row>
    <row r="2" spans="1:17" x14ac:dyDescent="0.25">
      <c r="A2" s="12" t="s">
        <v>41</v>
      </c>
      <c r="B2" s="34" t="s">
        <v>129</v>
      </c>
      <c r="C2" s="75">
        <v>45052</v>
      </c>
      <c r="D2" s="76" t="s">
        <v>123</v>
      </c>
      <c r="E2" s="64">
        <v>193</v>
      </c>
      <c r="F2" s="64">
        <v>195</v>
      </c>
      <c r="G2" s="64">
        <v>199.001</v>
      </c>
      <c r="H2" s="64">
        <v>193</v>
      </c>
      <c r="I2" s="64"/>
      <c r="J2" s="64"/>
      <c r="K2" s="77">
        <v>4</v>
      </c>
      <c r="L2" s="77">
        <v>780.00099999999998</v>
      </c>
      <c r="M2" s="78">
        <v>195.00024999999999</v>
      </c>
      <c r="N2" s="79">
        <v>5</v>
      </c>
      <c r="O2" s="80">
        <v>200.00024999999999</v>
      </c>
    </row>
    <row r="4" spans="1:17" x14ac:dyDescent="0.25">
      <c r="K4" s="8">
        <f>SUM(K2:K3)</f>
        <v>4</v>
      </c>
      <c r="L4" s="8">
        <f>SUM(L2:L3)</f>
        <v>780.00099999999998</v>
      </c>
      <c r="M4" s="7">
        <f>SUM(L4/K4)</f>
        <v>195.00024999999999</v>
      </c>
      <c r="N4" s="8">
        <f>SUM(N2:N3)</f>
        <v>5</v>
      </c>
      <c r="O4" s="11">
        <f>SUM(M4+N4)</f>
        <v>200.00024999999999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_1"/>
  </protectedRanges>
  <hyperlinks>
    <hyperlink ref="Q1" location="'National Rankings'!A1" display="Back to Ranking" xr:uid="{4B0273BF-3397-452E-A68E-A5633B045E5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AAF3ECC-B0C4-4B8A-9C7E-209B27B1A6E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205</vt:i4>
      </vt:variant>
    </vt:vector>
  </HeadingPairs>
  <TitlesOfParts>
    <vt:vector size="205" baseType="lpstr">
      <vt:lpstr>National Rankings</vt:lpstr>
      <vt:lpstr>Ashley Frantz</vt:lpstr>
      <vt:lpstr>Annette Rowe</vt:lpstr>
      <vt:lpstr>Ann Tucker</vt:lpstr>
      <vt:lpstr>Arch Morgan</vt:lpstr>
      <vt:lpstr>Arthur Cole</vt:lpstr>
      <vt:lpstr>Ben Brown</vt:lpstr>
      <vt:lpstr>Ben Johnson</vt:lpstr>
      <vt:lpstr>Benji Matoy</vt:lpstr>
      <vt:lpstr>Bill Dooley</vt:lpstr>
      <vt:lpstr>Bill Glausier</vt:lpstr>
      <vt:lpstr>Bill Middlebrook</vt:lpstr>
      <vt:lpstr>Bill Myers</vt:lpstr>
      <vt:lpstr>Bill Poor</vt:lpstr>
      <vt:lpstr>Bill Simmons</vt:lpstr>
      <vt:lpstr>Bill Smith</vt:lpstr>
      <vt:lpstr>Billy Hudson</vt:lpstr>
      <vt:lpstr>Billy Miller</vt:lpstr>
      <vt:lpstr>Bobby Young</vt:lpstr>
      <vt:lpstr>Brad Palmer</vt:lpstr>
      <vt:lpstr>Brandon Eversole</vt:lpstr>
      <vt:lpstr>Brandon Hayes</vt:lpstr>
      <vt:lpstr>Brandon Tharp</vt:lpstr>
      <vt:lpstr>Brendan Prebish</vt:lpstr>
      <vt:lpstr>Brian Gilliland</vt:lpstr>
      <vt:lpstr>Bruce Cameron</vt:lpstr>
      <vt:lpstr>Bruce Karsch</vt:lpstr>
      <vt:lpstr>Bruce Postlethwait</vt:lpstr>
      <vt:lpstr>Bud Stell</vt:lpstr>
      <vt:lpstr>Cecil Combs</vt:lpstr>
      <vt:lpstr>Charles Knight</vt:lpstr>
      <vt:lpstr>Charles Mullins</vt:lpstr>
      <vt:lpstr>Chuck Morrell</vt:lpstr>
      <vt:lpstr>Claude Pennington</vt:lpstr>
      <vt:lpstr>Connel Rowe</vt:lpstr>
      <vt:lpstr>Corey Applewhite</vt:lpstr>
      <vt:lpstr>Craig Bailey</vt:lpstr>
      <vt:lpstr>Curtis Jenkins</vt:lpstr>
      <vt:lpstr>Dale Taylor</vt:lpstr>
      <vt:lpstr>Dalton Naquin</vt:lpstr>
      <vt:lpstr>Dan Patchin</vt:lpstr>
      <vt:lpstr>Dana Waxler</vt:lpstr>
      <vt:lpstr>Daniel Henry</vt:lpstr>
      <vt:lpstr>Danny Sissom</vt:lpstr>
      <vt:lpstr>Dave Eisenschmied</vt:lpstr>
      <vt:lpstr>Dave Randolph</vt:lpstr>
      <vt:lpstr>Dave Renfroe</vt:lpstr>
      <vt:lpstr>David Buckley</vt:lpstr>
      <vt:lpstr>David Ellwood</vt:lpstr>
      <vt:lpstr>David Jennings</vt:lpstr>
      <vt:lpstr>David McGeorge</vt:lpstr>
      <vt:lpstr>David Randolph</vt:lpstr>
      <vt:lpstr>Dean Ackman</vt:lpstr>
      <vt:lpstr>Dean Irvin</vt:lpstr>
      <vt:lpstr>Del Smith</vt:lpstr>
      <vt:lpstr>Dennis Cahill</vt:lpstr>
      <vt:lpstr>Derrick Morgan</vt:lpstr>
      <vt:lpstr>Devon Tomlinson</vt:lpstr>
      <vt:lpstr>Don Kowalsky</vt:lpstr>
      <vt:lpstr>Don Tucker</vt:lpstr>
      <vt:lpstr>Donnie Melson</vt:lpstr>
      <vt:lpstr>Doug Depweg</vt:lpstr>
      <vt:lpstr>Doug Gates</vt:lpstr>
      <vt:lpstr>Eric Halfacre</vt:lpstr>
      <vt:lpstr>Erica Smith</vt:lpstr>
      <vt:lpstr>Ethan Cole</vt:lpstr>
      <vt:lpstr>Ethan Pennington</vt:lpstr>
      <vt:lpstr>Evelio McDonald</vt:lpstr>
      <vt:lpstr>Foster Arvin</vt:lpstr>
      <vt:lpstr>Frank Baird</vt:lpstr>
      <vt:lpstr>Fred Jamison</vt:lpstr>
      <vt:lpstr>Fred Lotts</vt:lpstr>
      <vt:lpstr>Freddy Geiselbreth</vt:lpstr>
      <vt:lpstr>Gary Gallion</vt:lpstr>
      <vt:lpstr>Gary Henry</vt:lpstr>
      <vt:lpstr>George Donavon</vt:lpstr>
      <vt:lpstr>Glen Dawson</vt:lpstr>
      <vt:lpstr>Glen Dickson</vt:lpstr>
      <vt:lpstr>Glenn Lancaster</vt:lpstr>
      <vt:lpstr>Greg George</vt:lpstr>
      <vt:lpstr>Greg Smetanko</vt:lpstr>
      <vt:lpstr>Harold Reynolds</vt:lpstr>
      <vt:lpstr>H.I. Stroth</vt:lpstr>
      <vt:lpstr>Howard Ary</vt:lpstr>
      <vt:lpstr>Howard Wilson</vt:lpstr>
      <vt:lpstr>Hubert Kelsheimer</vt:lpstr>
      <vt:lpstr>Jack Baker</vt:lpstr>
      <vt:lpstr>Jack Hutchinson</vt:lpstr>
      <vt:lpstr>James Carroll</vt:lpstr>
      <vt:lpstr>James Freeman</vt:lpstr>
      <vt:lpstr>Jamie Penton</vt:lpstr>
      <vt:lpstr>Jason Edwards</vt:lpstr>
      <vt:lpstr>Jason Frymier</vt:lpstr>
      <vt:lpstr>Jay Boyd</vt:lpstr>
      <vt:lpstr>Jay Fruth</vt:lpstr>
      <vt:lpstr>Jeff Cale</vt:lpstr>
      <vt:lpstr>Jeff Davis</vt:lpstr>
      <vt:lpstr>Jeff Lewis</vt:lpstr>
      <vt:lpstr>Jeff Riester</vt:lpstr>
      <vt:lpstr>Jeffery Wilson</vt:lpstr>
      <vt:lpstr>Jeromy Viands</vt:lpstr>
      <vt:lpstr>Jerry Graves</vt:lpstr>
      <vt:lpstr>Jerry Hensler</vt:lpstr>
      <vt:lpstr>Jim Dupin II</vt:lpstr>
      <vt:lpstr>Jim Haley</vt:lpstr>
      <vt:lpstr>Jim Parker</vt:lpstr>
      <vt:lpstr>Jim Parnell</vt:lpstr>
      <vt:lpstr>Jim Peightal</vt:lpstr>
      <vt:lpstr>Jim Swaringin</vt:lpstr>
      <vt:lpstr>Jody Campbell</vt:lpstr>
      <vt:lpstr>Joe Craig</vt:lpstr>
      <vt:lpstr>Joe Di Donato</vt:lpstr>
      <vt:lpstr>Joe Jarrell</vt:lpstr>
      <vt:lpstr>John Comer</vt:lpstr>
      <vt:lpstr>John Gleto</vt:lpstr>
      <vt:lpstr>John Hakius</vt:lpstr>
      <vt:lpstr>John Hovan</vt:lpstr>
      <vt:lpstr>John Laseter</vt:lpstr>
      <vt:lpstr>John Oren</vt:lpstr>
      <vt:lpstr>John Petteruti</vt:lpstr>
      <vt:lpstr>John Plummer</vt:lpstr>
      <vt:lpstr>John Williams</vt:lpstr>
      <vt:lpstr>Johnny Montgomery</vt:lpstr>
      <vt:lpstr>Jon McGeorge</vt:lpstr>
      <vt:lpstr>Josie Hensler</vt:lpstr>
      <vt:lpstr>Jud Denniston</vt:lpstr>
      <vt:lpstr>Judy Gallion</vt:lpstr>
      <vt:lpstr>Justin Fortson</vt:lpstr>
      <vt:lpstr>Keith Stilltner</vt:lpstr>
      <vt:lpstr>Kelly Edwards</vt:lpstr>
      <vt:lpstr>Ken Baker</vt:lpstr>
      <vt:lpstr>Ken Mix</vt:lpstr>
      <vt:lpstr>Ken Osmond</vt:lpstr>
      <vt:lpstr>Kenny Huth</vt:lpstr>
      <vt:lpstr>Kevin Sullivan</vt:lpstr>
      <vt:lpstr>Lacey Allman</vt:lpstr>
      <vt:lpstr>Larry Mcgill</vt:lpstr>
      <vt:lpstr>Leigh Thomas</vt:lpstr>
      <vt:lpstr>Leo Maaoia</vt:lpstr>
      <vt:lpstr>Leon Switalski</vt:lpstr>
      <vt:lpstr>Les Lala</vt:lpstr>
      <vt:lpstr>Les Williams</vt:lpstr>
      <vt:lpstr>Manual Hooten</vt:lpstr>
      <vt:lpstr>Marcom Majors</vt:lpstr>
      <vt:lpstr>Marise Maaoia</vt:lpstr>
      <vt:lpstr>Mark Davis</vt:lpstr>
      <vt:lpstr>Mark Harrison</vt:lpstr>
      <vt:lpstr>Mark Lippi</vt:lpstr>
      <vt:lpstr>Marvin Batliner</vt:lpstr>
      <vt:lpstr>Mary Webb</vt:lpstr>
      <vt:lpstr>Matthew Tignor</vt:lpstr>
      <vt:lpstr>Melvin Ferguson</vt:lpstr>
      <vt:lpstr>Mike Gross</vt:lpstr>
      <vt:lpstr>Mingo Harkness</vt:lpstr>
      <vt:lpstr>Nick Palmer</vt:lpstr>
      <vt:lpstr>Pam Gates</vt:lpstr>
      <vt:lpstr>Paul Dyer</vt:lpstr>
      <vt:lpstr>Phil Blower</vt:lpstr>
      <vt:lpstr>Phil Mallegni</vt:lpstr>
      <vt:lpstr>Phillip Beekley</vt:lpstr>
      <vt:lpstr>Randy Herrmann</vt:lpstr>
      <vt:lpstr>Ray Miller</vt:lpstr>
      <vt:lpstr>Raymond Stewart</vt:lpstr>
      <vt:lpstr>Rebbeca Carroll</vt:lpstr>
      <vt:lpstr>Richard Lightfoot</vt:lpstr>
      <vt:lpstr>Rick Edington</vt:lpstr>
      <vt:lpstr>Ricky Eldridge</vt:lpstr>
      <vt:lpstr>Ricky Haley</vt:lpstr>
      <vt:lpstr>Ricky Kyker</vt:lpstr>
      <vt:lpstr>Robert Benoit II</vt:lpstr>
      <vt:lpstr>Robert Boykin</vt:lpstr>
      <vt:lpstr>Roger Foshee</vt:lpstr>
      <vt:lpstr>Ronald Blasko</vt:lpstr>
      <vt:lpstr>Rose Allbright</vt:lpstr>
      <vt:lpstr>Roy Cressinger</vt:lpstr>
      <vt:lpstr>Russ Peters</vt:lpstr>
      <vt:lpstr>Samantha Carlin</vt:lpstr>
      <vt:lpstr>Sarah Lotts</vt:lpstr>
      <vt:lpstr>Scott Jackson</vt:lpstr>
      <vt:lpstr>Scott McClure</vt:lpstr>
      <vt:lpstr>Sherman White</vt:lpstr>
      <vt:lpstr>Stanley Canter</vt:lpstr>
      <vt:lpstr>Steve Bates</vt:lpstr>
      <vt:lpstr>Steve DuVall</vt:lpstr>
      <vt:lpstr>Steve Kiemele</vt:lpstr>
      <vt:lpstr>Steve Pennington</vt:lpstr>
      <vt:lpstr>Steve Reynolds</vt:lpstr>
      <vt:lpstr>Steven Decateau</vt:lpstr>
      <vt:lpstr>Tao Irtz</vt:lpstr>
      <vt:lpstr>Ted Carmody</vt:lpstr>
      <vt:lpstr>Terry Knisley</vt:lpstr>
      <vt:lpstr>Tia Craig</vt:lpstr>
      <vt:lpstr>Tim Rowlands</vt:lpstr>
      <vt:lpstr>Tim Thomas</vt:lpstr>
      <vt:lpstr>Tom Loomis</vt:lpstr>
      <vt:lpstr>Tom Woebkenberg</vt:lpstr>
      <vt:lpstr>Tommy Cole</vt:lpstr>
      <vt:lpstr>Tony Picarelli</vt:lpstr>
      <vt:lpstr>Travis Davis</vt:lpstr>
      <vt:lpstr>Troy Gibbens</vt:lpstr>
      <vt:lpstr>Tyson Gross</vt:lpstr>
      <vt:lpstr>Van Presson</vt:lpstr>
      <vt:lpstr>Wally Smallwood</vt:lpstr>
      <vt:lpstr>Walter Smith</vt:lpstr>
      <vt:lpstr>Wayne Argence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Jerry Willeford</cp:lastModifiedBy>
  <dcterms:created xsi:type="dcterms:W3CDTF">2020-01-30T01:18:37Z</dcterms:created>
  <dcterms:modified xsi:type="dcterms:W3CDTF">2023-12-05T19:54:46Z</dcterms:modified>
</cp:coreProperties>
</file>