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National Rankings\"/>
    </mc:Choice>
  </mc:AlternateContent>
  <xr:revisionPtr revIDLastSave="0" documentId="13_ncr:1_{2E1B0621-48C5-4ACF-9BAD-A30E97CF8801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National Youth" sheetId="1" r:id="rId1"/>
    <sheet name="Blake Miller" sheetId="180" r:id="rId2"/>
    <sheet name="Brayden Bolt" sheetId="161" r:id="rId3"/>
    <sheet name="Brody McKelvie" sheetId="158" r:id="rId4"/>
    <sheet name="Caleb Radwanski" sheetId="167" r:id="rId5"/>
    <sheet name="Cason Buckley" sheetId="177" r:id="rId6"/>
    <sheet name="Charlie Fortson" sheetId="131" r:id="rId7"/>
    <sheet name="Colton Buckley" sheetId="178" r:id="rId8"/>
    <sheet name="Colton Keller" sheetId="157" r:id="rId9"/>
    <sheet name="Cooper Bradley" sheetId="169" r:id="rId10"/>
    <sheet name="Cruz Frymier" sheetId="181" r:id="rId11"/>
    <sheet name="Eric Fowler" sheetId="186" r:id="rId12"/>
    <sheet name="Eve Melendez" sheetId="166" r:id="rId13"/>
    <sheet name="Gerrit Hewitt" sheetId="185" r:id="rId14"/>
    <sheet name="Hannah Zwiebel" sheetId="188" r:id="rId15"/>
    <sheet name="Jack Schulze" sheetId="172" r:id="rId16"/>
    <sheet name="Jayden Slade" sheetId="189" r:id="rId17"/>
    <sheet name="Kaylyn Craig" sheetId="182" r:id="rId18"/>
    <sheet name="Lara Helton" sheetId="183" r:id="rId19"/>
    <sheet name="Liam Stuart" sheetId="163" r:id="rId20"/>
    <sheet name="Luke Helton" sheetId="176" r:id="rId21"/>
    <sheet name="Luke Higgins" sheetId="175" r:id="rId22"/>
    <sheet name="Macey Dixon" sheetId="170" r:id="rId23"/>
    <sheet name="Matthew Dixon" sheetId="168" r:id="rId24"/>
    <sheet name="Mchenna Stuart" sheetId="162" r:id="rId25"/>
    <sheet name="Oakley Simmons" sheetId="184" r:id="rId26"/>
    <sheet name="Parker Bolt" sheetId="160" r:id="rId27"/>
    <sheet name="Pierce Rorer" sheetId="179" r:id="rId28"/>
    <sheet name="Remington Stewart" sheetId="174" r:id="rId29"/>
    <sheet name="Ryker Stewart" sheetId="173" r:id="rId30"/>
    <sheet name="Rylee Dockery" sheetId="165" r:id="rId31"/>
    <sheet name="Rylee Tharp" sheetId="187" r:id="rId32"/>
    <sheet name="Sam Merritt" sheetId="164" r:id="rId33"/>
    <sheet name="Seth Ferguson" sheetId="148" r:id="rId34"/>
    <sheet name="Sheldon Fetter" sheetId="171" r:id="rId35"/>
    <sheet name="Timothy Carruth" sheetId="159" r:id="rId36"/>
  </sheets>
  <externalReferences>
    <externalReference r:id="rId37"/>
  </externalReferences>
  <definedNames>
    <definedName name="_xlnm._FilterDatabase" localSheetId="0" hidden="1">'National Youth'!#REF!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N4" i="189"/>
  <c r="L4" i="189"/>
  <c r="M4" i="189" s="1"/>
  <c r="O4" i="189" s="1"/>
  <c r="K4" i="189"/>
  <c r="H33" i="1"/>
  <c r="G33" i="1"/>
  <c r="F33" i="1"/>
  <c r="E33" i="1"/>
  <c r="D33" i="1"/>
  <c r="N4" i="188"/>
  <c r="L4" i="188"/>
  <c r="K4" i="188"/>
  <c r="H15" i="1"/>
  <c r="G15" i="1"/>
  <c r="F15" i="1"/>
  <c r="E15" i="1"/>
  <c r="D15" i="1"/>
  <c r="N4" i="187"/>
  <c r="L4" i="187"/>
  <c r="M4" i="187" s="1"/>
  <c r="O4" i="187" s="1"/>
  <c r="K4" i="187"/>
  <c r="H46" i="1"/>
  <c r="G46" i="1"/>
  <c r="F46" i="1"/>
  <c r="E46" i="1"/>
  <c r="D46" i="1"/>
  <c r="H52" i="1"/>
  <c r="G52" i="1"/>
  <c r="F52" i="1"/>
  <c r="E52" i="1"/>
  <c r="D52" i="1"/>
  <c r="N14" i="176"/>
  <c r="L14" i="176"/>
  <c r="K14" i="176"/>
  <c r="G8" i="1"/>
  <c r="H64" i="1"/>
  <c r="G64" i="1"/>
  <c r="F64" i="1"/>
  <c r="E64" i="1"/>
  <c r="D64" i="1"/>
  <c r="N5" i="186"/>
  <c r="L5" i="186"/>
  <c r="M5" i="186" s="1"/>
  <c r="O5" i="186" s="1"/>
  <c r="K5" i="186"/>
  <c r="D24" i="1"/>
  <c r="G48" i="1"/>
  <c r="E48" i="1"/>
  <c r="D48" i="1"/>
  <c r="N6" i="185"/>
  <c r="L6" i="185"/>
  <c r="K6" i="185"/>
  <c r="N7" i="184"/>
  <c r="G26" i="1" s="1"/>
  <c r="L7" i="184"/>
  <c r="E26" i="1" s="1"/>
  <c r="K7" i="184"/>
  <c r="D26" i="1" s="1"/>
  <c r="H49" i="1"/>
  <c r="G49" i="1"/>
  <c r="F49" i="1"/>
  <c r="E49" i="1"/>
  <c r="D49" i="1"/>
  <c r="N10" i="181"/>
  <c r="L10" i="181"/>
  <c r="K10" i="181"/>
  <c r="N5" i="183"/>
  <c r="G34" i="1" s="1"/>
  <c r="L5" i="183"/>
  <c r="E34" i="1" s="1"/>
  <c r="K5" i="183"/>
  <c r="D34" i="1" s="1"/>
  <c r="H10" i="1"/>
  <c r="H11" i="1"/>
  <c r="G10" i="1"/>
  <c r="G11" i="1"/>
  <c r="F10" i="1"/>
  <c r="F11" i="1"/>
  <c r="E10" i="1"/>
  <c r="E11" i="1"/>
  <c r="D10" i="1"/>
  <c r="N4" i="182"/>
  <c r="L4" i="182"/>
  <c r="M4" i="182" s="1"/>
  <c r="O4" i="182" s="1"/>
  <c r="K4" i="182"/>
  <c r="D11" i="1"/>
  <c r="N4" i="181"/>
  <c r="L4" i="181"/>
  <c r="M4" i="181" s="1"/>
  <c r="O4" i="181" s="1"/>
  <c r="K4" i="181"/>
  <c r="D23" i="1"/>
  <c r="N8" i="180"/>
  <c r="L8" i="180"/>
  <c r="M8" i="180" s="1"/>
  <c r="K8" i="180"/>
  <c r="H36" i="1"/>
  <c r="H27" i="1"/>
  <c r="G36" i="1"/>
  <c r="G27" i="1"/>
  <c r="F36" i="1"/>
  <c r="F27" i="1"/>
  <c r="E36" i="1"/>
  <c r="E27" i="1"/>
  <c r="D36" i="1"/>
  <c r="D27" i="1"/>
  <c r="N4" i="179"/>
  <c r="L4" i="179"/>
  <c r="M4" i="179" s="1"/>
  <c r="O4" i="179" s="1"/>
  <c r="K4" i="179"/>
  <c r="N4" i="178"/>
  <c r="L4" i="178"/>
  <c r="K4" i="178"/>
  <c r="H14" i="1"/>
  <c r="G14" i="1"/>
  <c r="F14" i="1"/>
  <c r="E14" i="1"/>
  <c r="D14" i="1"/>
  <c r="N4" i="177"/>
  <c r="L4" i="177"/>
  <c r="K4" i="177"/>
  <c r="N8" i="176"/>
  <c r="L8" i="176"/>
  <c r="E8" i="1" s="1"/>
  <c r="K8" i="176"/>
  <c r="D8" i="1" s="1"/>
  <c r="H50" i="1"/>
  <c r="G50" i="1"/>
  <c r="F50" i="1"/>
  <c r="E50" i="1"/>
  <c r="D50" i="1"/>
  <c r="N4" i="175"/>
  <c r="L4" i="175"/>
  <c r="K4" i="175"/>
  <c r="H66" i="1"/>
  <c r="G66" i="1"/>
  <c r="F66" i="1"/>
  <c r="E66" i="1"/>
  <c r="D66" i="1"/>
  <c r="N4" i="174"/>
  <c r="L4" i="174"/>
  <c r="M4" i="174" s="1"/>
  <c r="O4" i="174" s="1"/>
  <c r="K4" i="174"/>
  <c r="H30" i="1"/>
  <c r="G30" i="1"/>
  <c r="F30" i="1"/>
  <c r="E30" i="1"/>
  <c r="D30" i="1"/>
  <c r="N4" i="173"/>
  <c r="L4" i="173"/>
  <c r="K4" i="173"/>
  <c r="N8" i="172"/>
  <c r="G24" i="1" s="1"/>
  <c r="L8" i="172"/>
  <c r="E24" i="1" s="1"/>
  <c r="K8" i="172"/>
  <c r="N9" i="171"/>
  <c r="G62" i="1" s="1"/>
  <c r="L9" i="171"/>
  <c r="E62" i="1" s="1"/>
  <c r="K9" i="171"/>
  <c r="D62" i="1" s="1"/>
  <c r="D5" i="165"/>
  <c r="C5" i="165"/>
  <c r="H65" i="1"/>
  <c r="G65" i="1"/>
  <c r="F65" i="1"/>
  <c r="E65" i="1"/>
  <c r="D65" i="1"/>
  <c r="N4" i="170"/>
  <c r="L4" i="170"/>
  <c r="K4" i="170"/>
  <c r="N11" i="169"/>
  <c r="G60" i="1" s="1"/>
  <c r="L11" i="169"/>
  <c r="E60" i="1" s="1"/>
  <c r="K11" i="169"/>
  <c r="D60" i="1" s="1"/>
  <c r="H31" i="1"/>
  <c r="G31" i="1"/>
  <c r="F31" i="1"/>
  <c r="E31" i="1"/>
  <c r="D31" i="1"/>
  <c r="N4" i="168"/>
  <c r="L4" i="168"/>
  <c r="M4" i="168" s="1"/>
  <c r="O4" i="168" s="1"/>
  <c r="K4" i="168"/>
  <c r="N8" i="167"/>
  <c r="G23" i="1" s="1"/>
  <c r="L8" i="167"/>
  <c r="E23" i="1" s="1"/>
  <c r="K8" i="167"/>
  <c r="H12" i="1"/>
  <c r="G12" i="1"/>
  <c r="F12" i="1"/>
  <c r="E12" i="1"/>
  <c r="D12" i="1"/>
  <c r="N4" i="166"/>
  <c r="L4" i="166"/>
  <c r="K4" i="166"/>
  <c r="N20" i="165"/>
  <c r="G59" i="1" s="1"/>
  <c r="L20" i="165"/>
  <c r="E59" i="1" s="1"/>
  <c r="K20" i="165"/>
  <c r="D59" i="1" s="1"/>
  <c r="H37" i="1"/>
  <c r="G37" i="1"/>
  <c r="F37" i="1"/>
  <c r="E37" i="1"/>
  <c r="D37" i="1"/>
  <c r="N4" i="164"/>
  <c r="L4" i="164"/>
  <c r="M4" i="164" s="1"/>
  <c r="O4" i="164" s="1"/>
  <c r="K4" i="164"/>
  <c r="N18" i="158"/>
  <c r="G45" i="1" s="1"/>
  <c r="L18" i="158"/>
  <c r="E45" i="1" s="1"/>
  <c r="K18" i="158"/>
  <c r="D45" i="1" s="1"/>
  <c r="N5" i="163"/>
  <c r="G38" i="1" s="1"/>
  <c r="L5" i="163"/>
  <c r="E38" i="1" s="1"/>
  <c r="K5" i="163"/>
  <c r="D38" i="1" s="1"/>
  <c r="G35" i="1"/>
  <c r="E35" i="1"/>
  <c r="D35" i="1"/>
  <c r="N5" i="162"/>
  <c r="L5" i="162"/>
  <c r="M5" i="162" s="1"/>
  <c r="O5" i="162" s="1"/>
  <c r="H35" i="1" s="1"/>
  <c r="K5" i="162"/>
  <c r="H13" i="1"/>
  <c r="G13" i="1"/>
  <c r="F13" i="1"/>
  <c r="E13" i="1"/>
  <c r="D13" i="1"/>
  <c r="N4" i="161"/>
  <c r="L4" i="161"/>
  <c r="K4" i="161"/>
  <c r="H51" i="1"/>
  <c r="G51" i="1"/>
  <c r="F51" i="1"/>
  <c r="E51" i="1"/>
  <c r="D51" i="1"/>
  <c r="N4" i="160"/>
  <c r="L4" i="160"/>
  <c r="M4" i="160" s="1"/>
  <c r="K4" i="160"/>
  <c r="N10" i="159"/>
  <c r="G61" i="1" s="1"/>
  <c r="L10" i="159"/>
  <c r="M10" i="159" s="1"/>
  <c r="O10" i="159" s="1"/>
  <c r="H61" i="1" s="1"/>
  <c r="K10" i="159"/>
  <c r="D61" i="1" s="1"/>
  <c r="N30" i="131"/>
  <c r="G28" i="1" s="1"/>
  <c r="L30" i="131"/>
  <c r="K30" i="131"/>
  <c r="D28" i="1" s="1"/>
  <c r="N10" i="148"/>
  <c r="G7" i="1" s="1"/>
  <c r="L10" i="148"/>
  <c r="K10" i="148"/>
  <c r="D7" i="1" s="1"/>
  <c r="N20" i="131"/>
  <c r="L20" i="131"/>
  <c r="K20" i="131"/>
  <c r="N4" i="158"/>
  <c r="G32" i="1" s="1"/>
  <c r="L4" i="158"/>
  <c r="E32" i="1" s="1"/>
  <c r="K4" i="158"/>
  <c r="D32" i="1" s="1"/>
  <c r="N16" i="157"/>
  <c r="G22" i="1" s="1"/>
  <c r="L16" i="157"/>
  <c r="E22" i="1" s="1"/>
  <c r="K16" i="157"/>
  <c r="D22" i="1" s="1"/>
  <c r="M4" i="188" l="1"/>
  <c r="O4" i="188" s="1"/>
  <c r="O8" i="180"/>
  <c r="M14" i="176"/>
  <c r="O14" i="176" s="1"/>
  <c r="M5" i="183"/>
  <c r="M6" i="185"/>
  <c r="F35" i="1"/>
  <c r="M7" i="184"/>
  <c r="M10" i="181"/>
  <c r="O10" i="181" s="1"/>
  <c r="M8" i="172"/>
  <c r="F24" i="1" s="1"/>
  <c r="M4" i="178"/>
  <c r="O4" i="178" s="1"/>
  <c r="M4" i="177"/>
  <c r="O4" i="177" s="1"/>
  <c r="M8" i="176"/>
  <c r="F8" i="1" s="1"/>
  <c r="M4" i="175"/>
  <c r="O4" i="175" s="1"/>
  <c r="M4" i="173"/>
  <c r="O4" i="173" s="1"/>
  <c r="M9" i="171"/>
  <c r="F62" i="1" s="1"/>
  <c r="M4" i="170"/>
  <c r="O4" i="170" s="1"/>
  <c r="M11" i="169"/>
  <c r="F60" i="1" s="1"/>
  <c r="M8" i="167"/>
  <c r="F23" i="1" s="1"/>
  <c r="M4" i="166"/>
  <c r="O4" i="166" s="1"/>
  <c r="M20" i="165"/>
  <c r="E61" i="1"/>
  <c r="F61" i="1"/>
  <c r="M18" i="158"/>
  <c r="F45" i="1" s="1"/>
  <c r="M5" i="163"/>
  <c r="M4" i="161"/>
  <c r="O4" i="161" s="1"/>
  <c r="O4" i="160"/>
  <c r="M30" i="131"/>
  <c r="F28" i="1" s="1"/>
  <c r="E28" i="1"/>
  <c r="M10" i="148"/>
  <c r="O10" i="148" s="1"/>
  <c r="H7" i="1" s="1"/>
  <c r="E7" i="1"/>
  <c r="M4" i="158"/>
  <c r="F32" i="1" s="1"/>
  <c r="M16" i="157"/>
  <c r="O6" i="185" l="1"/>
  <c r="H48" i="1" s="1"/>
  <c r="F48" i="1"/>
  <c r="O5" i="183"/>
  <c r="H34" i="1" s="1"/>
  <c r="F34" i="1"/>
  <c r="O7" i="184"/>
  <c r="H26" i="1" s="1"/>
  <c r="F26" i="1"/>
  <c r="O5" i="163"/>
  <c r="H38" i="1" s="1"/>
  <c r="F38" i="1"/>
  <c r="O8" i="172"/>
  <c r="H24" i="1" s="1"/>
  <c r="O8" i="176"/>
  <c r="H8" i="1" s="1"/>
  <c r="O9" i="171"/>
  <c r="H62" i="1" s="1"/>
  <c r="O8" i="167"/>
  <c r="H23" i="1" s="1"/>
  <c r="O11" i="169"/>
  <c r="H60" i="1" s="1"/>
  <c r="O20" i="165"/>
  <c r="H59" i="1" s="1"/>
  <c r="F59" i="1"/>
  <c r="O18" i="158"/>
  <c r="H45" i="1" s="1"/>
  <c r="O30" i="131"/>
  <c r="H28" i="1" s="1"/>
  <c r="F7" i="1"/>
  <c r="O4" i="158"/>
  <c r="H32" i="1" s="1"/>
  <c r="O16" i="157"/>
  <c r="H22" i="1" s="1"/>
  <c r="F22" i="1"/>
  <c r="E6" i="1"/>
  <c r="G6" i="1"/>
  <c r="D6" i="1"/>
  <c r="M20" i="131"/>
  <c r="F6" i="1" l="1"/>
  <c r="O20" i="131"/>
  <c r="H6" i="1" l="1"/>
</calcChain>
</file>

<file path=xl/sharedStrings.xml><?xml version="1.0" encoding="utf-8"?>
<sst xmlns="http://schemas.openxmlformats.org/spreadsheetml/2006/main" count="1161" uniqueCount="115">
  <si>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</si>
  <si>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</si>
  <si>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</si>
  <si>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</si>
  <si>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</si>
  <si>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</si>
  <si>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</si>
  <si>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</si>
  <si>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</si>
  <si>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</si>
  <si>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</si>
  <si>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</si>
  <si>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</si>
  <si>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</si>
  <si>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</si>
  <si>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</si>
  <si>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</si>
  <si>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</si>
  <si>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</si>
  <si>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</si>
  <si>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</si>
  <si>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 xml:space="preserve"> </t>
  </si>
  <si>
    <t xml:space="preserve"> Outlaw Heavy</t>
  </si>
  <si>
    <t>Elberton, GA #2</t>
  </si>
  <si>
    <t>Elberton, GA</t>
  </si>
  <si>
    <t>Charlie Fortson</t>
  </si>
  <si>
    <t>Seth Ferguson</t>
  </si>
  <si>
    <t>*Charlie Fortson</t>
  </si>
  <si>
    <t>National Agg + Points</t>
  </si>
  <si>
    <t>Belton, SC</t>
  </si>
  <si>
    <t>Outlaw Lt</t>
  </si>
  <si>
    <t>Outlaw Lite</t>
  </si>
  <si>
    <t xml:space="preserve">Outlaw Hvy </t>
  </si>
  <si>
    <t>Colton Keller</t>
  </si>
  <si>
    <t>Madisonville, TN</t>
  </si>
  <si>
    <t>*Colton Keller</t>
  </si>
  <si>
    <t>ABRA OUTLAW HEAVY YOUTH RANKING 2023</t>
  </si>
  <si>
    <t>ABRA OUTLAW LITE  YOUTH RANKING 2023</t>
  </si>
  <si>
    <t xml:space="preserve"> Outlaw Lt</t>
  </si>
  <si>
    <t>Outlaw Hvy</t>
  </si>
  <si>
    <t>San Angelo, TX</t>
  </si>
  <si>
    <t>*Timothy Carruth</t>
  </si>
  <si>
    <t>Factory</t>
  </si>
  <si>
    <t>ABRA FACTORY YOUTH RANKING 2023</t>
  </si>
  <si>
    <t>Timothy Carruth</t>
  </si>
  <si>
    <t>ABRA UNLIMITED YOUTH RANKING 2023</t>
  </si>
  <si>
    <t xml:space="preserve">Unlimited </t>
  </si>
  <si>
    <t>* Parker Bolt</t>
  </si>
  <si>
    <t>Boerne, TX</t>
  </si>
  <si>
    <t>Parker Bolt</t>
  </si>
  <si>
    <t>* Brayden Bolt</t>
  </si>
  <si>
    <t>Brayden Bolt</t>
  </si>
  <si>
    <t>Unlimited</t>
  </si>
  <si>
    <t>Brodie McKelvey</t>
  </si>
  <si>
    <t>*Mchenna Stuart</t>
  </si>
  <si>
    <t>Mchenna Stuart</t>
  </si>
  <si>
    <t>Lian Stuart</t>
  </si>
  <si>
    <t>*Liam Stuart</t>
  </si>
  <si>
    <t>*Brody McKelvey</t>
  </si>
  <si>
    <t>Sam Merritt</t>
  </si>
  <si>
    <t>Brushy Mtn,  VA</t>
  </si>
  <si>
    <t xml:space="preserve">Factory </t>
  </si>
  <si>
    <t>Rylee Dockery</t>
  </si>
  <si>
    <t>Bristol, VA</t>
  </si>
  <si>
    <t>Eve Melendez</t>
  </si>
  <si>
    <t>*Eve Melendez</t>
  </si>
  <si>
    <t>Caleb Radwanski</t>
  </si>
  <si>
    <t>*Caleb Radwanski</t>
  </si>
  <si>
    <t>Windber, PA</t>
  </si>
  <si>
    <t>Matthew Dixon</t>
  </si>
  <si>
    <t>*Matthew Dixon</t>
  </si>
  <si>
    <t>Wilmore,KY</t>
  </si>
  <si>
    <t>*Rylee Dockery</t>
  </si>
  <si>
    <t>Bristol,VA</t>
  </si>
  <si>
    <t>Cooper Bradley</t>
  </si>
  <si>
    <t>Macey Dixon</t>
  </si>
  <si>
    <t>Jackson, KY</t>
  </si>
  <si>
    <t>*Macey Dixon</t>
  </si>
  <si>
    <t>Sheldon Fetter</t>
  </si>
  <si>
    <t>*Sheldon Fetter</t>
  </si>
  <si>
    <t>Delphos, OH</t>
  </si>
  <si>
    <t>Jack Schulze</t>
  </si>
  <si>
    <t>*Jack Schulze</t>
  </si>
  <si>
    <t>*Cooper Bradley</t>
  </si>
  <si>
    <t>Mt. Sterling, KY</t>
  </si>
  <si>
    <t>Ryker Stewart</t>
  </si>
  <si>
    <t>*Ryker Stewart</t>
  </si>
  <si>
    <t>Remington Stewart</t>
  </si>
  <si>
    <t>*Remington Stewart</t>
  </si>
  <si>
    <t>Luke Higgins</t>
  </si>
  <si>
    <t>*Luke Higgins</t>
  </si>
  <si>
    <t>Sheldyn Fetter</t>
  </si>
  <si>
    <t>Luke Helton</t>
  </si>
  <si>
    <t>Cason Buckley</t>
  </si>
  <si>
    <t>Colton Buckley</t>
  </si>
  <si>
    <t>Pierce Rorer</t>
  </si>
  <si>
    <t>Blake Miller</t>
  </si>
  <si>
    <t>Cruz Frymier</t>
  </si>
  <si>
    <t>Kaylyn Craig</t>
  </si>
  <si>
    <t>Lara Helton</t>
  </si>
  <si>
    <t>Brody McKelvey</t>
  </si>
  <si>
    <t>*Sheldyn Fetter</t>
  </si>
  <si>
    <t>Oakley Simmons</t>
  </si>
  <si>
    <t>Laurel, MS</t>
  </si>
  <si>
    <t>Gerrit Hewitt</t>
  </si>
  <si>
    <t>*Gerrit Hewitt</t>
  </si>
  <si>
    <t>Eric Fowler</t>
  </si>
  <si>
    <t>*Eric Fowler</t>
  </si>
  <si>
    <t>Biloxi, MS</t>
  </si>
  <si>
    <t>*Oakley Simmons</t>
  </si>
  <si>
    <t>*Blake Miller</t>
  </si>
  <si>
    <t>Rylee Tharp</t>
  </si>
  <si>
    <t>Hannah Zwiebel</t>
  </si>
  <si>
    <t>*Hannah Zwiebel</t>
  </si>
  <si>
    <t>Jayden Slade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</si>
</sst>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2" fillId="5" borderId="3" applyNumberFormat="0" applyAlignment="0" applyProtection="0"/>
  </cellStyleXfs>
  <cellXfs count="8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6" fillId="2" borderId="0" xfId="0" applyFont="1" applyFill="1"/>
    <xf numFmtId="0" fontId="5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7" fillId="0" borderId="0" xfId="0" applyFont="1" applyAlignment="1">
      <alignment horizontal="center" wrapText="1" shrinkToFit="1"/>
    </xf>
    <xf numFmtId="0" fontId="9" fillId="0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 shrinkToFit="1"/>
    </xf>
    <xf numFmtId="0" fontId="9" fillId="0" borderId="0" xfId="1" applyFont="1" applyAlignment="1">
      <alignment horizontal="center"/>
    </xf>
    <xf numFmtId="4" fontId="5" fillId="0" borderId="1" xfId="0" applyNumberFormat="1" applyFont="1" applyBorder="1" applyAlignment="1" applyProtection="1">
      <alignment horizontal="center"/>
      <protection hidden="1"/>
    </xf>
    <xf numFmtId="4" fontId="5" fillId="0" borderId="1" xfId="0" applyNumberFormat="1" applyFont="1" applyBorder="1" applyAlignment="1" applyProtection="1">
      <alignment horizontal="center" wrapText="1"/>
      <protection hidden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 shrinkToFit="1"/>
    </xf>
    <xf numFmtId="0" fontId="5" fillId="0" borderId="2" xfId="0" applyFont="1" applyBorder="1" applyAlignment="1" applyProtection="1">
      <alignment horizontal="center"/>
      <protection locked="0"/>
    </xf>
    <xf numFmtId="14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 wrapText="1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1" fontId="5" fillId="0" borderId="2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 wrapText="1"/>
      <protection hidden="1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 wrapText="1" shrinkToFit="1"/>
    </xf>
    <xf numFmtId="0" fontId="5" fillId="3" borderId="1" xfId="0" applyFont="1" applyFill="1" applyBorder="1" applyAlignment="1" applyProtection="1">
      <alignment horizontal="center"/>
      <protection locked="0"/>
    </xf>
    <xf numFmtId="14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wrapText="1"/>
    </xf>
    <xf numFmtId="1" fontId="5" fillId="3" borderId="1" xfId="0" applyNumberFormat="1" applyFont="1" applyFill="1" applyBorder="1" applyAlignment="1" applyProtection="1">
      <alignment horizontal="center" wrapText="1"/>
      <protection hidden="1"/>
    </xf>
    <xf numFmtId="2" fontId="5" fillId="3" borderId="1" xfId="0" applyNumberFormat="1" applyFont="1" applyFill="1" applyBorder="1" applyAlignment="1" applyProtection="1">
      <alignment horizontal="center"/>
      <protection hidden="1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2" fontId="5" fillId="3" borderId="1" xfId="0" applyNumberFormat="1" applyFont="1" applyFill="1" applyBorder="1" applyAlignment="1" applyProtection="1">
      <alignment horizontal="center" wrapText="1"/>
      <protection hidden="1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 shrinkToFit="1"/>
    </xf>
    <xf numFmtId="0" fontId="8" fillId="4" borderId="0" xfId="1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2" fontId="7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 wrapText="1" shrinkToFit="1"/>
    </xf>
    <xf numFmtId="0" fontId="9" fillId="4" borderId="0" xfId="1" applyFont="1" applyFill="1" applyAlignment="1">
      <alignment horizontal="center"/>
    </xf>
    <xf numFmtId="1" fontId="10" fillId="4" borderId="0" xfId="0" applyNumberFormat="1" applyFont="1" applyFill="1" applyAlignment="1">
      <alignment horizontal="center"/>
    </xf>
    <xf numFmtId="2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8" fillId="0" borderId="0" xfId="1" applyFont="1" applyAlignment="1">
      <alignment horizontal="center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13" fillId="0" borderId="1" xfId="2" applyNumberFormat="1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Output" xfId="2" builtinId="21"/>
  </cellStyles>
  <dxfs count="3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66"/>
  <sheetViews>
    <sheetView tabSelected="1" workbookViewId="0"/>
  </sheetViews>
  <sheetFormatPr defaultRowHeight="15" x14ac:dyDescent="0.25"/>
  <cols>
    <col min="1" max="1" width="9.140625" style="9"/>
    <col min="2" max="2" width="15.140625" style="9" bestFit="1" customWidth="1"/>
    <col min="3" max="3" width="21.28515625" style="9" customWidth="1"/>
    <col min="4" max="4" width="15.7109375" style="9" bestFit="1" customWidth="1"/>
    <col min="5" max="5" width="16.140625" style="9" bestFit="1" customWidth="1"/>
    <col min="6" max="6" width="9.140625" style="19"/>
    <col min="7" max="7" width="9.140625" style="9"/>
    <col min="8" max="8" width="16.28515625" style="19" bestFit="1" customWidth="1"/>
  </cols>
  <sheetData>
    <row r="1" spans="1:8" x14ac:dyDescent="0.25">
      <c r="A1" s="10" t="s">
        <v>21</v>
      </c>
      <c r="B1" s="10"/>
      <c r="C1" s="10"/>
      <c r="D1" s="10"/>
      <c r="E1" s="10"/>
      <c r="F1" s="18"/>
      <c r="G1" s="10"/>
      <c r="H1" s="18"/>
    </row>
    <row r="2" spans="1:8" ht="28.5" x14ac:dyDescent="0.45">
      <c r="A2" s="10"/>
      <c r="B2" s="10"/>
      <c r="C2" s="25" t="s">
        <v>36</v>
      </c>
      <c r="D2" s="10"/>
      <c r="E2" s="10"/>
      <c r="F2" s="18"/>
      <c r="G2" s="10"/>
      <c r="H2" s="18"/>
    </row>
    <row r="3" spans="1:8" ht="18.75" x14ac:dyDescent="0.3">
      <c r="A3" s="10"/>
      <c r="B3" s="10"/>
      <c r="C3" s="10"/>
      <c r="D3" s="12" t="s">
        <v>28</v>
      </c>
      <c r="E3" s="10"/>
      <c r="F3" s="18"/>
      <c r="G3" s="10"/>
      <c r="H3" s="18"/>
    </row>
    <row r="4" spans="1:8" x14ac:dyDescent="0.25">
      <c r="A4" s="10"/>
      <c r="B4" s="10"/>
      <c r="C4" s="10"/>
      <c r="D4" s="10"/>
      <c r="E4" s="10"/>
      <c r="F4" s="18"/>
      <c r="G4" s="10"/>
      <c r="H4" s="18"/>
    </row>
    <row r="5" spans="1:8" ht="15" customHeight="1" x14ac:dyDescent="0.25">
      <c r="A5" s="27" t="s">
        <v>0</v>
      </c>
      <c r="B5" s="27" t="s">
        <v>1</v>
      </c>
      <c r="C5" s="27" t="s">
        <v>2</v>
      </c>
      <c r="D5" s="27" t="s">
        <v>19</v>
      </c>
      <c r="E5" s="27" t="s">
        <v>16</v>
      </c>
      <c r="F5" s="28" t="s">
        <v>17</v>
      </c>
      <c r="G5" s="27" t="s">
        <v>14</v>
      </c>
      <c r="H5" s="28" t="s">
        <v>18</v>
      </c>
    </row>
    <row r="6" spans="1:8" ht="15" customHeight="1" x14ac:dyDescent="0.25">
      <c r="A6" s="27">
        <v>1</v>
      </c>
      <c r="B6" s="39" t="s">
        <v>22</v>
      </c>
      <c r="C6" s="30" t="s">
        <v>25</v>
      </c>
      <c r="D6" s="29">
        <f>SUM('Charlie Fortson'!K20)</f>
        <v>74</v>
      </c>
      <c r="E6" s="29">
        <f>SUM('Charlie Fortson'!L20)</f>
        <v>14419</v>
      </c>
      <c r="F6" s="28">
        <f>SUM('Charlie Fortson'!M20)</f>
        <v>194.85135135135135</v>
      </c>
      <c r="G6" s="29">
        <f>SUM('Charlie Fortson'!N20)</f>
        <v>156</v>
      </c>
      <c r="H6" s="28">
        <f>SUM('Charlie Fortson'!O20)</f>
        <v>350.85135135135135</v>
      </c>
    </row>
    <row r="7" spans="1:8" ht="15" customHeight="1" x14ac:dyDescent="0.25">
      <c r="A7" s="27">
        <v>2</v>
      </c>
      <c r="B7" s="39" t="s">
        <v>22</v>
      </c>
      <c r="C7" s="30" t="s">
        <v>26</v>
      </c>
      <c r="D7" s="29">
        <f>SUM('Seth Ferguson'!K10)</f>
        <v>34</v>
      </c>
      <c r="E7" s="29">
        <f>SUM('Seth Ferguson'!L10)</f>
        <v>6581.0020000000004</v>
      </c>
      <c r="F7" s="28">
        <f>SUM('Seth Ferguson'!M10)</f>
        <v>193.5588823529412</v>
      </c>
      <c r="G7" s="29">
        <f>SUM('Seth Ferguson'!N10)</f>
        <v>62</v>
      </c>
      <c r="H7" s="28">
        <f>SUM('Seth Ferguson'!O10)</f>
        <v>255.5588823529412</v>
      </c>
    </row>
    <row r="8" spans="1:8" ht="15" customHeight="1" x14ac:dyDescent="0.25">
      <c r="A8" s="27">
        <v>3</v>
      </c>
      <c r="B8" s="39" t="s">
        <v>22</v>
      </c>
      <c r="C8" s="40" t="s">
        <v>92</v>
      </c>
      <c r="D8" s="29">
        <f>SUM('Luke Helton'!K8)</f>
        <v>22</v>
      </c>
      <c r="E8" s="29">
        <f>SUM('Luke Helton'!L8)</f>
        <v>4016</v>
      </c>
      <c r="F8" s="28">
        <f>SUM('Luke Helton'!M8)</f>
        <v>182.54545454545453</v>
      </c>
      <c r="G8" s="29">
        <f>SUM('Luke Helton'!N8)</f>
        <v>30</v>
      </c>
      <c r="H8" s="28">
        <f>SUM('Luke Helton'!O8)</f>
        <v>212.54545454545453</v>
      </c>
    </row>
    <row r="9" spans="1:8" ht="15" customHeight="1" x14ac:dyDescent="0.25">
      <c r="A9" s="69"/>
      <c r="B9" s="70"/>
      <c r="C9" s="71"/>
      <c r="D9" s="72"/>
      <c r="E9" s="72"/>
      <c r="F9" s="73"/>
      <c r="G9" s="72"/>
      <c r="H9" s="73"/>
    </row>
    <row r="10" spans="1:8" ht="15" customHeight="1" x14ac:dyDescent="0.25">
      <c r="A10" s="27">
        <v>4</v>
      </c>
      <c r="B10" s="39" t="s">
        <v>22</v>
      </c>
      <c r="C10" s="40" t="s">
        <v>98</v>
      </c>
      <c r="D10" s="29">
        <f>SUM('Kaylyn Craig'!K4)</f>
        <v>6</v>
      </c>
      <c r="E10" s="29">
        <f>SUM('Kaylyn Craig'!L4)</f>
        <v>1184</v>
      </c>
      <c r="F10" s="28">
        <f>SUM('Kaylyn Craig'!M4)</f>
        <v>197.33333333333334</v>
      </c>
      <c r="G10" s="29">
        <f>SUM('Kaylyn Craig'!N4)</f>
        <v>22</v>
      </c>
      <c r="H10" s="28">
        <f>SUM('Kaylyn Craig'!O4)</f>
        <v>219.33333333333334</v>
      </c>
    </row>
    <row r="11" spans="1:8" ht="15" customHeight="1" x14ac:dyDescent="0.25">
      <c r="A11" s="27">
        <v>5</v>
      </c>
      <c r="B11" s="39" t="s">
        <v>22</v>
      </c>
      <c r="C11" s="40" t="s">
        <v>97</v>
      </c>
      <c r="D11" s="29">
        <f>SUM('Cruz Frymier'!K4)</f>
        <v>6</v>
      </c>
      <c r="E11" s="29">
        <f>SUM('Cruz Frymier'!L4)</f>
        <v>1179.001</v>
      </c>
      <c r="F11" s="28">
        <f>SUM('Cruz Frymier'!M4)</f>
        <v>196.50016666666667</v>
      </c>
      <c r="G11" s="29">
        <f>SUM('Cruz Frymier'!N4)</f>
        <v>16</v>
      </c>
      <c r="H11" s="28">
        <f>SUM('Cruz Frymier'!O4)</f>
        <v>212.50016666666667</v>
      </c>
    </row>
    <row r="12" spans="1:8" ht="15" customHeight="1" x14ac:dyDescent="0.25">
      <c r="A12" s="27">
        <v>6</v>
      </c>
      <c r="B12" s="39" t="s">
        <v>22</v>
      </c>
      <c r="C12" s="40" t="s">
        <v>64</v>
      </c>
      <c r="D12" s="29">
        <f>SUM('Eve Melendez'!K4)</f>
        <v>4</v>
      </c>
      <c r="E12" s="29">
        <f>SUM('Eve Melendez'!L4)</f>
        <v>785</v>
      </c>
      <c r="F12" s="28">
        <f>SUM('Eve Melendez'!M4)</f>
        <v>196.25</v>
      </c>
      <c r="G12" s="29">
        <f>SUM('Eve Melendez'!N4)</f>
        <v>5</v>
      </c>
      <c r="H12" s="28">
        <f>SUM('Eve Melendez'!O4)</f>
        <v>201.25</v>
      </c>
    </row>
    <row r="13" spans="1:8" ht="15" customHeight="1" x14ac:dyDescent="0.25">
      <c r="A13" s="27">
        <v>7</v>
      </c>
      <c r="B13" s="39" t="s">
        <v>22</v>
      </c>
      <c r="C13" s="40" t="s">
        <v>51</v>
      </c>
      <c r="D13" s="29">
        <f>SUM('Brayden Bolt'!K4)</f>
        <v>4</v>
      </c>
      <c r="E13" s="29">
        <f>SUM('Brayden Bolt'!L4)</f>
        <v>752</v>
      </c>
      <c r="F13" s="28">
        <f>SUM('Brayden Bolt'!M4)</f>
        <v>188</v>
      </c>
      <c r="G13" s="29">
        <f>SUM('Brayden Bolt'!N4)</f>
        <v>5</v>
      </c>
      <c r="H13" s="28">
        <f>SUM('Brayden Bolt'!O4)</f>
        <v>193</v>
      </c>
    </row>
    <row r="14" spans="1:8" ht="15" customHeight="1" x14ac:dyDescent="0.25">
      <c r="A14" s="27">
        <v>8</v>
      </c>
      <c r="B14" s="39" t="s">
        <v>22</v>
      </c>
      <c r="C14" s="40" t="s">
        <v>93</v>
      </c>
      <c r="D14" s="29">
        <f>SUM('Cason Buckley'!K4)</f>
        <v>4</v>
      </c>
      <c r="E14" s="29">
        <f>SUM('Cason Buckley'!L4)</f>
        <v>751</v>
      </c>
      <c r="F14" s="28">
        <f>SUM('Cason Buckley'!M4)</f>
        <v>187.75</v>
      </c>
      <c r="G14" s="29">
        <f>SUM('Cason Buckley'!N4)</f>
        <v>5</v>
      </c>
      <c r="H14" s="28">
        <f>SUM('Cason Buckley'!O4)</f>
        <v>192.75</v>
      </c>
    </row>
    <row r="15" spans="1:8" ht="15" customHeight="1" x14ac:dyDescent="0.25">
      <c r="A15" s="27">
        <v>9</v>
      </c>
      <c r="B15" s="39" t="s">
        <v>22</v>
      </c>
      <c r="C15" s="40" t="s">
        <v>111</v>
      </c>
      <c r="D15" s="29">
        <f>SUM('Rylee Tharp'!K4)</f>
        <v>4</v>
      </c>
      <c r="E15" s="29">
        <f>SUM('Rylee Tharp'!L4)</f>
        <v>730</v>
      </c>
      <c r="F15" s="28">
        <f>SUM('Rylee Tharp'!M4)</f>
        <v>182.5</v>
      </c>
      <c r="G15" s="29">
        <f>SUM('Rylee Tharp'!N4)</f>
        <v>5</v>
      </c>
      <c r="H15" s="28">
        <f>SUM('Rylee Tharp'!O4)</f>
        <v>187.5</v>
      </c>
    </row>
    <row r="16" spans="1:8" ht="15" customHeight="1" x14ac:dyDescent="0.25">
      <c r="A16" s="27"/>
      <c r="B16" s="39"/>
      <c r="C16" s="30"/>
      <c r="D16" s="29"/>
      <c r="E16" s="29"/>
      <c r="F16" s="28"/>
      <c r="G16" s="29"/>
      <c r="H16" s="28"/>
    </row>
    <row r="17" spans="1:8" x14ac:dyDescent="0.25">
      <c r="A17" s="10" t="s">
        <v>21</v>
      </c>
      <c r="B17" s="10"/>
      <c r="C17" s="10"/>
      <c r="D17" s="10"/>
      <c r="E17" s="10"/>
      <c r="F17" s="18"/>
      <c r="G17" s="10"/>
      <c r="H17" s="18"/>
    </row>
    <row r="18" spans="1:8" ht="28.5" x14ac:dyDescent="0.45">
      <c r="A18" s="10"/>
      <c r="B18" s="10"/>
      <c r="C18" s="25" t="s">
        <v>37</v>
      </c>
      <c r="D18" s="10"/>
      <c r="E18" s="10"/>
      <c r="F18" s="18"/>
      <c r="G18" s="10"/>
      <c r="H18" s="18"/>
    </row>
    <row r="19" spans="1:8" ht="18.75" x14ac:dyDescent="0.3">
      <c r="A19" s="10"/>
      <c r="B19" s="10"/>
      <c r="C19" s="10"/>
      <c r="D19" s="12" t="s">
        <v>28</v>
      </c>
      <c r="E19" s="10"/>
      <c r="F19" s="18"/>
      <c r="G19" s="10"/>
      <c r="H19" s="18"/>
    </row>
    <row r="20" spans="1:8" x14ac:dyDescent="0.25">
      <c r="A20" s="10"/>
      <c r="B20" s="10"/>
      <c r="C20" s="10"/>
      <c r="D20" s="10"/>
      <c r="E20" s="10"/>
      <c r="F20" s="18"/>
      <c r="G20" s="10"/>
      <c r="H20" s="18"/>
    </row>
    <row r="21" spans="1:8" x14ac:dyDescent="0.25">
      <c r="A21" s="27" t="s">
        <v>0</v>
      </c>
      <c r="B21" s="41" t="s">
        <v>1</v>
      </c>
      <c r="C21" s="41" t="s">
        <v>2</v>
      </c>
      <c r="D21" s="41" t="s">
        <v>19</v>
      </c>
      <c r="E21" s="41" t="s">
        <v>16</v>
      </c>
      <c r="F21" s="43" t="s">
        <v>17</v>
      </c>
      <c r="G21" s="41" t="s">
        <v>14</v>
      </c>
      <c r="H21" s="43" t="s">
        <v>18</v>
      </c>
    </row>
    <row r="22" spans="1:8" x14ac:dyDescent="0.25">
      <c r="A22" s="27">
        <v>1</v>
      </c>
      <c r="B22" s="44" t="s">
        <v>31</v>
      </c>
      <c r="C22" s="40" t="s">
        <v>33</v>
      </c>
      <c r="D22" s="42">
        <f>SUM('Colton Keller'!K16)</f>
        <v>60</v>
      </c>
      <c r="E22" s="42">
        <f>SUM('Colton Keller'!L16)</f>
        <v>11376</v>
      </c>
      <c r="F22" s="43">
        <f>SUM('Colton Keller'!M16)</f>
        <v>189.6</v>
      </c>
      <c r="G22" s="42">
        <f>SUM('Colton Keller'!N16)</f>
        <v>149</v>
      </c>
      <c r="H22" s="43">
        <f>SUM('Colton Keller'!O16)</f>
        <v>338.6</v>
      </c>
    </row>
    <row r="23" spans="1:8" x14ac:dyDescent="0.25">
      <c r="A23" s="27">
        <v>2</v>
      </c>
      <c r="B23" s="41" t="s">
        <v>31</v>
      </c>
      <c r="C23" s="45" t="s">
        <v>66</v>
      </c>
      <c r="D23" s="42">
        <f>SUM('Caleb Radwanski'!K8)</f>
        <v>26</v>
      </c>
      <c r="E23" s="42">
        <f>SUM('Caleb Radwanski'!L8)</f>
        <v>4749</v>
      </c>
      <c r="F23" s="43">
        <f>SUM('Caleb Radwanski'!M8)</f>
        <v>182.65384615384616</v>
      </c>
      <c r="G23" s="42">
        <f>SUM('Caleb Radwanski'!N8)</f>
        <v>38</v>
      </c>
      <c r="H23" s="43">
        <f>SUM('Caleb Radwanski'!O8)</f>
        <v>220.65384615384616</v>
      </c>
    </row>
    <row r="24" spans="1:8" x14ac:dyDescent="0.25">
      <c r="A24" s="27">
        <v>3</v>
      </c>
      <c r="B24" s="41" t="s">
        <v>31</v>
      </c>
      <c r="C24" s="45" t="s">
        <v>81</v>
      </c>
      <c r="D24" s="42">
        <f>SUM('Jack Schulze'!K8)</f>
        <v>24</v>
      </c>
      <c r="E24" s="42">
        <f>SUM('Jack Schulze'!L8)</f>
        <v>3920</v>
      </c>
      <c r="F24" s="43">
        <f>SUM('Jack Schulze'!M8)</f>
        <v>163.33333333333334</v>
      </c>
      <c r="G24" s="42">
        <f>SUM('Jack Schulze'!N8)</f>
        <v>35</v>
      </c>
      <c r="H24" s="43">
        <f>SUM('Jack Schulze'!O8)</f>
        <v>198.33333333333334</v>
      </c>
    </row>
    <row r="25" spans="1:8" x14ac:dyDescent="0.25">
      <c r="A25" s="69"/>
      <c r="B25" s="74"/>
      <c r="C25" s="75"/>
      <c r="D25" s="76"/>
      <c r="E25" s="76"/>
      <c r="F25" s="77"/>
      <c r="G25" s="76"/>
      <c r="H25" s="77"/>
    </row>
    <row r="26" spans="1:8" x14ac:dyDescent="0.25">
      <c r="A26" s="27">
        <v>4</v>
      </c>
      <c r="B26" s="41" t="s">
        <v>31</v>
      </c>
      <c r="C26" s="45" t="s">
        <v>102</v>
      </c>
      <c r="D26" s="42">
        <f>SUM('Oakley Simmons'!K7)</f>
        <v>18</v>
      </c>
      <c r="E26" s="42">
        <f>SUM('Oakley Simmons'!L7)</f>
        <v>3430</v>
      </c>
      <c r="F26" s="43">
        <f>SUM('Oakley Simmons'!M7)</f>
        <v>190.55555555555554</v>
      </c>
      <c r="G26" s="42">
        <f>SUM('Oakley Simmons'!N7)</f>
        <v>25</v>
      </c>
      <c r="H26" s="43">
        <f>SUM('Oakley Simmons'!O7)</f>
        <v>215.55555555555554</v>
      </c>
    </row>
    <row r="27" spans="1:8" x14ac:dyDescent="0.25">
      <c r="A27" s="27">
        <v>5</v>
      </c>
      <c r="B27" s="41" t="s">
        <v>31</v>
      </c>
      <c r="C27" s="45" t="s">
        <v>94</v>
      </c>
      <c r="D27" s="42">
        <f>SUM('Colton Buckley'!K4)</f>
        <v>4</v>
      </c>
      <c r="E27" s="42">
        <f>SUM('Colton Buckley'!L4)</f>
        <v>773</v>
      </c>
      <c r="F27" s="43">
        <f>SUM('Colton Buckley'!M4)</f>
        <v>193.25</v>
      </c>
      <c r="G27" s="42">
        <f>SUM('Colton Buckley'!N4)</f>
        <v>13</v>
      </c>
      <c r="H27" s="43">
        <f>SUM('Colton Buckley'!O4)</f>
        <v>206.25</v>
      </c>
    </row>
    <row r="28" spans="1:8" x14ac:dyDescent="0.25">
      <c r="A28" s="27">
        <v>6</v>
      </c>
      <c r="B28" s="41" t="s">
        <v>31</v>
      </c>
      <c r="C28" s="30" t="s">
        <v>25</v>
      </c>
      <c r="D28" s="42">
        <f>SUM('Charlie Fortson'!K30)</f>
        <v>4</v>
      </c>
      <c r="E28" s="42">
        <f>SUM('Charlie Fortson'!L30)</f>
        <v>766</v>
      </c>
      <c r="F28" s="43">
        <f>SUM('Charlie Fortson'!M30)</f>
        <v>191.5</v>
      </c>
      <c r="G28" s="42">
        <f>SUM('Charlie Fortson'!N30)</f>
        <v>5</v>
      </c>
      <c r="H28" s="43">
        <f>SUM('Charlie Fortson'!O30)</f>
        <v>196.5</v>
      </c>
    </row>
    <row r="29" spans="1:8" x14ac:dyDescent="0.25">
      <c r="A29" s="27">
        <v>7</v>
      </c>
      <c r="B29" s="41" t="s">
        <v>31</v>
      </c>
      <c r="C29" s="45" t="s">
        <v>114</v>
      </c>
      <c r="D29" s="42">
        <f>SUM('Jayden Slade'!K4)</f>
        <v>4</v>
      </c>
      <c r="E29" s="42">
        <f>SUM('Jayden Slade'!L4)</f>
        <v>739</v>
      </c>
      <c r="F29" s="43">
        <f>SUM('Jayden Slade'!M4)</f>
        <v>184.75</v>
      </c>
      <c r="G29" s="42">
        <f>SUM('Jayden Slade'!N4)</f>
        <v>5</v>
      </c>
      <c r="H29" s="43">
        <f>SUM('Jayden Slade'!O4)</f>
        <v>189.75</v>
      </c>
    </row>
    <row r="30" spans="1:8" x14ac:dyDescent="0.25">
      <c r="A30" s="27">
        <v>8</v>
      </c>
      <c r="B30" s="41" t="s">
        <v>31</v>
      </c>
      <c r="C30" s="45" t="s">
        <v>85</v>
      </c>
      <c r="D30" s="42">
        <f>SUM('Ryker Stewart'!K4)</f>
        <v>4</v>
      </c>
      <c r="E30" s="42">
        <f>SUM('Ryker Stewart'!L4)</f>
        <v>714</v>
      </c>
      <c r="F30" s="43">
        <f>SUM('Ryker Stewart'!M4)</f>
        <v>178.5</v>
      </c>
      <c r="G30" s="42">
        <f>SUM('Ryker Stewart'!N4)</f>
        <v>5</v>
      </c>
      <c r="H30" s="43">
        <f>SUM('Ryker Stewart'!O4)</f>
        <v>183.5</v>
      </c>
    </row>
    <row r="31" spans="1:8" x14ac:dyDescent="0.25">
      <c r="A31" s="27">
        <v>9</v>
      </c>
      <c r="B31" s="41" t="s">
        <v>31</v>
      </c>
      <c r="C31" s="45" t="s">
        <v>69</v>
      </c>
      <c r="D31" s="42">
        <f>SUM('Matthew Dixon'!K4)</f>
        <v>6</v>
      </c>
      <c r="E31" s="42">
        <f>SUM('Matthew Dixon'!L4)</f>
        <v>1037</v>
      </c>
      <c r="F31" s="43">
        <f>SUM('Matthew Dixon'!M4)</f>
        <v>172.83333333333334</v>
      </c>
      <c r="G31" s="42">
        <f>SUM('Matthew Dixon'!N4)</f>
        <v>10</v>
      </c>
      <c r="H31" s="43">
        <f>SUM('Matthew Dixon'!O4)</f>
        <v>182.83333333333334</v>
      </c>
    </row>
    <row r="32" spans="1:8" x14ac:dyDescent="0.25">
      <c r="A32" s="27">
        <v>10</v>
      </c>
      <c r="B32" s="41" t="s">
        <v>31</v>
      </c>
      <c r="C32" s="45" t="s">
        <v>53</v>
      </c>
      <c r="D32" s="42">
        <f>SUM('Brody McKelvie'!K4)</f>
        <v>4</v>
      </c>
      <c r="E32" s="42">
        <f>SUM('Brody McKelvie'!L4)</f>
        <v>708</v>
      </c>
      <c r="F32" s="43">
        <f>SUM('Brody McKelvie'!M4)</f>
        <v>177</v>
      </c>
      <c r="G32" s="42">
        <f>SUM('Brody McKelvie'!N4)</f>
        <v>4</v>
      </c>
      <c r="H32" s="43">
        <f>SUM('Brody McKelvie'!O4)</f>
        <v>181</v>
      </c>
    </row>
    <row r="33" spans="1:8" x14ac:dyDescent="0.25">
      <c r="A33" s="27">
        <v>11</v>
      </c>
      <c r="B33" s="41" t="s">
        <v>31</v>
      </c>
      <c r="C33" s="45" t="s">
        <v>112</v>
      </c>
      <c r="D33" s="42">
        <f>SUM('Hannah Zwiebel'!K4)</f>
        <v>6</v>
      </c>
      <c r="E33" s="42">
        <f>SUM('Hannah Zwiebel'!L4)</f>
        <v>1021</v>
      </c>
      <c r="F33" s="43">
        <f>SUM('Hannah Zwiebel'!M4)</f>
        <v>170.16666666666666</v>
      </c>
      <c r="G33" s="42">
        <f>SUM('Hannah Zwiebel'!N4)</f>
        <v>10</v>
      </c>
      <c r="H33" s="43">
        <f>SUM('Hannah Zwiebel'!O4)</f>
        <v>180.16666666666666</v>
      </c>
    </row>
    <row r="34" spans="1:8" x14ac:dyDescent="0.25">
      <c r="A34" s="27">
        <v>12</v>
      </c>
      <c r="B34" s="41" t="s">
        <v>31</v>
      </c>
      <c r="C34" s="45" t="s">
        <v>99</v>
      </c>
      <c r="D34" s="42">
        <f>SUM('Lara Helton'!K5)</f>
        <v>8</v>
      </c>
      <c r="E34" s="42">
        <f>SUM('Lara Helton'!L5)</f>
        <v>1318</v>
      </c>
      <c r="F34" s="43">
        <f>SUM('Lara Helton'!M5)</f>
        <v>164.75</v>
      </c>
      <c r="G34" s="42">
        <f>SUM('Lara Helton'!N5)</f>
        <v>10</v>
      </c>
      <c r="H34" s="43">
        <f>SUM('Lara Helton'!O5)</f>
        <v>174.75</v>
      </c>
    </row>
    <row r="35" spans="1:8" x14ac:dyDescent="0.25">
      <c r="A35" s="27">
        <v>13</v>
      </c>
      <c r="B35" s="41" t="s">
        <v>31</v>
      </c>
      <c r="C35" s="45" t="s">
        <v>55</v>
      </c>
      <c r="D35" s="42">
        <f>SUM('Mchenna Stuart'!K5)</f>
        <v>10</v>
      </c>
      <c r="E35" s="42">
        <f>SUM('Mchenna Stuart'!L5)</f>
        <v>1560</v>
      </c>
      <c r="F35" s="43">
        <f>SUM('Mchenna Stuart'!M5)</f>
        <v>156</v>
      </c>
      <c r="G35" s="42">
        <f>SUM('Mchenna Stuart'!N5)</f>
        <v>12</v>
      </c>
      <c r="H35" s="43">
        <f>SUM('Mchenna Stuart'!O5)</f>
        <v>168</v>
      </c>
    </row>
    <row r="36" spans="1:8" x14ac:dyDescent="0.25">
      <c r="A36" s="27">
        <v>14</v>
      </c>
      <c r="B36" s="41" t="s">
        <v>31</v>
      </c>
      <c r="C36" s="45" t="s">
        <v>95</v>
      </c>
      <c r="D36" s="42">
        <f>SUM('Pierce Rorer'!K4)</f>
        <v>4</v>
      </c>
      <c r="E36" s="42">
        <f>SUM('Pierce Rorer'!L4)</f>
        <v>594</v>
      </c>
      <c r="F36" s="43">
        <f>SUM('Pierce Rorer'!M4)</f>
        <v>148.5</v>
      </c>
      <c r="G36" s="42">
        <f>SUM('Pierce Rorer'!N4)</f>
        <v>4</v>
      </c>
      <c r="H36" s="43">
        <f>SUM('Pierce Rorer'!O4)</f>
        <v>152.5</v>
      </c>
    </row>
    <row r="37" spans="1:8" x14ac:dyDescent="0.25">
      <c r="A37" s="27">
        <v>15</v>
      </c>
      <c r="B37" s="41" t="s">
        <v>31</v>
      </c>
      <c r="C37" s="45" t="s">
        <v>59</v>
      </c>
      <c r="D37" s="42">
        <f>SUM('Sam Merritt'!K4)</f>
        <v>4</v>
      </c>
      <c r="E37" s="42">
        <f>SUM('Sam Merritt'!L4)</f>
        <v>527</v>
      </c>
      <c r="F37" s="43">
        <f>SUM('Sam Merritt'!M4)</f>
        <v>131.75</v>
      </c>
      <c r="G37" s="42">
        <f>SUM('Sam Merritt'!N4)</f>
        <v>5</v>
      </c>
      <c r="H37" s="43">
        <f>SUM('Sam Merritt'!O4)</f>
        <v>136.75</v>
      </c>
    </row>
    <row r="38" spans="1:8" x14ac:dyDescent="0.25">
      <c r="A38" s="27">
        <v>16</v>
      </c>
      <c r="B38" s="41" t="s">
        <v>31</v>
      </c>
      <c r="C38" s="45" t="s">
        <v>56</v>
      </c>
      <c r="D38" s="42">
        <f>SUM('Liam Stuart'!K5)</f>
        <v>10</v>
      </c>
      <c r="E38" s="42">
        <f>SUM('Liam Stuart'!L5)</f>
        <v>1145</v>
      </c>
      <c r="F38" s="43">
        <f>SUM('Liam Stuart'!M5)</f>
        <v>114.5</v>
      </c>
      <c r="G38" s="42">
        <f>SUM('Liam Stuart'!N5)</f>
        <v>9</v>
      </c>
      <c r="H38" s="43">
        <f>SUM('Liam Stuart'!O5)</f>
        <v>123.5</v>
      </c>
    </row>
    <row r="40" spans="1:8" x14ac:dyDescent="0.25">
      <c r="A40" s="10" t="s">
        <v>21</v>
      </c>
      <c r="B40" s="10"/>
      <c r="C40" s="10"/>
      <c r="D40" s="10"/>
      <c r="E40" s="10"/>
      <c r="F40" s="18"/>
      <c r="G40" s="10"/>
      <c r="H40" s="18"/>
    </row>
    <row r="41" spans="1:8" ht="28.5" x14ac:dyDescent="0.45">
      <c r="A41" s="10"/>
      <c r="B41" s="10"/>
      <c r="C41" s="25" t="s">
        <v>45</v>
      </c>
      <c r="D41" s="10"/>
      <c r="E41" s="10"/>
      <c r="F41" s="18"/>
      <c r="G41" s="10"/>
      <c r="H41" s="18"/>
    </row>
    <row r="42" spans="1:8" ht="18.75" x14ac:dyDescent="0.3">
      <c r="A42" s="10"/>
      <c r="B42" s="10"/>
      <c r="C42" s="10"/>
      <c r="D42" s="12" t="s">
        <v>28</v>
      </c>
      <c r="E42" s="10"/>
      <c r="F42" s="18"/>
      <c r="G42" s="10"/>
      <c r="H42" s="18"/>
    </row>
    <row r="43" spans="1:8" x14ac:dyDescent="0.25">
      <c r="A43" s="10"/>
      <c r="B43" s="10"/>
      <c r="C43" s="10"/>
      <c r="D43" s="10"/>
      <c r="E43" s="10"/>
      <c r="F43" s="18"/>
      <c r="G43" s="10"/>
      <c r="H43" s="18"/>
    </row>
    <row r="44" spans="1:8" x14ac:dyDescent="0.25">
      <c r="A44" s="27" t="s">
        <v>0</v>
      </c>
      <c r="B44" s="41" t="s">
        <v>1</v>
      </c>
      <c r="C44" s="41" t="s">
        <v>2</v>
      </c>
      <c r="D44" s="41" t="s">
        <v>19</v>
      </c>
      <c r="E44" s="41" t="s">
        <v>16</v>
      </c>
      <c r="F44" s="43" t="s">
        <v>17</v>
      </c>
      <c r="G44" s="41" t="s">
        <v>14</v>
      </c>
      <c r="H44" s="43" t="s">
        <v>18</v>
      </c>
    </row>
    <row r="45" spans="1:8" x14ac:dyDescent="0.25">
      <c r="A45" s="27">
        <v>1</v>
      </c>
      <c r="B45" s="41" t="s">
        <v>52</v>
      </c>
      <c r="C45" s="45" t="s">
        <v>53</v>
      </c>
      <c r="D45" s="42">
        <f>SUM('Brody McKelvie'!K18)</f>
        <v>42</v>
      </c>
      <c r="E45" s="42">
        <f>SUM('Brody McKelvie'!L18)</f>
        <v>7733.0010000000002</v>
      </c>
      <c r="F45" s="43">
        <f>SUM('Brody McKelvie'!M18)</f>
        <v>184.11907142857143</v>
      </c>
      <c r="G45" s="42">
        <f>SUM('Brody McKelvie'!N18)</f>
        <v>104</v>
      </c>
      <c r="H45" s="43">
        <f>SUM('Brody McKelvie'!O18)</f>
        <v>288.11907142857143</v>
      </c>
    </row>
    <row r="46" spans="1:8" x14ac:dyDescent="0.25">
      <c r="A46" s="41">
        <v>2</v>
      </c>
      <c r="B46" s="41" t="s">
        <v>52</v>
      </c>
      <c r="C46" s="79" t="s">
        <v>96</v>
      </c>
      <c r="D46" s="42">
        <f>SUM('Blake Miller'!K8)</f>
        <v>24</v>
      </c>
      <c r="E46" s="42">
        <f>SUM('Blake Miller'!L8)</f>
        <v>4132</v>
      </c>
      <c r="F46" s="43">
        <f>SUM('Blake Miller'!M8)</f>
        <v>172.16666666666666</v>
      </c>
      <c r="G46" s="42">
        <f>SUM('Blake Miller'!N8)</f>
        <v>33</v>
      </c>
      <c r="H46" s="43">
        <f>SUM('Blake Miller'!O8)</f>
        <v>205.16666666666666</v>
      </c>
    </row>
    <row r="47" spans="1:8" x14ac:dyDescent="0.25">
      <c r="A47" s="69"/>
      <c r="B47" s="78"/>
      <c r="C47" s="78"/>
      <c r="D47" s="78"/>
      <c r="E47" s="78"/>
      <c r="F47" s="77"/>
      <c r="G47" s="78"/>
      <c r="H47" s="77"/>
    </row>
    <row r="48" spans="1:8" x14ac:dyDescent="0.25">
      <c r="A48" s="41">
        <v>3</v>
      </c>
      <c r="B48" s="41" t="s">
        <v>52</v>
      </c>
      <c r="C48" s="45" t="s">
        <v>104</v>
      </c>
      <c r="D48" s="42">
        <f>SUM('Gerrit Hewitt'!K6)</f>
        <v>14</v>
      </c>
      <c r="E48" s="42">
        <f>SUM('Gerrit Hewitt'!L6)</f>
        <v>2571.0010000000002</v>
      </c>
      <c r="F48" s="43">
        <f>SUM('Gerrit Hewitt'!M6)</f>
        <v>183.6429285714286</v>
      </c>
      <c r="G48" s="42">
        <f>SUM('Gerrit Hewitt'!N6)</f>
        <v>42</v>
      </c>
      <c r="H48" s="43">
        <f>SUM('Gerrit Hewitt'!O6)</f>
        <v>225.6429285714286</v>
      </c>
    </row>
    <row r="49" spans="1:8" x14ac:dyDescent="0.25">
      <c r="A49" s="41">
        <v>4</v>
      </c>
      <c r="B49" s="41" t="s">
        <v>52</v>
      </c>
      <c r="C49" s="40" t="s">
        <v>97</v>
      </c>
      <c r="D49" s="29">
        <f>SUM('Cruz Frymier'!K10)</f>
        <v>6</v>
      </c>
      <c r="E49" s="29">
        <f>SUM('Cruz Frymier'!L10)</f>
        <v>1147.001</v>
      </c>
      <c r="F49" s="28">
        <f>SUM('Cruz Frymier'!M10)</f>
        <v>191.16683333333333</v>
      </c>
      <c r="G49" s="29">
        <f>SUM('Cruz Frymier'!N10)</f>
        <v>16</v>
      </c>
      <c r="H49" s="28">
        <f>SUM('Cruz Frymier'!O10)</f>
        <v>207.16683333333333</v>
      </c>
    </row>
    <row r="50" spans="1:8" x14ac:dyDescent="0.25">
      <c r="A50" s="41">
        <v>5</v>
      </c>
      <c r="B50" s="41" t="s">
        <v>52</v>
      </c>
      <c r="C50" s="45" t="s">
        <v>89</v>
      </c>
      <c r="D50" s="42">
        <f>SUM('Luke Higgins'!K4)</f>
        <v>6</v>
      </c>
      <c r="E50" s="42">
        <f>SUM('Luke Higgins'!L4)</f>
        <v>1180</v>
      </c>
      <c r="F50" s="43">
        <f>SUM('Luke Higgins'!M4)</f>
        <v>196.66666666666666</v>
      </c>
      <c r="G50" s="42">
        <f>SUM('Luke Higgins'!N4)</f>
        <v>10</v>
      </c>
      <c r="H50" s="43">
        <f>SUM('Luke Higgins'!O4)</f>
        <v>206.66666666666666</v>
      </c>
    </row>
    <row r="51" spans="1:8" x14ac:dyDescent="0.25">
      <c r="A51" s="41">
        <v>6</v>
      </c>
      <c r="B51" s="41" t="s">
        <v>52</v>
      </c>
      <c r="C51" s="45" t="s">
        <v>49</v>
      </c>
      <c r="D51" s="42">
        <f>SUM('Parker Bolt'!K4)</f>
        <v>4</v>
      </c>
      <c r="E51" s="42">
        <f>SUM('Parker Bolt'!L4)</f>
        <v>740</v>
      </c>
      <c r="F51" s="43">
        <f>SUM('Parker Bolt'!M4)</f>
        <v>185</v>
      </c>
      <c r="G51" s="42">
        <f>SUM('Parker Bolt'!N4)</f>
        <v>5</v>
      </c>
      <c r="H51" s="43">
        <f>SUM('Parker Bolt'!O4)</f>
        <v>190</v>
      </c>
    </row>
    <row r="52" spans="1:8" x14ac:dyDescent="0.25">
      <c r="A52" s="41">
        <v>7</v>
      </c>
      <c r="B52" s="41" t="s">
        <v>52</v>
      </c>
      <c r="C52" s="40" t="s">
        <v>92</v>
      </c>
      <c r="D52" s="29">
        <f>SUM('Luke Helton'!K14)</f>
        <v>4</v>
      </c>
      <c r="E52" s="29">
        <f>SUM('Luke Helton'!L14)</f>
        <v>697</v>
      </c>
      <c r="F52" s="28">
        <f>SUM('Luke Helton'!M14)</f>
        <v>174.25</v>
      </c>
      <c r="G52" s="29">
        <f>SUM('Luke Helton'!N14)</f>
        <v>6</v>
      </c>
      <c r="H52" s="28">
        <f>SUM('Luke Helton'!O14)</f>
        <v>180.25</v>
      </c>
    </row>
    <row r="53" spans="1:8" x14ac:dyDescent="0.25">
      <c r="C53" s="40"/>
      <c r="D53" s="29"/>
      <c r="E53" s="29"/>
      <c r="F53" s="28"/>
      <c r="G53" s="29"/>
      <c r="H53" s="28"/>
    </row>
    <row r="54" spans="1:8" x14ac:dyDescent="0.25">
      <c r="A54" s="10" t="s">
        <v>21</v>
      </c>
      <c r="B54" s="10"/>
      <c r="C54" s="10"/>
      <c r="D54" s="10"/>
      <c r="E54" s="10"/>
      <c r="F54" s="18"/>
      <c r="G54" s="10"/>
      <c r="H54" s="18"/>
    </row>
    <row r="55" spans="1:8" ht="28.5" x14ac:dyDescent="0.45">
      <c r="A55" s="10"/>
      <c r="B55" s="10"/>
      <c r="C55" s="25" t="s">
        <v>43</v>
      </c>
      <c r="D55" s="10"/>
      <c r="E55" s="10"/>
      <c r="F55" s="18"/>
      <c r="G55" s="10"/>
      <c r="H55" s="18"/>
    </row>
    <row r="56" spans="1:8" ht="18.75" x14ac:dyDescent="0.3">
      <c r="A56" s="10"/>
      <c r="B56" s="10"/>
      <c r="C56" s="10"/>
      <c r="D56" s="12" t="s">
        <v>28</v>
      </c>
      <c r="E56" s="10"/>
      <c r="F56" s="18"/>
      <c r="G56" s="10"/>
      <c r="H56" s="18"/>
    </row>
    <row r="57" spans="1:8" x14ac:dyDescent="0.25">
      <c r="A57" s="10"/>
      <c r="B57" s="10"/>
      <c r="C57" s="10"/>
      <c r="D57" s="10"/>
      <c r="E57" s="10"/>
      <c r="F57" s="18"/>
      <c r="G57" s="10"/>
      <c r="H57" s="18"/>
    </row>
    <row r="58" spans="1:8" x14ac:dyDescent="0.25">
      <c r="A58" s="27" t="s">
        <v>0</v>
      </c>
      <c r="B58" s="41" t="s">
        <v>1</v>
      </c>
      <c r="C58" s="41" t="s">
        <v>2</v>
      </c>
      <c r="D58" s="41" t="s">
        <v>19</v>
      </c>
      <c r="E58" s="41" t="s">
        <v>16</v>
      </c>
      <c r="F58" s="43" t="s">
        <v>17</v>
      </c>
      <c r="G58" s="41" t="s">
        <v>14</v>
      </c>
      <c r="H58" s="43" t="s">
        <v>18</v>
      </c>
    </row>
    <row r="59" spans="1:8" x14ac:dyDescent="0.25">
      <c r="A59" s="41">
        <v>1</v>
      </c>
      <c r="B59" s="41" t="s">
        <v>42</v>
      </c>
      <c r="C59" s="45" t="s">
        <v>62</v>
      </c>
      <c r="D59" s="42">
        <f>SUM('Rylee Dockery'!K20)</f>
        <v>69</v>
      </c>
      <c r="E59" s="42">
        <f>SUM('Rylee Dockery'!L20)</f>
        <v>12679</v>
      </c>
      <c r="F59" s="43">
        <f>SUM('Rylee Dockery'!M20)</f>
        <v>183.75362318840581</v>
      </c>
      <c r="G59" s="42">
        <f>SUM('Rylee Dockery'!N20)</f>
        <v>105</v>
      </c>
      <c r="H59" s="43">
        <f>SUM('Rylee Dockery'!O20)</f>
        <v>288.75362318840581</v>
      </c>
    </row>
    <row r="60" spans="1:8" x14ac:dyDescent="0.25">
      <c r="A60" s="41">
        <v>2</v>
      </c>
      <c r="B60" s="41" t="s">
        <v>42</v>
      </c>
      <c r="C60" s="45" t="s">
        <v>74</v>
      </c>
      <c r="D60" s="42">
        <f>SUM('Cooper Bradley'!K11)</f>
        <v>34</v>
      </c>
      <c r="E60" s="42">
        <f>SUM('Cooper Bradley'!L11)</f>
        <v>6028</v>
      </c>
      <c r="F60" s="43">
        <f>SUM('Cooper Bradley'!M11)</f>
        <v>177.29411764705881</v>
      </c>
      <c r="G60" s="42">
        <f>SUM('Cooper Bradley'!N11)</f>
        <v>45</v>
      </c>
      <c r="H60" s="43">
        <f>SUM('Cooper Bradley'!O11)</f>
        <v>222.29411764705881</v>
      </c>
    </row>
    <row r="61" spans="1:8" x14ac:dyDescent="0.25">
      <c r="A61" s="41">
        <v>3</v>
      </c>
      <c r="B61" s="41" t="s">
        <v>42</v>
      </c>
      <c r="C61" s="45" t="s">
        <v>44</v>
      </c>
      <c r="D61" s="42">
        <f>SUM('Timothy Carruth'!K10)</f>
        <v>30</v>
      </c>
      <c r="E61" s="42">
        <f>SUM('Timothy Carruth'!L10)</f>
        <v>5360</v>
      </c>
      <c r="F61" s="43">
        <f>SUM('Timothy Carruth'!M10)</f>
        <v>178.66666666666666</v>
      </c>
      <c r="G61" s="42">
        <f>SUM('Timothy Carruth'!N10)</f>
        <v>40</v>
      </c>
      <c r="H61" s="43">
        <f>SUM('Timothy Carruth'!O10)</f>
        <v>218.66666666666666</v>
      </c>
    </row>
    <row r="62" spans="1:8" x14ac:dyDescent="0.25">
      <c r="A62" s="41">
        <v>4</v>
      </c>
      <c r="B62" s="41" t="s">
        <v>42</v>
      </c>
      <c r="C62" s="45" t="s">
        <v>78</v>
      </c>
      <c r="D62" s="42">
        <f>SUM('Sheldon Fetter'!K9)</f>
        <v>28</v>
      </c>
      <c r="E62" s="42">
        <f>SUM('Sheldon Fetter'!L9)</f>
        <v>4030</v>
      </c>
      <c r="F62" s="43">
        <f>SUM('Sheldon Fetter'!M9)</f>
        <v>143.92857142857142</v>
      </c>
      <c r="G62" s="42">
        <f>SUM('Sheldon Fetter'!N9)</f>
        <v>40</v>
      </c>
      <c r="H62" s="43">
        <f>SUM('Sheldon Fetter'!O9)</f>
        <v>183.92857142857142</v>
      </c>
    </row>
    <row r="63" spans="1:8" x14ac:dyDescent="0.25">
      <c r="A63" s="78"/>
      <c r="B63" s="78"/>
      <c r="C63" s="75"/>
      <c r="D63" s="76"/>
      <c r="E63" s="76"/>
      <c r="F63" s="77"/>
      <c r="G63" s="76"/>
      <c r="H63" s="77"/>
    </row>
    <row r="64" spans="1:8" x14ac:dyDescent="0.25">
      <c r="A64" s="41">
        <v>5</v>
      </c>
      <c r="B64" s="41" t="s">
        <v>42</v>
      </c>
      <c r="C64" s="45" t="s">
        <v>106</v>
      </c>
      <c r="D64" s="42">
        <f>SUM('Eric Fowler'!K5)</f>
        <v>8</v>
      </c>
      <c r="E64" s="42">
        <f>SUM('Eric Fowler'!L5)</f>
        <v>1380</v>
      </c>
      <c r="F64" s="43">
        <f>SUM('Eric Fowler'!M5)</f>
        <v>172.5</v>
      </c>
      <c r="G64" s="42">
        <f>SUM('Eric Fowler'!N5)</f>
        <v>10</v>
      </c>
      <c r="H64" s="43">
        <f>SUM('Eric Fowler'!O5)</f>
        <v>182.5</v>
      </c>
    </row>
    <row r="65" spans="1:8" x14ac:dyDescent="0.25">
      <c r="A65" s="41">
        <v>6</v>
      </c>
      <c r="B65" s="41" t="s">
        <v>42</v>
      </c>
      <c r="C65" s="45" t="s">
        <v>75</v>
      </c>
      <c r="D65" s="42">
        <f>SUM('Macey Dixon'!K4)</f>
        <v>6</v>
      </c>
      <c r="E65" s="42">
        <f>SUM('Macey Dixon'!L4)</f>
        <v>1006</v>
      </c>
      <c r="F65" s="43">
        <f>SUM('Macey Dixon'!M4)</f>
        <v>167.66666666666666</v>
      </c>
      <c r="G65" s="42">
        <f>SUM('Macey Dixon'!N4)</f>
        <v>10</v>
      </c>
      <c r="H65" s="43">
        <f>SUM('Macey Dixon'!O4)</f>
        <v>177.66666666666666</v>
      </c>
    </row>
    <row r="66" spans="1:8" x14ac:dyDescent="0.25">
      <c r="A66" s="41">
        <v>7</v>
      </c>
      <c r="B66" s="41" t="s">
        <v>42</v>
      </c>
      <c r="C66" s="45" t="s">
        <v>87</v>
      </c>
      <c r="D66" s="42">
        <f>SUM('Remington Stewart'!K4)</f>
        <v>4</v>
      </c>
      <c r="E66" s="42">
        <f>SUM('Remington Stewart'!L4)</f>
        <v>631</v>
      </c>
      <c r="F66" s="43">
        <f>SUM('Remington Stewart'!M4)</f>
        <v>157.75</v>
      </c>
      <c r="G66" s="42">
        <f>SUM('Remington Stewart'!N4)</f>
        <v>5</v>
      </c>
      <c r="H66" s="43">
        <f>SUM('Remington Stewart'!O4)</f>
        <v>162.75</v>
      </c>
    </row>
  </sheetData>
  <sortState xmlns:xlrd2="http://schemas.microsoft.com/office/spreadsheetml/2017/richdata2" ref="C27:H38">
    <sortCondition descending="1" ref="H26:H38"/>
  </sortState>
  <hyperlinks>
    <hyperlink ref="C6" location="'Charlie Fortson'!A1" display="Charlie Fortson" xr:uid="{29F4272E-FA52-491A-AA94-C7F761CB87BC}"/>
    <hyperlink ref="C7" location="'Seth Ferguson'!A1" display="Seth Ferguson" xr:uid="{078EB7A1-6DEC-4E0B-895A-E7AB8EF4D5B4}"/>
    <hyperlink ref="C22" location="'Colton Keller'!A1" display="Colton Keller" xr:uid="{3882A480-93E8-444A-BC64-383A1553A6D3}"/>
    <hyperlink ref="C28" location="'Charlie Fortson'!A1" display="Charlie Fortson" xr:uid="{B5D21462-75F4-4A90-AD9A-7DBA292A907D}"/>
    <hyperlink ref="C32" location="'Brody McKelvie'!A1" display="Brodie McKelvie" xr:uid="{6FB8A21C-A881-49A2-B6CA-2669737DC0C3}"/>
    <hyperlink ref="C51" location="'Parker Bolt'!A1" display="Timothy Carruth" xr:uid="{D8436F40-1F1B-47A8-A0F7-E391ACBDB391}"/>
    <hyperlink ref="C61" location="'Timothy Carruth'!A1" display="Timothy Carruth" xr:uid="{E693544A-3099-4BD6-A3AE-F5D62DC738DF}"/>
    <hyperlink ref="C13" location="'Brayden Bolt'!A1" display="Seth Ferguson" xr:uid="{762F7C20-003F-4301-985A-3A1F6709EE26}"/>
    <hyperlink ref="C35" location="'Mchenna Stuart'!A1" display="Brodie McKelvey" xr:uid="{789BC7CE-4F0F-451D-A008-78801FCFA4E6}"/>
    <hyperlink ref="C38" location="'Liam Stuart'!A1" display="Lian Stuart" xr:uid="{22DBEB50-3421-4495-9731-A053EB1E5373}"/>
    <hyperlink ref="C37" location="'Sam Merritt'!A1" display="Sam Merritt" xr:uid="{14A49AEB-6CFC-4863-AAA2-CA92A7CA671B}"/>
    <hyperlink ref="C59" location="'Rylee Dockery'!A1" display="Timothy Carruth" xr:uid="{512DEE09-5171-43E6-B181-23EC5925C42E}"/>
    <hyperlink ref="C12" location="'Eve Melendez'!A1" display="Eve Melendez" xr:uid="{221E47AA-8ADB-4EA1-A442-CA091B45671E}"/>
    <hyperlink ref="C31" location="'Matthew Dixon'!A1" display="Matthew Dixon" xr:uid="{5141D06B-79AB-443B-9373-3A3A9640069B}"/>
    <hyperlink ref="C65" location="'Macey Dixon'!A1" display="Macey Dixon" xr:uid="{B97A37F2-ED2A-4107-9DD2-FD032F5C7D0A}"/>
    <hyperlink ref="C30" location="'Ryker Stewart'!A1" display="Ryker Stewart" xr:uid="{F70D4F06-046D-4817-A362-9902F9BB36D2}"/>
    <hyperlink ref="C66" location="'Remington Stewart'!A1" display="Remington Stewart" xr:uid="{3B8EA686-56F0-41CE-9066-021653230695}"/>
    <hyperlink ref="C50" location="'Luke Higgins'!A1" display="Luke Higgins" xr:uid="{99AF2A2B-5A56-4578-9CA2-93AE67E32E05}"/>
    <hyperlink ref="C60" location="'Cooper Bradley'!A1" display="Cooper Bradley" xr:uid="{174BCF44-B1C9-4795-BEB7-1070931352D6}"/>
    <hyperlink ref="C45" location="'Brody McKelvie'!A1" display="Brodie McKelvie" xr:uid="{7E8B6AA4-71C7-44F8-80ED-9B743C9EE38F}"/>
    <hyperlink ref="C14" location="'Cason Buckley'!A1" display="Cason Buckley" xr:uid="{10C17A87-38A4-448F-9149-63983A05257E}"/>
    <hyperlink ref="C27" location="'Colton Buckley'!A1" display="Colton Buckley" xr:uid="{2475A624-1FD1-499B-B880-4417B914D28A}"/>
    <hyperlink ref="C36" location="'Pierce Rorer'!A1" display="Pierce Rorer" xr:uid="{89983612-0CAA-42C9-9921-7F0746CD4AD6}"/>
    <hyperlink ref="C23" location="'Caleb Radwanski'!A1" display="Caleb Radwanski" xr:uid="{4B1F3EEE-EAFC-4F88-99D3-F9D49DD6BDBB}"/>
    <hyperlink ref="C11" location="'Cruz Frymier'!A1" display="Cruz Frymier" xr:uid="{24B1B462-3BBC-4B69-98F3-42482C3BCCAF}"/>
    <hyperlink ref="C10" location="'Kaylyn Craig'!A1" display="Kaylyn Craig" xr:uid="{9D379F50-0010-40A9-B8F6-41F6E997A9C4}"/>
    <hyperlink ref="C34" location="'Lara Helton'!A1" display="Lara Helton" xr:uid="{5C09B0AC-37A7-42E1-B053-8FF8553DEC25}"/>
    <hyperlink ref="C49" location="'Cruz Frymier'!A1" display="Cruz Frymier" xr:uid="{680CB590-C714-46EE-98EA-314D7426B573}"/>
    <hyperlink ref="C62" location="'Sheldon Fetter'!A1" display="Sheldon Fetter" xr:uid="{FFC3F59B-91AA-4E34-B1A1-219E1C23C514}"/>
    <hyperlink ref="C26" location="'Oakley Simmons'!A1" display="Oakley Simmons" xr:uid="{E158CF77-35BE-4E18-BE47-1F44366FA4CF}"/>
    <hyperlink ref="C48" location="'Gerrit Hewitt'!A1" display="Gerrit Hewitt" xr:uid="{F789A6C7-8425-4F3F-BA40-3D2D9AC0A775}"/>
    <hyperlink ref="C24" location="'Jack Schulze'!A1" display="Jack Schulze" xr:uid="{6F110928-3E64-4CA2-8D8D-5BECA787A8C3}"/>
    <hyperlink ref="C64" location="'Eric Fowler'!A1" display="Eric Fowler" xr:uid="{F7F2EEFA-A2EE-4451-A261-E912BF3BE013}"/>
    <hyperlink ref="C8" location="'Luke Helton'!A1" display="Luke Helton" xr:uid="{F01C2A81-2101-44BF-8AFE-E0B4480FCB43}"/>
    <hyperlink ref="C52" location="'Luke Helton'!A1" display="Luke Helton" xr:uid="{BD1982A1-2C2E-406C-AD79-6B97B504D5F3}"/>
    <hyperlink ref="C46" location="'Blake Miller'!A1" display="Blake Miller" xr:uid="{B445EDFE-EC94-42F5-A65A-271CC7D7F7A7}"/>
    <hyperlink ref="C15" location="'Rylee Tharp'!A1" display="Rylee Tharp" xr:uid="{A4B30235-815A-4627-A2D9-DB1171FED26E}"/>
    <hyperlink ref="C33" location="'Hannah Zwiebel'!A1" display="Hannah Zwiebel" xr:uid="{FCC023B6-C653-4B21-99FA-C43AD10D6A03}"/>
    <hyperlink ref="C29" location="'Jayden Slade'!A1" display="Jayden Slade" xr:uid="{A5762F52-89D9-4AB4-A50A-646105F3A76A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A8675-EBBA-4B48-A9EE-469C4BC707A8}"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61</v>
      </c>
      <c r="B2" s="62" t="s">
        <v>83</v>
      </c>
      <c r="C2" s="15">
        <v>45084</v>
      </c>
      <c r="D2" s="16" t="s">
        <v>76</v>
      </c>
      <c r="E2" s="17">
        <v>157</v>
      </c>
      <c r="F2" s="17">
        <v>166</v>
      </c>
      <c r="G2" s="17">
        <v>171</v>
      </c>
      <c r="H2" s="17">
        <v>173</v>
      </c>
      <c r="I2" s="17"/>
      <c r="J2" s="17"/>
      <c r="K2" s="20">
        <v>4</v>
      </c>
      <c r="L2" s="20">
        <v>667</v>
      </c>
      <c r="M2" s="21">
        <v>166.75</v>
      </c>
      <c r="N2" s="22">
        <v>5</v>
      </c>
      <c r="O2" s="23">
        <v>171.75</v>
      </c>
    </row>
    <row r="3" spans="1:17" x14ac:dyDescent="0.25">
      <c r="A3" s="13" t="s">
        <v>61</v>
      </c>
      <c r="B3" s="62" t="s">
        <v>83</v>
      </c>
      <c r="C3" s="63">
        <v>45091</v>
      </c>
      <c r="D3" s="64" t="s">
        <v>76</v>
      </c>
      <c r="E3" s="17">
        <v>177</v>
      </c>
      <c r="F3" s="17">
        <v>174</v>
      </c>
      <c r="G3" s="17">
        <v>176</v>
      </c>
      <c r="H3" s="17">
        <v>167</v>
      </c>
      <c r="I3" s="17"/>
      <c r="J3" s="17"/>
      <c r="K3" s="65">
        <v>4</v>
      </c>
      <c r="L3" s="65">
        <v>694</v>
      </c>
      <c r="M3" s="66">
        <v>173.5</v>
      </c>
      <c r="N3" s="67">
        <v>5</v>
      </c>
      <c r="O3" s="68">
        <v>178.5</v>
      </c>
    </row>
    <row r="4" spans="1:17" x14ac:dyDescent="0.25">
      <c r="A4" s="61" t="s">
        <v>61</v>
      </c>
      <c r="B4" s="62" t="s">
        <v>83</v>
      </c>
      <c r="C4" s="63">
        <v>45095</v>
      </c>
      <c r="D4" s="64" t="s">
        <v>84</v>
      </c>
      <c r="E4" s="17">
        <v>178</v>
      </c>
      <c r="F4" s="17">
        <v>181</v>
      </c>
      <c r="G4" s="17">
        <v>185</v>
      </c>
      <c r="H4" s="17">
        <v>187</v>
      </c>
      <c r="I4" s="17"/>
      <c r="J4" s="17"/>
      <c r="K4" s="65">
        <v>4</v>
      </c>
      <c r="L4" s="65">
        <v>731</v>
      </c>
      <c r="M4" s="66">
        <v>182.75</v>
      </c>
      <c r="N4" s="67">
        <v>5</v>
      </c>
      <c r="O4" s="68">
        <v>187.75</v>
      </c>
    </row>
    <row r="5" spans="1:17" x14ac:dyDescent="0.25">
      <c r="A5" s="13" t="s">
        <v>61</v>
      </c>
      <c r="B5" s="62" t="s">
        <v>83</v>
      </c>
      <c r="C5" s="15">
        <v>45116</v>
      </c>
      <c r="D5" s="16" t="s">
        <v>71</v>
      </c>
      <c r="E5" s="17">
        <v>169</v>
      </c>
      <c r="F5" s="17">
        <v>172</v>
      </c>
      <c r="G5" s="17">
        <v>162</v>
      </c>
      <c r="H5" s="17">
        <v>173</v>
      </c>
      <c r="I5" s="17"/>
      <c r="J5" s="17"/>
      <c r="K5" s="20">
        <v>4</v>
      </c>
      <c r="L5" s="20">
        <v>676</v>
      </c>
      <c r="M5" s="21">
        <v>169</v>
      </c>
      <c r="N5" s="22">
        <v>5</v>
      </c>
      <c r="O5" s="23">
        <v>174</v>
      </c>
    </row>
    <row r="6" spans="1:17" x14ac:dyDescent="0.25">
      <c r="A6" s="13" t="s">
        <v>61</v>
      </c>
      <c r="B6" s="62" t="s">
        <v>83</v>
      </c>
      <c r="C6" s="15">
        <v>45126</v>
      </c>
      <c r="D6" s="16" t="s">
        <v>76</v>
      </c>
      <c r="E6" s="17">
        <v>180</v>
      </c>
      <c r="F6" s="17">
        <v>179</v>
      </c>
      <c r="G6" s="17">
        <v>182</v>
      </c>
      <c r="H6" s="17">
        <v>178</v>
      </c>
      <c r="I6" s="17"/>
      <c r="J6" s="17"/>
      <c r="K6" s="20">
        <v>4</v>
      </c>
      <c r="L6" s="20">
        <v>719</v>
      </c>
      <c r="M6" s="21">
        <v>179.75</v>
      </c>
      <c r="N6" s="22">
        <v>5</v>
      </c>
      <c r="O6" s="23">
        <v>184.75</v>
      </c>
    </row>
    <row r="7" spans="1:17" x14ac:dyDescent="0.25">
      <c r="A7" s="13" t="s">
        <v>61</v>
      </c>
      <c r="B7" s="62" t="s">
        <v>83</v>
      </c>
      <c r="C7" s="15">
        <v>45140</v>
      </c>
      <c r="D7" s="16" t="s">
        <v>76</v>
      </c>
      <c r="E7" s="17">
        <v>181</v>
      </c>
      <c r="F7" s="17">
        <v>187</v>
      </c>
      <c r="G7" s="17">
        <v>174</v>
      </c>
      <c r="H7" s="17">
        <v>185</v>
      </c>
      <c r="I7" s="17"/>
      <c r="J7" s="17"/>
      <c r="K7" s="20">
        <v>4</v>
      </c>
      <c r="L7" s="20">
        <v>727</v>
      </c>
      <c r="M7" s="21">
        <v>181.75</v>
      </c>
      <c r="N7" s="22">
        <v>5</v>
      </c>
      <c r="O7" s="23">
        <v>186.75</v>
      </c>
    </row>
    <row r="8" spans="1:17" x14ac:dyDescent="0.25">
      <c r="A8" s="13" t="s">
        <v>61</v>
      </c>
      <c r="B8" s="62" t="s">
        <v>83</v>
      </c>
      <c r="C8" s="15">
        <v>45150</v>
      </c>
      <c r="D8" s="16" t="s">
        <v>76</v>
      </c>
      <c r="E8" s="17">
        <v>179</v>
      </c>
      <c r="F8" s="17">
        <v>191</v>
      </c>
      <c r="G8" s="17">
        <v>183</v>
      </c>
      <c r="H8" s="17">
        <v>173</v>
      </c>
      <c r="I8" s="17">
        <v>184</v>
      </c>
      <c r="J8" s="17">
        <v>180</v>
      </c>
      <c r="K8" s="20">
        <v>6</v>
      </c>
      <c r="L8" s="20">
        <v>1090</v>
      </c>
      <c r="M8" s="21">
        <v>181.66666666666666</v>
      </c>
      <c r="N8" s="22">
        <v>10</v>
      </c>
      <c r="O8" s="23">
        <v>191.66666666666666</v>
      </c>
    </row>
    <row r="9" spans="1:17" x14ac:dyDescent="0.25">
      <c r="A9" s="13" t="s">
        <v>61</v>
      </c>
      <c r="B9" s="62" t="s">
        <v>83</v>
      </c>
      <c r="C9" s="15">
        <v>45154</v>
      </c>
      <c r="D9" s="16" t="s">
        <v>76</v>
      </c>
      <c r="E9" s="17">
        <v>184</v>
      </c>
      <c r="F9" s="17">
        <v>185</v>
      </c>
      <c r="G9" s="17">
        <v>179</v>
      </c>
      <c r="H9" s="17">
        <v>176</v>
      </c>
      <c r="I9" s="17"/>
      <c r="J9" s="17"/>
      <c r="K9" s="20">
        <v>4</v>
      </c>
      <c r="L9" s="20">
        <v>724</v>
      </c>
      <c r="M9" s="21">
        <v>181</v>
      </c>
      <c r="N9" s="22">
        <v>5</v>
      </c>
      <c r="O9" s="23">
        <v>186</v>
      </c>
    </row>
    <row r="11" spans="1:17" x14ac:dyDescent="0.25">
      <c r="K11" s="8">
        <f>SUM(K2:K10)</f>
        <v>34</v>
      </c>
      <c r="L11" s="8">
        <f>SUM(L2:L10)</f>
        <v>6028</v>
      </c>
      <c r="M11" s="7">
        <f>SUM(L11/K11)</f>
        <v>177.29411764705881</v>
      </c>
      <c r="N11" s="8">
        <f>SUM(N2:N10)</f>
        <v>45</v>
      </c>
      <c r="O11" s="11">
        <f>SUM(M11+N11)</f>
        <v>222.29411764705881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4:J4" name="Range1_13"/>
    <protectedRange algorithmName="SHA-512" hashValue="ON39YdpmFHfN9f47KpiRvqrKx0V9+erV1CNkpWzYhW/Qyc6aT8rEyCrvauWSYGZK2ia3o7vd3akF07acHAFpOA==" saltValue="yVW9XmDwTqEnmpSGai0KYg==" spinCount="100000" sqref="C4 B2:B9" name="Range1_1_2_2"/>
    <protectedRange algorithmName="SHA-512" hashValue="ON39YdpmFHfN9f47KpiRvqrKx0V9+erV1CNkpWzYhW/Qyc6aT8rEyCrvauWSYGZK2ia3o7vd3akF07acHAFpOA==" saltValue="yVW9XmDwTqEnmpSGai0KYg==" spinCount="100000" sqref="D4" name="Range1_1_1_2_2"/>
  </protectedRanges>
  <hyperlinks>
    <hyperlink ref="Q1" location="'National Youth'!A1" display="Back to Ranking" xr:uid="{0E72B060-5CFC-4C45-86FE-FD4311E4EC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7DF0E9-DDD1-44E9-8900-8EB782741F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5E3C-62A9-437D-BC3E-63F36B5980A0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0" t="s">
        <v>32</v>
      </c>
      <c r="B2" s="14" t="s">
        <v>97</v>
      </c>
      <c r="C2" s="15">
        <v>45171</v>
      </c>
      <c r="D2" s="16" t="s">
        <v>63</v>
      </c>
      <c r="E2" s="17">
        <v>197.001</v>
      </c>
      <c r="F2" s="17">
        <v>195</v>
      </c>
      <c r="G2" s="17">
        <v>198</v>
      </c>
      <c r="H2" s="17">
        <v>195</v>
      </c>
      <c r="I2" s="17">
        <v>199</v>
      </c>
      <c r="J2" s="17">
        <v>195</v>
      </c>
      <c r="K2" s="20">
        <v>6</v>
      </c>
      <c r="L2" s="20">
        <v>1179.001</v>
      </c>
      <c r="M2" s="21">
        <v>196.50016666666667</v>
      </c>
      <c r="N2" s="22">
        <v>16</v>
      </c>
      <c r="O2" s="23">
        <v>212.50016666666667</v>
      </c>
    </row>
    <row r="4" spans="1:17" x14ac:dyDescent="0.25">
      <c r="K4" s="8">
        <f>SUM(K2:K3)</f>
        <v>6</v>
      </c>
      <c r="L4" s="8">
        <f>SUM(L2:L3)</f>
        <v>1179.001</v>
      </c>
      <c r="M4" s="7">
        <f>SUM(L4/K4)</f>
        <v>196.50016666666667</v>
      </c>
      <c r="N4" s="8">
        <f>SUM(N2:N3)</f>
        <v>16</v>
      </c>
      <c r="O4" s="11">
        <f>SUM(M4+N4)</f>
        <v>212.50016666666667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13" t="s">
        <v>52</v>
      </c>
      <c r="B8" s="14" t="s">
        <v>97</v>
      </c>
      <c r="C8" s="15">
        <v>45171</v>
      </c>
      <c r="D8" s="16" t="s">
        <v>73</v>
      </c>
      <c r="E8" s="17">
        <v>193.001</v>
      </c>
      <c r="F8" s="17">
        <v>190</v>
      </c>
      <c r="G8" s="17">
        <v>189</v>
      </c>
      <c r="H8" s="17">
        <v>191</v>
      </c>
      <c r="I8" s="17">
        <v>192</v>
      </c>
      <c r="J8" s="17">
        <v>192</v>
      </c>
      <c r="K8" s="20">
        <v>6</v>
      </c>
      <c r="L8" s="20">
        <v>1147.001</v>
      </c>
      <c r="M8" s="21">
        <v>191.16683333333333</v>
      </c>
      <c r="N8" s="22">
        <v>16</v>
      </c>
      <c r="O8" s="23">
        <v>207.16683333333333</v>
      </c>
    </row>
    <row r="10" spans="1:17" x14ac:dyDescent="0.25">
      <c r="K10" s="8">
        <f>SUM(K8:K9)</f>
        <v>6</v>
      </c>
      <c r="L10" s="8">
        <f>SUM(L8:L9)</f>
        <v>1147.001</v>
      </c>
      <c r="M10" s="7">
        <f>SUM(L10/K10)</f>
        <v>191.16683333333333</v>
      </c>
      <c r="N10" s="8">
        <f>SUM(N8:N9)</f>
        <v>16</v>
      </c>
      <c r="O10" s="11">
        <f>SUM(M10+N10)</f>
        <v>207.16683333333333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 B7" name="Range1_2"/>
    <protectedRange algorithmName="SHA-512" hashValue="ON39YdpmFHfN9f47KpiRvqrKx0V9+erV1CNkpWzYhW/Qyc6aT8rEyCrvauWSYGZK2ia3o7vd3akF07acHAFpOA==" saltValue="yVW9XmDwTqEnmpSGai0KYg==" spinCount="100000" sqref="D2" name="Range1_1_33"/>
  </protectedRanges>
  <hyperlinks>
    <hyperlink ref="Q1" location="'National Youth'!A1" display="Back to Ranking" xr:uid="{76B8513D-26C5-4155-8086-510E7CEF99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9C09AB-7E1D-4E8E-8EC5-A410FC5EF58E}">
          <x14:formula1>
            <xm:f>'C:\Users\abra2\Desktop\ABRA Files and More\AUTO BENCH REST ASSOCIATION FILE\ABRA 2019\Georgia\[Georgia Results 01 19 20.xlsm]DATA SHEET'!#REF!</xm:f>
          </x14:formula1>
          <xm:sqref>B1 B7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7B889-0E93-4047-A617-6115E3E543C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42</v>
      </c>
      <c r="B2" s="14" t="s">
        <v>107</v>
      </c>
      <c r="C2" s="15">
        <v>45213</v>
      </c>
      <c r="D2" s="16" t="s">
        <v>23</v>
      </c>
      <c r="E2" s="17">
        <v>169</v>
      </c>
      <c r="F2" s="17">
        <v>163</v>
      </c>
      <c r="G2" s="17">
        <v>173</v>
      </c>
      <c r="H2" s="17">
        <v>172</v>
      </c>
      <c r="I2" s="17"/>
      <c r="J2" s="17"/>
      <c r="K2" s="20">
        <v>4</v>
      </c>
      <c r="L2" s="20">
        <v>677</v>
      </c>
      <c r="M2" s="21">
        <v>169.25</v>
      </c>
      <c r="N2" s="22">
        <v>5</v>
      </c>
      <c r="O2" s="23">
        <v>174.25</v>
      </c>
    </row>
    <row r="3" spans="1:17" x14ac:dyDescent="0.25">
      <c r="A3" s="13" t="s">
        <v>61</v>
      </c>
      <c r="B3" s="14" t="s">
        <v>107</v>
      </c>
      <c r="C3" s="15">
        <v>45214</v>
      </c>
      <c r="D3" s="16" t="s">
        <v>24</v>
      </c>
      <c r="E3" s="17">
        <v>177</v>
      </c>
      <c r="F3" s="17">
        <v>180</v>
      </c>
      <c r="G3" s="17">
        <v>171</v>
      </c>
      <c r="H3" s="17">
        <v>175</v>
      </c>
      <c r="I3" s="17"/>
      <c r="J3" s="17"/>
      <c r="K3" s="20">
        <v>4</v>
      </c>
      <c r="L3" s="20">
        <v>703</v>
      </c>
      <c r="M3" s="21">
        <v>175.75</v>
      </c>
      <c r="N3" s="22">
        <v>5</v>
      </c>
      <c r="O3" s="23">
        <v>180.75</v>
      </c>
    </row>
    <row r="5" spans="1:17" x14ac:dyDescent="0.25">
      <c r="K5" s="8">
        <f>SUM(K2:K4)</f>
        <v>8</v>
      </c>
      <c r="L5" s="8">
        <f>SUM(L2:L4)</f>
        <v>1380</v>
      </c>
      <c r="M5" s="7">
        <f>SUM(L5/K5)</f>
        <v>172.5</v>
      </c>
      <c r="N5" s="8">
        <f>SUM(N2:N4)</f>
        <v>10</v>
      </c>
      <c r="O5" s="11">
        <f>SUM(M5+N5)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Youth'!A1" display="Back to Ranking" xr:uid="{3C83359D-5298-4E83-A64E-0E37338ADA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60CAF5-D265-4E24-BD25-1925D7C341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CF9E7-3C91-414E-9EC8-9E463A95A72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32</v>
      </c>
      <c r="B2" s="14" t="s">
        <v>65</v>
      </c>
      <c r="C2" s="15">
        <v>45062</v>
      </c>
      <c r="D2" s="16" t="s">
        <v>48</v>
      </c>
      <c r="E2" s="60">
        <v>195</v>
      </c>
      <c r="F2" s="60">
        <v>195</v>
      </c>
      <c r="G2" s="60">
        <v>197</v>
      </c>
      <c r="H2" s="60">
        <v>198</v>
      </c>
      <c r="I2" s="17"/>
      <c r="J2" s="17"/>
      <c r="K2" s="20">
        <v>4</v>
      </c>
      <c r="L2" s="20">
        <v>785</v>
      </c>
      <c r="M2" s="21">
        <v>196.25</v>
      </c>
      <c r="N2" s="22">
        <v>5</v>
      </c>
      <c r="O2" s="23">
        <v>201.25</v>
      </c>
    </row>
    <row r="4" spans="1:17" x14ac:dyDescent="0.25">
      <c r="K4" s="8">
        <f>SUM(K2:K3)</f>
        <v>4</v>
      </c>
      <c r="L4" s="8">
        <f>SUM(L2:L3)</f>
        <v>785</v>
      </c>
      <c r="M4" s="7">
        <f>SUM(L4/K4)</f>
        <v>196.25</v>
      </c>
      <c r="N4" s="8">
        <f>SUM(N2:N3)</f>
        <v>5</v>
      </c>
      <c r="O4" s="11">
        <f>SUM(M4+N4)</f>
        <v>201.25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Youth'!A1" display="Back to Ranking" xr:uid="{2E23BFD1-2F5F-413F-9B8C-FA1D6729D7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E2ADE3-9D3E-4E61-A6B4-CDAAB31854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5E58A-D3B7-4F26-B63A-CB6570AB6B5B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0" t="s">
        <v>46</v>
      </c>
      <c r="B2" s="14" t="s">
        <v>105</v>
      </c>
      <c r="C2" s="15">
        <v>45192</v>
      </c>
      <c r="D2" s="16" t="s">
        <v>34</v>
      </c>
      <c r="E2" s="17">
        <v>185</v>
      </c>
      <c r="F2" s="17">
        <v>189</v>
      </c>
      <c r="G2" s="17">
        <v>184</v>
      </c>
      <c r="H2" s="17">
        <v>185</v>
      </c>
      <c r="I2" s="17">
        <v>182</v>
      </c>
      <c r="J2" s="17">
        <v>184.001</v>
      </c>
      <c r="K2" s="20">
        <v>6</v>
      </c>
      <c r="L2" s="20">
        <v>1109.001</v>
      </c>
      <c r="M2" s="21">
        <v>184.83349999999999</v>
      </c>
      <c r="N2" s="22">
        <v>16</v>
      </c>
      <c r="O2" s="23">
        <v>200.83349999999999</v>
      </c>
    </row>
    <row r="3" spans="1:17" x14ac:dyDescent="0.25">
      <c r="A3" s="13" t="s">
        <v>46</v>
      </c>
      <c r="B3" s="14" t="s">
        <v>105</v>
      </c>
      <c r="C3" s="15">
        <v>45193</v>
      </c>
      <c r="D3" s="16" t="s">
        <v>34</v>
      </c>
      <c r="E3" s="17">
        <v>178</v>
      </c>
      <c r="F3" s="17">
        <v>186</v>
      </c>
      <c r="G3" s="17">
        <v>179</v>
      </c>
      <c r="H3" s="17">
        <v>177</v>
      </c>
      <c r="I3" s="17"/>
      <c r="J3" s="17"/>
      <c r="K3" s="20">
        <v>4</v>
      </c>
      <c r="L3" s="20">
        <v>720</v>
      </c>
      <c r="M3" s="21">
        <v>180</v>
      </c>
      <c r="N3" s="22">
        <v>13</v>
      </c>
      <c r="O3" s="23">
        <v>193</v>
      </c>
    </row>
    <row r="4" spans="1:17" x14ac:dyDescent="0.25">
      <c r="A4" s="13" t="s">
        <v>46</v>
      </c>
      <c r="B4" s="14" t="s">
        <v>105</v>
      </c>
      <c r="C4" s="15">
        <v>45220</v>
      </c>
      <c r="D4" s="16" t="s">
        <v>76</v>
      </c>
      <c r="E4" s="81">
        <v>182</v>
      </c>
      <c r="F4" s="17">
        <v>183</v>
      </c>
      <c r="G4" s="17">
        <v>192</v>
      </c>
      <c r="H4" s="17">
        <v>185</v>
      </c>
      <c r="I4" s="17"/>
      <c r="J4" s="17"/>
      <c r="K4" s="20">
        <v>4</v>
      </c>
      <c r="L4" s="20">
        <v>742</v>
      </c>
      <c r="M4" s="21">
        <v>185.5</v>
      </c>
      <c r="N4" s="22">
        <v>13</v>
      </c>
      <c r="O4" s="23">
        <v>198.5</v>
      </c>
    </row>
    <row r="6" spans="1:17" x14ac:dyDescent="0.25">
      <c r="K6" s="8">
        <f>SUM(K2:K5)</f>
        <v>14</v>
      </c>
      <c r="L6" s="8">
        <f>SUM(L2:L5)</f>
        <v>2571.0010000000002</v>
      </c>
      <c r="M6" s="7">
        <f>SUM(L6/K6)</f>
        <v>183.6429285714286</v>
      </c>
      <c r="N6" s="8">
        <f>SUM(N2:N5)</f>
        <v>42</v>
      </c>
      <c r="O6" s="11">
        <f>SUM(M6+N6)</f>
        <v>225.6429285714286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Youth'!A1" display="Back to Ranking" xr:uid="{D17FB797-B61B-4740-BDF4-B7C6A79A7A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EDB20C-CE89-4FB1-B4FC-5421680F3E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55790-729B-46E5-AAAA-AFC91BE1084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48" t="s">
        <v>30</v>
      </c>
      <c r="B2" s="14" t="s">
        <v>113</v>
      </c>
      <c r="C2" s="15">
        <v>45241</v>
      </c>
      <c r="D2" s="16" t="s">
        <v>48</v>
      </c>
      <c r="E2" s="17">
        <v>179</v>
      </c>
      <c r="F2" s="17">
        <v>178</v>
      </c>
      <c r="G2" s="17">
        <v>158</v>
      </c>
      <c r="H2" s="17">
        <v>172</v>
      </c>
      <c r="I2" s="17">
        <v>160</v>
      </c>
      <c r="J2" s="17">
        <v>174</v>
      </c>
      <c r="K2" s="20">
        <v>6</v>
      </c>
      <c r="L2" s="20">
        <v>1021</v>
      </c>
      <c r="M2" s="21">
        <v>170.16666666666666</v>
      </c>
      <c r="N2" s="22">
        <v>10</v>
      </c>
      <c r="O2" s="23">
        <v>180.16666666666666</v>
      </c>
    </row>
    <row r="4" spans="1:17" x14ac:dyDescent="0.25">
      <c r="K4" s="8">
        <f>SUM(K2:K3)</f>
        <v>6</v>
      </c>
      <c r="L4" s="8">
        <f>SUM(L2:L3)</f>
        <v>1021</v>
      </c>
      <c r="M4" s="7">
        <f>SUM(L4/K4)</f>
        <v>170.16666666666666</v>
      </c>
      <c r="N4" s="8">
        <f>SUM(N2:N3)</f>
        <v>10</v>
      </c>
      <c r="O4" s="11">
        <f>SUM(M4+N4)</f>
        <v>180.16666666666666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Youth'!A1" display="Back to Ranking" xr:uid="{E733475D-0F01-4ED1-8B97-41F2C38E8DD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31E902-438E-4565-9FA5-E216D18CF3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66189-6D42-4ED2-B1EA-85B81C56697D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30</v>
      </c>
      <c r="B2" s="62" t="s">
        <v>82</v>
      </c>
      <c r="C2" s="63">
        <v>45094</v>
      </c>
      <c r="D2" s="64" t="s">
        <v>23</v>
      </c>
      <c r="E2" s="60">
        <v>167</v>
      </c>
      <c r="F2" s="60">
        <v>168</v>
      </c>
      <c r="G2" s="60">
        <v>164</v>
      </c>
      <c r="H2" s="60">
        <v>158</v>
      </c>
      <c r="I2" s="60">
        <v>162</v>
      </c>
      <c r="J2" s="60">
        <v>152</v>
      </c>
      <c r="K2" s="65">
        <v>6</v>
      </c>
      <c r="L2" s="65">
        <v>971</v>
      </c>
      <c r="M2" s="66">
        <v>161.83333333333334</v>
      </c>
      <c r="N2" s="67">
        <v>10</v>
      </c>
      <c r="O2" s="68">
        <v>171.83333333333334</v>
      </c>
    </row>
    <row r="3" spans="1:17" x14ac:dyDescent="0.25">
      <c r="A3" s="13" t="s">
        <v>30</v>
      </c>
      <c r="B3" s="14" t="s">
        <v>82</v>
      </c>
      <c r="C3" s="15">
        <v>45157</v>
      </c>
      <c r="D3" s="16" t="s">
        <v>23</v>
      </c>
      <c r="E3" s="17">
        <v>166</v>
      </c>
      <c r="F3" s="17">
        <v>172</v>
      </c>
      <c r="G3" s="17">
        <v>167</v>
      </c>
      <c r="H3" s="17">
        <v>168</v>
      </c>
      <c r="I3" s="17"/>
      <c r="J3" s="17"/>
      <c r="K3" s="20">
        <v>4</v>
      </c>
      <c r="L3" s="20">
        <v>673</v>
      </c>
      <c r="M3" s="21">
        <v>168.25</v>
      </c>
      <c r="N3" s="22">
        <v>5</v>
      </c>
      <c r="O3" s="23">
        <v>173.25</v>
      </c>
    </row>
    <row r="4" spans="1:17" x14ac:dyDescent="0.25">
      <c r="A4" s="13" t="s">
        <v>30</v>
      </c>
      <c r="B4" s="14" t="s">
        <v>82</v>
      </c>
      <c r="C4" s="15">
        <v>45158</v>
      </c>
      <c r="D4" s="16" t="s">
        <v>24</v>
      </c>
      <c r="E4" s="17">
        <v>177</v>
      </c>
      <c r="F4" s="17">
        <v>177</v>
      </c>
      <c r="G4" s="17">
        <v>173</v>
      </c>
      <c r="H4" s="17">
        <v>170</v>
      </c>
      <c r="I4" s="17">
        <v>158</v>
      </c>
      <c r="J4" s="17">
        <v>179</v>
      </c>
      <c r="K4" s="20">
        <v>6</v>
      </c>
      <c r="L4" s="20">
        <v>1034</v>
      </c>
      <c r="M4" s="21">
        <v>172.33333333333334</v>
      </c>
      <c r="N4" s="22">
        <v>10</v>
      </c>
      <c r="O4" s="23">
        <v>182.33333333333334</v>
      </c>
    </row>
    <row r="5" spans="1:17" x14ac:dyDescent="0.25">
      <c r="A5" s="13" t="s">
        <v>30</v>
      </c>
      <c r="B5" s="14" t="s">
        <v>82</v>
      </c>
      <c r="C5" s="15">
        <v>45213</v>
      </c>
      <c r="D5" s="16" t="s">
        <v>23</v>
      </c>
      <c r="E5" s="17">
        <v>156</v>
      </c>
      <c r="F5" s="17">
        <v>164</v>
      </c>
      <c r="G5" s="17">
        <v>164</v>
      </c>
      <c r="H5" s="17">
        <v>159</v>
      </c>
      <c r="I5" s="17"/>
      <c r="J5" s="17"/>
      <c r="K5" s="20">
        <v>4</v>
      </c>
      <c r="L5" s="20">
        <v>643</v>
      </c>
      <c r="M5" s="21">
        <v>160.75</v>
      </c>
      <c r="N5" s="22">
        <v>5</v>
      </c>
      <c r="O5" s="23">
        <v>165.75</v>
      </c>
    </row>
    <row r="6" spans="1:17" x14ac:dyDescent="0.25">
      <c r="A6" s="13" t="s">
        <v>30</v>
      </c>
      <c r="B6" s="14" t="s">
        <v>81</v>
      </c>
      <c r="C6" s="15">
        <v>45248</v>
      </c>
      <c r="D6" s="16" t="s">
        <v>23</v>
      </c>
      <c r="E6" s="17">
        <v>125</v>
      </c>
      <c r="F6" s="17">
        <v>156</v>
      </c>
      <c r="G6" s="17">
        <v>160</v>
      </c>
      <c r="H6" s="17">
        <v>158</v>
      </c>
      <c r="I6" s="17"/>
      <c r="J6" s="17"/>
      <c r="K6" s="20">
        <v>4</v>
      </c>
      <c r="L6" s="20">
        <v>599</v>
      </c>
      <c r="M6" s="21">
        <v>149.75</v>
      </c>
      <c r="N6" s="22">
        <v>5</v>
      </c>
      <c r="O6" s="23">
        <v>154.75</v>
      </c>
    </row>
    <row r="8" spans="1:17" x14ac:dyDescent="0.25">
      <c r="K8" s="8">
        <f>SUM(K2:K7)</f>
        <v>24</v>
      </c>
      <c r="L8" s="8">
        <f>SUM(L2:L7)</f>
        <v>3920</v>
      </c>
      <c r="M8" s="7">
        <f>SUM(L8/K8)</f>
        <v>163.33333333333334</v>
      </c>
      <c r="N8" s="8">
        <f>SUM(N2:N7)</f>
        <v>35</v>
      </c>
      <c r="O8" s="11">
        <f>SUM(M8+N8)</f>
        <v>198.33333333333334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6:C6" name="Range1_1_2_9"/>
    <protectedRange algorithmName="SHA-512" hashValue="ON39YdpmFHfN9f47KpiRvqrKx0V9+erV1CNkpWzYhW/Qyc6aT8rEyCrvauWSYGZK2ia3o7vd3akF07acHAFpOA==" saltValue="yVW9XmDwTqEnmpSGai0KYg==" spinCount="100000" sqref="D6" name="Range1_1_1_2_6"/>
    <protectedRange algorithmName="SHA-512" hashValue="ON39YdpmFHfN9f47KpiRvqrKx0V9+erV1CNkpWzYhW/Qyc6aT8rEyCrvauWSYGZK2ia3o7vd3akF07acHAFpOA==" saltValue="yVW9XmDwTqEnmpSGai0KYg==" spinCount="100000" sqref="E6:J6" name="Range1_4_4"/>
  </protectedRanges>
  <hyperlinks>
    <hyperlink ref="Q1" location="'National Youth'!A1" display="Back to Ranking" xr:uid="{009C5C25-BA9D-47C1-88D2-9A80805B6E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22DD7F-7A9C-4DBB-8984-E85AA43BAA6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443C0-52C2-4B7E-B3A0-F43A86A9480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48" t="s">
        <v>30</v>
      </c>
      <c r="B2" s="14" t="s">
        <v>114</v>
      </c>
      <c r="C2" s="15">
        <v>45247</v>
      </c>
      <c r="D2" s="16" t="s">
        <v>60</v>
      </c>
      <c r="E2" s="17">
        <v>187</v>
      </c>
      <c r="F2" s="17">
        <v>187</v>
      </c>
      <c r="G2" s="17">
        <v>183</v>
      </c>
      <c r="H2" s="17">
        <v>182</v>
      </c>
      <c r="I2" s="17"/>
      <c r="J2" s="17"/>
      <c r="K2" s="20">
        <v>4</v>
      </c>
      <c r="L2" s="20">
        <v>739</v>
      </c>
      <c r="M2" s="21">
        <v>184.75</v>
      </c>
      <c r="N2" s="22">
        <v>5</v>
      </c>
      <c r="O2" s="23">
        <v>189.75</v>
      </c>
    </row>
    <row r="4" spans="1:17" x14ac:dyDescent="0.25">
      <c r="K4" s="8">
        <f>SUM(K2:K3)</f>
        <v>4</v>
      </c>
      <c r="L4" s="8">
        <f>SUM(L2:L3)</f>
        <v>739</v>
      </c>
      <c r="M4" s="7">
        <f>SUM(L4/K4)</f>
        <v>184.75</v>
      </c>
      <c r="N4" s="8">
        <f>SUM(N2:N3)</f>
        <v>5</v>
      </c>
      <c r="O4" s="11">
        <f>SUM(M4+N4)</f>
        <v>189.75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16" priority="1" rank="1"/>
  </conditionalFormatting>
  <conditionalFormatting sqref="J2">
    <cfRule type="top10" dxfId="15" priority="2" rank="1"/>
  </conditionalFormatting>
  <hyperlinks>
    <hyperlink ref="Q1" location="'National Youth'!A1" display="Back to Ranking" xr:uid="{E7E1BCD9-DDC7-4681-9ECB-65B7960906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A2682E-2299-4FBE-8665-C21AC53D5D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B8802-2D52-433D-AEB0-08DCBA2D27A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0" t="s">
        <v>32</v>
      </c>
      <c r="B2" s="14" t="s">
        <v>98</v>
      </c>
      <c r="C2" s="15">
        <v>45171</v>
      </c>
      <c r="D2" s="16" t="s">
        <v>63</v>
      </c>
      <c r="E2" s="17">
        <v>197</v>
      </c>
      <c r="F2" s="17">
        <v>198</v>
      </c>
      <c r="G2" s="17">
        <v>197</v>
      </c>
      <c r="H2" s="17">
        <v>197</v>
      </c>
      <c r="I2" s="80">
        <v>200</v>
      </c>
      <c r="J2" s="17">
        <v>195</v>
      </c>
      <c r="K2" s="20">
        <v>6</v>
      </c>
      <c r="L2" s="20">
        <v>1184</v>
      </c>
      <c r="M2" s="21">
        <v>197.33333333333334</v>
      </c>
      <c r="N2" s="22">
        <v>22</v>
      </c>
      <c r="O2" s="23">
        <v>219.33333333333334</v>
      </c>
    </row>
    <row r="4" spans="1:17" x14ac:dyDescent="0.25">
      <c r="K4" s="8">
        <f>SUM(K2:K3)</f>
        <v>6</v>
      </c>
      <c r="L4" s="8">
        <f>SUM(L2:L3)</f>
        <v>1184</v>
      </c>
      <c r="M4" s="7">
        <f>SUM(L4/K4)</f>
        <v>197.33333333333334</v>
      </c>
      <c r="N4" s="8">
        <f>SUM(N2:N3)</f>
        <v>22</v>
      </c>
      <c r="O4" s="11">
        <f>SUM(M4+N4)</f>
        <v>219.33333333333334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</protectedRanges>
  <hyperlinks>
    <hyperlink ref="Q1" location="'National Youth'!A1" display="Back to Ranking" xr:uid="{3B578ACD-59A5-4757-A6A7-1BB3ADF863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ABFFFB-C932-42CF-B87F-EDCBA6B5AD8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EE5DA-7FF7-4B6F-B4B8-CFBFCC3D8A3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48" t="s">
        <v>30</v>
      </c>
      <c r="B2" s="14" t="s">
        <v>99</v>
      </c>
      <c r="C2" s="15">
        <v>45168</v>
      </c>
      <c r="D2" s="16" t="s">
        <v>76</v>
      </c>
      <c r="E2" s="17">
        <v>147</v>
      </c>
      <c r="F2" s="17">
        <v>160</v>
      </c>
      <c r="G2" s="17">
        <v>166</v>
      </c>
      <c r="H2" s="17">
        <v>167</v>
      </c>
      <c r="I2" s="17"/>
      <c r="J2" s="17"/>
      <c r="K2" s="20">
        <v>4</v>
      </c>
      <c r="L2" s="20">
        <v>640</v>
      </c>
      <c r="M2" s="21">
        <v>160</v>
      </c>
      <c r="N2" s="22">
        <v>5</v>
      </c>
      <c r="O2" s="23">
        <v>165</v>
      </c>
    </row>
    <row r="3" spans="1:17" x14ac:dyDescent="0.25">
      <c r="A3" s="13" t="s">
        <v>30</v>
      </c>
      <c r="B3" s="14" t="s">
        <v>99</v>
      </c>
      <c r="C3" s="15">
        <v>45220</v>
      </c>
      <c r="D3" s="16" t="s">
        <v>76</v>
      </c>
      <c r="E3" s="17">
        <v>150</v>
      </c>
      <c r="F3" s="17">
        <v>166</v>
      </c>
      <c r="G3" s="17">
        <v>181</v>
      </c>
      <c r="H3" s="17">
        <v>181</v>
      </c>
      <c r="I3" s="17"/>
      <c r="J3" s="17"/>
      <c r="K3" s="20">
        <v>4</v>
      </c>
      <c r="L3" s="20">
        <v>678</v>
      </c>
      <c r="M3" s="21">
        <v>169.5</v>
      </c>
      <c r="N3" s="22">
        <v>5</v>
      </c>
      <c r="O3" s="23">
        <v>174.5</v>
      </c>
    </row>
    <row r="5" spans="1:17" x14ac:dyDescent="0.25">
      <c r="K5" s="8">
        <f>SUM(K2:K4)</f>
        <v>8</v>
      </c>
      <c r="L5" s="8">
        <f>SUM(L2:L4)</f>
        <v>1318</v>
      </c>
      <c r="M5" s="7">
        <f>SUM(L5/K5)</f>
        <v>164.75</v>
      </c>
      <c r="N5" s="8">
        <f>SUM(N2:N4)</f>
        <v>10</v>
      </c>
      <c r="O5" s="11">
        <f>SUM(M5+N5)</f>
        <v>174.75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3" name="Range1_1_2_2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3:J3" name="Range1_4_2"/>
  </protectedRanges>
  <conditionalFormatting sqref="I2:I3">
    <cfRule type="top10" dxfId="14" priority="1" rank="1"/>
  </conditionalFormatting>
  <conditionalFormatting sqref="J2:J3">
    <cfRule type="top10" dxfId="13" priority="2" rank="1"/>
  </conditionalFormatting>
  <hyperlinks>
    <hyperlink ref="Q1" location="'National Youth'!A1" display="Back to Ranking" xr:uid="{AEAEA102-CF84-4004-B058-2276CEE597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B0806A-B9A6-429E-9470-B669CE9DE8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DC869-1CA9-460F-BF7E-D4B841671AC4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0" t="s">
        <v>46</v>
      </c>
      <c r="B2" s="14" t="s">
        <v>96</v>
      </c>
      <c r="C2" s="15">
        <v>45150</v>
      </c>
      <c r="D2" s="16" t="s">
        <v>76</v>
      </c>
      <c r="E2" s="17">
        <v>181</v>
      </c>
      <c r="F2" s="17">
        <v>182</v>
      </c>
      <c r="G2" s="17">
        <v>183</v>
      </c>
      <c r="H2" s="17">
        <v>173</v>
      </c>
      <c r="I2" s="17">
        <v>177</v>
      </c>
      <c r="J2" s="17">
        <v>162</v>
      </c>
      <c r="K2" s="20">
        <v>6</v>
      </c>
      <c r="L2" s="20">
        <v>1058</v>
      </c>
      <c r="M2" s="21">
        <v>176.33333333333334</v>
      </c>
      <c r="N2" s="22">
        <v>10</v>
      </c>
      <c r="O2" s="23">
        <v>186.33333333333334</v>
      </c>
    </row>
    <row r="3" spans="1:17" x14ac:dyDescent="0.25">
      <c r="A3" s="13" t="s">
        <v>52</v>
      </c>
      <c r="B3" s="14" t="s">
        <v>96</v>
      </c>
      <c r="C3" s="15">
        <v>45171</v>
      </c>
      <c r="D3" s="16" t="s">
        <v>73</v>
      </c>
      <c r="E3" s="17">
        <v>165</v>
      </c>
      <c r="F3" s="17">
        <v>173</v>
      </c>
      <c r="G3" s="17">
        <v>181</v>
      </c>
      <c r="H3" s="17">
        <v>185</v>
      </c>
      <c r="I3" s="17">
        <v>189</v>
      </c>
      <c r="J3" s="17">
        <v>150</v>
      </c>
      <c r="K3" s="20">
        <v>6</v>
      </c>
      <c r="L3" s="20">
        <v>1043</v>
      </c>
      <c r="M3" s="21">
        <v>173.83333333333334</v>
      </c>
      <c r="N3" s="22">
        <v>6</v>
      </c>
      <c r="O3" s="23">
        <v>179.83333333333334</v>
      </c>
    </row>
    <row r="4" spans="1:17" x14ac:dyDescent="0.25">
      <c r="A4" s="13" t="s">
        <v>46</v>
      </c>
      <c r="B4" s="14" t="s">
        <v>96</v>
      </c>
      <c r="C4" s="15">
        <v>45193</v>
      </c>
      <c r="D4" s="16" t="s">
        <v>34</v>
      </c>
      <c r="E4" s="17">
        <v>167</v>
      </c>
      <c r="F4" s="17">
        <v>169</v>
      </c>
      <c r="G4" s="17">
        <v>174</v>
      </c>
      <c r="H4" s="17">
        <v>165</v>
      </c>
      <c r="I4" s="17"/>
      <c r="J4" s="17"/>
      <c r="K4" s="20">
        <v>4</v>
      </c>
      <c r="L4" s="20">
        <v>675</v>
      </c>
      <c r="M4" s="21">
        <v>168.75</v>
      </c>
      <c r="N4" s="22">
        <v>6</v>
      </c>
      <c r="O4" s="23">
        <v>174.75</v>
      </c>
    </row>
    <row r="5" spans="1:17" x14ac:dyDescent="0.25">
      <c r="A5" s="13" t="s">
        <v>46</v>
      </c>
      <c r="B5" s="14" t="s">
        <v>110</v>
      </c>
      <c r="C5" s="15">
        <v>45227</v>
      </c>
      <c r="D5" s="16" t="s">
        <v>34</v>
      </c>
      <c r="E5" s="17">
        <v>181</v>
      </c>
      <c r="F5" s="17">
        <v>171</v>
      </c>
      <c r="G5" s="17">
        <v>176</v>
      </c>
      <c r="H5" s="17">
        <v>166</v>
      </c>
      <c r="I5" s="17"/>
      <c r="J5" s="17"/>
      <c r="K5" s="20">
        <v>4</v>
      </c>
      <c r="L5" s="20">
        <v>694</v>
      </c>
      <c r="M5" s="21">
        <v>173.5</v>
      </c>
      <c r="N5" s="22">
        <v>6</v>
      </c>
      <c r="O5" s="23">
        <v>179.5</v>
      </c>
    </row>
    <row r="6" spans="1:17" x14ac:dyDescent="0.25">
      <c r="A6" s="13" t="s">
        <v>46</v>
      </c>
      <c r="B6" s="14" t="s">
        <v>110</v>
      </c>
      <c r="C6" s="15">
        <v>45228</v>
      </c>
      <c r="D6" s="16" t="s">
        <v>34</v>
      </c>
      <c r="E6" s="17">
        <v>168</v>
      </c>
      <c r="F6" s="17">
        <v>175</v>
      </c>
      <c r="G6" s="17">
        <v>155</v>
      </c>
      <c r="H6" s="17">
        <v>164</v>
      </c>
      <c r="I6" s="17"/>
      <c r="J6" s="17"/>
      <c r="K6" s="20">
        <v>4</v>
      </c>
      <c r="L6" s="20">
        <v>662</v>
      </c>
      <c r="M6" s="21">
        <v>165.5</v>
      </c>
      <c r="N6" s="22">
        <v>5</v>
      </c>
      <c r="O6" s="23">
        <v>170.5</v>
      </c>
    </row>
    <row r="8" spans="1:17" x14ac:dyDescent="0.25">
      <c r="K8" s="8">
        <f>SUM(K2:K7)</f>
        <v>24</v>
      </c>
      <c r="L8" s="8">
        <f>SUM(L2:L7)</f>
        <v>4132</v>
      </c>
      <c r="M8" s="7">
        <f>SUM(L8/K8)</f>
        <v>172.16666666666666</v>
      </c>
      <c r="N8" s="8">
        <f>SUM(N2:N7)</f>
        <v>33</v>
      </c>
      <c r="O8" s="11">
        <f>SUM(M8+N8)</f>
        <v>205.16666666666666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Youth'!A1" display="Back to Ranking" xr:uid="{8C9379A6-667A-467D-BB83-ACC0CAD164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835D0C-9070-44B3-823C-2AA52A2ACFE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30489-A32D-4851-B232-FBAB61966D77}">
  <dimension ref="A1:Q5"/>
  <sheetViews>
    <sheetView workbookViewId="0"/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48" t="s">
        <v>30</v>
      </c>
      <c r="B2" s="14" t="s">
        <v>57</v>
      </c>
      <c r="C2" s="15">
        <v>45039</v>
      </c>
      <c r="D2" s="16" t="s">
        <v>34</v>
      </c>
      <c r="E2" s="17">
        <v>85</v>
      </c>
      <c r="F2" s="17">
        <v>92</v>
      </c>
      <c r="G2" s="17">
        <v>110</v>
      </c>
      <c r="H2" s="17">
        <v>102</v>
      </c>
      <c r="I2" s="17"/>
      <c r="J2" s="17"/>
      <c r="K2" s="20">
        <v>4</v>
      </c>
      <c r="L2" s="20">
        <v>389</v>
      </c>
      <c r="M2" s="21">
        <v>97.25</v>
      </c>
      <c r="N2" s="22">
        <v>3</v>
      </c>
      <c r="O2" s="23">
        <v>100.25</v>
      </c>
    </row>
    <row r="3" spans="1:17" x14ac:dyDescent="0.25">
      <c r="A3" s="13" t="s">
        <v>30</v>
      </c>
      <c r="B3" s="14" t="s">
        <v>57</v>
      </c>
      <c r="C3" s="15">
        <v>45192</v>
      </c>
      <c r="D3" s="16" t="s">
        <v>34</v>
      </c>
      <c r="E3" s="17">
        <v>25</v>
      </c>
      <c r="F3" s="17">
        <v>123</v>
      </c>
      <c r="G3" s="17">
        <v>163</v>
      </c>
      <c r="H3" s="17">
        <v>116</v>
      </c>
      <c r="I3" s="17">
        <v>173</v>
      </c>
      <c r="J3" s="17">
        <v>156</v>
      </c>
      <c r="K3" s="20">
        <v>6</v>
      </c>
      <c r="L3" s="20">
        <v>756</v>
      </c>
      <c r="M3" s="21">
        <v>126</v>
      </c>
      <c r="N3" s="22">
        <v>6</v>
      </c>
      <c r="O3" s="23">
        <v>132</v>
      </c>
    </row>
    <row r="5" spans="1:17" x14ac:dyDescent="0.25">
      <c r="K5" s="8">
        <f>SUM(K2:K4)</f>
        <v>10</v>
      </c>
      <c r="L5" s="8">
        <f>SUM(L2:L4)</f>
        <v>1145</v>
      </c>
      <c r="M5" s="7">
        <f>SUM(L5/K5)</f>
        <v>114.5</v>
      </c>
      <c r="N5" s="8">
        <f>SUM(N2:N4)</f>
        <v>9</v>
      </c>
      <c r="O5" s="11">
        <f>SUM(M5+N5)</f>
        <v>123.5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12" priority="1" rank="1"/>
  </conditionalFormatting>
  <conditionalFormatting sqref="J2">
    <cfRule type="top10" dxfId="11" priority="2" rank="1"/>
  </conditionalFormatting>
  <hyperlinks>
    <hyperlink ref="Q1" location="'National Youth'!A1" display="Back to Ranking" xr:uid="{C11D0C56-CAA6-435C-B437-F5D3EE3BD75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83BFE2-2F1F-43DD-A6B1-CE785DD94A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5218-4071-409D-968F-393613C164D9}"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0" t="s">
        <v>32</v>
      </c>
      <c r="B2" s="14" t="s">
        <v>92</v>
      </c>
      <c r="C2" s="15">
        <v>45140</v>
      </c>
      <c r="D2" s="16" t="s">
        <v>76</v>
      </c>
      <c r="E2" s="17">
        <v>185</v>
      </c>
      <c r="F2" s="17">
        <v>181</v>
      </c>
      <c r="G2" s="17">
        <v>190</v>
      </c>
      <c r="H2" s="17">
        <v>183</v>
      </c>
      <c r="I2" s="17"/>
      <c r="J2" s="17"/>
      <c r="K2" s="20">
        <v>4</v>
      </c>
      <c r="L2" s="20">
        <v>739</v>
      </c>
      <c r="M2" s="21">
        <v>184.75</v>
      </c>
      <c r="N2" s="22">
        <v>5</v>
      </c>
      <c r="O2" s="23">
        <v>189.75</v>
      </c>
    </row>
    <row r="3" spans="1:17" x14ac:dyDescent="0.25">
      <c r="A3" s="13" t="s">
        <v>32</v>
      </c>
      <c r="B3" s="14" t="s">
        <v>92</v>
      </c>
      <c r="C3" s="15">
        <v>45147</v>
      </c>
      <c r="D3" s="16" t="s">
        <v>76</v>
      </c>
      <c r="E3" s="17">
        <v>185</v>
      </c>
      <c r="F3" s="17">
        <v>184</v>
      </c>
      <c r="G3" s="17">
        <v>177</v>
      </c>
      <c r="H3" s="17">
        <v>174</v>
      </c>
      <c r="I3" s="17"/>
      <c r="J3" s="17"/>
      <c r="K3" s="20">
        <v>4</v>
      </c>
      <c r="L3" s="20">
        <v>720</v>
      </c>
      <c r="M3" s="21">
        <v>180</v>
      </c>
      <c r="N3" s="22">
        <v>5</v>
      </c>
      <c r="O3" s="23">
        <v>185</v>
      </c>
    </row>
    <row r="4" spans="1:17" x14ac:dyDescent="0.25">
      <c r="A4" s="13" t="s">
        <v>32</v>
      </c>
      <c r="B4" s="14" t="s">
        <v>92</v>
      </c>
      <c r="C4" s="15">
        <v>45150</v>
      </c>
      <c r="D4" s="16" t="s">
        <v>76</v>
      </c>
      <c r="E4" s="17">
        <v>185</v>
      </c>
      <c r="F4" s="17">
        <v>188</v>
      </c>
      <c r="G4" s="17">
        <v>185</v>
      </c>
      <c r="H4" s="17">
        <v>180</v>
      </c>
      <c r="I4" s="17">
        <v>180</v>
      </c>
      <c r="J4" s="17">
        <v>176</v>
      </c>
      <c r="K4" s="20">
        <v>6</v>
      </c>
      <c r="L4" s="20">
        <v>1094</v>
      </c>
      <c r="M4" s="21">
        <v>182.33333333333334</v>
      </c>
      <c r="N4" s="22">
        <v>10</v>
      </c>
      <c r="O4" s="23">
        <v>192.33333333333334</v>
      </c>
    </row>
    <row r="5" spans="1:17" x14ac:dyDescent="0.25">
      <c r="A5" s="13" t="s">
        <v>39</v>
      </c>
      <c r="B5" s="14" t="s">
        <v>92</v>
      </c>
      <c r="C5" s="15">
        <v>45168</v>
      </c>
      <c r="D5" s="16" t="s">
        <v>76</v>
      </c>
      <c r="E5" s="17">
        <v>173</v>
      </c>
      <c r="F5" s="17">
        <v>180</v>
      </c>
      <c r="G5" s="17">
        <v>184</v>
      </c>
      <c r="H5" s="17">
        <v>184</v>
      </c>
      <c r="I5" s="17"/>
      <c r="J5" s="17"/>
      <c r="K5" s="20">
        <v>4</v>
      </c>
      <c r="L5" s="20">
        <v>721</v>
      </c>
      <c r="M5" s="21">
        <v>180.25</v>
      </c>
      <c r="N5" s="22">
        <v>5</v>
      </c>
      <c r="O5" s="23">
        <v>185.25</v>
      </c>
    </row>
    <row r="6" spans="1:17" x14ac:dyDescent="0.25">
      <c r="A6" s="13" t="s">
        <v>32</v>
      </c>
      <c r="B6" s="14" t="s">
        <v>92</v>
      </c>
      <c r="C6" s="15">
        <v>45217</v>
      </c>
      <c r="D6" s="16" t="s">
        <v>76</v>
      </c>
      <c r="E6" s="17">
        <v>191</v>
      </c>
      <c r="F6" s="17">
        <v>181</v>
      </c>
      <c r="G6" s="17">
        <v>185</v>
      </c>
      <c r="H6" s="17">
        <v>185</v>
      </c>
      <c r="I6" s="17"/>
      <c r="J6" s="17"/>
      <c r="K6" s="20">
        <v>4</v>
      </c>
      <c r="L6" s="20">
        <v>742</v>
      </c>
      <c r="M6" s="21">
        <v>185.5</v>
      </c>
      <c r="N6" s="22">
        <v>5</v>
      </c>
      <c r="O6" s="23">
        <v>190.5</v>
      </c>
    </row>
    <row r="8" spans="1:17" x14ac:dyDescent="0.25">
      <c r="K8" s="8">
        <f>SUM(K2:K7)</f>
        <v>22</v>
      </c>
      <c r="L8" s="8">
        <f>SUM(L2:L7)</f>
        <v>4016</v>
      </c>
      <c r="M8" s="7">
        <f>SUM(L8/K8)</f>
        <v>182.54545454545453</v>
      </c>
      <c r="N8" s="8">
        <f>SUM(N2:N7)</f>
        <v>30</v>
      </c>
      <c r="O8" s="11">
        <f>SUM(M8+N8)</f>
        <v>212.54545454545453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3" t="s">
        <v>46</v>
      </c>
      <c r="B12" s="14" t="s">
        <v>92</v>
      </c>
      <c r="C12" s="15">
        <v>45220</v>
      </c>
      <c r="D12" s="16" t="s">
        <v>76</v>
      </c>
      <c r="E12" s="17">
        <v>168</v>
      </c>
      <c r="F12" s="17">
        <v>181</v>
      </c>
      <c r="G12" s="17">
        <v>178</v>
      </c>
      <c r="H12" s="17">
        <v>170</v>
      </c>
      <c r="I12" s="17"/>
      <c r="J12" s="17"/>
      <c r="K12" s="20">
        <v>4</v>
      </c>
      <c r="L12" s="20">
        <v>697</v>
      </c>
      <c r="M12" s="21">
        <v>174.25</v>
      </c>
      <c r="N12" s="22">
        <v>6</v>
      </c>
      <c r="O12" s="23">
        <v>180.25</v>
      </c>
    </row>
    <row r="14" spans="1:17" x14ac:dyDescent="0.25">
      <c r="K14" s="8">
        <f>SUM(K12:K13)</f>
        <v>4</v>
      </c>
      <c r="L14" s="8">
        <f>SUM(L12:L13)</f>
        <v>697</v>
      </c>
      <c r="M14" s="7">
        <f>SUM(L14/K14)</f>
        <v>174.25</v>
      </c>
      <c r="N14" s="8">
        <f>SUM(N12:N13)</f>
        <v>6</v>
      </c>
      <c r="O14" s="11">
        <f>SUM(M14+N14)</f>
        <v>180.25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</protectedRanges>
  <hyperlinks>
    <hyperlink ref="Q1" location="'National Youth'!A1" display="Back to Ranking" xr:uid="{C89C703B-ED7B-4BFE-A74E-9D44A27B83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79231D-AAD0-4D9C-BFD4-8059ECE0E861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6C0FD-3A4C-4557-9FA4-744DA6888C5D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0" t="s">
        <v>46</v>
      </c>
      <c r="B2" s="14" t="s">
        <v>90</v>
      </c>
      <c r="C2" s="15">
        <v>45115</v>
      </c>
      <c r="D2" s="16" t="s">
        <v>73</v>
      </c>
      <c r="E2" s="17">
        <v>196</v>
      </c>
      <c r="F2" s="17">
        <v>196</v>
      </c>
      <c r="G2" s="17">
        <v>197</v>
      </c>
      <c r="H2" s="17">
        <v>197</v>
      </c>
      <c r="I2" s="17">
        <v>198</v>
      </c>
      <c r="J2" s="17">
        <v>196</v>
      </c>
      <c r="K2" s="20">
        <v>6</v>
      </c>
      <c r="L2" s="20">
        <v>1180</v>
      </c>
      <c r="M2" s="21">
        <v>196.66666666666666</v>
      </c>
      <c r="N2" s="22">
        <v>10</v>
      </c>
      <c r="O2" s="23">
        <v>206.66666666666666</v>
      </c>
    </row>
    <row r="4" spans="1:17" x14ac:dyDescent="0.25">
      <c r="K4" s="8">
        <f>SUM(K2:K3)</f>
        <v>6</v>
      </c>
      <c r="L4" s="8">
        <f>SUM(L2:L3)</f>
        <v>1180</v>
      </c>
      <c r="M4" s="7">
        <f>SUM(L4/K4)</f>
        <v>196.66666666666666</v>
      </c>
      <c r="N4" s="8">
        <f>SUM(N2:N3)</f>
        <v>10</v>
      </c>
      <c r="O4" s="11">
        <f>SUM(M4+N4)</f>
        <v>206.66666666666666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_2_3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B2" name="Range1_1_2_1_1"/>
    <protectedRange algorithmName="SHA-512" hashValue="ON39YdpmFHfN9f47KpiRvqrKx0V9+erV1CNkpWzYhW/Qyc6aT8rEyCrvauWSYGZK2ia3o7vd3akF07acHAFpOA==" saltValue="yVW9XmDwTqEnmpSGai0KYg==" spinCount="100000" sqref="E2:J2" name="Range1_9_1"/>
  </protectedRanges>
  <hyperlinks>
    <hyperlink ref="Q1" location="'National Youth'!A1" display="Back to Ranking" xr:uid="{8A74EAEF-69E8-4736-880D-8FE1C41E7D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5C02CE-F44F-4C39-853B-AA0475E70F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F5F41-B773-4D98-BEE7-B7D20B62103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61</v>
      </c>
      <c r="B2" s="14" t="s">
        <v>77</v>
      </c>
      <c r="C2" s="15">
        <v>45081</v>
      </c>
      <c r="D2" s="16" t="s">
        <v>71</v>
      </c>
      <c r="E2" s="60">
        <v>168</v>
      </c>
      <c r="F2" s="60">
        <v>166</v>
      </c>
      <c r="G2" s="60">
        <v>173</v>
      </c>
      <c r="H2" s="60">
        <v>168</v>
      </c>
      <c r="I2" s="60">
        <v>172</v>
      </c>
      <c r="J2" s="60">
        <v>159</v>
      </c>
      <c r="K2" s="20">
        <v>6</v>
      </c>
      <c r="L2" s="20">
        <v>1006</v>
      </c>
      <c r="M2" s="21">
        <v>167.66666666666666</v>
      </c>
      <c r="N2" s="22">
        <v>10</v>
      </c>
      <c r="O2" s="23">
        <v>177.66666666666666</v>
      </c>
    </row>
    <row r="4" spans="1:17" x14ac:dyDescent="0.25">
      <c r="K4" s="8">
        <f>SUM(K2:K3)</f>
        <v>6</v>
      </c>
      <c r="L4" s="8">
        <f>SUM(L2:L3)</f>
        <v>1006</v>
      </c>
      <c r="M4" s="7">
        <f>SUM(L4/K4)</f>
        <v>167.66666666666666</v>
      </c>
      <c r="N4" s="8">
        <f>SUM(N2:N3)</f>
        <v>10</v>
      </c>
      <c r="O4" s="11">
        <f>SUM(M4+N4)</f>
        <v>177.66666666666666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Youth'!A1" display="Back to Ranking" xr:uid="{55A3C971-3974-42A5-9298-4850EF3002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5C02B0-DC13-4A16-8635-0C21AA1D41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E4738-6A8C-41AE-AC31-E81800FB8CE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30</v>
      </c>
      <c r="B2" s="14" t="s">
        <v>70</v>
      </c>
      <c r="C2" s="15">
        <v>45081</v>
      </c>
      <c r="D2" s="16" t="s">
        <v>71</v>
      </c>
      <c r="E2" s="60">
        <v>175</v>
      </c>
      <c r="F2" s="60">
        <v>177</v>
      </c>
      <c r="G2" s="60">
        <v>171</v>
      </c>
      <c r="H2" s="60">
        <v>167</v>
      </c>
      <c r="I2" s="60">
        <v>174</v>
      </c>
      <c r="J2" s="60">
        <v>173</v>
      </c>
      <c r="K2" s="20">
        <v>6</v>
      </c>
      <c r="L2" s="20">
        <v>1037</v>
      </c>
      <c r="M2" s="21">
        <v>172.83333333333334</v>
      </c>
      <c r="N2" s="22">
        <v>10</v>
      </c>
      <c r="O2" s="23">
        <v>182.83333333333334</v>
      </c>
    </row>
    <row r="4" spans="1:17" x14ac:dyDescent="0.25">
      <c r="K4" s="8">
        <f>SUM(K2:K3)</f>
        <v>6</v>
      </c>
      <c r="L4" s="8">
        <f>SUM(L2:L3)</f>
        <v>1037</v>
      </c>
      <c r="M4" s="7">
        <f>SUM(L4/K4)</f>
        <v>172.83333333333334</v>
      </c>
      <c r="N4" s="8">
        <f>SUM(N2:N3)</f>
        <v>10</v>
      </c>
      <c r="O4" s="11">
        <f>SUM(M4+N4)</f>
        <v>182.83333333333334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Youth'!A1" display="Back to Ranking" xr:uid="{2AC031A8-FAF7-47C4-99CE-DBF4859A18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F9EEEF-8775-45C2-946B-971DEC6D76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0B96-D567-4108-898F-D4A8F4238FC5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48" t="s">
        <v>30</v>
      </c>
      <c r="B2" s="14" t="s">
        <v>54</v>
      </c>
      <c r="C2" s="15">
        <v>45039</v>
      </c>
      <c r="D2" s="16" t="s">
        <v>34</v>
      </c>
      <c r="E2" s="17">
        <v>120</v>
      </c>
      <c r="F2" s="17">
        <v>125</v>
      </c>
      <c r="G2" s="17">
        <v>140</v>
      </c>
      <c r="H2" s="17">
        <v>152</v>
      </c>
      <c r="I2" s="17"/>
      <c r="J2" s="17"/>
      <c r="K2" s="20">
        <v>4</v>
      </c>
      <c r="L2" s="20">
        <v>537</v>
      </c>
      <c r="M2" s="21">
        <v>134.25</v>
      </c>
      <c r="N2" s="22">
        <v>4</v>
      </c>
      <c r="O2" s="23">
        <v>138.25</v>
      </c>
    </row>
    <row r="3" spans="1:17" x14ac:dyDescent="0.25">
      <c r="A3" s="13" t="s">
        <v>30</v>
      </c>
      <c r="B3" s="14" t="s">
        <v>54</v>
      </c>
      <c r="C3" s="15">
        <v>45192</v>
      </c>
      <c r="D3" s="16" t="s">
        <v>34</v>
      </c>
      <c r="E3" s="17">
        <v>164</v>
      </c>
      <c r="F3" s="17">
        <v>162</v>
      </c>
      <c r="G3" s="17">
        <v>167</v>
      </c>
      <c r="H3" s="17">
        <v>178</v>
      </c>
      <c r="I3" s="17">
        <v>175</v>
      </c>
      <c r="J3" s="17">
        <v>177</v>
      </c>
      <c r="K3" s="20">
        <v>6</v>
      </c>
      <c r="L3" s="20">
        <v>1023</v>
      </c>
      <c r="M3" s="21">
        <v>170.5</v>
      </c>
      <c r="N3" s="22">
        <v>8</v>
      </c>
      <c r="O3" s="23">
        <v>178.5</v>
      </c>
    </row>
    <row r="5" spans="1:17" x14ac:dyDescent="0.25">
      <c r="K5" s="8">
        <f>SUM(K2:K4)</f>
        <v>10</v>
      </c>
      <c r="L5" s="8">
        <f>SUM(L2:L4)</f>
        <v>1560</v>
      </c>
      <c r="M5" s="7">
        <f>SUM(L5/K5)</f>
        <v>156</v>
      </c>
      <c r="N5" s="8">
        <f>SUM(N2:N4)</f>
        <v>12</v>
      </c>
      <c r="O5" s="11">
        <f>SUM(M5+N5)</f>
        <v>168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10" priority="1" rank="1"/>
  </conditionalFormatting>
  <conditionalFormatting sqref="J2">
    <cfRule type="top10" dxfId="9" priority="2" rank="1"/>
  </conditionalFormatting>
  <hyperlinks>
    <hyperlink ref="Q1" location="'National Youth'!A1" display="Back to Ranking" xr:uid="{A1C96907-8615-40E4-9C3B-C889984E42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852817-BAC2-43B1-A93C-5637BF12C8A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37915-D3C9-41D5-8E31-9BC223B21C91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48" t="s">
        <v>30</v>
      </c>
      <c r="B2" s="14" t="s">
        <v>102</v>
      </c>
      <c r="C2" s="15">
        <v>45185</v>
      </c>
      <c r="D2" s="16" t="s">
        <v>103</v>
      </c>
      <c r="E2" s="17">
        <v>182</v>
      </c>
      <c r="F2" s="17">
        <v>189</v>
      </c>
      <c r="G2" s="17">
        <v>191</v>
      </c>
      <c r="H2" s="17">
        <v>191</v>
      </c>
      <c r="I2" s="17"/>
      <c r="J2" s="17"/>
      <c r="K2" s="20">
        <v>4</v>
      </c>
      <c r="L2" s="20">
        <v>753</v>
      </c>
      <c r="M2" s="21">
        <v>188.25</v>
      </c>
      <c r="N2" s="22">
        <v>5</v>
      </c>
      <c r="O2" s="23">
        <v>193.25</v>
      </c>
    </row>
    <row r="3" spans="1:17" x14ac:dyDescent="0.25">
      <c r="A3" s="13" t="s">
        <v>30</v>
      </c>
      <c r="B3" s="14" t="s">
        <v>102</v>
      </c>
      <c r="C3" s="15">
        <v>45206</v>
      </c>
      <c r="D3" s="16" t="s">
        <v>103</v>
      </c>
      <c r="E3" s="17">
        <v>188</v>
      </c>
      <c r="F3" s="17">
        <v>193</v>
      </c>
      <c r="G3" s="17">
        <v>192</v>
      </c>
      <c r="H3" s="17">
        <v>187</v>
      </c>
      <c r="I3" s="17"/>
      <c r="J3" s="17"/>
      <c r="K3" s="20">
        <v>4</v>
      </c>
      <c r="L3" s="20">
        <v>760</v>
      </c>
      <c r="M3" s="21">
        <v>190</v>
      </c>
      <c r="N3" s="22">
        <v>5</v>
      </c>
      <c r="O3" s="23">
        <v>195</v>
      </c>
    </row>
    <row r="4" spans="1:17" x14ac:dyDescent="0.25">
      <c r="A4" s="13" t="s">
        <v>30</v>
      </c>
      <c r="B4" s="14" t="s">
        <v>102</v>
      </c>
      <c r="C4" s="15">
        <v>45220</v>
      </c>
      <c r="D4" s="16" t="s">
        <v>108</v>
      </c>
      <c r="E4" s="17">
        <v>187</v>
      </c>
      <c r="F4" s="17">
        <v>188</v>
      </c>
      <c r="G4" s="17">
        <v>194</v>
      </c>
      <c r="H4" s="17">
        <v>192</v>
      </c>
      <c r="I4" s="17">
        <v>191</v>
      </c>
      <c r="J4" s="17">
        <v>194</v>
      </c>
      <c r="K4" s="20">
        <v>6</v>
      </c>
      <c r="L4" s="20">
        <v>1146</v>
      </c>
      <c r="M4" s="21">
        <v>191</v>
      </c>
      <c r="N4" s="22">
        <v>10</v>
      </c>
      <c r="O4" s="23">
        <v>201</v>
      </c>
    </row>
    <row r="5" spans="1:17" x14ac:dyDescent="0.25">
      <c r="A5" s="13" t="s">
        <v>30</v>
      </c>
      <c r="B5" s="14" t="s">
        <v>109</v>
      </c>
      <c r="C5" s="15">
        <v>45234</v>
      </c>
      <c r="D5" s="16" t="s">
        <v>103</v>
      </c>
      <c r="E5" s="17">
        <v>196</v>
      </c>
      <c r="F5" s="17">
        <v>193</v>
      </c>
      <c r="G5" s="17">
        <v>187</v>
      </c>
      <c r="H5" s="17">
        <v>195</v>
      </c>
      <c r="I5" s="17"/>
      <c r="J5" s="17"/>
      <c r="K5" s="20">
        <v>4</v>
      </c>
      <c r="L5" s="20">
        <v>771</v>
      </c>
      <c r="M5" s="21">
        <v>192.75</v>
      </c>
      <c r="N5" s="22">
        <v>5</v>
      </c>
      <c r="O5" s="23">
        <v>197.75</v>
      </c>
    </row>
    <row r="7" spans="1:17" x14ac:dyDescent="0.25">
      <c r="K7" s="8">
        <f>SUM(K2:K6)</f>
        <v>18</v>
      </c>
      <c r="L7" s="8">
        <f>SUM(L2:L6)</f>
        <v>3430</v>
      </c>
      <c r="M7" s="7">
        <f>SUM(L7/K7)</f>
        <v>190.55555555555554</v>
      </c>
      <c r="N7" s="8">
        <f>SUM(N2:N6)</f>
        <v>25</v>
      </c>
      <c r="O7" s="11">
        <f>SUM(M7+N7)</f>
        <v>215.55555555555554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5:J5" name="Range1_25"/>
    <protectedRange sqref="B5:C5" name="Range1_1_2_3"/>
    <protectedRange sqref="D5" name="Range1_1_1_2_1"/>
  </protectedRanges>
  <hyperlinks>
    <hyperlink ref="Q1" location="'National Youth'!A1" display="Back to Ranking" xr:uid="{7FA46ECC-705C-4F30-AB13-541F6F998C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F1877A-0102-47FE-821A-9BBFD3849E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CDFC5-225F-4896-AEC0-EC20FC41668A}">
  <dimension ref="A1:Q4"/>
  <sheetViews>
    <sheetView workbookViewId="0"/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0" t="s">
        <v>46</v>
      </c>
      <c r="B2" s="51" t="s">
        <v>47</v>
      </c>
      <c r="C2" s="52">
        <v>45034</v>
      </c>
      <c r="D2" s="53" t="s">
        <v>48</v>
      </c>
      <c r="E2" s="54">
        <v>184</v>
      </c>
      <c r="F2" s="54">
        <v>184</v>
      </c>
      <c r="G2" s="54">
        <v>187</v>
      </c>
      <c r="H2" s="54">
        <v>185</v>
      </c>
      <c r="I2" s="55"/>
      <c r="J2" s="55"/>
      <c r="K2" s="56">
        <v>4</v>
      </c>
      <c r="L2" s="56">
        <v>740</v>
      </c>
      <c r="M2" s="57">
        <v>185</v>
      </c>
      <c r="N2" s="58">
        <v>5</v>
      </c>
      <c r="O2" s="59">
        <v>190</v>
      </c>
    </row>
    <row r="4" spans="1:17" x14ac:dyDescent="0.25">
      <c r="K4" s="8">
        <f>SUM(K2:K3)</f>
        <v>4</v>
      </c>
      <c r="L4" s="8">
        <f>SUM(L2:L3)</f>
        <v>740</v>
      </c>
      <c r="M4" s="7">
        <f>SUM(L4/K4)</f>
        <v>185</v>
      </c>
      <c r="N4" s="8">
        <f>SUM(N2:N3)</f>
        <v>5</v>
      </c>
      <c r="O4" s="11">
        <f>SUM(M4+N4)</f>
        <v>190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8" priority="6" rank="1"/>
  </conditionalFormatting>
  <conditionalFormatting sqref="I2:J2">
    <cfRule type="cellIs" dxfId="7" priority="1" operator="greaterThanOrEqual">
      <formula>200</formula>
    </cfRule>
  </conditionalFormatting>
  <conditionalFormatting sqref="J2">
    <cfRule type="top10" dxfId="6" priority="7" rank="1"/>
  </conditionalFormatting>
  <hyperlinks>
    <hyperlink ref="Q1" location="'National Youth'!A1" display="Back to Ranking" xr:uid="{7E1CFC93-17EE-4B1B-A32A-F9569E0AF2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9F2F85-8883-47CD-8930-24B5F978334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EB74B-16D7-4DC9-985B-D9D74ED58AC7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48" t="s">
        <v>30</v>
      </c>
      <c r="B2" s="14" t="s">
        <v>95</v>
      </c>
      <c r="C2" s="15">
        <v>45143</v>
      </c>
      <c r="D2" s="16" t="s">
        <v>60</v>
      </c>
      <c r="E2" s="17">
        <v>156</v>
      </c>
      <c r="F2" s="17">
        <v>152</v>
      </c>
      <c r="G2" s="17">
        <v>142</v>
      </c>
      <c r="H2" s="17">
        <v>144</v>
      </c>
      <c r="I2" s="17"/>
      <c r="J2" s="17"/>
      <c r="K2" s="20">
        <v>4</v>
      </c>
      <c r="L2" s="20">
        <v>594</v>
      </c>
      <c r="M2" s="21">
        <v>148.5</v>
      </c>
      <c r="N2" s="22">
        <v>4</v>
      </c>
      <c r="O2" s="23">
        <v>152.5</v>
      </c>
    </row>
    <row r="4" spans="1:17" x14ac:dyDescent="0.25">
      <c r="K4" s="8">
        <f>SUM(K2:K3)</f>
        <v>4</v>
      </c>
      <c r="L4" s="8">
        <f>SUM(L2:L3)</f>
        <v>594</v>
      </c>
      <c r="M4" s="7">
        <f>SUM(L4/K4)</f>
        <v>148.5</v>
      </c>
      <c r="N4" s="8">
        <f>SUM(N2:N3)</f>
        <v>4</v>
      </c>
      <c r="O4" s="11">
        <f>SUM(M4+N4)</f>
        <v>152.5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8_1"/>
    <protectedRange algorithmName="SHA-512" hashValue="ON39YdpmFHfN9f47KpiRvqrKx0V9+erV1CNkpWzYhW/Qyc6aT8rEyCrvauWSYGZK2ia3o7vd3akF07acHAFpOA==" saltValue="yVW9XmDwTqEnmpSGai0KYg==" spinCount="100000" sqref="D2" name="Range1_1_1_2_5_1"/>
    <protectedRange algorithmName="SHA-512" hashValue="ON39YdpmFHfN9f47KpiRvqrKx0V9+erV1CNkpWzYhW/Qyc6aT8rEyCrvauWSYGZK2ia3o7vd3akF07acHAFpOA==" saltValue="yVW9XmDwTqEnmpSGai0KYg==" spinCount="100000" sqref="E2:J2" name="Range1_4_3_1"/>
  </protectedRanges>
  <conditionalFormatting sqref="I2">
    <cfRule type="top10" dxfId="5" priority="3" rank="1"/>
  </conditionalFormatting>
  <conditionalFormatting sqref="J2">
    <cfRule type="top10" dxfId="4" priority="1" rank="1"/>
  </conditionalFormatting>
  <hyperlinks>
    <hyperlink ref="Q1" location="'National Youth'!A1" display="Back to Ranking" xr:uid="{82ECC938-9402-41AE-9F46-7513543EC3A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A43AE-D319-417A-BBA1-4F030E206F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485C0-571F-496A-9AA8-1DCC290E412A}">
  <dimension ref="A1:Q4"/>
  <sheetViews>
    <sheetView workbookViewId="0"/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42</v>
      </c>
      <c r="B2" s="62" t="s">
        <v>88</v>
      </c>
      <c r="C2" s="63">
        <v>45102</v>
      </c>
      <c r="D2" s="64" t="s">
        <v>48</v>
      </c>
      <c r="E2" s="60">
        <v>164</v>
      </c>
      <c r="F2" s="60">
        <v>158</v>
      </c>
      <c r="G2" s="60">
        <v>150</v>
      </c>
      <c r="H2" s="60">
        <v>159</v>
      </c>
      <c r="I2" s="60"/>
      <c r="J2" s="60"/>
      <c r="K2" s="65">
        <v>4</v>
      </c>
      <c r="L2" s="65">
        <v>631</v>
      </c>
      <c r="M2" s="66">
        <v>157.75</v>
      </c>
      <c r="N2" s="67">
        <v>5</v>
      </c>
      <c r="O2" s="68">
        <v>162.75</v>
      </c>
    </row>
    <row r="4" spans="1:17" x14ac:dyDescent="0.25">
      <c r="K4" s="8">
        <f>SUM(K2:K3)</f>
        <v>4</v>
      </c>
      <c r="L4" s="8">
        <f>SUM(L2:L3)</f>
        <v>631</v>
      </c>
      <c r="M4" s="7">
        <f>SUM(L4/K4)</f>
        <v>157.75</v>
      </c>
      <c r="N4" s="8">
        <f>SUM(N2:N3)</f>
        <v>5</v>
      </c>
      <c r="O4" s="11">
        <f>SUM(M4+N4)</f>
        <v>162.75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Youth'!A1" display="Back to Ranking" xr:uid="{2E4DA994-E5F9-4DB1-8D93-AE609125F9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6CED6B-79BB-4115-86BB-960D1BDF7B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3B837-DBA1-48E0-96B0-E8D8EAE4A3B2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0" t="s">
        <v>32</v>
      </c>
      <c r="B2" s="51" t="s">
        <v>50</v>
      </c>
      <c r="C2" s="52">
        <v>45034</v>
      </c>
      <c r="D2" s="53" t="s">
        <v>48</v>
      </c>
      <c r="E2" s="55">
        <v>190</v>
      </c>
      <c r="F2" s="55">
        <v>183</v>
      </c>
      <c r="G2" s="55">
        <v>188</v>
      </c>
      <c r="H2" s="55">
        <v>191</v>
      </c>
      <c r="I2" s="55"/>
      <c r="J2" s="55"/>
      <c r="K2" s="56">
        <v>4</v>
      </c>
      <c r="L2" s="56">
        <v>752</v>
      </c>
      <c r="M2" s="57">
        <v>188</v>
      </c>
      <c r="N2" s="58">
        <v>5</v>
      </c>
      <c r="O2" s="59">
        <v>193</v>
      </c>
    </row>
    <row r="4" spans="1:17" x14ac:dyDescent="0.25">
      <c r="K4" s="8">
        <f>SUM(K2:K3)</f>
        <v>4</v>
      </c>
      <c r="L4" s="8">
        <f>SUM(L2:L3)</f>
        <v>752</v>
      </c>
      <c r="M4" s="7">
        <f>SUM(L4/K4)</f>
        <v>188</v>
      </c>
      <c r="N4" s="8">
        <f>SUM(N2:N3)</f>
        <v>5</v>
      </c>
      <c r="O4" s="11">
        <f>SUM(M4+N4)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38" priority="6" rank="1"/>
  </conditionalFormatting>
  <conditionalFormatting sqref="I2:J2">
    <cfRule type="cellIs" dxfId="37" priority="1" operator="greaterThanOrEqual">
      <formula>200</formula>
    </cfRule>
  </conditionalFormatting>
  <conditionalFormatting sqref="J2">
    <cfRule type="top10" dxfId="36" priority="7" rank="1"/>
  </conditionalFormatting>
  <hyperlinks>
    <hyperlink ref="Q1" location="'National Youth'!A1" display="Back to Ranking" xr:uid="{5B6D788E-8A61-49B3-B227-22C3C2177A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D978EB-F923-4958-8E25-EEE4EFFDA2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86324-E213-481F-9063-4DA8BD6C6A2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1" t="s">
        <v>30</v>
      </c>
      <c r="B2" s="62" t="s">
        <v>86</v>
      </c>
      <c r="C2" s="63">
        <v>45102</v>
      </c>
      <c r="D2" s="64" t="s">
        <v>48</v>
      </c>
      <c r="E2" s="60">
        <v>177</v>
      </c>
      <c r="F2" s="60">
        <v>179</v>
      </c>
      <c r="G2" s="60">
        <v>176</v>
      </c>
      <c r="H2" s="60">
        <v>182</v>
      </c>
      <c r="I2" s="60"/>
      <c r="J2" s="60"/>
      <c r="K2" s="65">
        <v>4</v>
      </c>
      <c r="L2" s="65">
        <v>714</v>
      </c>
      <c r="M2" s="66">
        <v>178.5</v>
      </c>
      <c r="N2" s="67">
        <v>5</v>
      </c>
      <c r="O2" s="68">
        <v>183.5</v>
      </c>
    </row>
    <row r="4" spans="1:17" x14ac:dyDescent="0.25">
      <c r="K4" s="8">
        <f>SUM(K2:K3)</f>
        <v>4</v>
      </c>
      <c r="L4" s="8">
        <f>SUM(L2:L3)</f>
        <v>714</v>
      </c>
      <c r="M4" s="7">
        <f>SUM(L4/K4)</f>
        <v>178.5</v>
      </c>
      <c r="N4" s="8">
        <f>SUM(N2:N3)</f>
        <v>5</v>
      </c>
      <c r="O4" s="11">
        <f>SUM(M4+N4)</f>
        <v>183.5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Youth'!A1" display="Back to Ranking" xr:uid="{5EBCD64A-5450-457B-B5EA-8FF6339EA6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A1CC14-8DC1-4BAD-9360-7D1606E623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84C3-087C-41A7-B71E-209ADBEB0C0E}">
  <dimension ref="A1:Q2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61</v>
      </c>
      <c r="B2" s="62" t="s">
        <v>62</v>
      </c>
      <c r="C2" s="15">
        <v>45055</v>
      </c>
      <c r="D2" s="16" t="s">
        <v>63</v>
      </c>
      <c r="E2" s="17">
        <v>190</v>
      </c>
      <c r="F2" s="17">
        <v>183</v>
      </c>
      <c r="G2" s="17">
        <v>184</v>
      </c>
      <c r="H2" s="17"/>
      <c r="I2" s="17"/>
      <c r="J2" s="17"/>
      <c r="K2" s="20">
        <v>3</v>
      </c>
      <c r="L2" s="20">
        <v>557</v>
      </c>
      <c r="M2" s="21">
        <v>185.66666666666666</v>
      </c>
      <c r="N2" s="22">
        <v>5</v>
      </c>
      <c r="O2" s="23">
        <v>190.66666666666666</v>
      </c>
    </row>
    <row r="3" spans="1:17" x14ac:dyDescent="0.25">
      <c r="A3" s="13" t="s">
        <v>61</v>
      </c>
      <c r="B3" s="14" t="s">
        <v>62</v>
      </c>
      <c r="C3" s="15">
        <v>45055</v>
      </c>
      <c r="D3" s="16" t="s">
        <v>63</v>
      </c>
      <c r="E3" s="17">
        <v>190</v>
      </c>
      <c r="F3" s="17">
        <v>179</v>
      </c>
      <c r="G3" s="17">
        <v>183</v>
      </c>
      <c r="H3" s="17"/>
      <c r="I3" s="17"/>
      <c r="J3" s="17"/>
      <c r="K3" s="20">
        <v>3</v>
      </c>
      <c r="L3" s="20">
        <v>552</v>
      </c>
      <c r="M3" s="21">
        <v>184</v>
      </c>
      <c r="N3" s="22">
        <v>5</v>
      </c>
      <c r="O3" s="23">
        <v>189</v>
      </c>
    </row>
    <row r="4" spans="1:17" x14ac:dyDescent="0.25">
      <c r="A4" s="13" t="s">
        <v>61</v>
      </c>
      <c r="B4" s="14" t="s">
        <v>72</v>
      </c>
      <c r="C4" s="15">
        <v>45083</v>
      </c>
      <c r="D4" s="16" t="s">
        <v>73</v>
      </c>
      <c r="E4" s="17">
        <v>189</v>
      </c>
      <c r="F4" s="17">
        <v>186</v>
      </c>
      <c r="G4" s="17">
        <v>185</v>
      </c>
      <c r="H4" s="17"/>
      <c r="I4" s="17"/>
      <c r="J4" s="17"/>
      <c r="K4" s="20">
        <v>3</v>
      </c>
      <c r="L4" s="20">
        <v>560</v>
      </c>
      <c r="M4" s="21">
        <v>186.66666666666666</v>
      </c>
      <c r="N4" s="22">
        <v>5</v>
      </c>
      <c r="O4" s="23">
        <v>191.66666666666666</v>
      </c>
    </row>
    <row r="5" spans="1:17" x14ac:dyDescent="0.25">
      <c r="A5" s="13" t="s">
        <v>61</v>
      </c>
      <c r="B5" s="14" t="s">
        <v>72</v>
      </c>
      <c r="C5" s="15">
        <f>$E$2</f>
        <v>190</v>
      </c>
      <c r="D5" s="16">
        <f>$F$2</f>
        <v>183</v>
      </c>
      <c r="E5" s="17">
        <v>186</v>
      </c>
      <c r="F5" s="17">
        <v>188</v>
      </c>
      <c r="G5" s="17">
        <v>184</v>
      </c>
      <c r="H5" s="17">
        <v>179</v>
      </c>
      <c r="I5" s="17">
        <v>182</v>
      </c>
      <c r="J5" s="17">
        <v>179</v>
      </c>
      <c r="K5" s="20">
        <v>6</v>
      </c>
      <c r="L5" s="20">
        <v>1098</v>
      </c>
      <c r="M5" s="21">
        <v>183</v>
      </c>
      <c r="N5" s="22">
        <v>10</v>
      </c>
      <c r="O5" s="23">
        <v>193</v>
      </c>
    </row>
    <row r="6" spans="1:17" x14ac:dyDescent="0.25">
      <c r="A6" s="61" t="s">
        <v>61</v>
      </c>
      <c r="B6" s="62" t="s">
        <v>72</v>
      </c>
      <c r="C6" s="63">
        <v>45097</v>
      </c>
      <c r="D6" s="64" t="s">
        <v>73</v>
      </c>
      <c r="E6" s="17">
        <v>176</v>
      </c>
      <c r="F6" s="17">
        <v>188</v>
      </c>
      <c r="G6" s="17">
        <v>191</v>
      </c>
      <c r="H6" s="17"/>
      <c r="I6" s="17"/>
      <c r="J6" s="17"/>
      <c r="K6" s="65">
        <v>3</v>
      </c>
      <c r="L6" s="65">
        <v>555</v>
      </c>
      <c r="M6" s="66">
        <v>185</v>
      </c>
      <c r="N6" s="67">
        <v>5</v>
      </c>
      <c r="O6" s="68">
        <v>190</v>
      </c>
    </row>
    <row r="7" spans="1:17" x14ac:dyDescent="0.25">
      <c r="A7" s="13" t="s">
        <v>61</v>
      </c>
      <c r="B7" s="14" t="s">
        <v>72</v>
      </c>
      <c r="C7" s="15">
        <v>45111</v>
      </c>
      <c r="D7" s="16" t="s">
        <v>73</v>
      </c>
      <c r="E7" s="17">
        <v>176</v>
      </c>
      <c r="F7" s="17">
        <v>188</v>
      </c>
      <c r="G7" s="17">
        <v>181</v>
      </c>
      <c r="H7" s="17">
        <v>186</v>
      </c>
      <c r="I7" s="17"/>
      <c r="J7" s="17"/>
      <c r="K7" s="20">
        <v>4</v>
      </c>
      <c r="L7" s="20">
        <v>731</v>
      </c>
      <c r="M7" s="21">
        <v>182.75</v>
      </c>
      <c r="N7" s="22">
        <v>5</v>
      </c>
      <c r="O7" s="23">
        <v>187.75</v>
      </c>
    </row>
    <row r="8" spans="1:17" x14ac:dyDescent="0.25">
      <c r="A8" s="13" t="s">
        <v>61</v>
      </c>
      <c r="B8" s="14" t="s">
        <v>72</v>
      </c>
      <c r="C8" s="15">
        <v>45115</v>
      </c>
      <c r="D8" s="16" t="s">
        <v>73</v>
      </c>
      <c r="E8" s="17">
        <v>182</v>
      </c>
      <c r="F8" s="17">
        <v>177</v>
      </c>
      <c r="G8" s="17">
        <v>181</v>
      </c>
      <c r="H8" s="17">
        <v>173</v>
      </c>
      <c r="I8" s="17">
        <v>176</v>
      </c>
      <c r="J8" s="17">
        <v>177</v>
      </c>
      <c r="K8" s="20">
        <v>6</v>
      </c>
      <c r="L8" s="20">
        <v>1066</v>
      </c>
      <c r="M8" s="21">
        <v>177.66666666666666</v>
      </c>
      <c r="N8" s="22">
        <v>10</v>
      </c>
      <c r="O8" s="23">
        <v>187.66666666666666</v>
      </c>
    </row>
    <row r="9" spans="1:17" x14ac:dyDescent="0.25">
      <c r="A9" s="13" t="s">
        <v>61</v>
      </c>
      <c r="B9" s="14" t="s">
        <v>72</v>
      </c>
      <c r="C9" s="15">
        <v>45118</v>
      </c>
      <c r="D9" s="16" t="s">
        <v>73</v>
      </c>
      <c r="E9" s="17">
        <v>180</v>
      </c>
      <c r="F9" s="17">
        <v>186</v>
      </c>
      <c r="G9" s="17">
        <v>185</v>
      </c>
      <c r="H9" s="17"/>
      <c r="I9" s="17"/>
      <c r="J9" s="17"/>
      <c r="K9" s="20">
        <v>3</v>
      </c>
      <c r="L9" s="20">
        <v>551</v>
      </c>
      <c r="M9" s="21">
        <v>183.66666666666666</v>
      </c>
      <c r="N9" s="22">
        <v>5</v>
      </c>
      <c r="O9" s="23">
        <v>188.66666666666666</v>
      </c>
    </row>
    <row r="10" spans="1:17" x14ac:dyDescent="0.25">
      <c r="A10" s="13" t="s">
        <v>61</v>
      </c>
      <c r="B10" s="14" t="s">
        <v>72</v>
      </c>
      <c r="C10" s="15">
        <v>45132</v>
      </c>
      <c r="D10" s="16" t="s">
        <v>73</v>
      </c>
      <c r="E10" s="17">
        <v>185</v>
      </c>
      <c r="F10" s="17">
        <v>188</v>
      </c>
      <c r="G10" s="17">
        <v>185</v>
      </c>
      <c r="H10" s="17"/>
      <c r="I10" s="17"/>
      <c r="J10" s="17"/>
      <c r="K10" s="20">
        <v>3</v>
      </c>
      <c r="L10" s="20">
        <v>558</v>
      </c>
      <c r="M10" s="21">
        <v>186</v>
      </c>
      <c r="N10" s="22">
        <v>5</v>
      </c>
      <c r="O10" s="23">
        <v>191</v>
      </c>
    </row>
    <row r="11" spans="1:17" x14ac:dyDescent="0.25">
      <c r="A11" s="13" t="s">
        <v>42</v>
      </c>
      <c r="B11" s="14" t="s">
        <v>72</v>
      </c>
      <c r="C11" s="15">
        <v>45139</v>
      </c>
      <c r="D11" s="16" t="s">
        <v>73</v>
      </c>
      <c r="E11" s="17">
        <v>184</v>
      </c>
      <c r="F11" s="17">
        <v>179</v>
      </c>
      <c r="G11" s="17">
        <v>189</v>
      </c>
      <c r="H11" s="17"/>
      <c r="I11" s="17"/>
      <c r="J11" s="17"/>
      <c r="K11" s="20">
        <v>3</v>
      </c>
      <c r="L11" s="20">
        <v>552</v>
      </c>
      <c r="M11" s="21">
        <v>184</v>
      </c>
      <c r="N11" s="22">
        <v>5</v>
      </c>
      <c r="O11" s="23">
        <v>189</v>
      </c>
    </row>
    <row r="12" spans="1:17" x14ac:dyDescent="0.25">
      <c r="A12" s="13" t="s">
        <v>61</v>
      </c>
      <c r="B12" s="14" t="s">
        <v>72</v>
      </c>
      <c r="C12" s="15">
        <v>45150</v>
      </c>
      <c r="D12" s="16" t="s">
        <v>73</v>
      </c>
      <c r="E12" s="17">
        <v>188</v>
      </c>
      <c r="F12" s="17">
        <v>179</v>
      </c>
      <c r="G12" s="17">
        <v>182</v>
      </c>
      <c r="H12" s="17">
        <v>181</v>
      </c>
      <c r="I12" s="17">
        <v>184</v>
      </c>
      <c r="J12" s="17"/>
      <c r="K12" s="20">
        <v>5</v>
      </c>
      <c r="L12" s="20">
        <v>914</v>
      </c>
      <c r="M12" s="21">
        <v>182.8</v>
      </c>
      <c r="N12" s="22">
        <v>5</v>
      </c>
      <c r="O12" s="23">
        <v>187.8</v>
      </c>
    </row>
    <row r="13" spans="1:17" x14ac:dyDescent="0.25">
      <c r="A13" s="13" t="s">
        <v>61</v>
      </c>
      <c r="B13" s="14" t="s">
        <v>72</v>
      </c>
      <c r="C13" s="15">
        <v>45153</v>
      </c>
      <c r="D13" s="16" t="s">
        <v>73</v>
      </c>
      <c r="E13" s="80">
        <v>194</v>
      </c>
      <c r="F13" s="17">
        <v>189</v>
      </c>
      <c r="G13" s="17">
        <v>187</v>
      </c>
      <c r="H13" s="17"/>
      <c r="I13" s="17"/>
      <c r="J13" s="17"/>
      <c r="K13" s="20">
        <v>3</v>
      </c>
      <c r="L13" s="20">
        <v>570</v>
      </c>
      <c r="M13" s="21">
        <v>190</v>
      </c>
      <c r="N13" s="22">
        <v>5</v>
      </c>
      <c r="O13" s="23">
        <v>195</v>
      </c>
    </row>
    <row r="14" spans="1:17" x14ac:dyDescent="0.25">
      <c r="A14" s="13" t="s">
        <v>61</v>
      </c>
      <c r="B14" s="14" t="s">
        <v>62</v>
      </c>
      <c r="C14" s="15">
        <v>45167</v>
      </c>
      <c r="D14" s="16" t="s">
        <v>73</v>
      </c>
      <c r="E14" s="80">
        <v>194</v>
      </c>
      <c r="F14" s="17">
        <v>188</v>
      </c>
      <c r="G14" s="17">
        <v>183</v>
      </c>
      <c r="H14" s="17">
        <v>183</v>
      </c>
      <c r="I14" s="17"/>
      <c r="J14" s="17"/>
      <c r="K14" s="20">
        <v>4</v>
      </c>
      <c r="L14" s="20">
        <v>748</v>
      </c>
      <c r="M14" s="21">
        <v>187</v>
      </c>
      <c r="N14" s="22">
        <v>5</v>
      </c>
      <c r="O14" s="23">
        <v>192</v>
      </c>
    </row>
    <row r="15" spans="1:17" x14ac:dyDescent="0.25">
      <c r="A15" s="13" t="s">
        <v>42</v>
      </c>
      <c r="B15" s="14" t="s">
        <v>62</v>
      </c>
      <c r="C15" s="15">
        <v>45171</v>
      </c>
      <c r="D15" s="16" t="s">
        <v>73</v>
      </c>
      <c r="E15" s="17">
        <v>186</v>
      </c>
      <c r="F15" s="17">
        <v>189</v>
      </c>
      <c r="G15" s="17">
        <v>187</v>
      </c>
      <c r="H15" s="17">
        <v>187</v>
      </c>
      <c r="I15" s="17">
        <v>186</v>
      </c>
      <c r="J15" s="17">
        <v>189</v>
      </c>
      <c r="K15" s="20">
        <v>6</v>
      </c>
      <c r="L15" s="20">
        <v>1124</v>
      </c>
      <c r="M15" s="21">
        <v>187.33333333333334</v>
      </c>
      <c r="N15" s="22">
        <v>10</v>
      </c>
      <c r="O15" s="23">
        <v>197.33333333333334</v>
      </c>
    </row>
    <row r="16" spans="1:17" x14ac:dyDescent="0.25">
      <c r="A16" s="13" t="s">
        <v>61</v>
      </c>
      <c r="B16" s="14" t="s">
        <v>72</v>
      </c>
      <c r="C16" s="15">
        <v>45178</v>
      </c>
      <c r="D16" s="16" t="s">
        <v>73</v>
      </c>
      <c r="E16" s="17">
        <v>178</v>
      </c>
      <c r="F16" s="17">
        <v>176</v>
      </c>
      <c r="G16" s="17">
        <v>182</v>
      </c>
      <c r="H16" s="17">
        <v>175</v>
      </c>
      <c r="I16" s="17">
        <v>178</v>
      </c>
      <c r="J16" s="17">
        <v>170</v>
      </c>
      <c r="K16" s="20">
        <v>6</v>
      </c>
      <c r="L16" s="20">
        <v>1059</v>
      </c>
      <c r="M16" s="21">
        <v>176.5</v>
      </c>
      <c r="N16" s="22">
        <v>10</v>
      </c>
      <c r="O16" s="23">
        <v>186.5</v>
      </c>
    </row>
    <row r="17" spans="1:15" x14ac:dyDescent="0.25">
      <c r="A17" s="13" t="s">
        <v>61</v>
      </c>
      <c r="B17" s="14" t="s">
        <v>72</v>
      </c>
      <c r="C17" s="15">
        <v>45181</v>
      </c>
      <c r="D17" s="16" t="s">
        <v>73</v>
      </c>
      <c r="E17" s="17">
        <v>180</v>
      </c>
      <c r="F17" s="17">
        <v>187</v>
      </c>
      <c r="G17" s="17">
        <v>180</v>
      </c>
      <c r="H17" s="17">
        <v>185</v>
      </c>
      <c r="I17" s="17"/>
      <c r="J17" s="17"/>
      <c r="K17" s="20">
        <v>4</v>
      </c>
      <c r="L17" s="20">
        <v>732</v>
      </c>
      <c r="M17" s="21">
        <v>183</v>
      </c>
      <c r="N17" s="22">
        <v>5</v>
      </c>
      <c r="O17" s="23">
        <v>188</v>
      </c>
    </row>
    <row r="18" spans="1:15" x14ac:dyDescent="0.25">
      <c r="A18" s="13" t="s">
        <v>61</v>
      </c>
      <c r="B18" s="14" t="s">
        <v>72</v>
      </c>
      <c r="C18" s="15">
        <v>45195</v>
      </c>
      <c r="D18" s="16" t="s">
        <v>73</v>
      </c>
      <c r="E18" s="17">
        <v>188</v>
      </c>
      <c r="F18" s="17">
        <v>189</v>
      </c>
      <c r="G18" s="17">
        <v>191</v>
      </c>
      <c r="H18" s="17">
        <v>184</v>
      </c>
      <c r="I18" s="17"/>
      <c r="J18" s="17"/>
      <c r="K18" s="20">
        <v>4</v>
      </c>
      <c r="L18" s="20">
        <v>752</v>
      </c>
      <c r="M18" s="21">
        <v>188</v>
      </c>
      <c r="N18" s="22">
        <v>5</v>
      </c>
      <c r="O18" s="23">
        <v>193</v>
      </c>
    </row>
    <row r="20" spans="1:15" x14ac:dyDescent="0.25">
      <c r="K20" s="8">
        <f>SUM(K2:K19)</f>
        <v>69</v>
      </c>
      <c r="L20" s="8">
        <f>SUM(L2:L19)</f>
        <v>12679</v>
      </c>
      <c r="M20" s="7">
        <f>SUM(L20/K20)</f>
        <v>183.75362318840581</v>
      </c>
      <c r="N20" s="8">
        <f>SUM(N2:N19)</f>
        <v>105</v>
      </c>
      <c r="O20" s="11">
        <f>SUM(M20+N20)</f>
        <v>288.75362318840581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4:J4" name="Range1_8"/>
    <protectedRange sqref="B4:C4" name="Range1_1_2_1"/>
    <protectedRange sqref="D4" name="Range1_1_1_2_1"/>
    <protectedRange algorithmName="SHA-512" hashValue="ON39YdpmFHfN9f47KpiRvqrKx0V9+erV1CNkpWzYhW/Qyc6aT8rEyCrvauWSYGZK2ia3o7vd3akF07acHAFpOA==" saltValue="yVW9XmDwTqEnmpSGai0KYg==" spinCount="100000" sqref="E5:J5" name="Range1_44"/>
    <protectedRange algorithmName="SHA-512" hashValue="ON39YdpmFHfN9f47KpiRvqrKx0V9+erV1CNkpWzYhW/Qyc6aT8rEyCrvauWSYGZK2ia3o7vd3akF07acHAFpOA==" saltValue="yVW9XmDwTqEnmpSGai0KYg==" spinCount="100000" sqref="B5:C5" name="Range1_1_2_4"/>
    <protectedRange algorithmName="SHA-512" hashValue="ON39YdpmFHfN9f47KpiRvqrKx0V9+erV1CNkpWzYhW/Qyc6aT8rEyCrvauWSYGZK2ia3o7vd3akF07acHAFpOA==" saltValue="yVW9XmDwTqEnmpSGai0KYg==" spinCount="100000" sqref="D5" name="Range1_1_1_2_1_1"/>
    <protectedRange algorithmName="SHA-512" hashValue="ON39YdpmFHfN9f47KpiRvqrKx0V9+erV1CNkpWzYhW/Qyc6aT8rEyCrvauWSYGZK2ia3o7vd3akF07acHAFpOA==" saltValue="yVW9XmDwTqEnmpSGai0KYg==" spinCount="100000" sqref="E7:J7" name="Range1_53"/>
    <protectedRange algorithmName="SHA-512" hashValue="ON39YdpmFHfN9f47KpiRvqrKx0V9+erV1CNkpWzYhW/Qyc6aT8rEyCrvauWSYGZK2ia3o7vd3akF07acHAFpOA==" saltValue="yVW9XmDwTqEnmpSGai0KYg==" spinCount="100000" sqref="B7:C7" name="Range1_1_2_6"/>
    <protectedRange algorithmName="SHA-512" hashValue="ON39YdpmFHfN9f47KpiRvqrKx0V9+erV1CNkpWzYhW/Qyc6aT8rEyCrvauWSYGZK2ia3o7vd3akF07acHAFpOA==" saltValue="yVW9XmDwTqEnmpSGai0KYg==" spinCount="100000" sqref="D7" name="Range1_1_1_2_2"/>
    <protectedRange algorithmName="SHA-512" hashValue="ON39YdpmFHfN9f47KpiRvqrKx0V9+erV1CNkpWzYhW/Qyc6aT8rEyCrvauWSYGZK2ia3o7vd3akF07acHAFpOA==" saltValue="yVW9XmDwTqEnmpSGai0KYg==" spinCount="100000" sqref="C8" name="Range1_1_2_5"/>
    <protectedRange algorithmName="SHA-512" hashValue="ON39YdpmFHfN9f47KpiRvqrKx0V9+erV1CNkpWzYhW/Qyc6aT8rEyCrvauWSYGZK2ia3o7vd3akF07acHAFpOA==" saltValue="yVW9XmDwTqEnmpSGai0KYg==" spinCount="100000" sqref="D8" name="Range1_1_1_2_3"/>
    <protectedRange algorithmName="SHA-512" hashValue="ON39YdpmFHfN9f47KpiRvqrKx0V9+erV1CNkpWzYhW/Qyc6aT8rEyCrvauWSYGZK2ia3o7vd3akF07acHAFpOA==" saltValue="yVW9XmDwTqEnmpSGai0KYg==" spinCount="100000" sqref="B8" name="Range1_1_2_2_1"/>
    <protectedRange algorithmName="SHA-512" hashValue="ON39YdpmFHfN9f47KpiRvqrKx0V9+erV1CNkpWzYhW/Qyc6aT8rEyCrvauWSYGZK2ia3o7vd3akF07acHAFpOA==" saltValue="yVW9XmDwTqEnmpSGai0KYg==" spinCount="100000" sqref="E8:J8" name="Range1_10_1"/>
  </protectedRanges>
  <hyperlinks>
    <hyperlink ref="Q1" location="'National Youth'!A1" display="Back to Ranking" xr:uid="{9D68A105-DB39-42F7-9D7A-98AFB9C432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C15014-ADF4-4760-8A3D-E238115B2B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36E24-E7EA-4992-AE8C-EBB08FD6082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0" t="s">
        <v>32</v>
      </c>
      <c r="B2" s="14" t="s">
        <v>111</v>
      </c>
      <c r="C2" s="15">
        <v>45238</v>
      </c>
      <c r="D2" s="16" t="s">
        <v>76</v>
      </c>
      <c r="E2" s="17">
        <v>173</v>
      </c>
      <c r="F2" s="17">
        <v>187</v>
      </c>
      <c r="G2" s="17">
        <v>184</v>
      </c>
      <c r="H2" s="17">
        <v>186</v>
      </c>
      <c r="I2" s="17"/>
      <c r="J2" s="17"/>
      <c r="K2" s="20">
        <v>4</v>
      </c>
      <c r="L2" s="20">
        <v>730</v>
      </c>
      <c r="M2" s="21">
        <v>182.5</v>
      </c>
      <c r="N2" s="22">
        <v>5</v>
      </c>
      <c r="O2" s="23">
        <v>187.5</v>
      </c>
    </row>
    <row r="4" spans="1:17" x14ac:dyDescent="0.25">
      <c r="K4" s="8">
        <f>SUM(K2:K3)</f>
        <v>4</v>
      </c>
      <c r="L4" s="8">
        <f>SUM(L2:L3)</f>
        <v>730</v>
      </c>
      <c r="M4" s="7">
        <f>SUM(L4/K4)</f>
        <v>182.5</v>
      </c>
      <c r="N4" s="8">
        <f>SUM(N2:N3)</f>
        <v>5</v>
      </c>
      <c r="O4" s="11">
        <f>SUM(M4+N4)</f>
        <v>187.5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8_2"/>
    <protectedRange algorithmName="SHA-512" hashValue="ON39YdpmFHfN9f47KpiRvqrKx0V9+erV1CNkpWzYhW/Qyc6aT8rEyCrvauWSYGZK2ia3o7vd3akF07acHAFpOA==" saltValue="yVW9XmDwTqEnmpSGai0KYg==" spinCount="100000" sqref="D2" name="Range1_1_1_2_5_2"/>
    <protectedRange algorithmName="SHA-512" hashValue="ON39YdpmFHfN9f47KpiRvqrKx0V9+erV1CNkpWzYhW/Qyc6aT8rEyCrvauWSYGZK2ia3o7vd3akF07acHAFpOA==" saltValue="yVW9XmDwTqEnmpSGai0KYg==" spinCount="100000" sqref="E2:J2" name="Range1_4_3_2"/>
  </protectedRanges>
  <conditionalFormatting sqref="I2">
    <cfRule type="top10" dxfId="3" priority="2" rank="1"/>
  </conditionalFormatting>
  <conditionalFormatting sqref="J2">
    <cfRule type="top10" dxfId="2" priority="1" rank="1"/>
  </conditionalFormatting>
  <hyperlinks>
    <hyperlink ref="Q1" location="'National Youth'!A1" display="Back to Ranking" xr:uid="{F725A8B9-3ACB-4206-A310-95D724517A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442068-675E-4153-BAC8-748871FED4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8C155-C58A-4CF1-87A6-9C30DC310160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30</v>
      </c>
      <c r="B2" s="14" t="s">
        <v>59</v>
      </c>
      <c r="C2" s="15">
        <v>45052</v>
      </c>
      <c r="D2" s="16" t="s">
        <v>60</v>
      </c>
      <c r="E2" s="17">
        <v>174</v>
      </c>
      <c r="F2" s="17">
        <v>174</v>
      </c>
      <c r="G2" s="17">
        <v>179</v>
      </c>
      <c r="H2" s="17">
        <v>0</v>
      </c>
      <c r="I2" s="17"/>
      <c r="J2" s="17"/>
      <c r="K2" s="20">
        <v>4</v>
      </c>
      <c r="L2" s="20">
        <v>527</v>
      </c>
      <c r="M2" s="21">
        <v>131.75</v>
      </c>
      <c r="N2" s="22">
        <v>5</v>
      </c>
      <c r="O2" s="23">
        <v>136.75</v>
      </c>
    </row>
    <row r="4" spans="1:17" x14ac:dyDescent="0.25">
      <c r="K4" s="8">
        <f>SUM(K2:K3)</f>
        <v>4</v>
      </c>
      <c r="L4" s="8">
        <f>SUM(L2:L3)</f>
        <v>527</v>
      </c>
      <c r="M4" s="7">
        <f>SUM(L4/K4)</f>
        <v>131.75</v>
      </c>
      <c r="N4" s="8">
        <f>SUM(N2:N3)</f>
        <v>5</v>
      </c>
      <c r="O4" s="11">
        <f>SUM(M4+N4)</f>
        <v>136.75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11"/>
    <protectedRange algorithmName="SHA-512" hashValue="ON39YdpmFHfN9f47KpiRvqrKx0V9+erV1CNkpWzYhW/Qyc6aT8rEyCrvauWSYGZK2ia3o7vd3akF07acHAFpOA==" saltValue="yVW9XmDwTqEnmpSGai0KYg==" spinCount="100000" sqref="D2" name="Range1_1_1_9"/>
    <protectedRange algorithmName="SHA-512" hashValue="ON39YdpmFHfN9f47KpiRvqrKx0V9+erV1CNkpWzYhW/Qyc6aT8rEyCrvauWSYGZK2ia3o7vd3akF07acHAFpOA==" saltValue="yVW9XmDwTqEnmpSGai0KYg==" spinCount="100000" sqref="B2" name="Range1_1_2_1_1"/>
    <protectedRange algorithmName="SHA-512" hashValue="ON39YdpmFHfN9f47KpiRvqrKx0V9+erV1CNkpWzYhW/Qyc6aT8rEyCrvauWSYGZK2ia3o7vd3akF07acHAFpOA==" saltValue="yVW9XmDwTqEnmpSGai0KYg==" spinCount="100000" sqref="E2:J2" name="Range1_4_1_2"/>
  </protectedRanges>
  <conditionalFormatting sqref="I2">
    <cfRule type="top10" dxfId="1" priority="3" rank="1"/>
  </conditionalFormatting>
  <conditionalFormatting sqref="J2">
    <cfRule type="top10" dxfId="0" priority="1" rank="1"/>
  </conditionalFormatting>
  <hyperlinks>
    <hyperlink ref="Q1" location="'National Youth'!A1" display="Back to Ranking" xr:uid="{1D6CEFDF-C91A-413C-BCE0-EF49F9A6F8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4A38B7-4A63-46FD-8139-1902E7F49E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7CD8-5C03-44A8-85EA-CAD0C34A1A95}">
  <sheetPr codeName="Sheet6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39</v>
      </c>
      <c r="B2" s="14" t="s">
        <v>26</v>
      </c>
      <c r="C2" s="15">
        <v>44989</v>
      </c>
      <c r="D2" s="16" t="s">
        <v>29</v>
      </c>
      <c r="E2" s="17">
        <v>199</v>
      </c>
      <c r="F2" s="17">
        <v>196</v>
      </c>
      <c r="G2" s="17">
        <v>195</v>
      </c>
      <c r="H2" s="17">
        <v>194</v>
      </c>
      <c r="I2" s="17"/>
      <c r="J2" s="17"/>
      <c r="K2" s="20">
        <v>4</v>
      </c>
      <c r="L2" s="20">
        <v>784</v>
      </c>
      <c r="M2" s="21">
        <v>196</v>
      </c>
      <c r="N2" s="22">
        <v>11</v>
      </c>
      <c r="O2" s="23">
        <v>207</v>
      </c>
    </row>
    <row r="3" spans="1:17" x14ac:dyDescent="0.25">
      <c r="A3" s="13" t="s">
        <v>39</v>
      </c>
      <c r="B3" s="14" t="s">
        <v>26</v>
      </c>
      <c r="C3" s="15">
        <v>45080</v>
      </c>
      <c r="D3" s="16" t="s">
        <v>29</v>
      </c>
      <c r="E3" s="17">
        <v>192</v>
      </c>
      <c r="F3" s="17">
        <v>194</v>
      </c>
      <c r="G3" s="17">
        <v>191</v>
      </c>
      <c r="H3" s="17">
        <v>186</v>
      </c>
      <c r="I3" s="17">
        <v>187</v>
      </c>
      <c r="J3" s="17">
        <v>190</v>
      </c>
      <c r="K3" s="20">
        <v>6</v>
      </c>
      <c r="L3" s="20">
        <v>1140</v>
      </c>
      <c r="M3" s="21">
        <v>190</v>
      </c>
      <c r="N3" s="22">
        <v>8</v>
      </c>
      <c r="O3" s="23">
        <v>198</v>
      </c>
    </row>
    <row r="4" spans="1:17" x14ac:dyDescent="0.25">
      <c r="A4" s="13" t="s">
        <v>39</v>
      </c>
      <c r="B4" s="14" t="s">
        <v>26</v>
      </c>
      <c r="C4" s="15">
        <v>45108</v>
      </c>
      <c r="D4" s="16" t="s">
        <v>29</v>
      </c>
      <c r="E4" s="60">
        <v>195</v>
      </c>
      <c r="F4" s="60">
        <v>197</v>
      </c>
      <c r="G4" s="60">
        <v>195</v>
      </c>
      <c r="H4" s="60">
        <v>190</v>
      </c>
      <c r="I4" s="17"/>
      <c r="J4" s="17"/>
      <c r="K4" s="20">
        <v>4</v>
      </c>
      <c r="L4" s="20">
        <v>777</v>
      </c>
      <c r="M4" s="21">
        <v>194.25</v>
      </c>
      <c r="N4" s="22">
        <v>5</v>
      </c>
      <c r="O4" s="23">
        <v>199.25</v>
      </c>
    </row>
    <row r="5" spans="1:17" x14ac:dyDescent="0.25">
      <c r="A5" s="13" t="s">
        <v>39</v>
      </c>
      <c r="B5" s="14" t="s">
        <v>26</v>
      </c>
      <c r="C5" s="15">
        <v>45123</v>
      </c>
      <c r="D5" s="16" t="s">
        <v>24</v>
      </c>
      <c r="E5" s="17">
        <v>193</v>
      </c>
      <c r="F5" s="17">
        <v>196</v>
      </c>
      <c r="G5" s="17">
        <v>193</v>
      </c>
      <c r="H5" s="17">
        <v>196</v>
      </c>
      <c r="I5" s="17"/>
      <c r="J5" s="17"/>
      <c r="K5" s="20">
        <v>4</v>
      </c>
      <c r="L5" s="20">
        <v>778</v>
      </c>
      <c r="M5" s="21">
        <v>194.5</v>
      </c>
      <c r="N5" s="22">
        <v>5</v>
      </c>
      <c r="O5" s="23">
        <v>199.5</v>
      </c>
    </row>
    <row r="6" spans="1:17" x14ac:dyDescent="0.25">
      <c r="A6" s="13" t="s">
        <v>39</v>
      </c>
      <c r="B6" s="14" t="s">
        <v>26</v>
      </c>
      <c r="C6" s="15">
        <v>45143</v>
      </c>
      <c r="D6" s="16" t="s">
        <v>29</v>
      </c>
      <c r="E6" s="17">
        <v>193</v>
      </c>
      <c r="F6" s="17">
        <v>195</v>
      </c>
      <c r="G6" s="17">
        <v>191</v>
      </c>
      <c r="H6" s="17">
        <v>196.001</v>
      </c>
      <c r="I6" s="17">
        <v>196</v>
      </c>
      <c r="J6" s="17">
        <v>196</v>
      </c>
      <c r="K6" s="20">
        <v>6</v>
      </c>
      <c r="L6" s="20">
        <v>1167.001</v>
      </c>
      <c r="M6" s="21">
        <v>194.50016666666667</v>
      </c>
      <c r="N6" s="22">
        <v>12</v>
      </c>
      <c r="O6" s="23">
        <v>206.50016666666667</v>
      </c>
    </row>
    <row r="7" spans="1:17" x14ac:dyDescent="0.25">
      <c r="A7" s="13" t="s">
        <v>39</v>
      </c>
      <c r="B7" s="14" t="s">
        <v>26</v>
      </c>
      <c r="C7" s="15">
        <v>45171</v>
      </c>
      <c r="D7" s="16" t="s">
        <v>63</v>
      </c>
      <c r="E7" s="17">
        <v>191</v>
      </c>
      <c r="F7" s="17">
        <v>196</v>
      </c>
      <c r="G7" s="17">
        <v>193</v>
      </c>
      <c r="H7" s="17">
        <v>194</v>
      </c>
      <c r="I7" s="17">
        <v>191</v>
      </c>
      <c r="J7" s="17">
        <v>198</v>
      </c>
      <c r="K7" s="20">
        <v>6</v>
      </c>
      <c r="L7" s="20">
        <v>1163</v>
      </c>
      <c r="M7" s="21">
        <v>193.83333333333334</v>
      </c>
      <c r="N7" s="22">
        <v>10</v>
      </c>
      <c r="O7" s="23">
        <v>203.83333333333334</v>
      </c>
    </row>
    <row r="8" spans="1:17" x14ac:dyDescent="0.25">
      <c r="A8" s="13" t="s">
        <v>32</v>
      </c>
      <c r="B8" s="14" t="s">
        <v>26</v>
      </c>
      <c r="C8" s="15">
        <v>45206</v>
      </c>
      <c r="D8" s="16" t="s">
        <v>29</v>
      </c>
      <c r="E8" s="17">
        <v>199</v>
      </c>
      <c r="F8" s="17">
        <v>191</v>
      </c>
      <c r="G8" s="17">
        <v>191</v>
      </c>
      <c r="H8" s="17">
        <v>191.001</v>
      </c>
      <c r="I8" s="17"/>
      <c r="J8" s="17"/>
      <c r="K8" s="20">
        <v>4</v>
      </c>
      <c r="L8" s="20">
        <v>772.00099999999998</v>
      </c>
      <c r="M8" s="21">
        <v>193.00024999999999</v>
      </c>
      <c r="N8" s="22">
        <v>11</v>
      </c>
      <c r="O8" s="23">
        <v>204.00024999999999</v>
      </c>
    </row>
    <row r="10" spans="1:17" x14ac:dyDescent="0.25">
      <c r="K10" s="8">
        <f>SUM(K2:K9)</f>
        <v>34</v>
      </c>
      <c r="L10" s="8">
        <f>SUM(L2:L9)</f>
        <v>6581.0020000000004</v>
      </c>
      <c r="M10" s="7">
        <f>SUM(L10/K10)</f>
        <v>193.5588823529412</v>
      </c>
      <c r="N10" s="8">
        <f>SUM(N2:N9)</f>
        <v>62</v>
      </c>
      <c r="O10" s="8">
        <f>SUM(M10+N10)</f>
        <v>255.5588823529412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1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J2" name="Range1_3_5"/>
    <protectedRange algorithmName="SHA-512" hashValue="ON39YdpmFHfN9f47KpiRvqrKx0V9+erV1CNkpWzYhW/Qyc6aT8rEyCrvauWSYGZK2ia3o7vd3akF07acHAFpOA==" saltValue="yVW9XmDwTqEnmpSGai0KYg==" spinCount="100000" sqref="C3:C5" name="Range1_1_2_2_1_1"/>
    <protectedRange algorithmName="SHA-512" hashValue="ON39YdpmFHfN9f47KpiRvqrKx0V9+erV1CNkpWzYhW/Qyc6aT8rEyCrvauWSYGZK2ia3o7vd3akF07acHAFpOA==" saltValue="yVW9XmDwTqEnmpSGai0KYg==" spinCount="100000" sqref="D3:D5" name="Range1_1_1_2_1_1_1"/>
    <protectedRange algorithmName="SHA-512" hashValue="ON39YdpmFHfN9f47KpiRvqrKx0V9+erV1CNkpWzYhW/Qyc6aT8rEyCrvauWSYGZK2ia3o7vd3akF07acHAFpOA==" saltValue="yVW9XmDwTqEnmpSGai0KYg==" spinCount="100000" sqref="E3:J5" name="Range1_4_2_1_1"/>
    <protectedRange algorithmName="SHA-512" hashValue="ON39YdpmFHfN9f47KpiRvqrKx0V9+erV1CNkpWzYhW/Qyc6aT8rEyCrvauWSYGZK2ia3o7vd3akF07acHAFpOA==" saltValue="yVW9XmDwTqEnmpSGai0KYg==" spinCount="100000" sqref="C6" name="Range1_1_2_2_1_1_1"/>
    <protectedRange algorithmName="SHA-512" hashValue="ON39YdpmFHfN9f47KpiRvqrKx0V9+erV1CNkpWzYhW/Qyc6aT8rEyCrvauWSYGZK2ia3o7vd3akF07acHAFpOA==" saltValue="yVW9XmDwTqEnmpSGai0KYg==" spinCount="100000" sqref="D6" name="Range1_1_1_2_1_1_1_1"/>
    <protectedRange algorithmName="SHA-512" hashValue="ON39YdpmFHfN9f47KpiRvqrKx0V9+erV1CNkpWzYhW/Qyc6aT8rEyCrvauWSYGZK2ia3o7vd3akF07acHAFpOA==" saltValue="yVW9XmDwTqEnmpSGai0KYg==" spinCount="100000" sqref="E6:J6" name="Range1_4_2_1_1_1"/>
    <protectedRange algorithmName="SHA-512" hashValue="ON39YdpmFHfN9f47KpiRvqrKx0V9+erV1CNkpWzYhW/Qyc6aT8rEyCrvauWSYGZK2ia3o7vd3akF07acHAFpOA==" saltValue="yVW9XmDwTqEnmpSGai0KYg==" spinCount="100000" sqref="D7" name="Range1_1_33"/>
    <protectedRange algorithmName="SHA-512" hashValue="ON39YdpmFHfN9f47KpiRvqrKx0V9+erV1CNkpWzYhW/Qyc6aT8rEyCrvauWSYGZK2ia3o7vd3akF07acHAFpOA==" saltValue="yVW9XmDwTqEnmpSGai0KYg==" spinCount="100000" sqref="E8:J8" name="Range1_11_1"/>
    <protectedRange algorithmName="SHA-512" hashValue="ON39YdpmFHfN9f47KpiRvqrKx0V9+erV1CNkpWzYhW/Qyc6aT8rEyCrvauWSYGZK2ia3o7vd3akF07acHAFpOA==" saltValue="yVW9XmDwTqEnmpSGai0KYg==" spinCount="100000" sqref="B8:C8" name="Range1_1_2_2"/>
    <protectedRange algorithmName="SHA-512" hashValue="ON39YdpmFHfN9f47KpiRvqrKx0V9+erV1CNkpWzYhW/Qyc6aT8rEyCrvauWSYGZK2ia3o7vd3akF07acHAFpOA==" saltValue="yVW9XmDwTqEnmpSGai0KYg==" spinCount="100000" sqref="D8" name="Range1_1_1_2_1"/>
  </protectedRanges>
  <hyperlinks>
    <hyperlink ref="Q1" location="'National Youth'!A1" display="Back to Ranking" xr:uid="{ECE304E1-50A6-4A73-97C8-4672847382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921D1A-D4E9-415F-8F70-600F30F6A6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9E4DC-4C90-4DCA-B82D-35672600D74A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42</v>
      </c>
      <c r="B2" s="14" t="s">
        <v>79</v>
      </c>
      <c r="C2" s="15">
        <v>45088</v>
      </c>
      <c r="D2" s="16" t="s">
        <v>80</v>
      </c>
      <c r="E2" s="17">
        <v>125</v>
      </c>
      <c r="F2" s="17">
        <v>106</v>
      </c>
      <c r="G2" s="17">
        <v>120</v>
      </c>
      <c r="H2" s="17">
        <v>143</v>
      </c>
      <c r="I2" s="17"/>
      <c r="J2" s="17"/>
      <c r="K2" s="20">
        <v>4</v>
      </c>
      <c r="L2" s="20">
        <v>494</v>
      </c>
      <c r="M2" s="21">
        <v>123.5</v>
      </c>
      <c r="N2" s="22">
        <v>5</v>
      </c>
      <c r="O2" s="23">
        <v>128.5</v>
      </c>
    </row>
    <row r="3" spans="1:17" x14ac:dyDescent="0.25">
      <c r="A3" s="13" t="s">
        <v>42</v>
      </c>
      <c r="B3" s="14" t="s">
        <v>91</v>
      </c>
      <c r="C3" s="15">
        <v>45116</v>
      </c>
      <c r="D3" s="16" t="s">
        <v>80</v>
      </c>
      <c r="E3" s="17">
        <v>134</v>
      </c>
      <c r="F3" s="17">
        <v>170</v>
      </c>
      <c r="G3" s="17">
        <v>123</v>
      </c>
      <c r="H3" s="17">
        <v>155</v>
      </c>
      <c r="I3" s="17"/>
      <c r="J3" s="17"/>
      <c r="K3" s="20">
        <v>4</v>
      </c>
      <c r="L3" s="20">
        <v>582</v>
      </c>
      <c r="M3" s="21">
        <v>145.5</v>
      </c>
      <c r="N3" s="22">
        <v>5</v>
      </c>
      <c r="O3" s="23">
        <v>150.5</v>
      </c>
    </row>
    <row r="4" spans="1:17" x14ac:dyDescent="0.25">
      <c r="A4" s="13" t="s">
        <v>42</v>
      </c>
      <c r="B4" s="14" t="s">
        <v>79</v>
      </c>
      <c r="C4" s="15">
        <v>45151</v>
      </c>
      <c r="D4" s="16" t="s">
        <v>80</v>
      </c>
      <c r="E4" s="17">
        <v>135</v>
      </c>
      <c r="F4" s="17">
        <v>149</v>
      </c>
      <c r="G4" s="17">
        <v>147</v>
      </c>
      <c r="H4" s="17">
        <v>159</v>
      </c>
      <c r="I4" s="17">
        <v>135</v>
      </c>
      <c r="J4" s="17">
        <v>138</v>
      </c>
      <c r="K4" s="20">
        <v>6</v>
      </c>
      <c r="L4" s="20">
        <v>863</v>
      </c>
      <c r="M4" s="21">
        <v>143.83333333333334</v>
      </c>
      <c r="N4" s="22">
        <v>10</v>
      </c>
      <c r="O4" s="23">
        <v>153.83333333333334</v>
      </c>
    </row>
    <row r="5" spans="1:17" x14ac:dyDescent="0.25">
      <c r="A5" s="13" t="s">
        <v>42</v>
      </c>
      <c r="B5" s="14" t="s">
        <v>101</v>
      </c>
      <c r="C5" s="15">
        <v>45179</v>
      </c>
      <c r="D5" s="16" t="s">
        <v>80</v>
      </c>
      <c r="E5" s="17">
        <v>153</v>
      </c>
      <c r="F5" s="17">
        <v>170</v>
      </c>
      <c r="G5" s="17">
        <v>154</v>
      </c>
      <c r="H5" s="17">
        <v>153</v>
      </c>
      <c r="I5" s="17">
        <v>149</v>
      </c>
      <c r="J5" s="17">
        <v>160</v>
      </c>
      <c r="K5" s="20">
        <v>6</v>
      </c>
      <c r="L5" s="20">
        <v>939</v>
      </c>
      <c r="M5" s="21">
        <v>156.5</v>
      </c>
      <c r="N5" s="22">
        <v>10</v>
      </c>
      <c r="O5" s="23">
        <v>166.5</v>
      </c>
    </row>
    <row r="6" spans="1:17" x14ac:dyDescent="0.25">
      <c r="A6" s="13" t="s">
        <v>42</v>
      </c>
      <c r="B6" s="14" t="s">
        <v>79</v>
      </c>
      <c r="C6" s="15">
        <v>45207</v>
      </c>
      <c r="D6" s="16" t="s">
        <v>80</v>
      </c>
      <c r="E6" s="17">
        <v>173</v>
      </c>
      <c r="F6" s="17">
        <v>155</v>
      </c>
      <c r="G6" s="17">
        <v>127</v>
      </c>
      <c r="H6" s="17">
        <v>144</v>
      </c>
      <c r="I6" s="17"/>
      <c r="J6" s="17"/>
      <c r="K6" s="20">
        <v>4</v>
      </c>
      <c r="L6" s="20">
        <v>599</v>
      </c>
      <c r="M6" s="21">
        <v>149.75</v>
      </c>
      <c r="N6" s="22">
        <v>5</v>
      </c>
      <c r="O6" s="23">
        <v>154.75</v>
      </c>
    </row>
    <row r="7" spans="1:17" x14ac:dyDescent="0.25">
      <c r="A7" s="13" t="s">
        <v>42</v>
      </c>
      <c r="B7" s="14" t="s">
        <v>79</v>
      </c>
      <c r="C7" s="15">
        <v>45242</v>
      </c>
      <c r="D7" s="16" t="s">
        <v>80</v>
      </c>
      <c r="E7" s="17">
        <v>156</v>
      </c>
      <c r="F7" s="17">
        <v>130</v>
      </c>
      <c r="G7" s="17">
        <v>135</v>
      </c>
      <c r="H7" s="17">
        <v>132</v>
      </c>
      <c r="I7" s="17"/>
      <c r="J7" s="17"/>
      <c r="K7" s="20">
        <v>4</v>
      </c>
      <c r="L7" s="20">
        <v>553</v>
      </c>
      <c r="M7" s="21">
        <v>138.25</v>
      </c>
      <c r="N7" s="22">
        <v>5</v>
      </c>
      <c r="O7" s="23">
        <v>143.25</v>
      </c>
    </row>
    <row r="9" spans="1:17" x14ac:dyDescent="0.25">
      <c r="K9" s="8">
        <f>SUM(K2:K8)</f>
        <v>28</v>
      </c>
      <c r="L9" s="8">
        <f>SUM(L2:L8)</f>
        <v>4030</v>
      </c>
      <c r="M9" s="7">
        <f>SUM(L9/K9)</f>
        <v>143.92857142857142</v>
      </c>
      <c r="N9" s="8">
        <f>SUM(N2:N8)</f>
        <v>40</v>
      </c>
      <c r="O9" s="11">
        <f>SUM(M9+N9)</f>
        <v>183.92857142857142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4" name="Range1_17"/>
    <protectedRange algorithmName="SHA-512" hashValue="ON39YdpmFHfN9f47KpiRvqrKx0V9+erV1CNkpWzYhW/Qyc6aT8rEyCrvauWSYGZK2ia3o7vd3akF07acHAFpOA==" saltValue="yVW9XmDwTqEnmpSGai0KYg==" spinCount="100000" sqref="B4" name="Range1_1_2_3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E4:J4" name="Range1_4_1"/>
    <protectedRange algorithmName="SHA-512" hashValue="ON39YdpmFHfN9f47KpiRvqrKx0V9+erV1CNkpWzYhW/Qyc6aT8rEyCrvauWSYGZK2ia3o7vd3akF07acHAFpOA==" saltValue="yVW9XmDwTqEnmpSGai0KYg==" spinCount="100000" sqref="B5:C5" name="Range1_1_2_4"/>
    <protectedRange algorithmName="SHA-512" hashValue="ON39YdpmFHfN9f47KpiRvqrKx0V9+erV1CNkpWzYhW/Qyc6aT8rEyCrvauWSYGZK2ia3o7vd3akF07acHAFpOA==" saltValue="yVW9XmDwTqEnmpSGai0KYg==" spinCount="100000" sqref="D5" name="Range1_1_1_2_2"/>
    <protectedRange algorithmName="SHA-512" hashValue="ON39YdpmFHfN9f47KpiRvqrKx0V9+erV1CNkpWzYhW/Qyc6aT8rEyCrvauWSYGZK2ia3o7vd3akF07acHAFpOA==" saltValue="yVW9XmDwTqEnmpSGai0KYg==" spinCount="100000" sqref="E5:J5" name="Range1_4_2"/>
  </protectedRanges>
  <hyperlinks>
    <hyperlink ref="Q1" location="'National Youth'!A1" display="Back to Ranking" xr:uid="{3CB59F58-0790-49D8-8A2C-4DDC79CC9A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559E19-B1C1-43AB-A246-335EDAF057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3A63A-782B-4ADE-82EA-0C6AB1AC4224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42</v>
      </c>
      <c r="B2" s="14" t="s">
        <v>41</v>
      </c>
      <c r="C2" s="15">
        <v>45020</v>
      </c>
      <c r="D2" s="16" t="s">
        <v>40</v>
      </c>
      <c r="E2" s="17">
        <v>169</v>
      </c>
      <c r="F2" s="17">
        <v>175</v>
      </c>
      <c r="G2" s="17">
        <v>176</v>
      </c>
      <c r="H2" s="17">
        <v>179</v>
      </c>
      <c r="I2" s="17"/>
      <c r="J2" s="17"/>
      <c r="K2" s="20">
        <v>4</v>
      </c>
      <c r="L2" s="20">
        <v>699</v>
      </c>
      <c r="M2" s="21">
        <v>174.75</v>
      </c>
      <c r="N2" s="22">
        <v>5</v>
      </c>
      <c r="O2" s="23">
        <v>179.75</v>
      </c>
    </row>
    <row r="3" spans="1:17" x14ac:dyDescent="0.25">
      <c r="A3" s="13" t="s">
        <v>42</v>
      </c>
      <c r="B3" s="14" t="s">
        <v>41</v>
      </c>
      <c r="C3" s="15">
        <v>45048</v>
      </c>
      <c r="D3" s="16" t="s">
        <v>40</v>
      </c>
      <c r="E3" s="17">
        <v>187</v>
      </c>
      <c r="F3" s="17">
        <v>176</v>
      </c>
      <c r="G3" s="17">
        <v>180</v>
      </c>
      <c r="H3" s="17">
        <v>189</v>
      </c>
      <c r="I3" s="17"/>
      <c r="J3" s="17"/>
      <c r="K3" s="20">
        <v>4</v>
      </c>
      <c r="L3" s="20">
        <v>732</v>
      </c>
      <c r="M3" s="21">
        <v>183</v>
      </c>
      <c r="N3" s="22">
        <v>5</v>
      </c>
      <c r="O3" s="23">
        <v>188</v>
      </c>
    </row>
    <row r="4" spans="1:17" x14ac:dyDescent="0.25">
      <c r="A4" s="13" t="s">
        <v>42</v>
      </c>
      <c r="B4" s="14" t="s">
        <v>41</v>
      </c>
      <c r="C4" s="15">
        <v>45083</v>
      </c>
      <c r="D4" s="16" t="s">
        <v>40</v>
      </c>
      <c r="E4" s="17">
        <v>178</v>
      </c>
      <c r="F4" s="17">
        <v>180</v>
      </c>
      <c r="G4" s="17">
        <v>181</v>
      </c>
      <c r="H4" s="17">
        <v>180</v>
      </c>
      <c r="I4" s="17"/>
      <c r="J4" s="17"/>
      <c r="K4" s="20">
        <v>4</v>
      </c>
      <c r="L4" s="20">
        <v>719</v>
      </c>
      <c r="M4" s="21">
        <v>179.75</v>
      </c>
      <c r="N4" s="22">
        <v>5</v>
      </c>
      <c r="O4" s="23">
        <v>184.75</v>
      </c>
    </row>
    <row r="5" spans="1:17" x14ac:dyDescent="0.25">
      <c r="A5" s="13" t="s">
        <v>42</v>
      </c>
      <c r="B5" s="14" t="s">
        <v>41</v>
      </c>
      <c r="C5" s="15">
        <v>45123</v>
      </c>
      <c r="D5" s="16" t="s">
        <v>40</v>
      </c>
      <c r="E5" s="17">
        <v>170</v>
      </c>
      <c r="F5" s="17">
        <v>180</v>
      </c>
      <c r="G5" s="17">
        <v>180</v>
      </c>
      <c r="H5" s="17">
        <v>176</v>
      </c>
      <c r="I5" s="17">
        <v>175</v>
      </c>
      <c r="J5" s="17">
        <v>171</v>
      </c>
      <c r="K5" s="20">
        <v>6</v>
      </c>
      <c r="L5" s="20">
        <v>1052</v>
      </c>
      <c r="M5" s="21">
        <v>175.33333333333334</v>
      </c>
      <c r="N5" s="22">
        <v>10</v>
      </c>
      <c r="O5" s="23">
        <v>185.33333333333334</v>
      </c>
    </row>
    <row r="6" spans="1:17" x14ac:dyDescent="0.25">
      <c r="A6" s="13" t="s">
        <v>61</v>
      </c>
      <c r="B6" s="14" t="s">
        <v>41</v>
      </c>
      <c r="C6" s="15">
        <v>45139</v>
      </c>
      <c r="D6" s="16" t="s">
        <v>40</v>
      </c>
      <c r="E6" s="17">
        <v>182</v>
      </c>
      <c r="F6" s="17">
        <v>175</v>
      </c>
      <c r="G6" s="17">
        <v>162</v>
      </c>
      <c r="H6" s="17">
        <v>178</v>
      </c>
      <c r="I6" s="17"/>
      <c r="J6" s="17"/>
      <c r="K6" s="20">
        <v>4</v>
      </c>
      <c r="L6" s="20">
        <v>697</v>
      </c>
      <c r="M6" s="21">
        <v>174.25</v>
      </c>
      <c r="N6" s="22">
        <v>5</v>
      </c>
      <c r="O6" s="23">
        <v>179.25</v>
      </c>
    </row>
    <row r="7" spans="1:17" x14ac:dyDescent="0.25">
      <c r="A7" s="13" t="s">
        <v>42</v>
      </c>
      <c r="B7" s="14" t="s">
        <v>41</v>
      </c>
      <c r="C7" s="15">
        <v>45174</v>
      </c>
      <c r="D7" s="16" t="s">
        <v>40</v>
      </c>
      <c r="E7" s="17">
        <v>180</v>
      </c>
      <c r="F7" s="17">
        <v>185</v>
      </c>
      <c r="G7" s="17">
        <v>182</v>
      </c>
      <c r="H7" s="17">
        <v>180</v>
      </c>
      <c r="I7" s="17"/>
      <c r="J7" s="17"/>
      <c r="K7" s="20">
        <v>4</v>
      </c>
      <c r="L7" s="20">
        <v>727</v>
      </c>
      <c r="M7" s="21">
        <v>181.75</v>
      </c>
      <c r="N7" s="22">
        <v>5</v>
      </c>
      <c r="O7" s="23">
        <v>186.75</v>
      </c>
    </row>
    <row r="8" spans="1:17" x14ac:dyDescent="0.25">
      <c r="A8" s="13" t="s">
        <v>42</v>
      </c>
      <c r="B8" s="14" t="s">
        <v>41</v>
      </c>
      <c r="C8" s="15">
        <v>45202</v>
      </c>
      <c r="D8" s="16" t="s">
        <v>40</v>
      </c>
      <c r="E8" s="17">
        <v>177</v>
      </c>
      <c r="F8" s="17">
        <v>182</v>
      </c>
      <c r="G8" s="17">
        <v>184</v>
      </c>
      <c r="H8" s="17">
        <v>191</v>
      </c>
      <c r="I8" s="17"/>
      <c r="J8" s="17"/>
      <c r="K8" s="20">
        <v>4</v>
      </c>
      <c r="L8" s="20">
        <v>734</v>
      </c>
      <c r="M8" s="21">
        <v>183.5</v>
      </c>
      <c r="N8" s="22">
        <v>5</v>
      </c>
      <c r="O8" s="23">
        <v>188.5</v>
      </c>
    </row>
    <row r="10" spans="1:17" x14ac:dyDescent="0.25">
      <c r="K10" s="8">
        <f>SUM(K2:K9)</f>
        <v>30</v>
      </c>
      <c r="L10" s="8">
        <f>SUM(L2:L9)</f>
        <v>5360</v>
      </c>
      <c r="M10" s="7">
        <f>SUM(L10/K10)</f>
        <v>178.66666666666666</v>
      </c>
      <c r="N10" s="8">
        <f>SUM(N2:N9)</f>
        <v>40</v>
      </c>
      <c r="O10" s="11">
        <f>SUM(M10+N10)</f>
        <v>218.66666666666666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Youth'!A1" display="Back to Ranking" xr:uid="{AC77AF07-7E0C-4BDE-B819-3F593A57BB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5D7D0B-F01F-4C6A-A58F-23E19F728D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33726-F400-4FC6-AD11-A7330B10A424}">
  <dimension ref="A1:Q1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48" t="s">
        <v>30</v>
      </c>
      <c r="B2" s="48" t="s">
        <v>58</v>
      </c>
      <c r="C2" s="15">
        <v>45011</v>
      </c>
      <c r="D2" s="48" t="s">
        <v>34</v>
      </c>
      <c r="E2" s="48">
        <v>176</v>
      </c>
      <c r="F2" s="48">
        <v>172</v>
      </c>
      <c r="G2" s="48">
        <v>180</v>
      </c>
      <c r="H2" s="48">
        <v>180</v>
      </c>
      <c r="I2" s="48"/>
      <c r="J2" s="48"/>
      <c r="K2" s="48">
        <v>4</v>
      </c>
      <c r="L2" s="48">
        <v>708</v>
      </c>
      <c r="M2" s="49">
        <v>177</v>
      </c>
      <c r="N2" s="48">
        <v>4</v>
      </c>
      <c r="O2" s="49">
        <v>181</v>
      </c>
    </row>
    <row r="4" spans="1:17" x14ac:dyDescent="0.25">
      <c r="K4" s="8">
        <f>SUM(K2:K3)</f>
        <v>4</v>
      </c>
      <c r="L4" s="8">
        <f>SUM(L2:L3)</f>
        <v>708</v>
      </c>
      <c r="M4" s="7">
        <f>SUM(L4/K4)</f>
        <v>177</v>
      </c>
      <c r="N4" s="8">
        <f>SUM(N2:N3)</f>
        <v>4</v>
      </c>
      <c r="O4" s="11">
        <f>SUM(M4+N4)</f>
        <v>181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61" t="s">
        <v>46</v>
      </c>
      <c r="B8" s="62" t="s">
        <v>58</v>
      </c>
      <c r="C8" s="63">
        <v>45038</v>
      </c>
      <c r="D8" s="64" t="s">
        <v>34</v>
      </c>
      <c r="E8" s="60">
        <v>152</v>
      </c>
      <c r="F8" s="60">
        <v>168</v>
      </c>
      <c r="G8" s="60">
        <v>167</v>
      </c>
      <c r="H8" s="60">
        <v>181</v>
      </c>
      <c r="I8" s="60"/>
      <c r="J8" s="60"/>
      <c r="K8" s="65">
        <v>4</v>
      </c>
      <c r="L8" s="65">
        <v>668</v>
      </c>
      <c r="M8" s="66">
        <v>167</v>
      </c>
      <c r="N8" s="67">
        <v>5</v>
      </c>
      <c r="O8" s="68">
        <v>172</v>
      </c>
    </row>
    <row r="9" spans="1:17" x14ac:dyDescent="0.25">
      <c r="A9" s="61" t="s">
        <v>46</v>
      </c>
      <c r="B9" s="62" t="s">
        <v>58</v>
      </c>
      <c r="C9" s="63">
        <v>45039</v>
      </c>
      <c r="D9" s="64" t="s">
        <v>34</v>
      </c>
      <c r="E9" s="60">
        <v>174</v>
      </c>
      <c r="F9" s="60">
        <v>174</v>
      </c>
      <c r="G9" s="60">
        <v>183</v>
      </c>
      <c r="H9" s="60">
        <v>187</v>
      </c>
      <c r="I9" s="60"/>
      <c r="J9" s="60"/>
      <c r="K9" s="65">
        <v>4</v>
      </c>
      <c r="L9" s="65">
        <v>718</v>
      </c>
      <c r="M9" s="66">
        <v>179.5</v>
      </c>
      <c r="N9" s="67">
        <v>5</v>
      </c>
      <c r="O9" s="68">
        <v>184.5</v>
      </c>
    </row>
    <row r="10" spans="1:17" x14ac:dyDescent="0.25">
      <c r="A10" s="13" t="s">
        <v>46</v>
      </c>
      <c r="B10" s="14" t="s">
        <v>58</v>
      </c>
      <c r="C10" s="15">
        <v>45066</v>
      </c>
      <c r="D10" s="16" t="s">
        <v>34</v>
      </c>
      <c r="E10" s="60">
        <v>186</v>
      </c>
      <c r="F10" s="60">
        <v>192</v>
      </c>
      <c r="G10" s="60">
        <v>186</v>
      </c>
      <c r="H10" s="60">
        <v>191</v>
      </c>
      <c r="I10" s="17"/>
      <c r="J10" s="17"/>
      <c r="K10" s="20">
        <v>4</v>
      </c>
      <c r="L10" s="20">
        <v>755</v>
      </c>
      <c r="M10" s="21">
        <v>188.75</v>
      </c>
      <c r="N10" s="22">
        <v>5</v>
      </c>
      <c r="O10" s="23">
        <v>193.75</v>
      </c>
    </row>
    <row r="11" spans="1:17" x14ac:dyDescent="0.25">
      <c r="A11" s="13" t="s">
        <v>46</v>
      </c>
      <c r="B11" s="62" t="s">
        <v>58</v>
      </c>
      <c r="C11" s="15">
        <v>45101</v>
      </c>
      <c r="D11" s="16" t="s">
        <v>34</v>
      </c>
      <c r="E11" s="60">
        <v>162</v>
      </c>
      <c r="F11" s="60">
        <v>178</v>
      </c>
      <c r="G11" s="60">
        <v>183</v>
      </c>
      <c r="H11" s="60">
        <v>174</v>
      </c>
      <c r="I11" s="60">
        <v>183</v>
      </c>
      <c r="J11" s="60">
        <v>183</v>
      </c>
      <c r="K11" s="20">
        <v>6</v>
      </c>
      <c r="L11" s="20">
        <v>1063</v>
      </c>
      <c r="M11" s="21">
        <v>177.16666666666666</v>
      </c>
      <c r="N11" s="22">
        <v>10</v>
      </c>
      <c r="O11" s="23">
        <v>187.16666666666666</v>
      </c>
    </row>
    <row r="12" spans="1:17" x14ac:dyDescent="0.25">
      <c r="A12" s="13" t="s">
        <v>46</v>
      </c>
      <c r="B12" s="14" t="s">
        <v>58</v>
      </c>
      <c r="C12" s="15">
        <v>45130</v>
      </c>
      <c r="D12" s="16" t="s">
        <v>34</v>
      </c>
      <c r="E12" s="17">
        <v>181</v>
      </c>
      <c r="F12" s="17">
        <v>184</v>
      </c>
      <c r="G12" s="17">
        <v>183</v>
      </c>
      <c r="H12" s="17">
        <v>191</v>
      </c>
      <c r="I12" s="17"/>
      <c r="J12" s="17"/>
      <c r="K12" s="20">
        <v>4</v>
      </c>
      <c r="L12" s="20">
        <v>739</v>
      </c>
      <c r="M12" s="21">
        <v>184.75</v>
      </c>
      <c r="N12" s="22">
        <v>5</v>
      </c>
      <c r="O12" s="23">
        <v>189.75</v>
      </c>
    </row>
    <row r="13" spans="1:17" x14ac:dyDescent="0.25">
      <c r="A13" s="13" t="s">
        <v>52</v>
      </c>
      <c r="B13" s="14" t="s">
        <v>100</v>
      </c>
      <c r="C13" s="15">
        <v>45171</v>
      </c>
      <c r="D13" s="16" t="s">
        <v>73</v>
      </c>
      <c r="E13" s="17">
        <v>193</v>
      </c>
      <c r="F13" s="17">
        <v>195</v>
      </c>
      <c r="G13" s="17">
        <v>193</v>
      </c>
      <c r="H13" s="17">
        <v>191.001</v>
      </c>
      <c r="I13" s="17">
        <v>188</v>
      </c>
      <c r="J13" s="17">
        <v>198</v>
      </c>
      <c r="K13" s="20">
        <v>6</v>
      </c>
      <c r="L13" s="20">
        <v>1158.001</v>
      </c>
      <c r="M13" s="21">
        <v>193.00016666666667</v>
      </c>
      <c r="N13" s="22">
        <v>26</v>
      </c>
      <c r="O13" s="23">
        <v>219.00016666666667</v>
      </c>
    </row>
    <row r="14" spans="1:17" x14ac:dyDescent="0.25">
      <c r="A14" s="13" t="s">
        <v>46</v>
      </c>
      <c r="B14" s="14" t="s">
        <v>58</v>
      </c>
      <c r="C14" s="15">
        <v>45164</v>
      </c>
      <c r="D14" s="16" t="s">
        <v>34</v>
      </c>
      <c r="E14" s="17">
        <v>184</v>
      </c>
      <c r="F14" s="17">
        <v>185</v>
      </c>
      <c r="G14" s="17">
        <v>179</v>
      </c>
      <c r="H14" s="17">
        <v>181</v>
      </c>
      <c r="I14" s="17"/>
      <c r="J14" s="17"/>
      <c r="K14" s="20">
        <v>4</v>
      </c>
      <c r="L14" s="20">
        <v>729</v>
      </c>
      <c r="M14" s="21">
        <v>182.25</v>
      </c>
      <c r="N14" s="22">
        <v>5</v>
      </c>
      <c r="O14" s="23">
        <v>187.25</v>
      </c>
    </row>
    <row r="15" spans="1:17" x14ac:dyDescent="0.25">
      <c r="A15" s="13" t="s">
        <v>46</v>
      </c>
      <c r="B15" s="14" t="s">
        <v>58</v>
      </c>
      <c r="C15" s="15">
        <v>45192</v>
      </c>
      <c r="D15" s="16" t="s">
        <v>34</v>
      </c>
      <c r="E15" s="17">
        <v>192</v>
      </c>
      <c r="F15" s="17">
        <v>197</v>
      </c>
      <c r="G15" s="17">
        <v>194</v>
      </c>
      <c r="H15" s="17">
        <v>187</v>
      </c>
      <c r="I15" s="17">
        <v>194</v>
      </c>
      <c r="J15" s="17">
        <v>184</v>
      </c>
      <c r="K15" s="20">
        <v>6</v>
      </c>
      <c r="L15" s="20">
        <v>1148</v>
      </c>
      <c r="M15" s="21">
        <v>191.33333333333334</v>
      </c>
      <c r="N15" s="22">
        <v>30</v>
      </c>
      <c r="O15" s="23">
        <v>221.33333333333334</v>
      </c>
    </row>
    <row r="16" spans="1:17" x14ac:dyDescent="0.25">
      <c r="A16" s="13" t="s">
        <v>46</v>
      </c>
      <c r="B16" s="14" t="s">
        <v>58</v>
      </c>
      <c r="C16" s="15">
        <v>45227</v>
      </c>
      <c r="D16" s="16" t="s">
        <v>34</v>
      </c>
      <c r="E16" s="17">
        <v>186</v>
      </c>
      <c r="F16" s="17">
        <v>185</v>
      </c>
      <c r="G16" s="17">
        <v>193</v>
      </c>
      <c r="H16" s="17">
        <v>191</v>
      </c>
      <c r="I16" s="17"/>
      <c r="J16" s="17"/>
      <c r="K16" s="20">
        <v>4</v>
      </c>
      <c r="L16" s="20">
        <v>755</v>
      </c>
      <c r="M16" s="21">
        <v>188.75</v>
      </c>
      <c r="N16" s="22">
        <v>13</v>
      </c>
      <c r="O16" s="23">
        <v>201.75</v>
      </c>
    </row>
    <row r="18" spans="11:15" x14ac:dyDescent="0.25">
      <c r="K18" s="8">
        <f>SUM(K8:K17)</f>
        <v>42</v>
      </c>
      <c r="L18" s="8">
        <f>SUM(L8:L17)</f>
        <v>7733.0010000000002</v>
      </c>
      <c r="M18" s="7">
        <f>SUM(L18/K18)</f>
        <v>184.11907142857143</v>
      </c>
      <c r="N18" s="8">
        <f>SUM(N8:N17)</f>
        <v>104</v>
      </c>
      <c r="O18" s="11">
        <f>SUM(M18+N18)</f>
        <v>288.11907142857143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 B7" name="Range1_2"/>
  </protectedRanges>
  <hyperlinks>
    <hyperlink ref="Q1" location="'National Youth'!A1" display="Back to Ranking" xr:uid="{C1D5991A-AADA-4421-B711-D75FEAE595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E6B03D-856E-40FB-B557-7B3ED7CBD2CA}">
          <x14:formula1>
            <xm:f>'C:\Users\abra2\Desktop\ABRA Files and More\AUTO BENCH REST ASSOCIATION FILE\ABRA 2019\Georgia\[Georgia Results 01 19 20.xlsm]DATA SHEET'!#REF!</xm:f>
          </x14:formula1>
          <xm:sqref>B1 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9EFEF-E247-4923-92B2-37C43898ACD5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30</v>
      </c>
      <c r="B2" s="14" t="s">
        <v>67</v>
      </c>
      <c r="C2" s="15">
        <v>45066</v>
      </c>
      <c r="D2" s="16" t="s">
        <v>68</v>
      </c>
      <c r="E2" s="60">
        <v>182</v>
      </c>
      <c r="F2" s="60">
        <v>173</v>
      </c>
      <c r="G2" s="60">
        <v>183</v>
      </c>
      <c r="H2" s="60">
        <v>182</v>
      </c>
      <c r="I2" s="17"/>
      <c r="J2" s="17"/>
      <c r="K2" s="20">
        <v>4</v>
      </c>
      <c r="L2" s="20">
        <v>720</v>
      </c>
      <c r="M2" s="21">
        <v>180</v>
      </c>
      <c r="N2" s="22">
        <v>5</v>
      </c>
      <c r="O2" s="23">
        <v>185</v>
      </c>
    </row>
    <row r="3" spans="1:17" x14ac:dyDescent="0.25">
      <c r="A3" s="13" t="s">
        <v>30</v>
      </c>
      <c r="B3" s="14" t="s">
        <v>67</v>
      </c>
      <c r="C3" s="15">
        <v>45094</v>
      </c>
      <c r="D3" s="16" t="s">
        <v>68</v>
      </c>
      <c r="E3" s="60">
        <v>182</v>
      </c>
      <c r="F3" s="60">
        <v>182</v>
      </c>
      <c r="G3" s="60">
        <v>176</v>
      </c>
      <c r="H3" s="60">
        <v>180</v>
      </c>
      <c r="I3" s="60">
        <v>180</v>
      </c>
      <c r="J3" s="60">
        <v>175</v>
      </c>
      <c r="K3" s="65">
        <v>6</v>
      </c>
      <c r="L3" s="20">
        <v>1075</v>
      </c>
      <c r="M3" s="21">
        <v>179.16666666666666</v>
      </c>
      <c r="N3" s="22">
        <v>10</v>
      </c>
      <c r="O3" s="23">
        <v>189.16666666666666</v>
      </c>
    </row>
    <row r="4" spans="1:17" x14ac:dyDescent="0.25">
      <c r="A4" s="13" t="s">
        <v>30</v>
      </c>
      <c r="B4" s="14" t="s">
        <v>67</v>
      </c>
      <c r="C4" s="15">
        <v>45122</v>
      </c>
      <c r="D4" s="16" t="s">
        <v>68</v>
      </c>
      <c r="E4" s="17">
        <v>189</v>
      </c>
      <c r="F4" s="17">
        <v>192</v>
      </c>
      <c r="G4" s="17">
        <v>182</v>
      </c>
      <c r="H4" s="17">
        <v>180</v>
      </c>
      <c r="I4" s="17"/>
      <c r="J4" s="17"/>
      <c r="K4" s="20">
        <v>4</v>
      </c>
      <c r="L4" s="20">
        <v>743</v>
      </c>
      <c r="M4" s="21">
        <v>185.75</v>
      </c>
      <c r="N4" s="22">
        <v>5</v>
      </c>
      <c r="O4" s="23">
        <v>190.75</v>
      </c>
    </row>
    <row r="5" spans="1:17" x14ac:dyDescent="0.25">
      <c r="A5" s="13" t="s">
        <v>30</v>
      </c>
      <c r="B5" s="14" t="s">
        <v>67</v>
      </c>
      <c r="C5" s="15">
        <v>45157</v>
      </c>
      <c r="D5" s="16" t="s">
        <v>68</v>
      </c>
      <c r="E5" s="17">
        <v>187</v>
      </c>
      <c r="F5" s="17">
        <v>184</v>
      </c>
      <c r="G5" s="17">
        <v>187</v>
      </c>
      <c r="H5" s="17">
        <v>183</v>
      </c>
      <c r="I5" s="17">
        <v>184</v>
      </c>
      <c r="J5" s="17">
        <v>189</v>
      </c>
      <c r="K5" s="20">
        <v>6</v>
      </c>
      <c r="L5" s="20">
        <v>1114</v>
      </c>
      <c r="M5" s="21">
        <v>185.66666666666666</v>
      </c>
      <c r="N5" s="22">
        <v>10</v>
      </c>
      <c r="O5" s="23">
        <v>195.66666666666666</v>
      </c>
    </row>
    <row r="6" spans="1:17" x14ac:dyDescent="0.25">
      <c r="A6" s="13" t="s">
        <v>30</v>
      </c>
      <c r="B6" s="14" t="s">
        <v>66</v>
      </c>
      <c r="C6" s="15">
        <v>45171</v>
      </c>
      <c r="D6" s="16" t="s">
        <v>63</v>
      </c>
      <c r="E6" s="17">
        <v>184</v>
      </c>
      <c r="F6" s="17">
        <v>189</v>
      </c>
      <c r="G6" s="17">
        <v>182</v>
      </c>
      <c r="H6" s="17">
        <v>181</v>
      </c>
      <c r="I6" s="17">
        <v>179</v>
      </c>
      <c r="J6" s="17">
        <v>182</v>
      </c>
      <c r="K6" s="20">
        <v>6</v>
      </c>
      <c r="L6" s="20">
        <v>1097</v>
      </c>
      <c r="M6" s="21">
        <v>182.83333333333334</v>
      </c>
      <c r="N6" s="22">
        <v>8</v>
      </c>
      <c r="O6" s="23">
        <v>190.83333333333334</v>
      </c>
    </row>
    <row r="8" spans="1:17" x14ac:dyDescent="0.25">
      <c r="K8" s="8">
        <f>SUM(K2:K7)</f>
        <v>26</v>
      </c>
      <c r="L8" s="8">
        <f>SUM(L2:L7)</f>
        <v>4749</v>
      </c>
      <c r="M8" s="7">
        <f>SUM(L8/K8)</f>
        <v>182.65384615384616</v>
      </c>
      <c r="N8" s="8">
        <f>SUM(N2:N7)</f>
        <v>38</v>
      </c>
      <c r="O8" s="11">
        <f>SUM(M8+N8)</f>
        <v>220.65384615384616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6" name="Range1_1_33"/>
  </protectedRanges>
  <hyperlinks>
    <hyperlink ref="Q1" location="'National Youth'!A1" display="Back to Ranking" xr:uid="{0B98131F-3B21-48C1-9433-840CEAD169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3198A3-8EDB-4E11-9B6B-5EEB452A97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A162E-7FC0-4BBD-A462-F658C3DDF4DE}">
  <dimension ref="A1:Q4"/>
  <sheetViews>
    <sheetView workbookViewId="0"/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50" t="s">
        <v>32</v>
      </c>
      <c r="B2" s="14" t="s">
        <v>93</v>
      </c>
      <c r="C2" s="15">
        <v>45143</v>
      </c>
      <c r="D2" s="16" t="s">
        <v>60</v>
      </c>
      <c r="E2" s="17">
        <v>189</v>
      </c>
      <c r="F2" s="17">
        <v>192</v>
      </c>
      <c r="G2" s="17">
        <v>182</v>
      </c>
      <c r="H2" s="17">
        <v>188</v>
      </c>
      <c r="I2" s="17"/>
      <c r="J2" s="17"/>
      <c r="K2" s="20">
        <v>4</v>
      </c>
      <c r="L2" s="20">
        <v>751</v>
      </c>
      <c r="M2" s="21">
        <v>187.75</v>
      </c>
      <c r="N2" s="22">
        <v>5</v>
      </c>
      <c r="O2" s="23">
        <v>192.75</v>
      </c>
    </row>
    <row r="4" spans="1:17" x14ac:dyDescent="0.25">
      <c r="K4" s="8">
        <f>SUM(K2:K3)</f>
        <v>4</v>
      </c>
      <c r="L4" s="8">
        <f>SUM(L2:L3)</f>
        <v>751</v>
      </c>
      <c r="M4" s="7">
        <f>SUM(L4/K4)</f>
        <v>187.75</v>
      </c>
      <c r="N4" s="8">
        <f>SUM(N2:N3)</f>
        <v>5</v>
      </c>
      <c r="O4" s="11">
        <f>SUM(M4+N4)</f>
        <v>192.75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8_2"/>
    <protectedRange algorithmName="SHA-512" hashValue="ON39YdpmFHfN9f47KpiRvqrKx0V9+erV1CNkpWzYhW/Qyc6aT8rEyCrvauWSYGZK2ia3o7vd3akF07acHAFpOA==" saltValue="yVW9XmDwTqEnmpSGai0KYg==" spinCount="100000" sqref="D2" name="Range1_1_1_2_5_2"/>
    <protectedRange algorithmName="SHA-512" hashValue="ON39YdpmFHfN9f47KpiRvqrKx0V9+erV1CNkpWzYhW/Qyc6aT8rEyCrvauWSYGZK2ia3o7vd3akF07acHAFpOA==" saltValue="yVW9XmDwTqEnmpSGai0KYg==" spinCount="100000" sqref="E2:J2" name="Range1_4_3_2"/>
  </protectedRanges>
  <conditionalFormatting sqref="I2">
    <cfRule type="top10" dxfId="35" priority="3" rank="1"/>
  </conditionalFormatting>
  <conditionalFormatting sqref="J2">
    <cfRule type="top10" dxfId="34" priority="1" rank="1"/>
  </conditionalFormatting>
  <hyperlinks>
    <hyperlink ref="Q1" location="'National Youth'!A1" display="Back to Ranking" xr:uid="{A06A6F46-1D5F-4F66-932A-0052F775C9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35AC87-9785-42A4-99E3-2BB85CE57E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sheetPr codeName="Sheet2"/>
  <dimension ref="A1:Q3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32</v>
      </c>
      <c r="B2" s="14" t="s">
        <v>27</v>
      </c>
      <c r="C2" s="15">
        <v>44975</v>
      </c>
      <c r="D2" s="16" t="s">
        <v>23</v>
      </c>
      <c r="E2" s="17">
        <v>195</v>
      </c>
      <c r="F2" s="17">
        <v>190</v>
      </c>
      <c r="G2" s="17">
        <v>190</v>
      </c>
      <c r="H2" s="17">
        <v>187</v>
      </c>
      <c r="I2" s="17"/>
      <c r="J2" s="17"/>
      <c r="K2" s="20">
        <v>4</v>
      </c>
      <c r="L2" s="20">
        <v>762</v>
      </c>
      <c r="M2" s="21">
        <v>190.5</v>
      </c>
      <c r="N2" s="22">
        <v>5</v>
      </c>
      <c r="O2" s="23">
        <v>195.5</v>
      </c>
    </row>
    <row r="3" spans="1:17" x14ac:dyDescent="0.25">
      <c r="A3" s="13" t="s">
        <v>32</v>
      </c>
      <c r="B3" s="14" t="s">
        <v>27</v>
      </c>
      <c r="C3" s="15">
        <v>44976</v>
      </c>
      <c r="D3" s="16" t="s">
        <v>24</v>
      </c>
      <c r="E3" s="17">
        <v>193</v>
      </c>
      <c r="F3" s="17">
        <v>189</v>
      </c>
      <c r="G3" s="17">
        <v>189</v>
      </c>
      <c r="H3" s="17">
        <v>191</v>
      </c>
      <c r="I3" s="17"/>
      <c r="J3" s="17"/>
      <c r="K3" s="20">
        <v>4</v>
      </c>
      <c r="L3" s="20">
        <v>762</v>
      </c>
      <c r="M3" s="21">
        <v>190.5</v>
      </c>
      <c r="N3" s="22">
        <v>5</v>
      </c>
      <c r="O3" s="23">
        <v>195.5</v>
      </c>
    </row>
    <row r="4" spans="1:17" x14ac:dyDescent="0.25">
      <c r="A4" s="13" t="s">
        <v>32</v>
      </c>
      <c r="B4" s="14" t="s">
        <v>27</v>
      </c>
      <c r="C4" s="15">
        <v>45003</v>
      </c>
      <c r="D4" s="16" t="s">
        <v>23</v>
      </c>
      <c r="E4" s="17">
        <v>187</v>
      </c>
      <c r="F4" s="17">
        <v>190</v>
      </c>
      <c r="G4" s="17">
        <v>189</v>
      </c>
      <c r="H4" s="17">
        <v>194</v>
      </c>
      <c r="I4" s="17"/>
      <c r="J4" s="17"/>
      <c r="K4" s="20">
        <v>4</v>
      </c>
      <c r="L4" s="20">
        <v>760</v>
      </c>
      <c r="M4" s="21">
        <v>190</v>
      </c>
      <c r="N4" s="22">
        <v>5</v>
      </c>
      <c r="O4" s="23">
        <v>195</v>
      </c>
    </row>
    <row r="5" spans="1:17" x14ac:dyDescent="0.25">
      <c r="A5" s="13" t="s">
        <v>32</v>
      </c>
      <c r="B5" s="14" t="s">
        <v>27</v>
      </c>
      <c r="C5" s="15">
        <v>44989</v>
      </c>
      <c r="D5" s="16" t="s">
        <v>29</v>
      </c>
      <c r="E5" s="17">
        <v>197</v>
      </c>
      <c r="F5" s="17">
        <v>193</v>
      </c>
      <c r="G5" s="17">
        <v>193</v>
      </c>
      <c r="H5" s="17">
        <v>197</v>
      </c>
      <c r="I5" s="17"/>
      <c r="J5" s="17"/>
      <c r="K5" s="20">
        <v>4</v>
      </c>
      <c r="L5" s="20">
        <v>780</v>
      </c>
      <c r="M5" s="21">
        <v>195</v>
      </c>
      <c r="N5" s="22">
        <v>6</v>
      </c>
      <c r="O5" s="23">
        <v>201</v>
      </c>
    </row>
    <row r="6" spans="1:17" x14ac:dyDescent="0.25">
      <c r="A6" s="13" t="s">
        <v>39</v>
      </c>
      <c r="B6" s="14" t="s">
        <v>27</v>
      </c>
      <c r="C6" s="15">
        <v>45027</v>
      </c>
      <c r="D6" s="16" t="s">
        <v>23</v>
      </c>
      <c r="E6" s="17">
        <v>198</v>
      </c>
      <c r="F6" s="17">
        <v>193</v>
      </c>
      <c r="G6" s="17">
        <v>194</v>
      </c>
      <c r="H6" s="17"/>
      <c r="I6" s="17"/>
      <c r="J6" s="17"/>
      <c r="K6" s="20">
        <v>3</v>
      </c>
      <c r="L6" s="20">
        <v>585</v>
      </c>
      <c r="M6" s="21">
        <v>195</v>
      </c>
      <c r="N6" s="22">
        <v>5</v>
      </c>
      <c r="O6" s="23">
        <v>200</v>
      </c>
    </row>
    <row r="7" spans="1:17" x14ac:dyDescent="0.25">
      <c r="A7" s="13" t="s">
        <v>32</v>
      </c>
      <c r="B7" s="14" t="s">
        <v>27</v>
      </c>
      <c r="C7" s="15">
        <v>45027</v>
      </c>
      <c r="D7" s="16" t="s">
        <v>23</v>
      </c>
      <c r="E7" s="17">
        <v>198</v>
      </c>
      <c r="F7" s="17">
        <v>193</v>
      </c>
      <c r="G7" s="17">
        <v>194</v>
      </c>
      <c r="H7" s="17"/>
      <c r="I7" s="17"/>
      <c r="J7" s="17"/>
      <c r="K7" s="20">
        <v>3</v>
      </c>
      <c r="L7" s="20">
        <v>585</v>
      </c>
      <c r="M7" s="21">
        <v>195</v>
      </c>
      <c r="N7" s="22">
        <v>5</v>
      </c>
      <c r="O7" s="23">
        <v>200</v>
      </c>
    </row>
    <row r="8" spans="1:17" x14ac:dyDescent="0.25">
      <c r="A8" s="13" t="s">
        <v>32</v>
      </c>
      <c r="B8" s="14" t="s">
        <v>27</v>
      </c>
      <c r="C8" s="15">
        <v>45032</v>
      </c>
      <c r="D8" s="16" t="s">
        <v>24</v>
      </c>
      <c r="E8" s="17">
        <v>196</v>
      </c>
      <c r="F8" s="17">
        <v>194</v>
      </c>
      <c r="G8" s="17">
        <v>198</v>
      </c>
      <c r="H8" s="17">
        <v>195</v>
      </c>
      <c r="I8" s="17"/>
      <c r="J8" s="17"/>
      <c r="K8" s="20">
        <v>4</v>
      </c>
      <c r="L8" s="20">
        <v>783</v>
      </c>
      <c r="M8" s="21">
        <v>195.75</v>
      </c>
      <c r="N8" s="22">
        <v>5</v>
      </c>
      <c r="O8" s="23">
        <v>200.75</v>
      </c>
    </row>
    <row r="9" spans="1:17" x14ac:dyDescent="0.25">
      <c r="A9" s="13" t="s">
        <v>32</v>
      </c>
      <c r="B9" s="14" t="s">
        <v>27</v>
      </c>
      <c r="C9" s="15">
        <v>45041</v>
      </c>
      <c r="D9" s="16" t="s">
        <v>24</v>
      </c>
      <c r="E9" s="17">
        <v>191</v>
      </c>
      <c r="F9" s="17">
        <v>193</v>
      </c>
      <c r="G9" s="17">
        <v>191</v>
      </c>
      <c r="H9" s="17"/>
      <c r="I9" s="17"/>
      <c r="J9" s="17"/>
      <c r="K9" s="20">
        <v>3</v>
      </c>
      <c r="L9" s="20">
        <v>575</v>
      </c>
      <c r="M9" s="21">
        <v>191.66666666666666</v>
      </c>
      <c r="N9" s="22">
        <v>5</v>
      </c>
      <c r="O9" s="23">
        <v>196.66666666666666</v>
      </c>
    </row>
    <row r="10" spans="1:17" x14ac:dyDescent="0.25">
      <c r="A10" s="61" t="s">
        <v>32</v>
      </c>
      <c r="B10" s="62" t="s">
        <v>27</v>
      </c>
      <c r="C10" s="63">
        <v>45055</v>
      </c>
      <c r="D10" s="64" t="s">
        <v>23</v>
      </c>
      <c r="E10" s="17">
        <v>196</v>
      </c>
      <c r="F10" s="17">
        <v>197</v>
      </c>
      <c r="G10" s="17">
        <v>198</v>
      </c>
      <c r="H10" s="17"/>
      <c r="I10" s="17"/>
      <c r="J10" s="17"/>
      <c r="K10" s="65">
        <v>3</v>
      </c>
      <c r="L10" s="65">
        <v>591</v>
      </c>
      <c r="M10" s="66">
        <v>197</v>
      </c>
      <c r="N10" s="67">
        <v>5</v>
      </c>
      <c r="O10" s="68">
        <v>202</v>
      </c>
    </row>
    <row r="11" spans="1:17" x14ac:dyDescent="0.25">
      <c r="A11" s="13" t="s">
        <v>32</v>
      </c>
      <c r="B11" s="14" t="s">
        <v>27</v>
      </c>
      <c r="C11" s="15">
        <v>45066</v>
      </c>
      <c r="D11" s="16" t="s">
        <v>23</v>
      </c>
      <c r="E11" s="17">
        <v>195</v>
      </c>
      <c r="F11" s="17">
        <v>194</v>
      </c>
      <c r="G11" s="17">
        <v>186</v>
      </c>
      <c r="H11" s="17">
        <v>198</v>
      </c>
      <c r="I11" s="17"/>
      <c r="J11" s="17"/>
      <c r="K11" s="20">
        <v>4</v>
      </c>
      <c r="L11" s="20">
        <v>773</v>
      </c>
      <c r="M11" s="21">
        <v>193.25</v>
      </c>
      <c r="N11" s="22">
        <v>5</v>
      </c>
      <c r="O11" s="23">
        <v>198.25</v>
      </c>
    </row>
    <row r="12" spans="1:17" x14ac:dyDescent="0.25">
      <c r="A12" s="13" t="s">
        <v>32</v>
      </c>
      <c r="B12" s="14" t="s">
        <v>27</v>
      </c>
      <c r="C12" s="15">
        <v>45080</v>
      </c>
      <c r="D12" s="16" t="s">
        <v>29</v>
      </c>
      <c r="E12" s="17">
        <v>198</v>
      </c>
      <c r="F12" s="17">
        <v>197</v>
      </c>
      <c r="G12" s="17">
        <v>194</v>
      </c>
      <c r="H12" s="17">
        <v>195</v>
      </c>
      <c r="I12" s="17">
        <v>198</v>
      </c>
      <c r="J12" s="17">
        <v>195</v>
      </c>
      <c r="K12" s="20">
        <v>6</v>
      </c>
      <c r="L12" s="20">
        <v>1177</v>
      </c>
      <c r="M12" s="21">
        <v>196.16666666666666</v>
      </c>
      <c r="N12" s="22">
        <v>34</v>
      </c>
      <c r="O12" s="23">
        <v>230.16666666666666</v>
      </c>
    </row>
    <row r="13" spans="1:17" x14ac:dyDescent="0.25">
      <c r="A13" s="13" t="s">
        <v>32</v>
      </c>
      <c r="B13" s="62" t="s">
        <v>27</v>
      </c>
      <c r="C13" s="63">
        <v>45094</v>
      </c>
      <c r="D13" s="64" t="s">
        <v>23</v>
      </c>
      <c r="E13" s="17">
        <v>197</v>
      </c>
      <c r="F13" s="17">
        <v>199</v>
      </c>
      <c r="G13" s="17">
        <v>199</v>
      </c>
      <c r="H13" s="17">
        <v>197</v>
      </c>
      <c r="I13" s="17">
        <v>197</v>
      </c>
      <c r="J13" s="80">
        <v>200</v>
      </c>
      <c r="K13" s="65">
        <v>6</v>
      </c>
      <c r="L13" s="65">
        <v>1189</v>
      </c>
      <c r="M13" s="66">
        <v>198.16666666666666</v>
      </c>
      <c r="N13" s="67">
        <v>10</v>
      </c>
      <c r="O13" s="68">
        <v>208.16666666666666</v>
      </c>
    </row>
    <row r="14" spans="1:17" x14ac:dyDescent="0.25">
      <c r="A14" s="13" t="s">
        <v>32</v>
      </c>
      <c r="B14" s="62" t="s">
        <v>27</v>
      </c>
      <c r="C14" s="63">
        <v>45095</v>
      </c>
      <c r="D14" s="64" t="s">
        <v>24</v>
      </c>
      <c r="E14" s="17">
        <v>198</v>
      </c>
      <c r="F14" s="80">
        <v>200</v>
      </c>
      <c r="G14" s="17">
        <v>197</v>
      </c>
      <c r="H14" s="17">
        <v>199</v>
      </c>
      <c r="I14" s="17"/>
      <c r="J14" s="17"/>
      <c r="K14" s="65">
        <v>4</v>
      </c>
      <c r="L14" s="65">
        <v>794</v>
      </c>
      <c r="M14" s="66">
        <v>198.5</v>
      </c>
      <c r="N14" s="67">
        <v>5</v>
      </c>
      <c r="O14" s="68">
        <v>203.5</v>
      </c>
    </row>
    <row r="15" spans="1:17" x14ac:dyDescent="0.25">
      <c r="A15" s="13" t="s">
        <v>32</v>
      </c>
      <c r="B15" s="14" t="s">
        <v>27</v>
      </c>
      <c r="C15" s="15">
        <v>45122</v>
      </c>
      <c r="D15" s="16" t="s">
        <v>23</v>
      </c>
      <c r="E15" s="17">
        <v>193</v>
      </c>
      <c r="F15" s="17">
        <v>198</v>
      </c>
      <c r="G15" s="17">
        <v>198</v>
      </c>
      <c r="H15" s="17">
        <v>196</v>
      </c>
      <c r="I15" s="17">
        <v>198</v>
      </c>
      <c r="J15" s="17">
        <v>196</v>
      </c>
      <c r="K15" s="20">
        <v>6</v>
      </c>
      <c r="L15" s="20">
        <v>1179</v>
      </c>
      <c r="M15" s="21">
        <v>196.5</v>
      </c>
      <c r="N15" s="22">
        <v>10</v>
      </c>
      <c r="O15" s="23">
        <v>206.5</v>
      </c>
    </row>
    <row r="16" spans="1:17" x14ac:dyDescent="0.25">
      <c r="A16" s="13" t="s">
        <v>32</v>
      </c>
      <c r="B16" s="14" t="s">
        <v>27</v>
      </c>
      <c r="C16" s="15">
        <v>45143</v>
      </c>
      <c r="D16" s="16" t="s">
        <v>29</v>
      </c>
      <c r="E16" s="17">
        <v>198</v>
      </c>
      <c r="F16" s="17">
        <v>199</v>
      </c>
      <c r="G16" s="17">
        <v>197</v>
      </c>
      <c r="H16" s="17">
        <v>196</v>
      </c>
      <c r="I16" s="80">
        <v>200</v>
      </c>
      <c r="J16" s="17">
        <v>198</v>
      </c>
      <c r="K16" s="20">
        <v>6</v>
      </c>
      <c r="L16" s="20">
        <v>1188</v>
      </c>
      <c r="M16" s="21">
        <v>198</v>
      </c>
      <c r="N16" s="22">
        <v>30</v>
      </c>
      <c r="O16" s="23">
        <v>228</v>
      </c>
    </row>
    <row r="17" spans="1:15" x14ac:dyDescent="0.25">
      <c r="A17" s="13" t="s">
        <v>32</v>
      </c>
      <c r="B17" s="14" t="s">
        <v>27</v>
      </c>
      <c r="C17" s="15">
        <v>45158</v>
      </c>
      <c r="D17" s="16" t="s">
        <v>24</v>
      </c>
      <c r="E17" s="17">
        <v>190</v>
      </c>
      <c r="F17" s="17">
        <v>197</v>
      </c>
      <c r="G17" s="17">
        <v>198</v>
      </c>
      <c r="H17" s="17">
        <v>195</v>
      </c>
      <c r="I17" s="17">
        <v>194</v>
      </c>
      <c r="J17" s="17">
        <v>197</v>
      </c>
      <c r="K17" s="20">
        <v>6</v>
      </c>
      <c r="L17" s="20">
        <v>1171</v>
      </c>
      <c r="M17" s="21">
        <v>195.16666666666666</v>
      </c>
      <c r="N17" s="22">
        <v>10</v>
      </c>
      <c r="O17" s="23">
        <v>205.16666666666666</v>
      </c>
    </row>
    <row r="18" spans="1:15" x14ac:dyDescent="0.25">
      <c r="A18" s="13" t="s">
        <v>32</v>
      </c>
      <c r="B18" s="14" t="s">
        <v>25</v>
      </c>
      <c r="C18" s="15">
        <v>45206</v>
      </c>
      <c r="D18" s="16" t="s">
        <v>29</v>
      </c>
      <c r="E18" s="17">
        <v>190</v>
      </c>
      <c r="F18" s="17">
        <v>189</v>
      </c>
      <c r="G18" s="17">
        <v>195</v>
      </c>
      <c r="H18" s="17">
        <v>191</v>
      </c>
      <c r="I18" s="17"/>
      <c r="J18" s="17"/>
      <c r="K18" s="20">
        <v>4</v>
      </c>
      <c r="L18" s="20">
        <v>765</v>
      </c>
      <c r="M18" s="21">
        <v>191.25</v>
      </c>
      <c r="N18" s="22">
        <v>6</v>
      </c>
      <c r="O18" s="23">
        <v>197.25</v>
      </c>
    </row>
    <row r="19" spans="1:15" x14ac:dyDescent="0.25">
      <c r="A19" s="26"/>
      <c r="B19" s="31"/>
      <c r="C19" s="32"/>
      <c r="D19" s="33"/>
      <c r="E19" s="34"/>
      <c r="F19" s="34"/>
      <c r="G19" s="34"/>
      <c r="H19" s="34"/>
      <c r="I19" s="34"/>
      <c r="J19" s="34"/>
      <c r="K19" s="35"/>
      <c r="L19" s="35"/>
      <c r="M19" s="36"/>
      <c r="N19" s="37"/>
      <c r="O19" s="38"/>
    </row>
    <row r="20" spans="1:15" x14ac:dyDescent="0.25">
      <c r="K20" s="8">
        <f>SUM(K2:K19)</f>
        <v>74</v>
      </c>
      <c r="L20" s="8">
        <f>SUM(L2:L19)</f>
        <v>14419</v>
      </c>
      <c r="M20" s="7">
        <f>SUM(L20/K20)</f>
        <v>194.85135135135135</v>
      </c>
      <c r="N20" s="8">
        <f>SUM(N2:N19)</f>
        <v>156</v>
      </c>
      <c r="O20" s="11">
        <f>SUM(M20+N20)</f>
        <v>350.85135135135135</v>
      </c>
    </row>
    <row r="27" spans="1:15" ht="30" x14ac:dyDescent="0.25">
      <c r="A27" s="1" t="s">
        <v>1</v>
      </c>
      <c r="B27" s="2" t="s">
        <v>2</v>
      </c>
      <c r="C27" s="2" t="s">
        <v>3</v>
      </c>
      <c r="D27" s="3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4" t="s">
        <v>9</v>
      </c>
      <c r="J27" s="4" t="s">
        <v>10</v>
      </c>
      <c r="K27" s="4" t="s">
        <v>11</v>
      </c>
      <c r="L27" s="3" t="s">
        <v>12</v>
      </c>
      <c r="M27" s="5" t="s">
        <v>13</v>
      </c>
      <c r="N27" s="2" t="s">
        <v>14</v>
      </c>
      <c r="O27" s="6" t="s">
        <v>15</v>
      </c>
    </row>
    <row r="28" spans="1:15" x14ac:dyDescent="0.25">
      <c r="A28" s="13" t="s">
        <v>38</v>
      </c>
      <c r="B28" s="14" t="s">
        <v>27</v>
      </c>
      <c r="C28" s="15">
        <v>45004</v>
      </c>
      <c r="D28" s="16" t="s">
        <v>24</v>
      </c>
      <c r="E28" s="17">
        <v>192</v>
      </c>
      <c r="F28" s="17">
        <v>191</v>
      </c>
      <c r="G28" s="17">
        <v>193</v>
      </c>
      <c r="H28" s="17">
        <v>190</v>
      </c>
      <c r="I28" s="17"/>
      <c r="J28" s="17"/>
      <c r="K28" s="20">
        <v>4</v>
      </c>
      <c r="L28" s="20">
        <v>766</v>
      </c>
      <c r="M28" s="21">
        <v>191.5</v>
      </c>
      <c r="N28" s="22">
        <v>5</v>
      </c>
      <c r="O28" s="23">
        <v>196.5</v>
      </c>
    </row>
    <row r="29" spans="1:15" x14ac:dyDescent="0.25">
      <c r="A29" s="26"/>
      <c r="B29" s="31"/>
      <c r="C29" s="32"/>
      <c r="D29" s="33"/>
      <c r="E29" s="34"/>
      <c r="F29" s="34"/>
      <c r="G29" s="34"/>
      <c r="H29" s="34"/>
      <c r="I29" s="34"/>
      <c r="J29" s="34"/>
      <c r="K29" s="35"/>
      <c r="L29" s="35"/>
      <c r="M29" s="36"/>
      <c r="N29" s="37"/>
      <c r="O29" s="38"/>
    </row>
    <row r="30" spans="1:15" x14ac:dyDescent="0.25">
      <c r="K30" s="8">
        <f>SUM(K28:K29)</f>
        <v>4</v>
      </c>
      <c r="L30" s="8">
        <f>SUM(L28:L29)</f>
        <v>766</v>
      </c>
      <c r="M30" s="7">
        <f>SUM(L30/K30)</f>
        <v>191.5</v>
      </c>
      <c r="N30" s="8">
        <f>SUM(N28:N29)</f>
        <v>5</v>
      </c>
      <c r="O30" s="11">
        <f>SUM(M30+N30)</f>
        <v>196.5</v>
      </c>
    </row>
  </sheetData>
  <protectedRanges>
    <protectedRange algorithmName="SHA-512" hashValue="ON39YdpmFHfN9f47KpiRvqrKx0V9+erV1CNkpWzYhW/Qyc6aT8rEyCrvauWSYGZK2ia3o7vd3akF07acHAFpOA==" saltValue="yVW9XmDwTqEnmpSGai0KYg==" spinCount="100000" sqref="B1 B27" name="Range1_2"/>
    <protectedRange algorithmName="SHA-512" hashValue="ON39YdpmFHfN9f47KpiRvqrKx0V9+erV1CNkpWzYhW/Qyc6aT8rEyCrvauWSYGZK2ia3o7vd3akF07acHAFpOA==" saltValue="yVW9XmDwTqEnmpSGai0KYg==" spinCount="100000" sqref="B19:C19 E19:J19 B29:C29 E29:J29" name="Range1_84_1"/>
    <protectedRange algorithmName="SHA-512" hashValue="ON39YdpmFHfN9f47KpiRvqrKx0V9+erV1CNkpWzYhW/Qyc6aT8rEyCrvauWSYGZK2ia3o7vd3akF07acHAFpOA==" saltValue="yVW9XmDwTqEnmpSGai0KYg==" spinCount="100000" sqref="D19 D29" name="Range1_1_75_1"/>
    <protectedRange sqref="B6:C8" name="Range1_2_1_1"/>
    <protectedRange sqref="D6:D8" name="Range1_1_1_1_1"/>
    <protectedRange algorithmName="SHA-512" hashValue="ON39YdpmFHfN9f47KpiRvqrKx0V9+erV1CNkpWzYhW/Qyc6aT8rEyCrvauWSYGZK2ia3o7vd3akF07acHAFpOA==" saltValue="yVW9XmDwTqEnmpSGai0KYg==" spinCount="100000" sqref="B12:C12" name="Range1_1_2_2_1_1"/>
    <protectedRange algorithmName="SHA-512" hashValue="ON39YdpmFHfN9f47KpiRvqrKx0V9+erV1CNkpWzYhW/Qyc6aT8rEyCrvauWSYGZK2ia3o7vd3akF07acHAFpOA==" saltValue="yVW9XmDwTqEnmpSGai0KYg==" spinCount="100000" sqref="D12" name="Range1_1_1_2_1_1_1"/>
    <protectedRange algorithmName="SHA-512" hashValue="ON39YdpmFHfN9f47KpiRvqrKx0V9+erV1CNkpWzYhW/Qyc6aT8rEyCrvauWSYGZK2ia3o7vd3akF07acHAFpOA==" saltValue="yVW9XmDwTqEnmpSGai0KYg==" spinCount="100000" sqref="E12:J12" name="Range1_4_2_1_1"/>
    <protectedRange algorithmName="SHA-512" hashValue="ON39YdpmFHfN9f47KpiRvqrKx0V9+erV1CNkpWzYhW/Qyc6aT8rEyCrvauWSYGZK2ia3o7vd3akF07acHAFpOA==" saltValue="yVW9XmDwTqEnmpSGai0KYg==" spinCount="100000" sqref="B16:C16" name="Range1_1_2_2_1_1_1"/>
    <protectedRange algorithmName="SHA-512" hashValue="ON39YdpmFHfN9f47KpiRvqrKx0V9+erV1CNkpWzYhW/Qyc6aT8rEyCrvauWSYGZK2ia3o7vd3akF07acHAFpOA==" saltValue="yVW9XmDwTqEnmpSGai0KYg==" spinCount="100000" sqref="D16" name="Range1_1_1_2_1_1_1_1"/>
    <protectedRange algorithmName="SHA-512" hashValue="ON39YdpmFHfN9f47KpiRvqrKx0V9+erV1CNkpWzYhW/Qyc6aT8rEyCrvauWSYGZK2ia3o7vd3akF07acHAFpOA==" saltValue="yVW9XmDwTqEnmpSGai0KYg==" spinCount="100000" sqref="E16:J16" name="Range1_4_2_1_1_1"/>
    <protectedRange algorithmName="SHA-512" hashValue="ON39YdpmFHfN9f47KpiRvqrKx0V9+erV1CNkpWzYhW/Qyc6aT8rEyCrvauWSYGZK2ia3o7vd3akF07acHAFpOA==" saltValue="yVW9XmDwTqEnmpSGai0KYg==" spinCount="100000" sqref="E18:J18" name="Range1_11"/>
    <protectedRange algorithmName="SHA-512" hashValue="ON39YdpmFHfN9f47KpiRvqrKx0V9+erV1CNkpWzYhW/Qyc6aT8rEyCrvauWSYGZK2ia3o7vd3akF07acHAFpOA==" saltValue="yVW9XmDwTqEnmpSGai0KYg==" spinCount="100000" sqref="B18:C18" name="Range1_1_2_2"/>
    <protectedRange algorithmName="SHA-512" hashValue="ON39YdpmFHfN9f47KpiRvqrKx0V9+erV1CNkpWzYhW/Qyc6aT8rEyCrvauWSYGZK2ia3o7vd3akF07acHAFpOA==" saltValue="yVW9XmDwTqEnmpSGai0KYg==" spinCount="100000" sqref="D18" name="Range1_1_1_2_1"/>
  </protectedRanges>
  <conditionalFormatting sqref="E19">
    <cfRule type="top10" dxfId="33" priority="115" rank="1"/>
  </conditionalFormatting>
  <conditionalFormatting sqref="E29">
    <cfRule type="top10" dxfId="32" priority="39" rank="1"/>
  </conditionalFormatting>
  <conditionalFormatting sqref="F19">
    <cfRule type="top10" dxfId="31" priority="113" rank="1"/>
  </conditionalFormatting>
  <conditionalFormatting sqref="F29">
    <cfRule type="top10" dxfId="30" priority="38" rank="1"/>
  </conditionalFormatting>
  <conditionalFormatting sqref="G19">
    <cfRule type="top10" dxfId="29" priority="111" rank="1"/>
  </conditionalFormatting>
  <conditionalFormatting sqref="G29">
    <cfRule type="top10" dxfId="28" priority="37" rank="1"/>
  </conditionalFormatting>
  <conditionalFormatting sqref="H19">
    <cfRule type="top10" dxfId="27" priority="107" rank="1"/>
  </conditionalFormatting>
  <conditionalFormatting sqref="H29">
    <cfRule type="top10" dxfId="26" priority="35" rank="1"/>
  </conditionalFormatting>
  <conditionalFormatting sqref="I19">
    <cfRule type="top10" dxfId="25" priority="105" rank="1"/>
  </conditionalFormatting>
  <conditionalFormatting sqref="I28">
    <cfRule type="top10" dxfId="24" priority="23" rank="1"/>
  </conditionalFormatting>
  <conditionalFormatting sqref="I29">
    <cfRule type="top10" dxfId="23" priority="34" rank="1"/>
  </conditionalFormatting>
  <conditionalFormatting sqref="I28:J28">
    <cfRule type="cellIs" dxfId="22" priority="21" operator="greaterThanOrEqual">
      <formula>200</formula>
    </cfRule>
  </conditionalFormatting>
  <conditionalFormatting sqref="J19">
    <cfRule type="top10" dxfId="21" priority="109" rank="1"/>
  </conditionalFormatting>
  <conditionalFormatting sqref="J28">
    <cfRule type="top10" dxfId="20" priority="22" rank="1"/>
  </conditionalFormatting>
  <conditionalFormatting sqref="J29">
    <cfRule type="top10" dxfId="19" priority="36" rank="1"/>
  </conditionalFormatting>
  <hyperlinks>
    <hyperlink ref="Q1" location="'National Youth'!A1" display="Back to Ranking" xr:uid="{2CCA8A7E-1764-44C8-90DC-5FC1F5D12F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 B27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8B84-9559-433B-B4E3-BB1C989F78B4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48" t="s">
        <v>30</v>
      </c>
      <c r="B2" s="14" t="s">
        <v>94</v>
      </c>
      <c r="C2" s="15">
        <v>45143</v>
      </c>
      <c r="D2" s="16" t="s">
        <v>60</v>
      </c>
      <c r="E2" s="17">
        <v>192</v>
      </c>
      <c r="F2" s="17">
        <v>193</v>
      </c>
      <c r="G2" s="17">
        <v>194</v>
      </c>
      <c r="H2" s="17">
        <v>194</v>
      </c>
      <c r="I2" s="17"/>
      <c r="J2" s="17"/>
      <c r="K2" s="20">
        <v>4</v>
      </c>
      <c r="L2" s="20">
        <v>773</v>
      </c>
      <c r="M2" s="21">
        <v>193.25</v>
      </c>
      <c r="N2" s="22">
        <v>13</v>
      </c>
      <c r="O2" s="23">
        <v>206.25</v>
      </c>
    </row>
    <row r="4" spans="1:17" x14ac:dyDescent="0.25">
      <c r="K4" s="8">
        <f>SUM(K2:K3)</f>
        <v>4</v>
      </c>
      <c r="L4" s="8">
        <f>SUM(L2:L3)</f>
        <v>773</v>
      </c>
      <c r="M4" s="7">
        <f>SUM(L4/K4)</f>
        <v>193.25</v>
      </c>
      <c r="N4" s="8">
        <f>SUM(N2:N3)</f>
        <v>13</v>
      </c>
      <c r="O4" s="11">
        <f>SUM(M4+N4)</f>
        <v>206.25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8"/>
    <protectedRange algorithmName="SHA-512" hashValue="ON39YdpmFHfN9f47KpiRvqrKx0V9+erV1CNkpWzYhW/Qyc6aT8rEyCrvauWSYGZK2ia3o7vd3akF07acHAFpOA==" saltValue="yVW9XmDwTqEnmpSGai0KYg==" spinCount="100000" sqref="D2" name="Range1_1_1_2_5"/>
    <protectedRange algorithmName="SHA-512" hashValue="ON39YdpmFHfN9f47KpiRvqrKx0V9+erV1CNkpWzYhW/Qyc6aT8rEyCrvauWSYGZK2ia3o7vd3akF07acHAFpOA==" saltValue="yVW9XmDwTqEnmpSGai0KYg==" spinCount="100000" sqref="E2:J2" name="Range1_4_3"/>
  </protectedRanges>
  <conditionalFormatting sqref="I2">
    <cfRule type="top10" dxfId="18" priority="3" rank="1"/>
  </conditionalFormatting>
  <conditionalFormatting sqref="J2">
    <cfRule type="top10" dxfId="17" priority="1" rank="1"/>
  </conditionalFormatting>
  <hyperlinks>
    <hyperlink ref="Q1" location="'National Youth'!A1" display="Back to Ranking" xr:uid="{767E35EC-DCFB-49D3-9CEF-6FAFE63170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6AFCA9-BC90-4382-A38C-96F93F8B60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012D2-7A49-4BA1-B56F-58B7A33DE84B}">
  <dimension ref="A1:Q1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30</v>
      </c>
      <c r="B2" s="14" t="s">
        <v>35</v>
      </c>
      <c r="C2" s="15">
        <v>45010</v>
      </c>
      <c r="D2" s="16" t="s">
        <v>34</v>
      </c>
      <c r="E2" s="17">
        <v>181</v>
      </c>
      <c r="F2" s="17">
        <v>177</v>
      </c>
      <c r="G2" s="17">
        <v>177</v>
      </c>
      <c r="H2" s="17">
        <v>184</v>
      </c>
      <c r="I2" s="17"/>
      <c r="J2" s="17"/>
      <c r="K2" s="20">
        <v>4</v>
      </c>
      <c r="L2" s="20">
        <v>719</v>
      </c>
      <c r="M2" s="46">
        <v>179.75</v>
      </c>
      <c r="N2" s="22">
        <v>5</v>
      </c>
      <c r="O2" s="47">
        <v>184.75</v>
      </c>
    </row>
    <row r="3" spans="1:17" x14ac:dyDescent="0.25">
      <c r="A3" s="48" t="s">
        <v>30</v>
      </c>
      <c r="B3" s="48" t="s">
        <v>35</v>
      </c>
      <c r="C3" s="15">
        <v>45011</v>
      </c>
      <c r="D3" s="48" t="s">
        <v>34</v>
      </c>
      <c r="E3" s="48">
        <v>182</v>
      </c>
      <c r="F3" s="48">
        <v>187</v>
      </c>
      <c r="G3" s="48">
        <v>187</v>
      </c>
      <c r="H3" s="48">
        <v>188</v>
      </c>
      <c r="I3" s="48"/>
      <c r="J3" s="48"/>
      <c r="K3" s="48">
        <v>4</v>
      </c>
      <c r="L3" s="48">
        <v>744</v>
      </c>
      <c r="M3" s="49">
        <v>186</v>
      </c>
      <c r="N3" s="48">
        <v>13</v>
      </c>
      <c r="O3" s="49">
        <v>199</v>
      </c>
    </row>
    <row r="4" spans="1:17" x14ac:dyDescent="0.25">
      <c r="A4" s="13" t="s">
        <v>30</v>
      </c>
      <c r="B4" s="14" t="s">
        <v>35</v>
      </c>
      <c r="C4" s="15">
        <v>45038</v>
      </c>
      <c r="D4" s="16" t="s">
        <v>34</v>
      </c>
      <c r="E4" s="17">
        <v>187</v>
      </c>
      <c r="F4" s="17">
        <v>184</v>
      </c>
      <c r="G4" s="17">
        <v>187</v>
      </c>
      <c r="H4" s="17">
        <v>193</v>
      </c>
      <c r="I4" s="17"/>
      <c r="J4" s="17"/>
      <c r="K4" s="20">
        <v>4</v>
      </c>
      <c r="L4" s="20">
        <v>751</v>
      </c>
      <c r="M4" s="21">
        <v>187.75</v>
      </c>
      <c r="N4" s="22">
        <v>5</v>
      </c>
      <c r="O4" s="23">
        <v>192.75</v>
      </c>
    </row>
    <row r="5" spans="1:17" x14ac:dyDescent="0.25">
      <c r="A5" s="13" t="s">
        <v>30</v>
      </c>
      <c r="B5" s="14" t="s">
        <v>35</v>
      </c>
      <c r="C5" s="15">
        <v>45039</v>
      </c>
      <c r="D5" s="16" t="s">
        <v>34</v>
      </c>
      <c r="E5" s="17">
        <v>182</v>
      </c>
      <c r="F5" s="17">
        <v>190</v>
      </c>
      <c r="G5" s="17">
        <v>193</v>
      </c>
      <c r="H5" s="17">
        <v>186</v>
      </c>
      <c r="I5" s="17"/>
      <c r="J5" s="17"/>
      <c r="K5" s="20">
        <v>4</v>
      </c>
      <c r="L5" s="20">
        <v>751</v>
      </c>
      <c r="M5" s="21">
        <v>187.75</v>
      </c>
      <c r="N5" s="22">
        <v>13</v>
      </c>
      <c r="O5" s="23">
        <v>200.75</v>
      </c>
    </row>
    <row r="6" spans="1:17" x14ac:dyDescent="0.25">
      <c r="A6" s="13" t="s">
        <v>30</v>
      </c>
      <c r="B6" s="14" t="s">
        <v>35</v>
      </c>
      <c r="C6" s="15">
        <v>45066</v>
      </c>
      <c r="D6" s="16" t="s">
        <v>34</v>
      </c>
      <c r="E6" s="17">
        <v>191</v>
      </c>
      <c r="F6" s="17">
        <v>194</v>
      </c>
      <c r="G6" s="17">
        <v>193</v>
      </c>
      <c r="H6" s="17">
        <v>193</v>
      </c>
      <c r="I6" s="17"/>
      <c r="J6" s="17"/>
      <c r="K6" s="20">
        <v>4</v>
      </c>
      <c r="L6" s="20">
        <v>771</v>
      </c>
      <c r="M6" s="21">
        <v>192.75</v>
      </c>
      <c r="N6" s="22">
        <v>5</v>
      </c>
      <c r="O6" s="23">
        <v>197.75</v>
      </c>
    </row>
    <row r="7" spans="1:17" x14ac:dyDescent="0.25">
      <c r="A7" s="13" t="s">
        <v>30</v>
      </c>
      <c r="B7" s="62" t="s">
        <v>35</v>
      </c>
      <c r="C7" s="15">
        <v>45101</v>
      </c>
      <c r="D7" s="16" t="s">
        <v>34</v>
      </c>
      <c r="E7" s="17">
        <v>193</v>
      </c>
      <c r="F7" s="17">
        <v>194</v>
      </c>
      <c r="G7" s="17">
        <v>196</v>
      </c>
      <c r="H7" s="17">
        <v>194</v>
      </c>
      <c r="I7" s="17">
        <v>197</v>
      </c>
      <c r="J7" s="17">
        <v>194</v>
      </c>
      <c r="K7" s="20">
        <v>6</v>
      </c>
      <c r="L7" s="20">
        <v>1168</v>
      </c>
      <c r="M7" s="21">
        <v>194.66666666666666</v>
      </c>
      <c r="N7" s="22">
        <v>10</v>
      </c>
      <c r="O7" s="23">
        <v>204.66666666666666</v>
      </c>
    </row>
    <row r="8" spans="1:17" x14ac:dyDescent="0.25">
      <c r="A8" s="13" t="s">
        <v>30</v>
      </c>
      <c r="B8" s="62" t="s">
        <v>35</v>
      </c>
      <c r="C8" s="15">
        <v>45102</v>
      </c>
      <c r="D8" s="16" t="s">
        <v>34</v>
      </c>
      <c r="E8" s="17">
        <v>189</v>
      </c>
      <c r="F8" s="17">
        <v>187</v>
      </c>
      <c r="G8" s="17">
        <v>194</v>
      </c>
      <c r="H8" s="17">
        <v>189</v>
      </c>
      <c r="I8" s="17"/>
      <c r="J8" s="17"/>
      <c r="K8" s="20">
        <v>4</v>
      </c>
      <c r="L8" s="20">
        <v>759</v>
      </c>
      <c r="M8" s="21">
        <v>189.75</v>
      </c>
      <c r="N8" s="22">
        <v>5</v>
      </c>
      <c r="O8" s="23">
        <v>194.75</v>
      </c>
    </row>
    <row r="9" spans="1:17" x14ac:dyDescent="0.25">
      <c r="A9" s="13" t="s">
        <v>30</v>
      </c>
      <c r="B9" s="14" t="s">
        <v>35</v>
      </c>
      <c r="C9" s="15">
        <v>45129</v>
      </c>
      <c r="D9" s="16" t="s">
        <v>34</v>
      </c>
      <c r="E9" s="17">
        <v>194</v>
      </c>
      <c r="F9" s="17">
        <v>188</v>
      </c>
      <c r="G9" s="17">
        <v>192</v>
      </c>
      <c r="H9" s="17">
        <v>187</v>
      </c>
      <c r="I9" s="17">
        <v>188</v>
      </c>
      <c r="J9" s="17">
        <v>183</v>
      </c>
      <c r="K9" s="20">
        <v>6</v>
      </c>
      <c r="L9" s="20">
        <v>1132</v>
      </c>
      <c r="M9" s="21">
        <v>188.66666666666666</v>
      </c>
      <c r="N9" s="22">
        <v>10</v>
      </c>
      <c r="O9" s="23">
        <v>198.66666666666666</v>
      </c>
    </row>
    <row r="10" spans="1:17" x14ac:dyDescent="0.25">
      <c r="A10" s="13" t="s">
        <v>30</v>
      </c>
      <c r="B10" s="14" t="s">
        <v>35</v>
      </c>
      <c r="C10" s="15">
        <v>45130</v>
      </c>
      <c r="D10" s="16" t="s">
        <v>34</v>
      </c>
      <c r="E10" s="17">
        <v>185</v>
      </c>
      <c r="F10" s="17">
        <v>193</v>
      </c>
      <c r="G10" s="17">
        <v>192</v>
      </c>
      <c r="H10" s="17">
        <v>184</v>
      </c>
      <c r="I10" s="17"/>
      <c r="J10" s="17"/>
      <c r="K10" s="20">
        <v>4</v>
      </c>
      <c r="L10" s="20">
        <v>754</v>
      </c>
      <c r="M10" s="21">
        <v>188.5</v>
      </c>
      <c r="N10" s="22">
        <v>5</v>
      </c>
      <c r="O10" s="23">
        <v>193.5</v>
      </c>
    </row>
    <row r="11" spans="1:17" x14ac:dyDescent="0.25">
      <c r="A11" s="13" t="s">
        <v>30</v>
      </c>
      <c r="B11" s="14" t="s">
        <v>33</v>
      </c>
      <c r="C11" s="15">
        <v>45171</v>
      </c>
      <c r="D11" s="16" t="s">
        <v>63</v>
      </c>
      <c r="E11" s="17">
        <v>193</v>
      </c>
      <c r="F11" s="17">
        <v>196</v>
      </c>
      <c r="G11" s="17">
        <v>196</v>
      </c>
      <c r="H11" s="17">
        <v>195</v>
      </c>
      <c r="I11" s="17">
        <v>193</v>
      </c>
      <c r="J11" s="17">
        <v>197</v>
      </c>
      <c r="K11" s="20">
        <v>6</v>
      </c>
      <c r="L11" s="20">
        <v>1170</v>
      </c>
      <c r="M11" s="21">
        <v>195</v>
      </c>
      <c r="N11" s="22">
        <v>34</v>
      </c>
      <c r="O11" s="23">
        <v>229</v>
      </c>
    </row>
    <row r="12" spans="1:17" x14ac:dyDescent="0.25">
      <c r="A12" s="13" t="s">
        <v>30</v>
      </c>
      <c r="B12" s="14" t="s">
        <v>35</v>
      </c>
      <c r="C12" s="15">
        <v>45164</v>
      </c>
      <c r="D12" s="16" t="s">
        <v>34</v>
      </c>
      <c r="E12" s="17">
        <v>193</v>
      </c>
      <c r="F12" s="17">
        <v>196</v>
      </c>
      <c r="G12" s="17">
        <v>190</v>
      </c>
      <c r="H12" s="17">
        <v>190</v>
      </c>
      <c r="I12" s="17"/>
      <c r="J12" s="17"/>
      <c r="K12" s="20">
        <v>4</v>
      </c>
      <c r="L12" s="20">
        <v>769</v>
      </c>
      <c r="M12" s="21">
        <v>192.25</v>
      </c>
      <c r="N12" s="22">
        <v>5</v>
      </c>
      <c r="O12" s="23">
        <v>197.25</v>
      </c>
    </row>
    <row r="13" spans="1:17" x14ac:dyDescent="0.25">
      <c r="A13" s="13" t="s">
        <v>30</v>
      </c>
      <c r="B13" s="14" t="s">
        <v>35</v>
      </c>
      <c r="C13" s="15">
        <v>45165</v>
      </c>
      <c r="D13" s="16" t="s">
        <v>34</v>
      </c>
      <c r="E13" s="17">
        <v>189</v>
      </c>
      <c r="F13" s="17">
        <v>191</v>
      </c>
      <c r="G13" s="17">
        <v>183</v>
      </c>
      <c r="H13" s="17">
        <v>184</v>
      </c>
      <c r="I13" s="17"/>
      <c r="J13" s="17"/>
      <c r="K13" s="20">
        <v>4</v>
      </c>
      <c r="L13" s="20">
        <v>747</v>
      </c>
      <c r="M13" s="21">
        <v>186.75</v>
      </c>
      <c r="N13" s="22">
        <v>5</v>
      </c>
      <c r="O13" s="23">
        <v>191.75</v>
      </c>
    </row>
    <row r="14" spans="1:17" x14ac:dyDescent="0.25">
      <c r="A14" s="13" t="s">
        <v>30</v>
      </c>
      <c r="B14" s="14" t="s">
        <v>35</v>
      </c>
      <c r="C14" s="15">
        <v>45192</v>
      </c>
      <c r="D14" s="16" t="s">
        <v>34</v>
      </c>
      <c r="E14" s="17">
        <v>187</v>
      </c>
      <c r="F14" s="17">
        <v>189</v>
      </c>
      <c r="G14" s="17">
        <v>192</v>
      </c>
      <c r="H14" s="17">
        <v>185</v>
      </c>
      <c r="I14" s="17">
        <v>193</v>
      </c>
      <c r="J14" s="17">
        <v>195</v>
      </c>
      <c r="K14" s="20">
        <v>6</v>
      </c>
      <c r="L14" s="20">
        <v>1141</v>
      </c>
      <c r="M14" s="21">
        <v>190.16666666666666</v>
      </c>
      <c r="N14" s="22">
        <v>34</v>
      </c>
      <c r="O14" s="23">
        <v>224.16666666666666</v>
      </c>
    </row>
    <row r="16" spans="1:17" x14ac:dyDescent="0.25">
      <c r="K16" s="8">
        <f>SUM(K2:K15)</f>
        <v>60</v>
      </c>
      <c r="L16" s="8">
        <f>SUM(L2:L15)</f>
        <v>11376</v>
      </c>
      <c r="M16" s="7">
        <f>SUM(L16/K16)</f>
        <v>189.6</v>
      </c>
      <c r="N16" s="8">
        <f>SUM(N2:N15)</f>
        <v>149</v>
      </c>
      <c r="O16" s="11">
        <f>SUM(M16+N16)</f>
        <v>338.6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11" name="Range1_1_33"/>
  </protectedRanges>
  <hyperlinks>
    <hyperlink ref="Q1" location="'National Youth'!A1" display="Back to Ranking" xr:uid="{798A35C5-B137-444F-A941-2108B06837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CF64AF-C933-41BB-82EC-1E29D4D5D38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National Youth</vt:lpstr>
      <vt:lpstr>Blake Miller</vt:lpstr>
      <vt:lpstr>Brayden Bolt</vt:lpstr>
      <vt:lpstr>Brody McKelvie</vt:lpstr>
      <vt:lpstr>Caleb Radwanski</vt:lpstr>
      <vt:lpstr>Cason Buckley</vt:lpstr>
      <vt:lpstr>Charlie Fortson</vt:lpstr>
      <vt:lpstr>Colton Buckley</vt:lpstr>
      <vt:lpstr>Colton Keller</vt:lpstr>
      <vt:lpstr>Cooper Bradley</vt:lpstr>
      <vt:lpstr>Cruz Frymier</vt:lpstr>
      <vt:lpstr>Eric Fowler</vt:lpstr>
      <vt:lpstr>Eve Melendez</vt:lpstr>
      <vt:lpstr>Gerrit Hewitt</vt:lpstr>
      <vt:lpstr>Hannah Zwiebel</vt:lpstr>
      <vt:lpstr>Jack Schulze</vt:lpstr>
      <vt:lpstr>Jayden Slade</vt:lpstr>
      <vt:lpstr>Kaylyn Craig</vt:lpstr>
      <vt:lpstr>Lara Helton</vt:lpstr>
      <vt:lpstr>Liam Stuart</vt:lpstr>
      <vt:lpstr>Luke Helton</vt:lpstr>
      <vt:lpstr>Luke Higgins</vt:lpstr>
      <vt:lpstr>Macey Dixon</vt:lpstr>
      <vt:lpstr>Matthew Dixon</vt:lpstr>
      <vt:lpstr>Mchenna Stuart</vt:lpstr>
      <vt:lpstr>Oakley Simmons</vt:lpstr>
      <vt:lpstr>Parker Bolt</vt:lpstr>
      <vt:lpstr>Pierce Rorer</vt:lpstr>
      <vt:lpstr>Remington Stewart</vt:lpstr>
      <vt:lpstr>Ryker Stewart</vt:lpstr>
      <vt:lpstr>Rylee Dockery</vt:lpstr>
      <vt:lpstr>Rylee Tharp</vt:lpstr>
      <vt:lpstr>Sam Merritt</vt:lpstr>
      <vt:lpstr>Seth Ferguson</vt:lpstr>
      <vt:lpstr>Sheldon Fetter</vt:lpstr>
      <vt:lpstr>Timothy Carruth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2023-11-20T00:52:16Z</dcterms:modified>
</cp:coreProperties>
</file>