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Virginia\Indoor\"/>
    </mc:Choice>
  </mc:AlternateContent>
  <xr:revisionPtr revIDLastSave="1" documentId="8_{71C8B8AB-017C-4D97-9ED2-EABE73C56D8D}" xr6:coauthVersionLast="36" xr6:coauthVersionMax="47" xr10:uidLastSave="{ABC5CB61-B819-454F-B7F7-9429C315E259}"/>
  <bookViews>
    <workbookView xWindow="-120" yWindow="-120" windowWidth="29040" windowHeight="15840" activeTab="1" xr2:uid="{A35FAFAA-3A44-445C-BAAA-3002DD1ECE94}"/>
  </bookViews>
  <sheets>
    <sheet name="Quinn Comstock" sheetId="255" r:id="rId1"/>
    <sheet name="Virginia 2025" sheetId="1" r:id="rId2"/>
    <sheet name="Kenley Rasnake" sheetId="254" r:id="rId3"/>
    <sheet name="Rylee Dockery" sheetId="253" r:id="rId4"/>
  </sheets>
  <externalReferences>
    <externalReference r:id="rId5"/>
  </externalReferences>
  <definedNames>
    <definedName name="_xlnm._FilterDatabase" localSheetId="1" hidden="1">'Virginia 2025'!$C$13:$I$13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U4" i="255"/>
  <c r="T4" i="255"/>
  <c r="R4" i="255"/>
  <c r="S4" i="255" s="1"/>
  <c r="V4" i="255" s="1"/>
  <c r="Q4" i="255"/>
  <c r="I7" i="1" l="1"/>
  <c r="H7" i="1"/>
  <c r="G7" i="1"/>
  <c r="F7" i="1"/>
  <c r="E7" i="1"/>
  <c r="D7" i="1"/>
  <c r="U4" i="254"/>
  <c r="T4" i="254"/>
  <c r="R4" i="254"/>
  <c r="Q4" i="254"/>
  <c r="G6" i="1"/>
  <c r="D6" i="1"/>
  <c r="U12" i="253"/>
  <c r="H6" i="1" s="1"/>
  <c r="T12" i="253"/>
  <c r="R12" i="253"/>
  <c r="S12" i="253" s="1"/>
  <c r="V12" i="253" s="1"/>
  <c r="I6" i="1" s="1"/>
  <c r="Q12" i="253"/>
  <c r="U4" i="253"/>
  <c r="H27" i="1" s="1"/>
  <c r="T4" i="253"/>
  <c r="G27" i="1" s="1"/>
  <c r="R4" i="253"/>
  <c r="E27" i="1" s="1"/>
  <c r="Q4" i="253"/>
  <c r="D27" i="1" s="1"/>
  <c r="S4" i="254" l="1"/>
  <c r="V4" i="254" s="1"/>
  <c r="E6" i="1"/>
  <c r="F6" i="1"/>
  <c r="S4" i="253"/>
  <c r="V4" i="253" l="1"/>
  <c r="I27" i="1" s="1"/>
  <c r="F27" i="1"/>
</calcChain>
</file>

<file path=xl/sharedStrings.xml><?xml version="1.0" encoding="utf-8"?>
<sst xmlns="http://schemas.openxmlformats.org/spreadsheetml/2006/main" count="173" uniqueCount="42">
  <si>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</si>
  <si>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</si>
  <si>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</si>
  <si>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</si>
  <si>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</si>
  <si>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</si>
  <si>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</si>
  <si>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</si>
  <si>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</si>
  <si>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</si>
  <si>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</si>
  <si>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</si>
  <si>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</si>
  <si>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</si>
  <si>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</si>
  <si>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</si>
  <si>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</si>
  <si>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</si>
  <si>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</si>
  <si>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</si>
  <si>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</si>
  <si>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</si>
  <si>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</si>
  <si>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</si>
  <si>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</si>
  <si>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</si>
  <si>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</si>
  <si>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</si>
  <si>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</si>
  <si>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</si>
  <si>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Bristol, VA IDR</t>
  </si>
  <si>
    <t>Unlimited</t>
  </si>
  <si>
    <t xml:space="preserve">*Unlimited </t>
  </si>
  <si>
    <t>* Rylee Dockery</t>
  </si>
  <si>
    <t>Rylee Dockery</t>
  </si>
  <si>
    <t>Virginia INDOOR Youth</t>
  </si>
  <si>
    <t>Outlaw Hvy</t>
  </si>
  <si>
    <t xml:space="preserve">*Outlaw Hvy </t>
  </si>
  <si>
    <t>Kenley Rasnake</t>
  </si>
  <si>
    <t>*Outlaw Fac</t>
  </si>
  <si>
    <t>Quinn Comstock</t>
  </si>
  <si>
    <t>Outlaw Factory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</si>
</sst>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2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4-25%20ABRA%20Indo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A8E6-621A-44EA-8C66-BCA0B6E72155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43" t="s">
        <v>39</v>
      </c>
      <c r="B2" s="2" t="s">
        <v>40</v>
      </c>
      <c r="C2" s="3">
        <v>45965</v>
      </c>
      <c r="D2" s="44" t="s">
        <v>30</v>
      </c>
      <c r="E2" s="5">
        <v>166</v>
      </c>
      <c r="F2" s="22">
        <v>1</v>
      </c>
      <c r="G2" s="5">
        <v>159</v>
      </c>
      <c r="H2" s="22">
        <v>0</v>
      </c>
      <c r="I2" s="5">
        <v>176</v>
      </c>
      <c r="J2" s="22">
        <v>2</v>
      </c>
      <c r="K2" s="5"/>
      <c r="L2" s="22"/>
      <c r="M2" s="5"/>
      <c r="N2" s="22"/>
      <c r="O2" s="5"/>
      <c r="P2" s="22"/>
      <c r="Q2" s="8">
        <v>3</v>
      </c>
      <c r="R2" s="8">
        <v>501</v>
      </c>
      <c r="S2" s="7">
        <v>167</v>
      </c>
      <c r="T2" s="38">
        <v>3</v>
      </c>
      <c r="U2" s="8">
        <v>11</v>
      </c>
      <c r="V2" s="7">
        <v>178</v>
      </c>
    </row>
    <row r="4" spans="1:24" x14ac:dyDescent="0.3">
      <c r="Q4" s="34">
        <f>SUM(Q2:Q3)</f>
        <v>3</v>
      </c>
      <c r="R4" s="34">
        <f>SUM(R2:R3)</f>
        <v>501</v>
      </c>
      <c r="S4" s="35">
        <f>SUM(R4/Q4)</f>
        <v>167</v>
      </c>
      <c r="T4" s="34">
        <f>SUM(T2:T3)</f>
        <v>3</v>
      </c>
      <c r="U4" s="34">
        <f>SUM(U2:U3)</f>
        <v>11</v>
      </c>
      <c r="V4" s="36">
        <f>SUM(S4+U4)</f>
        <v>178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B2:C2" name="Range1_1_2_2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G2">
    <cfRule type="top10" dxfId="11" priority="9" rank="1"/>
    <cfRule type="cellIs" dxfId="10" priority="12" operator="greaterThanOrEqual">
      <formula>193</formula>
    </cfRule>
  </conditionalFormatting>
  <conditionalFormatting sqref="E2">
    <cfRule type="top10" dxfId="9" priority="10" rank="1"/>
    <cfRule type="cellIs" dxfId="8" priority="11" operator="greaterThanOrEqual">
      <formula>193</formula>
    </cfRule>
  </conditionalFormatting>
  <conditionalFormatting sqref="I2">
    <cfRule type="top10" dxfId="7" priority="7" rank="1"/>
    <cfRule type="cellIs" dxfId="6" priority="8" operator="greaterThanOrEqual">
      <formula>193</formula>
    </cfRule>
  </conditionalFormatting>
  <conditionalFormatting sqref="K2">
    <cfRule type="top10" dxfId="5" priority="5" rank="1"/>
    <cfRule type="cellIs" dxfId="4" priority="6" operator="greaterThanOrEqual">
      <formula>193</formula>
    </cfRule>
  </conditionalFormatting>
  <conditionalFormatting sqref="M2">
    <cfRule type="cellIs" dxfId="3" priority="3" operator="greaterThanOrEqual">
      <formula>193</formula>
    </cfRule>
    <cfRule type="top10" dxfId="2" priority="4" rank="1"/>
  </conditionalFormatting>
  <conditionalFormatting sqref="O2">
    <cfRule type="top10" dxfId="1" priority="1" rank="1"/>
    <cfRule type="cellIs" dxfId="0" priority="2" operator="greaterThanOrEqual">
      <formula>193</formula>
    </cfRule>
  </conditionalFormatting>
  <hyperlinks>
    <hyperlink ref="X1" location="'Virginia 2025'!A1" display="Return to Rankings" xr:uid="{1CFB3273-183C-4BB9-8A19-2D9D5910D1B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0F27E1-18E7-4362-AAE9-EF85AB6AAF09}">
          <x14:formula1>
            <xm:f>'[11-4-25 ABRA Indoor.xlsm]DATA'!#REF!</xm:f>
          </x14:formula1>
          <xm:sqref>D2</xm:sqref>
        </x14:dataValidation>
        <x14:dataValidation type="list" allowBlank="1" showInputMessage="1" showErrorMessage="1" xr:uid="{B8D78F74-3386-42F7-B97C-8F771E874926}">
          <x14:formula1>
            <xm:f>'[11-4-25 ABRA Indoor.xlsm]DATA'!#REF!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34"/>
  <sheetViews>
    <sheetView tabSelected="1" workbookViewId="0">
      <selection activeCell="C20" sqref="C20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2.88671875" style="14" customWidth="1"/>
    <col min="4" max="4" width="15.6640625" style="14" bestFit="1" customWidth="1"/>
    <col min="5" max="5" width="16.109375" style="14" bestFit="1" customWidth="1"/>
    <col min="6" max="6" width="9.109375" style="15"/>
    <col min="7" max="8" width="9.109375" style="16"/>
    <col min="9" max="9" width="16.33203125" style="15" bestFit="1" customWidth="1"/>
    <col min="10" max="16384" width="9.109375" style="12"/>
  </cols>
  <sheetData>
    <row r="1" spans="1:9" x14ac:dyDescent="0.25">
      <c r="A1" s="10" t="s">
        <v>11</v>
      </c>
      <c r="B1" s="10"/>
      <c r="C1" s="10"/>
      <c r="D1" s="10"/>
      <c r="E1" s="10"/>
      <c r="F1" s="11"/>
      <c r="G1" s="21"/>
      <c r="H1" s="21"/>
      <c r="I1" s="11"/>
    </row>
    <row r="2" spans="1:9" ht="28.8" x14ac:dyDescent="0.25">
      <c r="A2" s="39" t="s">
        <v>12</v>
      </c>
      <c r="B2" s="41"/>
      <c r="C2" s="41"/>
      <c r="D2" s="41"/>
      <c r="E2" s="41"/>
      <c r="F2" s="41"/>
      <c r="G2" s="41"/>
      <c r="H2" s="41"/>
      <c r="I2" s="41"/>
    </row>
    <row r="3" spans="1:9" ht="18" x14ac:dyDescent="0.35">
      <c r="A3" s="40" t="s">
        <v>35</v>
      </c>
      <c r="B3" s="42"/>
      <c r="C3" s="42"/>
      <c r="D3" s="42"/>
      <c r="E3" s="42"/>
      <c r="F3" s="42"/>
      <c r="G3" s="42"/>
      <c r="H3" s="42"/>
      <c r="I3" s="42"/>
    </row>
    <row r="4" spans="1:9" x14ac:dyDescent="0.25">
      <c r="A4" s="10"/>
      <c r="B4" s="10"/>
      <c r="C4" s="10"/>
      <c r="D4" s="10"/>
      <c r="E4" s="10"/>
      <c r="F4" s="11"/>
      <c r="G4" s="21"/>
      <c r="H4" s="21"/>
      <c r="I4" s="11"/>
    </row>
    <row r="5" spans="1: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20" t="s">
        <v>28</v>
      </c>
      <c r="H5" s="20" t="s">
        <v>6</v>
      </c>
      <c r="I5" s="19" t="s">
        <v>9</v>
      </c>
    </row>
    <row r="6" spans="1:9" x14ac:dyDescent="0.25">
      <c r="A6" s="14">
        <v>1</v>
      </c>
      <c r="B6" s="14" t="s">
        <v>36</v>
      </c>
      <c r="C6" s="33" t="s">
        <v>34</v>
      </c>
      <c r="D6" s="20">
        <f>SUM('Rylee Dockery'!Q12)</f>
        <v>9</v>
      </c>
      <c r="E6" s="20">
        <f>SUM('Rylee Dockery'!R12)</f>
        <v>1768</v>
      </c>
      <c r="F6" s="19">
        <f>SUM('Rylee Dockery'!S12)</f>
        <v>196.44444444444446</v>
      </c>
      <c r="G6" s="20">
        <f>SUM('Rylee Dockery'!T12)</f>
        <v>29</v>
      </c>
      <c r="H6" s="20">
        <f>SUM('Rylee Dockery'!U12)</f>
        <v>15</v>
      </c>
      <c r="I6" s="19">
        <f>SUM('Rylee Dockery'!V12)</f>
        <v>211.44444444444446</v>
      </c>
    </row>
    <row r="7" spans="1:9" x14ac:dyDescent="0.25">
      <c r="A7" s="14">
        <v>2</v>
      </c>
      <c r="B7" s="14" t="s">
        <v>36</v>
      </c>
      <c r="C7" s="33" t="s">
        <v>38</v>
      </c>
      <c r="D7" s="20">
        <f>SUM('Kenley Rasnake'!Q4)</f>
        <v>3</v>
      </c>
      <c r="E7" s="20">
        <f>SUM('Kenley Rasnake'!R4)</f>
        <v>586</v>
      </c>
      <c r="F7" s="19">
        <f>SUM('Kenley Rasnake'!S4)</f>
        <v>195.33333333333334</v>
      </c>
      <c r="G7" s="20">
        <f>SUM('Kenley Rasnake'!T4)</f>
        <v>11</v>
      </c>
      <c r="H7" s="20">
        <f>SUM('Kenley Rasnake'!U4)</f>
        <v>5</v>
      </c>
      <c r="I7" s="19">
        <f>SUM('Kenley Rasnake'!V4)</f>
        <v>200.33333333333334</v>
      </c>
    </row>
    <row r="9" spans="1:9" x14ac:dyDescent="0.25">
      <c r="A9" s="10"/>
      <c r="B9" s="10"/>
      <c r="C9" s="10"/>
      <c r="D9" s="10"/>
      <c r="E9" s="10"/>
      <c r="F9" s="11"/>
      <c r="G9" s="21"/>
      <c r="H9" s="21"/>
      <c r="I9" s="11"/>
    </row>
    <row r="10" spans="1:9" ht="28.2" x14ac:dyDescent="0.25">
      <c r="A10" s="39" t="s">
        <v>13</v>
      </c>
      <c r="B10" s="39"/>
      <c r="C10" s="39"/>
      <c r="D10" s="39"/>
      <c r="E10" s="39"/>
      <c r="F10" s="39"/>
      <c r="G10" s="39"/>
      <c r="H10" s="39"/>
      <c r="I10" s="39"/>
    </row>
    <row r="11" spans="1:9" ht="17.399999999999999" x14ac:dyDescent="0.3">
      <c r="A11" s="40" t="s">
        <v>35</v>
      </c>
      <c r="B11" s="40"/>
      <c r="C11" s="40"/>
      <c r="D11" s="40"/>
      <c r="E11" s="40"/>
      <c r="F11" s="40"/>
      <c r="G11" s="40"/>
      <c r="H11" s="40"/>
      <c r="I11" s="40"/>
    </row>
    <row r="12" spans="1:9" ht="17.399999999999999" x14ac:dyDescent="0.3">
      <c r="A12" s="10"/>
      <c r="B12" s="10"/>
      <c r="C12" s="10"/>
      <c r="D12" s="13"/>
      <c r="E12" s="10"/>
      <c r="F12" s="11"/>
      <c r="G12" s="21"/>
      <c r="H12" s="21"/>
      <c r="I12" s="11"/>
    </row>
    <row r="13" spans="1:9" x14ac:dyDescent="0.25">
      <c r="A13" s="18" t="s">
        <v>0</v>
      </c>
      <c r="B13" s="18" t="s">
        <v>1</v>
      </c>
      <c r="C13" s="18" t="s">
        <v>2</v>
      </c>
      <c r="D13" s="18" t="s">
        <v>10</v>
      </c>
      <c r="E13" s="18" t="s">
        <v>7</v>
      </c>
      <c r="F13" s="19" t="s">
        <v>8</v>
      </c>
      <c r="G13" s="20" t="s">
        <v>28</v>
      </c>
      <c r="H13" s="20" t="s">
        <v>6</v>
      </c>
      <c r="I13" s="19" t="s">
        <v>9</v>
      </c>
    </row>
    <row r="15" spans="1:9" x14ac:dyDescent="0.25">
      <c r="A15" s="10"/>
      <c r="B15" s="10"/>
      <c r="C15" s="10"/>
      <c r="D15" s="10"/>
      <c r="E15" s="10"/>
      <c r="F15" s="11"/>
      <c r="G15" s="21"/>
      <c r="H15" s="21"/>
      <c r="I15" s="11"/>
    </row>
    <row r="16" spans="1:9" ht="28.2" x14ac:dyDescent="0.25">
      <c r="A16" s="39" t="s">
        <v>14</v>
      </c>
      <c r="B16" s="39"/>
      <c r="C16" s="39"/>
      <c r="D16" s="39"/>
      <c r="E16" s="39"/>
      <c r="F16" s="39"/>
      <c r="G16" s="39"/>
      <c r="H16" s="39"/>
      <c r="I16" s="39"/>
    </row>
    <row r="17" spans="1:9" ht="17.399999999999999" x14ac:dyDescent="0.3">
      <c r="A17" s="40" t="s">
        <v>35</v>
      </c>
      <c r="B17" s="40"/>
      <c r="C17" s="40"/>
      <c r="D17" s="40"/>
      <c r="E17" s="40"/>
      <c r="F17" s="40"/>
      <c r="G17" s="40"/>
      <c r="H17" s="40"/>
      <c r="I17" s="40"/>
    </row>
    <row r="18" spans="1:9" ht="17.399999999999999" x14ac:dyDescent="0.3">
      <c r="A18" s="10"/>
      <c r="B18" s="10"/>
      <c r="C18" s="10"/>
      <c r="D18" s="13"/>
      <c r="E18" s="10"/>
      <c r="F18" s="11"/>
      <c r="G18" s="21"/>
      <c r="H18" s="21"/>
      <c r="I18" s="11"/>
    </row>
    <row r="19" spans="1:9" x14ac:dyDescent="0.25">
      <c r="A19" s="18" t="s">
        <v>0</v>
      </c>
      <c r="B19" s="18" t="s">
        <v>1</v>
      </c>
      <c r="C19" s="18" t="s">
        <v>2</v>
      </c>
      <c r="D19" s="18" t="s">
        <v>10</v>
      </c>
      <c r="E19" s="18" t="s">
        <v>7</v>
      </c>
      <c r="F19" s="19" t="s">
        <v>8</v>
      </c>
      <c r="G19" s="20" t="s">
        <v>28</v>
      </c>
      <c r="H19" s="20" t="s">
        <v>6</v>
      </c>
      <c r="I19" s="19" t="s">
        <v>9</v>
      </c>
    </row>
    <row r="20" spans="1:9" x14ac:dyDescent="0.25">
      <c r="A20" s="18">
        <v>1</v>
      </c>
      <c r="B20" s="14" t="s">
        <v>41</v>
      </c>
      <c r="C20" s="33" t="s">
        <v>40</v>
      </c>
      <c r="D20" s="20">
        <f>+'Quinn Comstock'!Q4</f>
        <v>3</v>
      </c>
      <c r="E20" s="20">
        <f>+'Quinn Comstock'!R4</f>
        <v>501</v>
      </c>
      <c r="F20" s="19">
        <f>+'Quinn Comstock'!S4</f>
        <v>167</v>
      </c>
      <c r="G20" s="20">
        <f>+'Quinn Comstock'!T4</f>
        <v>3</v>
      </c>
      <c r="H20" s="20">
        <f>+'Quinn Comstock'!U4</f>
        <v>11</v>
      </c>
      <c r="I20" s="19">
        <f>+'Quinn Comstock'!V4</f>
        <v>178</v>
      </c>
    </row>
    <row r="22" spans="1:9" x14ac:dyDescent="0.25">
      <c r="A22" s="10"/>
      <c r="B22" s="10"/>
      <c r="C22" s="10"/>
      <c r="D22" s="10"/>
      <c r="E22" s="10"/>
      <c r="F22" s="11"/>
      <c r="G22" s="21"/>
      <c r="H22" s="21"/>
      <c r="I22" s="11"/>
    </row>
    <row r="23" spans="1:9" ht="28.2" x14ac:dyDescent="0.25">
      <c r="A23" s="39" t="s">
        <v>15</v>
      </c>
      <c r="B23" s="39"/>
      <c r="C23" s="39"/>
      <c r="D23" s="39"/>
      <c r="E23" s="39"/>
      <c r="F23" s="39"/>
      <c r="G23" s="39"/>
      <c r="H23" s="39"/>
      <c r="I23" s="39"/>
    </row>
    <row r="24" spans="1:9" ht="17.399999999999999" x14ac:dyDescent="0.3">
      <c r="A24" s="40" t="s">
        <v>35</v>
      </c>
      <c r="B24" s="40"/>
      <c r="C24" s="40"/>
      <c r="D24" s="40"/>
      <c r="E24" s="40"/>
      <c r="F24" s="40"/>
      <c r="G24" s="40"/>
      <c r="H24" s="40"/>
      <c r="I24" s="40"/>
    </row>
    <row r="25" spans="1:9" x14ac:dyDescent="0.25">
      <c r="A25" s="10"/>
      <c r="B25" s="10"/>
      <c r="C25" s="10"/>
      <c r="D25" s="10"/>
      <c r="E25" s="10"/>
      <c r="F25" s="11"/>
      <c r="G25" s="21"/>
      <c r="H25" s="21"/>
      <c r="I25" s="11"/>
    </row>
    <row r="26" spans="1:9" x14ac:dyDescent="0.25">
      <c r="A26" s="18" t="s">
        <v>0</v>
      </c>
      <c r="B26" s="18" t="s">
        <v>1</v>
      </c>
      <c r="C26" s="18" t="s">
        <v>2</v>
      </c>
      <c r="D26" s="18" t="s">
        <v>10</v>
      </c>
      <c r="E26" s="18" t="s">
        <v>7</v>
      </c>
      <c r="F26" s="19" t="s">
        <v>8</v>
      </c>
      <c r="G26" s="20" t="s">
        <v>28</v>
      </c>
      <c r="H26" s="20" t="s">
        <v>6</v>
      </c>
      <c r="I26" s="19" t="s">
        <v>9</v>
      </c>
    </row>
    <row r="27" spans="1:9" x14ac:dyDescent="0.25">
      <c r="A27" s="14">
        <v>1</v>
      </c>
      <c r="B27" s="14" t="s">
        <v>31</v>
      </c>
      <c r="C27" s="33" t="s">
        <v>34</v>
      </c>
      <c r="D27" s="20">
        <f>SUM('Rylee Dockery'!Q4)</f>
        <v>3</v>
      </c>
      <c r="E27" s="20">
        <f>SUM('Rylee Dockery'!R4)</f>
        <v>582</v>
      </c>
      <c r="F27" s="19">
        <f>SUM('Rylee Dockery'!S4)</f>
        <v>194</v>
      </c>
      <c r="G27" s="20">
        <f>SUM('Rylee Dockery'!T4)</f>
        <v>4</v>
      </c>
      <c r="H27" s="20">
        <f>SUM('Rylee Dockery'!U4)</f>
        <v>5</v>
      </c>
      <c r="I27" s="19">
        <f>SUM('Rylee Dockery'!V4)</f>
        <v>199</v>
      </c>
    </row>
    <row r="28" spans="1:9" x14ac:dyDescent="0.25">
      <c r="C28" s="17"/>
    </row>
    <row r="29" spans="1:9" x14ac:dyDescent="0.25">
      <c r="A29" s="10"/>
      <c r="B29" s="10"/>
      <c r="C29" s="10"/>
      <c r="D29" s="10"/>
      <c r="E29" s="10"/>
      <c r="F29" s="11"/>
      <c r="G29" s="21"/>
      <c r="H29" s="21"/>
      <c r="I29" s="11"/>
    </row>
    <row r="30" spans="1:9" ht="28.2" x14ac:dyDescent="0.25">
      <c r="A30" s="39" t="s">
        <v>16</v>
      </c>
      <c r="B30" s="39"/>
      <c r="C30" s="39"/>
      <c r="D30" s="39"/>
      <c r="E30" s="39"/>
      <c r="F30" s="39"/>
      <c r="G30" s="39"/>
      <c r="H30" s="39"/>
      <c r="I30" s="39"/>
    </row>
    <row r="31" spans="1:9" ht="17.399999999999999" x14ac:dyDescent="0.3">
      <c r="A31" s="40" t="s">
        <v>35</v>
      </c>
      <c r="B31" s="40"/>
      <c r="C31" s="40"/>
      <c r="D31" s="40"/>
      <c r="E31" s="40"/>
      <c r="F31" s="40"/>
      <c r="G31" s="40"/>
      <c r="H31" s="40"/>
      <c r="I31" s="40"/>
    </row>
    <row r="32" spans="1:9" x14ac:dyDescent="0.25">
      <c r="A32" s="10"/>
      <c r="B32" s="10"/>
      <c r="C32" s="10"/>
      <c r="D32" s="10"/>
      <c r="E32" s="10"/>
      <c r="F32" s="11"/>
      <c r="G32" s="21"/>
      <c r="H32" s="21"/>
      <c r="I32" s="11"/>
    </row>
    <row r="33" spans="1:9" x14ac:dyDescent="0.25">
      <c r="A33" s="18" t="s">
        <v>0</v>
      </c>
      <c r="B33" s="18" t="s">
        <v>1</v>
      </c>
      <c r="C33" s="18" t="s">
        <v>2</v>
      </c>
      <c r="D33" s="18" t="s">
        <v>10</v>
      </c>
      <c r="E33" s="18" t="s">
        <v>7</v>
      </c>
      <c r="F33" s="19" t="s">
        <v>8</v>
      </c>
      <c r="G33" s="20" t="s">
        <v>28</v>
      </c>
      <c r="H33" s="20" t="s">
        <v>6</v>
      </c>
      <c r="I33" s="19" t="s">
        <v>9</v>
      </c>
    </row>
    <row r="34" spans="1:9" x14ac:dyDescent="0.25">
      <c r="C34" s="17"/>
      <c r="D34" s="16"/>
      <c r="E34" s="16"/>
    </row>
  </sheetData>
  <protectedRanges>
    <protectedRange algorithmName="SHA-512" hashValue="ON39YdpmFHfN9f47KpiRvqrKx0V9+erV1CNkpWzYhW/Qyc6aT8rEyCrvauWSYGZK2ia3o7vd3akF07acHAFpOA==" saltValue="yVW9XmDwTqEnmpSGai0KYg==" spinCount="100000" sqref="C27 C6:C7 C20" name="Range1_8"/>
    <protectedRange algorithmName="SHA-512" hashValue="ON39YdpmFHfN9f47KpiRvqrKx0V9+erV1CNkpWzYhW/Qyc6aT8rEyCrvauWSYGZK2ia3o7vd3akF07acHAFpOA==" saltValue="yVW9XmDwTqEnmpSGai0KYg==" spinCount="100000" sqref="C28" name="Range1_7_3"/>
  </protectedRanges>
  <mergeCells count="10">
    <mergeCell ref="A23:I23"/>
    <mergeCell ref="A24:I24"/>
    <mergeCell ref="A30:I30"/>
    <mergeCell ref="A31:I31"/>
    <mergeCell ref="A2:I2"/>
    <mergeCell ref="A3:I3"/>
    <mergeCell ref="A10:I10"/>
    <mergeCell ref="A11:I11"/>
    <mergeCell ref="A16:I16"/>
    <mergeCell ref="A17:I17"/>
  </mergeCells>
  <hyperlinks>
    <hyperlink ref="C27" location="'Rylee Dockery'!A1" display="Rylee Dockery" xr:uid="{A841482C-5F84-4FDD-8216-66329A3DA52F}"/>
    <hyperlink ref="C6" location="'Rylee Dockery'!A1" display="Rylee Dockery" xr:uid="{FCEFC2AA-BC85-43CC-86FB-FC649534EA38}"/>
    <hyperlink ref="C7" location="'Kenley Rasnake'!A1" display="Kenley Rasnake" xr:uid="{53EBF73C-2BE0-4126-8440-F746FD9F6CD1}"/>
    <hyperlink ref="C20" location="'Quinn Comstock'!A1" display="Quinn Comstock" xr:uid="{57D2845E-A858-4565-991D-E704C87B8E3D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42CC-7F20-43DC-A008-F45A38C4856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1" t="s">
        <v>37</v>
      </c>
      <c r="B2" s="2" t="s">
        <v>38</v>
      </c>
      <c r="C2" s="3">
        <v>45769</v>
      </c>
      <c r="D2" s="4" t="s">
        <v>30</v>
      </c>
      <c r="E2" s="5">
        <v>194</v>
      </c>
      <c r="F2" s="22">
        <v>4</v>
      </c>
      <c r="G2" s="5">
        <v>197</v>
      </c>
      <c r="H2" s="37">
        <v>4</v>
      </c>
      <c r="I2" s="5">
        <v>195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586</v>
      </c>
      <c r="S2" s="7">
        <v>195.33333333333334</v>
      </c>
      <c r="T2" s="38">
        <v>11</v>
      </c>
      <c r="U2" s="8">
        <v>5</v>
      </c>
      <c r="V2" s="9">
        <v>200.33333333333334</v>
      </c>
    </row>
    <row r="4" spans="1:24" x14ac:dyDescent="0.3">
      <c r="Q4" s="34">
        <f>SUM(Q2:Q3)</f>
        <v>3</v>
      </c>
      <c r="R4" s="34">
        <f>SUM(R2:R3)</f>
        <v>586</v>
      </c>
      <c r="S4" s="35">
        <f>SUM(R4/Q4)</f>
        <v>195.33333333333334</v>
      </c>
      <c r="T4" s="34">
        <f>SUM(T2:T3)</f>
        <v>11</v>
      </c>
      <c r="U4" s="34">
        <f>SUM(U2:U3)</f>
        <v>5</v>
      </c>
      <c r="V4" s="36">
        <f>SUM(S4+U4)</f>
        <v>200.33333333333334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ED55AC9D-D816-4C1B-B3F5-93C9DA67A641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dimension ref="A1:X12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3">
      <c r="A2" s="1" t="s">
        <v>32</v>
      </c>
      <c r="B2" s="2" t="s">
        <v>33</v>
      </c>
      <c r="C2" s="3">
        <v>45664</v>
      </c>
      <c r="D2" s="4" t="s">
        <v>30</v>
      </c>
      <c r="E2" s="5">
        <v>193</v>
      </c>
      <c r="F2" s="22">
        <v>1</v>
      </c>
      <c r="G2" s="5">
        <v>193</v>
      </c>
      <c r="H2" s="22">
        <v>2</v>
      </c>
      <c r="I2" s="5">
        <v>196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582</v>
      </c>
      <c r="S2" s="7">
        <v>194</v>
      </c>
      <c r="T2" s="23">
        <v>4</v>
      </c>
      <c r="U2" s="8">
        <v>5</v>
      </c>
      <c r="V2" s="9">
        <v>199</v>
      </c>
    </row>
    <row r="4" spans="1:24" x14ac:dyDescent="0.3">
      <c r="Q4" s="34">
        <f>SUM(Q2:Q3)</f>
        <v>3</v>
      </c>
      <c r="R4" s="34">
        <f>SUM(R2:R3)</f>
        <v>582</v>
      </c>
      <c r="S4" s="35">
        <f>SUM(R4/Q4)</f>
        <v>194</v>
      </c>
      <c r="T4" s="34">
        <f>SUM(T2:T3)</f>
        <v>4</v>
      </c>
      <c r="U4" s="34">
        <f>SUM(U2:U3)</f>
        <v>5</v>
      </c>
      <c r="V4" s="36">
        <f>SUM(S4+U4)</f>
        <v>199</v>
      </c>
    </row>
    <row r="7" spans="1:24" x14ac:dyDescent="0.3">
      <c r="A7" s="25" t="s">
        <v>1</v>
      </c>
      <c r="B7" s="26" t="s">
        <v>2</v>
      </c>
      <c r="C7" s="24" t="s">
        <v>3</v>
      </c>
      <c r="D7" s="27" t="s">
        <v>4</v>
      </c>
      <c r="E7" s="28" t="s">
        <v>17</v>
      </c>
      <c r="F7" s="28" t="s">
        <v>18</v>
      </c>
      <c r="G7" s="28" t="s">
        <v>19</v>
      </c>
      <c r="H7" s="28" t="s">
        <v>18</v>
      </c>
      <c r="I7" s="28" t="s">
        <v>20</v>
      </c>
      <c r="J7" s="28" t="s">
        <v>18</v>
      </c>
      <c r="K7" s="28" t="s">
        <v>21</v>
      </c>
      <c r="L7" s="28" t="s">
        <v>18</v>
      </c>
      <c r="M7" s="28" t="s">
        <v>22</v>
      </c>
      <c r="N7" s="28" t="s">
        <v>18</v>
      </c>
      <c r="O7" s="28" t="s">
        <v>23</v>
      </c>
      <c r="P7" s="28" t="s">
        <v>18</v>
      </c>
      <c r="Q7" s="29" t="s">
        <v>24</v>
      </c>
      <c r="R7" s="30" t="s">
        <v>25</v>
      </c>
      <c r="S7" s="31" t="s">
        <v>5</v>
      </c>
      <c r="T7" s="31" t="s">
        <v>26</v>
      </c>
      <c r="U7" s="30" t="s">
        <v>6</v>
      </c>
      <c r="V7" s="31" t="s">
        <v>27</v>
      </c>
    </row>
    <row r="8" spans="1:24" x14ac:dyDescent="0.3">
      <c r="A8" s="1" t="s">
        <v>37</v>
      </c>
      <c r="B8" s="2" t="s">
        <v>33</v>
      </c>
      <c r="C8" s="3">
        <v>45678</v>
      </c>
      <c r="D8" s="4" t="s">
        <v>30</v>
      </c>
      <c r="E8" s="5">
        <v>199</v>
      </c>
      <c r="F8" s="22">
        <v>3</v>
      </c>
      <c r="G8" s="5">
        <v>196</v>
      </c>
      <c r="H8" s="37">
        <v>3</v>
      </c>
      <c r="I8" s="5">
        <v>196</v>
      </c>
      <c r="J8" s="22">
        <v>0</v>
      </c>
      <c r="K8" s="5"/>
      <c r="L8" s="22"/>
      <c r="M8" s="5"/>
      <c r="N8" s="22"/>
      <c r="O8" s="5"/>
      <c r="P8" s="22"/>
      <c r="Q8" s="6">
        <v>3</v>
      </c>
      <c r="R8" s="6">
        <v>591</v>
      </c>
      <c r="S8" s="7">
        <v>197</v>
      </c>
      <c r="T8" s="23">
        <v>6</v>
      </c>
      <c r="U8" s="8">
        <v>5</v>
      </c>
      <c r="V8" s="9">
        <v>202</v>
      </c>
    </row>
    <row r="9" spans="1:24" x14ac:dyDescent="0.3">
      <c r="A9" s="1" t="s">
        <v>37</v>
      </c>
      <c r="B9" s="2" t="s">
        <v>33</v>
      </c>
      <c r="C9" s="3">
        <v>45706</v>
      </c>
      <c r="D9" s="4" t="s">
        <v>30</v>
      </c>
      <c r="E9" s="5">
        <v>198</v>
      </c>
      <c r="F9" s="22">
        <v>2</v>
      </c>
      <c r="G9" s="5">
        <v>198</v>
      </c>
      <c r="H9" s="37">
        <v>5</v>
      </c>
      <c r="I9" s="5">
        <v>192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588</v>
      </c>
      <c r="S9" s="7">
        <v>196</v>
      </c>
      <c r="T9" s="38">
        <v>11</v>
      </c>
      <c r="U9" s="8">
        <v>5</v>
      </c>
      <c r="V9" s="9">
        <v>201</v>
      </c>
    </row>
    <row r="10" spans="1:24" x14ac:dyDescent="0.3">
      <c r="A10" s="1" t="s">
        <v>37</v>
      </c>
      <c r="B10" s="2" t="s">
        <v>33</v>
      </c>
      <c r="C10" s="3">
        <v>45720</v>
      </c>
      <c r="D10" s="4" t="s">
        <v>30</v>
      </c>
      <c r="E10" s="5">
        <v>198</v>
      </c>
      <c r="F10" s="22">
        <v>3</v>
      </c>
      <c r="G10" s="5">
        <v>195</v>
      </c>
      <c r="H10" s="37">
        <v>5</v>
      </c>
      <c r="I10" s="5">
        <v>196</v>
      </c>
      <c r="J10" s="22">
        <v>4</v>
      </c>
      <c r="K10" s="5"/>
      <c r="L10" s="22"/>
      <c r="M10" s="5"/>
      <c r="N10" s="22"/>
      <c r="O10" s="5"/>
      <c r="P10" s="22"/>
      <c r="Q10" s="6">
        <v>3</v>
      </c>
      <c r="R10" s="6">
        <v>589</v>
      </c>
      <c r="S10" s="7">
        <v>196.33333333333334</v>
      </c>
      <c r="T10" s="38">
        <v>12</v>
      </c>
      <c r="U10" s="8">
        <v>5</v>
      </c>
      <c r="V10" s="9">
        <v>201.33333333333334</v>
      </c>
    </row>
    <row r="12" spans="1:24" x14ac:dyDescent="0.3">
      <c r="Q12" s="34">
        <f>SUM(Q8:Q11)</f>
        <v>9</v>
      </c>
      <c r="R12" s="34">
        <f>SUM(R8:R11)</f>
        <v>1768</v>
      </c>
      <c r="S12" s="35">
        <f>SUM(R12/Q12)</f>
        <v>196.44444444444446</v>
      </c>
      <c r="T12" s="34">
        <f>SUM(T8:T11)</f>
        <v>29</v>
      </c>
      <c r="U12" s="34">
        <f>SUM(U8:U11)</f>
        <v>15</v>
      </c>
      <c r="V12" s="36">
        <f>SUM(S12+U12)</f>
        <v>211.44444444444446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 B9:C9" name="Range1_2_1_1"/>
    <protectedRange algorithmName="SHA-512" hashValue="ON39YdpmFHfN9f47KpiRvqrKx0V9+erV1CNkpWzYhW/Qyc6aT8rEyCrvauWSYGZK2ia3o7vd3akF07acHAFpOA==" saltValue="yVW9XmDwTqEnmpSGai0KYg==" spinCount="100000" sqref="D2 D8 D9" name="Range1_1_8_1_1"/>
    <protectedRange algorithmName="SHA-512" hashValue="ON39YdpmFHfN9f47KpiRvqrKx0V9+erV1CNkpWzYhW/Qyc6aT8rEyCrvauWSYGZK2ia3o7vd3akF07acHAFpOA==" saltValue="yVW9XmDwTqEnmpSGai0KYg==" spinCount="100000" sqref="P2 P8 P9" name="Range1_3_3_1_1"/>
    <protectedRange algorithmName="SHA-512" hashValue="ON39YdpmFHfN9f47KpiRvqrKx0V9+erV1CNkpWzYhW/Qyc6aT8rEyCrvauWSYGZK2ia3o7vd3akF07acHAFpOA==" saltValue="yVW9XmDwTqEnmpSGai0KYg==" spinCount="100000" sqref="E2:O2 T2 E8:O8 T8 T9 E9:O9" name="Range1_3_5_12_1_1"/>
  </protectedRanges>
  <hyperlinks>
    <hyperlink ref="X1" location="'Virginia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Quinn Comstock</vt:lpstr>
      <vt:lpstr>Virginia 2025</vt:lpstr>
      <vt:lpstr>Kenley Rasnake</vt:lpstr>
      <vt:lpstr>Rylee Dockery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2025-11-06T01:36:54Z</dcterms:modified>
</cp:coreProperties>
</file>