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#Viginia INDOOR 2023\"/>
    </mc:Choice>
  </mc:AlternateContent>
  <xr:revisionPtr revIDLastSave="0" documentId="13_ncr:1_{3F4B790A-6E7D-4EAA-861F-D0DD7AAF2C00}" xr6:coauthVersionLast="47" xr6:coauthVersionMax="47" xr10:uidLastSave="{00000000-0000-0000-0000-000000000000}"/>
  <bookViews>
    <workbookView xWindow="25080" yWindow="-120" windowWidth="25440" windowHeight="15270" firstSheet="3" activeTab="3" xr2:uid="{A35FAFAA-3A44-445C-BAAA-3002DD1ECE94}"/>
  </bookViews>
  <sheets>
    <sheet name="Arthur Cole" sheetId="203" r:id="rId1"/>
    <sheet name="Roger Foshee" sheetId="202" r:id="rId2"/>
    <sheet name="Cecil Combs" sheetId="201" r:id="rId3"/>
    <sheet name="Virginia Indoor  2023" sheetId="1" r:id="rId4"/>
    <sheet name="Bill Cordle" sheetId="169" r:id="rId5"/>
    <sheet name="Bill Dooley" sheetId="194" r:id="rId6"/>
    <sheet name="Bill Smith" sheetId="200" r:id="rId7"/>
    <sheet name="Billy Miller" sheetId="191" r:id="rId8"/>
    <sheet name="Charles Miller" sheetId="198" r:id="rId9"/>
    <sheet name="Chuck Miller" sheetId="199" r:id="rId10"/>
    <sheet name="Chuck Morrell" sheetId="192" r:id="rId11"/>
    <sheet name="Claude Pennington" sheetId="171" r:id="rId12"/>
    <sheet name="Cody Dockery" sheetId="161" r:id="rId13"/>
    <sheet name="Dale Cauthen" sheetId="158" r:id="rId14"/>
    <sheet name="Dale Taft" sheetId="206" r:id="rId15"/>
    <sheet name="Danny Sissom" sheetId="197" r:id="rId16"/>
    <sheet name="David Jennings" sheetId="166" r:id="rId17"/>
    <sheet name="Dennis Huffman" sheetId="196" r:id="rId18"/>
    <sheet name="Don Kowalsky" sheetId="193" r:id="rId19"/>
    <sheet name="Gary Gallion" sheetId="204" r:id="rId20"/>
    <sheet name="Jason Rasnake" sheetId="208" r:id="rId21"/>
    <sheet name="Jay Boyd" sheetId="172" r:id="rId22"/>
    <sheet name="Jeff Kite" sheetId="162" r:id="rId23"/>
    <sheet name="Jim Parnell" sheetId="210" r:id="rId24"/>
    <sheet name="Judy Gallion" sheetId="205" r:id="rId25"/>
    <sheet name="Matthew Tignor" sheetId="195" r:id="rId26"/>
    <sheet name="Shawn Hudson" sheetId="207" r:id="rId27"/>
    <sheet name="Stanley Canter" sheetId="167" r:id="rId28"/>
    <sheet name="Steve Larcon" sheetId="209" r:id="rId29"/>
    <sheet name="Steve Pennington" sheetId="170" r:id="rId30"/>
    <sheet name="Tom Tignor" sheetId="163" r:id="rId31"/>
  </sheets>
  <externalReferences>
    <externalReference r:id="rId32"/>
  </externalReferences>
  <definedNames>
    <definedName name="_xlnm._FilterDatabase" localSheetId="3" hidden="1">'Virginia Indoor 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  <c r="G58" i="1"/>
  <c r="F58" i="1"/>
  <c r="E58" i="1"/>
  <c r="D58" i="1"/>
  <c r="N22" i="158"/>
  <c r="M22" i="158"/>
  <c r="O22" i="158" s="1"/>
  <c r="L22" i="158"/>
  <c r="K22" i="158"/>
  <c r="H37" i="1"/>
  <c r="H42" i="1"/>
  <c r="H41" i="1"/>
  <c r="G37" i="1"/>
  <c r="G42" i="1"/>
  <c r="G41" i="1"/>
  <c r="F37" i="1"/>
  <c r="F42" i="1"/>
  <c r="F41" i="1"/>
  <c r="E37" i="1"/>
  <c r="E42" i="1"/>
  <c r="E41" i="1"/>
  <c r="D37" i="1"/>
  <c r="N4" i="210"/>
  <c r="L4" i="210"/>
  <c r="M4" i="210" s="1"/>
  <c r="O4" i="210" s="1"/>
  <c r="K4" i="210"/>
  <c r="D42" i="1"/>
  <c r="N16" i="158"/>
  <c r="L16" i="158"/>
  <c r="K16" i="158"/>
  <c r="D41" i="1"/>
  <c r="N26" i="195"/>
  <c r="L26" i="195"/>
  <c r="K26" i="195"/>
  <c r="M26" i="195" s="1"/>
  <c r="O26" i="195" s="1"/>
  <c r="H43" i="1"/>
  <c r="G43" i="1"/>
  <c r="F43" i="1"/>
  <c r="E43" i="1"/>
  <c r="D43" i="1"/>
  <c r="N4" i="209"/>
  <c r="M4" i="209"/>
  <c r="O4" i="209" s="1"/>
  <c r="L4" i="209"/>
  <c r="K4" i="209"/>
  <c r="H40" i="1"/>
  <c r="H39" i="1"/>
  <c r="G40" i="1"/>
  <c r="G39" i="1"/>
  <c r="F40" i="1"/>
  <c r="F39" i="1"/>
  <c r="E40" i="1"/>
  <c r="E39" i="1"/>
  <c r="E36" i="1"/>
  <c r="D40" i="1"/>
  <c r="D39" i="1"/>
  <c r="N4" i="208"/>
  <c r="L4" i="208"/>
  <c r="K4" i="208"/>
  <c r="N4" i="207"/>
  <c r="L4" i="207"/>
  <c r="K4" i="207"/>
  <c r="N5" i="206"/>
  <c r="G36" i="1" s="1"/>
  <c r="L5" i="206"/>
  <c r="K5" i="206"/>
  <c r="D36" i="1" s="1"/>
  <c r="H22" i="1"/>
  <c r="H24" i="1"/>
  <c r="G22" i="1"/>
  <c r="G24" i="1"/>
  <c r="F22" i="1"/>
  <c r="F24" i="1"/>
  <c r="E22" i="1"/>
  <c r="E24" i="1"/>
  <c r="D22" i="1"/>
  <c r="D24" i="1"/>
  <c r="N4" i="205"/>
  <c r="L4" i="205"/>
  <c r="K4" i="205"/>
  <c r="N4" i="204"/>
  <c r="L4" i="204"/>
  <c r="K4" i="204"/>
  <c r="N26" i="161"/>
  <c r="G25" i="1" s="1"/>
  <c r="L26" i="161"/>
  <c r="E25" i="1" s="1"/>
  <c r="K26" i="161"/>
  <c r="D25" i="1" s="1"/>
  <c r="N17" i="162"/>
  <c r="G55" i="1" s="1"/>
  <c r="L17" i="162"/>
  <c r="E55" i="1" s="1"/>
  <c r="K17" i="162"/>
  <c r="D55" i="1" s="1"/>
  <c r="G35" i="1"/>
  <c r="E35" i="1"/>
  <c r="N19" i="166"/>
  <c r="L19" i="166"/>
  <c r="K19" i="166"/>
  <c r="D35" i="1" s="1"/>
  <c r="N6" i="203"/>
  <c r="G34" i="1" s="1"/>
  <c r="L6" i="203"/>
  <c r="E34" i="1" s="1"/>
  <c r="K6" i="203"/>
  <c r="D34" i="1" s="1"/>
  <c r="G16" i="1"/>
  <c r="E16" i="1"/>
  <c r="D16" i="1"/>
  <c r="N6" i="202"/>
  <c r="L6" i="202"/>
  <c r="K6" i="202"/>
  <c r="G23" i="1"/>
  <c r="E23" i="1"/>
  <c r="N4" i="201"/>
  <c r="L4" i="201"/>
  <c r="K4" i="201"/>
  <c r="D23" i="1" s="1"/>
  <c r="N4" i="200"/>
  <c r="G17" i="1" s="1"/>
  <c r="L4" i="200"/>
  <c r="M4" i="200" s="1"/>
  <c r="O4" i="200" s="1"/>
  <c r="H17" i="1" s="1"/>
  <c r="K4" i="200"/>
  <c r="D17" i="1" s="1"/>
  <c r="M16" i="158" l="1"/>
  <c r="O16" i="158" s="1"/>
  <c r="M4" i="208"/>
  <c r="O4" i="208" s="1"/>
  <c r="M4" i="207"/>
  <c r="O4" i="207" s="1"/>
  <c r="M5" i="206"/>
  <c r="M4" i="205"/>
  <c r="O4" i="205" s="1"/>
  <c r="M4" i="204"/>
  <c r="O4" i="204" s="1"/>
  <c r="M26" i="161"/>
  <c r="M17" i="162"/>
  <c r="F55" i="1" s="1"/>
  <c r="E17" i="1"/>
  <c r="F17" i="1"/>
  <c r="O17" i="162"/>
  <c r="H55" i="1" s="1"/>
  <c r="M19" i="166"/>
  <c r="M6" i="203"/>
  <c r="M6" i="202"/>
  <c r="M4" i="201"/>
  <c r="O4" i="195"/>
  <c r="O8" i="172"/>
  <c r="O6" i="171"/>
  <c r="O4" i="197"/>
  <c r="O4" i="192"/>
  <c r="N6" i="199"/>
  <c r="G67" i="1" s="1"/>
  <c r="L6" i="199"/>
  <c r="K6" i="199"/>
  <c r="D67" i="1" s="1"/>
  <c r="O2" i="197"/>
  <c r="N20" i="161"/>
  <c r="G56" i="1" s="1"/>
  <c r="L20" i="161"/>
  <c r="K20" i="161"/>
  <c r="D56" i="1" s="1"/>
  <c r="N7" i="198"/>
  <c r="G53" i="1" s="1"/>
  <c r="L7" i="198"/>
  <c r="K7" i="198"/>
  <c r="D53" i="1" s="1"/>
  <c r="O5" i="206" l="1"/>
  <c r="H36" i="1" s="1"/>
  <c r="F36" i="1"/>
  <c r="O26" i="161"/>
  <c r="H25" i="1" s="1"/>
  <c r="F25" i="1"/>
  <c r="O4" i="201"/>
  <c r="H23" i="1" s="1"/>
  <c r="F23" i="1"/>
  <c r="O6" i="202"/>
  <c r="H16" i="1" s="1"/>
  <c r="F16" i="1"/>
  <c r="O6" i="203"/>
  <c r="H34" i="1" s="1"/>
  <c r="F34" i="1"/>
  <c r="O19" i="166"/>
  <c r="H35" i="1" s="1"/>
  <c r="F35" i="1"/>
  <c r="M20" i="161"/>
  <c r="F56" i="1" s="1"/>
  <c r="M7" i="198"/>
  <c r="O7" i="198" s="1"/>
  <c r="H53" i="1" s="1"/>
  <c r="M6" i="199"/>
  <c r="O6" i="199" s="1"/>
  <c r="H67" i="1" s="1"/>
  <c r="E67" i="1"/>
  <c r="E56" i="1"/>
  <c r="E53" i="1"/>
  <c r="N10" i="197"/>
  <c r="G9" i="1" s="1"/>
  <c r="L10" i="197"/>
  <c r="E9" i="1" s="1"/>
  <c r="K10" i="197"/>
  <c r="D9" i="1" s="1"/>
  <c r="N4" i="196"/>
  <c r="G19" i="1" s="1"/>
  <c r="L4" i="196"/>
  <c r="E19" i="1" s="1"/>
  <c r="K4" i="196"/>
  <c r="D19" i="1" s="1"/>
  <c r="N20" i="195"/>
  <c r="G54" i="1" s="1"/>
  <c r="L20" i="195"/>
  <c r="K20" i="195"/>
  <c r="D54" i="1" s="1"/>
  <c r="N24" i="167"/>
  <c r="G50" i="1" s="1"/>
  <c r="L24" i="167"/>
  <c r="E50" i="1" s="1"/>
  <c r="K24" i="167"/>
  <c r="D50" i="1" s="1"/>
  <c r="N8" i="195"/>
  <c r="G11" i="1" s="1"/>
  <c r="L8" i="195"/>
  <c r="E11" i="1" s="1"/>
  <c r="K8" i="195"/>
  <c r="D11" i="1" s="1"/>
  <c r="E15" i="1"/>
  <c r="D15" i="1"/>
  <c r="N5" i="194"/>
  <c r="G15" i="1" s="1"/>
  <c r="L5" i="194"/>
  <c r="K5" i="194"/>
  <c r="N5" i="193"/>
  <c r="G18" i="1" s="1"/>
  <c r="L5" i="193"/>
  <c r="E18" i="1" s="1"/>
  <c r="K5" i="193"/>
  <c r="D18" i="1" s="1"/>
  <c r="N12" i="192"/>
  <c r="G6" i="1" s="1"/>
  <c r="L12" i="192"/>
  <c r="E6" i="1" s="1"/>
  <c r="K12" i="192"/>
  <c r="D6" i="1" s="1"/>
  <c r="N15" i="191"/>
  <c r="G57" i="1" s="1"/>
  <c r="L15" i="191"/>
  <c r="K15" i="191"/>
  <c r="D57" i="1" s="1"/>
  <c r="N6" i="191"/>
  <c r="G21" i="1" s="1"/>
  <c r="L6" i="191"/>
  <c r="E21" i="1" s="1"/>
  <c r="K6" i="191"/>
  <c r="D21" i="1" s="1"/>
  <c r="N11" i="166"/>
  <c r="G8" i="1" s="1"/>
  <c r="L11" i="166"/>
  <c r="E8" i="1" s="1"/>
  <c r="K11" i="166"/>
  <c r="D8" i="1" s="1"/>
  <c r="O20" i="161" l="1"/>
  <c r="H56" i="1" s="1"/>
  <c r="F53" i="1"/>
  <c r="F67" i="1"/>
  <c r="M15" i="191"/>
  <c r="O15" i="191" s="1"/>
  <c r="H57" i="1" s="1"/>
  <c r="M20" i="195"/>
  <c r="O20" i="195" s="1"/>
  <c r="H54" i="1" s="1"/>
  <c r="E54" i="1"/>
  <c r="F57" i="1"/>
  <c r="E57" i="1"/>
  <c r="M10" i="197"/>
  <c r="M4" i="196"/>
  <c r="M24" i="167"/>
  <c r="M8" i="195"/>
  <c r="M5" i="194"/>
  <c r="M5" i="193"/>
  <c r="M12" i="192"/>
  <c r="M6" i="191"/>
  <c r="M11" i="166"/>
  <c r="F8" i="1" s="1"/>
  <c r="O5" i="193" l="1"/>
  <c r="H18" i="1" s="1"/>
  <c r="F18" i="1"/>
  <c r="O4" i="196"/>
  <c r="H19" i="1" s="1"/>
  <c r="F19" i="1"/>
  <c r="O5" i="194"/>
  <c r="H15" i="1" s="1"/>
  <c r="F15" i="1"/>
  <c r="F54" i="1"/>
  <c r="O8" i="195"/>
  <c r="H11" i="1" s="1"/>
  <c r="F11" i="1"/>
  <c r="O10" i="197"/>
  <c r="H9" i="1" s="1"/>
  <c r="F9" i="1"/>
  <c r="O6" i="191"/>
  <c r="H21" i="1" s="1"/>
  <c r="F21" i="1"/>
  <c r="O12" i="192"/>
  <c r="H6" i="1" s="1"/>
  <c r="F6" i="1"/>
  <c r="O24" i="167"/>
  <c r="H50" i="1" s="1"/>
  <c r="F50" i="1"/>
  <c r="O11" i="166"/>
  <c r="H8" i="1" s="1"/>
  <c r="N19" i="172" l="1"/>
  <c r="G7" i="1" s="1"/>
  <c r="L19" i="172"/>
  <c r="E7" i="1" s="1"/>
  <c r="K19" i="172"/>
  <c r="D7" i="1" s="1"/>
  <c r="N15" i="171"/>
  <c r="G10" i="1" s="1"/>
  <c r="L15" i="171"/>
  <c r="E10" i="1" s="1"/>
  <c r="K15" i="171"/>
  <c r="D10" i="1" s="1"/>
  <c r="N8" i="170"/>
  <c r="G14" i="1" s="1"/>
  <c r="L8" i="170"/>
  <c r="E14" i="1" s="1"/>
  <c r="K8" i="170"/>
  <c r="D14" i="1" s="1"/>
  <c r="N5" i="169"/>
  <c r="G38" i="1" s="1"/>
  <c r="L5" i="169"/>
  <c r="E38" i="1" s="1"/>
  <c r="K5" i="169"/>
  <c r="D38" i="1" s="1"/>
  <c r="N6" i="167"/>
  <c r="G13" i="1" s="1"/>
  <c r="L6" i="167"/>
  <c r="E13" i="1" s="1"/>
  <c r="K6" i="167"/>
  <c r="D13" i="1" s="1"/>
  <c r="N18" i="163"/>
  <c r="G51" i="1" s="1"/>
  <c r="L18" i="163"/>
  <c r="E51" i="1" s="1"/>
  <c r="K18" i="163"/>
  <c r="D51" i="1" s="1"/>
  <c r="N6" i="162"/>
  <c r="G20" i="1" s="1"/>
  <c r="L6" i="162"/>
  <c r="E20" i="1" s="1"/>
  <c r="K6" i="162"/>
  <c r="D20" i="1" s="1"/>
  <c r="N11" i="161"/>
  <c r="G32" i="1" s="1"/>
  <c r="L11" i="161"/>
  <c r="E32" i="1" s="1"/>
  <c r="K11" i="161"/>
  <c r="D32" i="1" s="1"/>
  <c r="N10" i="158"/>
  <c r="G65" i="1" s="1"/>
  <c r="K10" i="158"/>
  <c r="D65" i="1" s="1"/>
  <c r="M8" i="170" l="1"/>
  <c r="M15" i="171"/>
  <c r="F10" i="1" s="1"/>
  <c r="M19" i="172"/>
  <c r="F7" i="1" s="1"/>
  <c r="L10" i="158"/>
  <c r="M5" i="169"/>
  <c r="F38" i="1" s="1"/>
  <c r="M6" i="167"/>
  <c r="F13" i="1" s="1"/>
  <c r="M18" i="163"/>
  <c r="F51" i="1" s="1"/>
  <c r="M6" i="162"/>
  <c r="F20" i="1" s="1"/>
  <c r="M11" i="161"/>
  <c r="F32" i="1" s="1"/>
  <c r="O8" i="170" l="1"/>
  <c r="H14" i="1" s="1"/>
  <c r="F14" i="1"/>
  <c r="M10" i="158"/>
  <c r="E65" i="1"/>
  <c r="O5" i="169"/>
  <c r="H38" i="1" s="1"/>
  <c r="O15" i="171"/>
  <c r="H10" i="1" s="1"/>
  <c r="O19" i="172"/>
  <c r="H7" i="1" s="1"/>
  <c r="O6" i="167"/>
  <c r="H13" i="1" s="1"/>
  <c r="O11" i="161"/>
  <c r="H32" i="1" s="1"/>
  <c r="O6" i="162"/>
  <c r="H20" i="1" s="1"/>
  <c r="O18" i="163"/>
  <c r="H51" i="1" s="1"/>
  <c r="O10" i="158" l="1"/>
  <c r="H65" i="1" s="1"/>
  <c r="F65" i="1"/>
</calcChain>
</file>

<file path=xl/sharedStrings.xml><?xml version="1.0" encoding="utf-8"?>
<sst xmlns="http://schemas.openxmlformats.org/spreadsheetml/2006/main" count="1218" uniqueCount="70">
  <si>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</si>
  <si>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</si>
  <si>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</si>
  <si>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</si>
  <si>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</si>
  <si>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</si>
  <si>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</si>
  <si>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</si>
  <si>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</si>
  <si>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</si>
  <si>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</si>
  <si>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</si>
  <si>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</si>
  <si>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</si>
  <si>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</si>
  <si>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</si>
  <si>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</si>
  <si>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</si>
  <si>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</si>
  <si>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</si>
  <si>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</si>
  <si>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</si>
  <si>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 xml:space="preserve"> </t>
  </si>
  <si>
    <t>Outlaw Heavy</t>
  </si>
  <si>
    <t>Outlaw Hvy</t>
  </si>
  <si>
    <t>Outlaw Lite</t>
  </si>
  <si>
    <t>Outlaw Lt</t>
  </si>
  <si>
    <t>Factory</t>
  </si>
  <si>
    <t>Dale Cauthen</t>
  </si>
  <si>
    <t>Cody Dockery</t>
  </si>
  <si>
    <t>Jeff Kite</t>
  </si>
  <si>
    <t>Bristol,VA</t>
  </si>
  <si>
    <t>Tom Tignor</t>
  </si>
  <si>
    <t>David Jennings</t>
  </si>
  <si>
    <t>Stanley Canter</t>
  </si>
  <si>
    <t>Bill Cordle</t>
  </si>
  <si>
    <t>Steve Pennington</t>
  </si>
  <si>
    <t>Claude Pennington</t>
  </si>
  <si>
    <t>Jay Boyd</t>
  </si>
  <si>
    <t>ABRA OUTLAW HEAVY RANKING 2023</t>
  </si>
  <si>
    <t>Virginia Indoor</t>
  </si>
  <si>
    <t>ABRA OUTLAW LITE RANKING 2023</t>
  </si>
  <si>
    <t>ABRA UNLIMITED 2023</t>
  </si>
  <si>
    <t>ABRA FACTORY 2023</t>
  </si>
  <si>
    <t>Billy Miller</t>
  </si>
  <si>
    <t>Dale Cauthlen</t>
  </si>
  <si>
    <t>Steven Pennington</t>
  </si>
  <si>
    <t>Chuck Morrell</t>
  </si>
  <si>
    <t xml:space="preserve">Outlaw Hvy </t>
  </si>
  <si>
    <t>Bristol, VA Indoor</t>
  </si>
  <si>
    <t>Don Kowalsky</t>
  </si>
  <si>
    <t>Bill Dooley</t>
  </si>
  <si>
    <t>Matthew Tignor</t>
  </si>
  <si>
    <t>Dennis Huffman</t>
  </si>
  <si>
    <t>Danny Sissom</t>
  </si>
  <si>
    <t>Charles Miller</t>
  </si>
  <si>
    <t xml:space="preserve">Unlimited </t>
  </si>
  <si>
    <t>Chuck Miller</t>
  </si>
  <si>
    <t xml:space="preserve">Factory </t>
  </si>
  <si>
    <t>Bill Smith</t>
  </si>
  <si>
    <t>Cecil Combs</t>
  </si>
  <si>
    <t>Roger Foshee</t>
  </si>
  <si>
    <t>Arthur Cole</t>
  </si>
  <si>
    <t>Gary Gallion</t>
  </si>
  <si>
    <t>Judy Gallion</t>
  </si>
  <si>
    <t>Dale Taft</t>
  </si>
  <si>
    <t>Shawn Hudson</t>
  </si>
  <si>
    <t>Jason Rasnake</t>
  </si>
  <si>
    <t>Steve Larcon</t>
  </si>
  <si>
    <t>Jim Parnell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</si>
</sst>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Alignment="1">
      <alignment horizontal="center"/>
    </xf>
    <xf numFmtId="0" fontId="8" fillId="2" borderId="0" xfId="0" applyFont="1" applyFill="1"/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3" fillId="0" borderId="0" xfId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5" fillId="0" borderId="0" xfId="0" applyFont="1"/>
    <xf numFmtId="0" fontId="11" fillId="0" borderId="0" xfId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3" fillId="0" borderId="0" xfId="1" applyFont="1" applyAlignment="1">
      <alignment horizontal="center"/>
    </xf>
    <xf numFmtId="0" fontId="14" fillId="4" borderId="0" xfId="0" applyFont="1" applyFill="1" applyAlignment="1">
      <alignment horizontal="center"/>
    </xf>
    <xf numFmtId="0" fontId="13" fillId="4" borderId="0" xfId="1" applyFont="1" applyFill="1" applyBorder="1" applyAlignment="1" applyProtection="1">
      <alignment horizontal="center"/>
      <protection locked="0"/>
    </xf>
    <xf numFmtId="1" fontId="14" fillId="4" borderId="0" xfId="0" applyNumberFormat="1" applyFont="1" applyFill="1" applyAlignment="1">
      <alignment horizontal="center"/>
    </xf>
    <xf numFmtId="2" fontId="14" fillId="4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 wrapText="1" shrinkToFit="1"/>
    </xf>
    <xf numFmtId="0" fontId="6" fillId="0" borderId="1" xfId="0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1" fillId="4" borderId="0" xfId="1" applyFont="1" applyFill="1" applyBorder="1" applyAlignment="1" applyProtection="1">
      <alignment horizontal="center"/>
      <protection locked="0"/>
    </xf>
    <xf numFmtId="164" fontId="18" fillId="3" borderId="1" xfId="0" applyNumberFormat="1" applyFont="1" applyFill="1" applyBorder="1" applyAlignment="1" applyProtection="1">
      <alignment horizontal="center" vertical="center"/>
      <protection locked="0"/>
    </xf>
    <xf numFmtId="164" fontId="1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 applyProtection="1">
      <alignment horizontal="center" wrapText="1"/>
      <protection hidden="1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8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3B26-9290-44E5-9E1B-DAA08C16EEF1}">
  <sheetPr codeName="Sheet19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51" t="s">
        <v>26</v>
      </c>
      <c r="B2" s="16" t="s">
        <v>62</v>
      </c>
      <c r="C2" s="17">
        <v>45020</v>
      </c>
      <c r="D2" s="18" t="s">
        <v>31</v>
      </c>
      <c r="E2" s="19">
        <v>195</v>
      </c>
      <c r="F2" s="19">
        <v>195.001</v>
      </c>
      <c r="G2" s="19">
        <v>196</v>
      </c>
      <c r="H2" s="19"/>
      <c r="I2" s="19"/>
      <c r="J2" s="19"/>
      <c r="K2" s="23">
        <v>3</v>
      </c>
      <c r="L2" s="23">
        <v>586.00099999999998</v>
      </c>
      <c r="M2" s="24">
        <v>195.33366666666666</v>
      </c>
      <c r="N2" s="25">
        <v>9</v>
      </c>
      <c r="O2" s="26">
        <v>204.33366666666666</v>
      </c>
    </row>
    <row r="3" spans="1:17" x14ac:dyDescent="0.25">
      <c r="A3" s="51" t="s">
        <v>26</v>
      </c>
      <c r="B3" s="16" t="s">
        <v>62</v>
      </c>
      <c r="C3" s="17">
        <v>45024</v>
      </c>
      <c r="D3" s="18" t="s">
        <v>31</v>
      </c>
      <c r="E3" s="19">
        <v>192</v>
      </c>
      <c r="F3" s="19">
        <v>190</v>
      </c>
      <c r="G3" s="19">
        <v>181</v>
      </c>
      <c r="H3" s="19">
        <v>193</v>
      </c>
      <c r="I3" s="19">
        <v>192</v>
      </c>
      <c r="J3" s="19"/>
      <c r="K3" s="23">
        <v>5</v>
      </c>
      <c r="L3" s="23">
        <v>948</v>
      </c>
      <c r="M3" s="24">
        <v>189.6</v>
      </c>
      <c r="N3" s="25">
        <v>5</v>
      </c>
      <c r="O3" s="26">
        <v>194.6</v>
      </c>
    </row>
    <row r="4" spans="1:17" x14ac:dyDescent="0.25">
      <c r="A4" s="51" t="s">
        <v>26</v>
      </c>
      <c r="B4" s="16" t="s">
        <v>62</v>
      </c>
      <c r="C4" s="17">
        <v>45034</v>
      </c>
      <c r="D4" s="18" t="s">
        <v>31</v>
      </c>
      <c r="E4" s="19">
        <v>187</v>
      </c>
      <c r="F4" s="19">
        <v>193</v>
      </c>
      <c r="G4" s="19">
        <v>188</v>
      </c>
      <c r="H4" s="19"/>
      <c r="I4" s="19"/>
      <c r="J4" s="19"/>
      <c r="K4" s="23">
        <v>3</v>
      </c>
      <c r="L4" s="23">
        <v>568</v>
      </c>
      <c r="M4" s="24">
        <v>189.33333333333334</v>
      </c>
      <c r="N4" s="25">
        <v>9</v>
      </c>
      <c r="O4" s="26">
        <v>198.33333333333334</v>
      </c>
    </row>
    <row r="6" spans="1:17" x14ac:dyDescent="0.25">
      <c r="K6" s="8">
        <f>SUM(K2:K5)</f>
        <v>11</v>
      </c>
      <c r="L6" s="8">
        <f>SUM(L2:L5)</f>
        <v>2102.0010000000002</v>
      </c>
      <c r="M6" s="7">
        <f>SUM(L6/K6)</f>
        <v>191.09100000000001</v>
      </c>
      <c r="N6" s="8">
        <f>SUM(N2:N5)</f>
        <v>23</v>
      </c>
      <c r="O6" s="13">
        <f>SUM(M6+N6)</f>
        <v>214.09100000000001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4 E3:J4" name="Range1_44_1"/>
    <protectedRange algorithmName="SHA-512" hashValue="ON39YdpmFHfN9f47KpiRvqrKx0V9+erV1CNkpWzYhW/Qyc6aT8rEyCrvauWSYGZK2ia3o7vd3akF07acHAFpOA==" saltValue="yVW9XmDwTqEnmpSGai0KYg==" spinCount="100000" sqref="D3:D4" name="Range1_1_26_1"/>
  </protectedRanges>
  <hyperlinks>
    <hyperlink ref="Q1" location="'Virginia Indoor  2023'!A1" display="Back to Ranking" xr:uid="{1D82E28F-0BCC-4DCC-BFC5-D32C32FC90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95B5C8-D9F1-426F-9CB6-3DF0030AAC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96AA-F9F5-4FFC-951F-851C06369E0C}">
  <sheetPr codeName="Sheet7"/>
  <dimension ref="A1:Q6"/>
  <sheetViews>
    <sheetView workbookViewId="0">
      <selection activeCell="C17" sqref="C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58</v>
      </c>
      <c r="B2" s="16" t="s">
        <v>57</v>
      </c>
      <c r="C2" s="17">
        <v>44982</v>
      </c>
      <c r="D2" s="18" t="s">
        <v>49</v>
      </c>
      <c r="E2" s="19">
        <v>191</v>
      </c>
      <c r="F2" s="19">
        <v>189</v>
      </c>
      <c r="G2" s="19">
        <v>191</v>
      </c>
      <c r="H2" s="19">
        <v>177</v>
      </c>
      <c r="I2" s="19">
        <v>190</v>
      </c>
      <c r="J2" s="19">
        <v>190</v>
      </c>
      <c r="K2" s="23">
        <v>6</v>
      </c>
      <c r="L2" s="23">
        <v>1128</v>
      </c>
      <c r="M2" s="24">
        <v>188</v>
      </c>
      <c r="N2" s="25">
        <v>10</v>
      </c>
      <c r="O2" s="26">
        <v>198</v>
      </c>
    </row>
    <row r="3" spans="1:17" x14ac:dyDescent="0.25">
      <c r="A3" s="15" t="s">
        <v>27</v>
      </c>
      <c r="B3" s="16" t="s">
        <v>57</v>
      </c>
      <c r="C3" s="17">
        <v>45006</v>
      </c>
      <c r="D3" s="18" t="s">
        <v>31</v>
      </c>
      <c r="E3" s="19">
        <v>186</v>
      </c>
      <c r="F3" s="19">
        <v>189</v>
      </c>
      <c r="G3" s="19">
        <v>193</v>
      </c>
      <c r="H3" s="19"/>
      <c r="I3" s="19"/>
      <c r="J3" s="19"/>
      <c r="K3" s="23">
        <v>3</v>
      </c>
      <c r="L3" s="23">
        <v>568</v>
      </c>
      <c r="M3" s="24">
        <v>189.33333333333334</v>
      </c>
      <c r="N3" s="25">
        <v>9</v>
      </c>
      <c r="O3" s="26">
        <v>198.33333333333334</v>
      </c>
    </row>
    <row r="4" spans="1:17" x14ac:dyDescent="0.25">
      <c r="A4" s="15" t="s">
        <v>27</v>
      </c>
      <c r="B4" s="16" t="s">
        <v>57</v>
      </c>
      <c r="C4" s="17">
        <v>45020</v>
      </c>
      <c r="D4" s="18" t="s">
        <v>31</v>
      </c>
      <c r="E4" s="19">
        <v>192</v>
      </c>
      <c r="F4" s="19">
        <v>190</v>
      </c>
      <c r="G4" s="19">
        <v>188</v>
      </c>
      <c r="H4" s="19"/>
      <c r="I4" s="19"/>
      <c r="J4" s="19"/>
      <c r="K4" s="23">
        <v>3</v>
      </c>
      <c r="L4" s="23">
        <v>570</v>
      </c>
      <c r="M4" s="24">
        <v>190</v>
      </c>
      <c r="N4" s="25">
        <v>5</v>
      </c>
      <c r="O4" s="26">
        <v>195</v>
      </c>
    </row>
    <row r="6" spans="1:17" x14ac:dyDescent="0.25">
      <c r="K6" s="8">
        <f>SUM(K2:K5)</f>
        <v>12</v>
      </c>
      <c r="L6" s="8">
        <f>SUM(L2:L5)</f>
        <v>2266</v>
      </c>
      <c r="M6" s="7">
        <f>SUM(L6/K6)</f>
        <v>188.83333333333334</v>
      </c>
      <c r="N6" s="8">
        <f>SUM(N2:N5)</f>
        <v>24</v>
      </c>
      <c r="O6" s="13">
        <f>SUM(M6+N6)</f>
        <v>212.83333333333334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3:J4 B3:C4" name="Range1"/>
  </protectedRanges>
  <conditionalFormatting sqref="E2">
    <cfRule type="top10" dxfId="79" priority="9" rank="1"/>
  </conditionalFormatting>
  <conditionalFormatting sqref="E3:E4">
    <cfRule type="top10" dxfId="78" priority="6" rank="1"/>
  </conditionalFormatting>
  <conditionalFormatting sqref="E2:J2">
    <cfRule type="cellIs" dxfId="77" priority="7" operator="greaterThanOrEqual">
      <formula>193</formula>
    </cfRule>
  </conditionalFormatting>
  <conditionalFormatting sqref="F2">
    <cfRule type="top10" dxfId="76" priority="8" rank="1"/>
  </conditionalFormatting>
  <conditionalFormatting sqref="F3:F4">
    <cfRule type="top10" dxfId="75" priority="5" rank="1"/>
  </conditionalFormatting>
  <conditionalFormatting sqref="G2">
    <cfRule type="top10" dxfId="74" priority="10" rank="1"/>
  </conditionalFormatting>
  <conditionalFormatting sqref="G3:G4">
    <cfRule type="top10" dxfId="73" priority="4" rank="1"/>
  </conditionalFormatting>
  <conditionalFormatting sqref="H2">
    <cfRule type="top10" dxfId="72" priority="11" rank="1"/>
  </conditionalFormatting>
  <conditionalFormatting sqref="H3:H4">
    <cfRule type="top10" dxfId="71" priority="3" rank="1"/>
  </conditionalFormatting>
  <conditionalFormatting sqref="I2">
    <cfRule type="top10" dxfId="70" priority="12" rank="1"/>
  </conditionalFormatting>
  <conditionalFormatting sqref="I3:I4">
    <cfRule type="top10" dxfId="69" priority="1" rank="1"/>
  </conditionalFormatting>
  <conditionalFormatting sqref="J2">
    <cfRule type="top10" dxfId="68" priority="13" rank="1"/>
  </conditionalFormatting>
  <conditionalFormatting sqref="J3:J4">
    <cfRule type="top10" dxfId="67" priority="2" rank="1"/>
  </conditionalFormatting>
  <hyperlinks>
    <hyperlink ref="Q1" location="'Virginia Indoor  2023'!A1" display="Back to Ranking" xr:uid="{0F17F539-7FAE-4684-8E57-F2AC0745F8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4BD3E9-FBB9-4ACA-94C6-8384C028CB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DA1B-85EA-47E9-BE7E-443EFCA99B4E}">
  <sheetPr codeName="Sheet9"/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47</v>
      </c>
      <c r="C2" s="17">
        <v>44954</v>
      </c>
      <c r="D2" s="18" t="s">
        <v>49</v>
      </c>
      <c r="E2" s="19">
        <v>199</v>
      </c>
      <c r="F2" s="19">
        <v>198</v>
      </c>
      <c r="G2" s="19">
        <v>199.001</v>
      </c>
      <c r="H2" s="41">
        <v>200.001</v>
      </c>
      <c r="I2" s="19">
        <v>199</v>
      </c>
      <c r="J2" s="19"/>
      <c r="K2" s="23">
        <v>5</v>
      </c>
      <c r="L2" s="23">
        <v>995.00199999999995</v>
      </c>
      <c r="M2" s="24">
        <v>199.00039999999998</v>
      </c>
      <c r="N2" s="25">
        <v>9</v>
      </c>
      <c r="O2" s="26">
        <v>208.00039999999998</v>
      </c>
    </row>
    <row r="3" spans="1:17" x14ac:dyDescent="0.25">
      <c r="A3" s="15" t="s">
        <v>24</v>
      </c>
      <c r="B3" s="16" t="s">
        <v>47</v>
      </c>
      <c r="C3" s="17">
        <v>44964</v>
      </c>
      <c r="D3" s="18" t="s">
        <v>31</v>
      </c>
      <c r="E3" s="19">
        <v>198</v>
      </c>
      <c r="F3" s="19">
        <v>199.01</v>
      </c>
      <c r="G3" s="19">
        <v>199</v>
      </c>
      <c r="H3" s="19"/>
      <c r="I3" s="19"/>
      <c r="J3" s="19"/>
      <c r="K3" s="23">
        <v>3</v>
      </c>
      <c r="L3" s="23">
        <v>596.01</v>
      </c>
      <c r="M3" s="24">
        <v>198.67</v>
      </c>
      <c r="N3" s="25">
        <v>6</v>
      </c>
      <c r="O3" s="26">
        <v>204.67</v>
      </c>
    </row>
    <row r="4" spans="1:17" x14ac:dyDescent="0.25">
      <c r="A4" s="15" t="s">
        <v>24</v>
      </c>
      <c r="B4" s="16" t="s">
        <v>47</v>
      </c>
      <c r="C4" s="17">
        <v>44992</v>
      </c>
      <c r="D4" s="18" t="s">
        <v>31</v>
      </c>
      <c r="E4" s="19">
        <v>199</v>
      </c>
      <c r="F4" s="19">
        <v>198</v>
      </c>
      <c r="G4" s="19">
        <v>196</v>
      </c>
      <c r="H4" s="19"/>
      <c r="I4" s="19"/>
      <c r="J4" s="19"/>
      <c r="K4" s="23">
        <v>3</v>
      </c>
      <c r="L4" s="23">
        <v>593</v>
      </c>
      <c r="M4" s="24">
        <v>197.66666666666666</v>
      </c>
      <c r="N4" s="25">
        <v>7</v>
      </c>
      <c r="O4" s="26">
        <f>SUM(M4+N4)</f>
        <v>204.66666666666666</v>
      </c>
    </row>
    <row r="5" spans="1:17" x14ac:dyDescent="0.25">
      <c r="A5" s="15" t="s">
        <v>24</v>
      </c>
      <c r="B5" s="16" t="s">
        <v>47</v>
      </c>
      <c r="C5" s="17">
        <v>45006</v>
      </c>
      <c r="D5" s="18" t="s">
        <v>31</v>
      </c>
      <c r="E5" s="19">
        <v>197</v>
      </c>
      <c r="F5" s="19">
        <v>198.001</v>
      </c>
      <c r="G5" s="19">
        <v>199.001</v>
      </c>
      <c r="H5" s="19"/>
      <c r="I5" s="19"/>
      <c r="J5" s="19"/>
      <c r="K5" s="23">
        <v>3</v>
      </c>
      <c r="L5" s="23">
        <v>594.00199999999995</v>
      </c>
      <c r="M5" s="24">
        <v>198.00066666666666</v>
      </c>
      <c r="N5" s="25">
        <v>5</v>
      </c>
      <c r="O5" s="26">
        <v>203.00066666666666</v>
      </c>
    </row>
    <row r="6" spans="1:17" x14ac:dyDescent="0.25">
      <c r="A6" s="15" t="s">
        <v>24</v>
      </c>
      <c r="B6" s="16" t="s">
        <v>47</v>
      </c>
      <c r="C6" s="17">
        <v>45034</v>
      </c>
      <c r="D6" s="18" t="s">
        <v>31</v>
      </c>
      <c r="E6" s="19">
        <v>198</v>
      </c>
      <c r="F6" s="19">
        <v>198</v>
      </c>
      <c r="G6" s="41">
        <v>200</v>
      </c>
      <c r="H6" s="19"/>
      <c r="I6" s="19"/>
      <c r="J6" s="19"/>
      <c r="K6" s="23">
        <v>3</v>
      </c>
      <c r="L6" s="23">
        <v>596</v>
      </c>
      <c r="M6" s="24">
        <v>198.66666666666666</v>
      </c>
      <c r="N6" s="25">
        <v>9</v>
      </c>
      <c r="O6" s="26">
        <v>207.66666666666666</v>
      </c>
    </row>
    <row r="7" spans="1:17" x14ac:dyDescent="0.25">
      <c r="A7" s="15" t="s">
        <v>24</v>
      </c>
      <c r="B7" s="16" t="s">
        <v>47</v>
      </c>
      <c r="C7" s="17">
        <v>45045</v>
      </c>
      <c r="D7" s="18" t="s">
        <v>31</v>
      </c>
      <c r="E7" s="19">
        <v>197.001</v>
      </c>
      <c r="F7" s="19">
        <v>199</v>
      </c>
      <c r="G7" s="41">
        <v>200</v>
      </c>
      <c r="H7" s="19">
        <v>199</v>
      </c>
      <c r="I7" s="19">
        <v>199</v>
      </c>
      <c r="J7" s="41">
        <v>200</v>
      </c>
      <c r="K7" s="23">
        <v>6</v>
      </c>
      <c r="L7" s="23">
        <v>1194.001</v>
      </c>
      <c r="M7" s="24">
        <v>199.00016666666667</v>
      </c>
      <c r="N7" s="25">
        <v>18</v>
      </c>
      <c r="O7" s="26">
        <v>217.00016666666667</v>
      </c>
    </row>
    <row r="8" spans="1:17" x14ac:dyDescent="0.25">
      <c r="A8" s="15" t="s">
        <v>48</v>
      </c>
      <c r="B8" s="16" t="s">
        <v>47</v>
      </c>
      <c r="C8" s="56">
        <v>45209</v>
      </c>
      <c r="D8" s="18" t="s">
        <v>31</v>
      </c>
      <c r="E8" s="19">
        <v>197</v>
      </c>
      <c r="F8" s="19">
        <v>197</v>
      </c>
      <c r="G8" s="41">
        <v>200.001</v>
      </c>
      <c r="H8" s="19"/>
      <c r="I8" s="19"/>
      <c r="J8" s="19"/>
      <c r="K8" s="23">
        <v>3</v>
      </c>
      <c r="L8" s="23">
        <v>594.00099999999998</v>
      </c>
      <c r="M8" s="24">
        <v>198.00033333333332</v>
      </c>
      <c r="N8" s="25">
        <v>3</v>
      </c>
      <c r="O8" s="26">
        <v>201.00033333333332</v>
      </c>
    </row>
    <row r="9" spans="1:17" x14ac:dyDescent="0.25">
      <c r="A9" s="15" t="s">
        <v>48</v>
      </c>
      <c r="B9" s="16" t="s">
        <v>47</v>
      </c>
      <c r="C9" s="17">
        <v>45213</v>
      </c>
      <c r="D9" s="18" t="s">
        <v>31</v>
      </c>
      <c r="E9" s="41">
        <v>200.001</v>
      </c>
      <c r="F9" s="19">
        <v>199</v>
      </c>
      <c r="G9" s="41">
        <v>200</v>
      </c>
      <c r="H9" s="41">
        <v>200</v>
      </c>
      <c r="I9" s="41">
        <v>200</v>
      </c>
      <c r="J9" s="19">
        <v>199.001</v>
      </c>
      <c r="K9" s="23">
        <v>6</v>
      </c>
      <c r="L9" s="23">
        <v>1198.002</v>
      </c>
      <c r="M9" s="24">
        <v>199.667</v>
      </c>
      <c r="N9" s="25">
        <v>26</v>
      </c>
      <c r="O9" s="26">
        <v>225.667</v>
      </c>
    </row>
    <row r="10" spans="1:17" x14ac:dyDescent="0.25">
      <c r="A10" s="15" t="s">
        <v>48</v>
      </c>
      <c r="B10" s="16" t="s">
        <v>47</v>
      </c>
      <c r="C10" s="17">
        <v>45272</v>
      </c>
      <c r="D10" s="18" t="s">
        <v>49</v>
      </c>
      <c r="E10" s="19">
        <v>199</v>
      </c>
      <c r="F10" s="19">
        <v>199</v>
      </c>
      <c r="G10" s="41">
        <v>200</v>
      </c>
      <c r="H10" s="19"/>
      <c r="I10" s="19"/>
      <c r="J10" s="19"/>
      <c r="K10" s="23">
        <v>3</v>
      </c>
      <c r="L10" s="23">
        <v>598</v>
      </c>
      <c r="M10" s="24">
        <v>199.33333333333334</v>
      </c>
      <c r="N10" s="25">
        <v>4</v>
      </c>
      <c r="O10" s="26">
        <v>203.33333333333334</v>
      </c>
    </row>
    <row r="12" spans="1:17" x14ac:dyDescent="0.25">
      <c r="K12" s="8">
        <f>SUM(K2:K11)</f>
        <v>35</v>
      </c>
      <c r="L12" s="8">
        <f>SUM(L2:L11)</f>
        <v>6958.018</v>
      </c>
      <c r="M12" s="7">
        <f>SUM(L12/K12)</f>
        <v>198.80051428571429</v>
      </c>
      <c r="N12" s="8">
        <f>SUM(N2:N11)</f>
        <v>87</v>
      </c>
      <c r="O12" s="13">
        <f>SUM(M12+N12)</f>
        <v>285.80051428571426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2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E2:J2" name="Range1_3_1_1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B5:C7" name="Range1_2_1"/>
    <protectedRange algorithmName="SHA-512" hashValue="ON39YdpmFHfN9f47KpiRvqrKx0V9+erV1CNkpWzYhW/Qyc6aT8rEyCrvauWSYGZK2ia3o7vd3akF07acHAFpOA==" saltValue="yVW9XmDwTqEnmpSGai0KYg==" spinCount="100000" sqref="D5:D7" name="Range1_1_1_1"/>
    <protectedRange algorithmName="SHA-512" hashValue="ON39YdpmFHfN9f47KpiRvqrKx0V9+erV1CNkpWzYhW/Qyc6aT8rEyCrvauWSYGZK2ia3o7vd3akF07acHAFpOA==" saltValue="yVW9XmDwTqEnmpSGai0KYg==" spinCount="100000" sqref="E5:J7" name="Range1_3_1_1"/>
  </protectedRanges>
  <hyperlinks>
    <hyperlink ref="Q1" location="'Virginia Indoor  2023'!A1" display="Back to Ranking" xr:uid="{33903E6C-531C-4601-98F3-93D63FAC5C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0A7FF1-FF5F-4268-B202-455A7A0E38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C736-2E04-4417-809A-653F9A064300}">
  <sheetPr codeName="Sheet12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37</v>
      </c>
      <c r="C2" s="17">
        <v>44950</v>
      </c>
      <c r="D2" s="18" t="s">
        <v>31</v>
      </c>
      <c r="E2" s="19">
        <v>193</v>
      </c>
      <c r="F2" s="19">
        <v>194</v>
      </c>
      <c r="G2" s="19">
        <v>194</v>
      </c>
      <c r="H2" s="19"/>
      <c r="I2" s="19"/>
      <c r="J2" s="19"/>
      <c r="K2" s="23">
        <v>3</v>
      </c>
      <c r="L2" s="23">
        <v>581</v>
      </c>
      <c r="M2" s="24">
        <v>193.66666666666666</v>
      </c>
      <c r="N2" s="25">
        <v>2</v>
      </c>
      <c r="O2" s="26">
        <v>195.66666666666666</v>
      </c>
    </row>
    <row r="3" spans="1:17" x14ac:dyDescent="0.25">
      <c r="A3" s="15" t="s">
        <v>48</v>
      </c>
      <c r="B3" s="16" t="s">
        <v>37</v>
      </c>
      <c r="C3" s="17">
        <v>44954</v>
      </c>
      <c r="D3" s="18" t="s">
        <v>49</v>
      </c>
      <c r="E3" s="19">
        <v>197</v>
      </c>
      <c r="F3" s="41">
        <v>200</v>
      </c>
      <c r="G3" s="19">
        <v>195</v>
      </c>
      <c r="H3" s="19">
        <v>197</v>
      </c>
      <c r="I3" s="19">
        <v>195</v>
      </c>
      <c r="J3" s="19"/>
      <c r="K3" s="23">
        <v>5</v>
      </c>
      <c r="L3" s="23">
        <v>984</v>
      </c>
      <c r="M3" s="24">
        <v>196.8</v>
      </c>
      <c r="N3" s="25">
        <v>2</v>
      </c>
      <c r="O3" s="26">
        <v>198.8</v>
      </c>
    </row>
    <row r="4" spans="1:17" x14ac:dyDescent="0.25">
      <c r="A4" s="15" t="s">
        <v>24</v>
      </c>
      <c r="B4" s="16" t="s">
        <v>37</v>
      </c>
      <c r="C4" s="17">
        <v>44964</v>
      </c>
      <c r="D4" s="18" t="s">
        <v>31</v>
      </c>
      <c r="E4" s="19">
        <v>194</v>
      </c>
      <c r="F4" s="19">
        <v>193</v>
      </c>
      <c r="G4" s="19">
        <v>197</v>
      </c>
      <c r="H4" s="19"/>
      <c r="I4" s="19"/>
      <c r="J4" s="19"/>
      <c r="K4" s="23">
        <v>3</v>
      </c>
      <c r="L4" s="23">
        <v>584</v>
      </c>
      <c r="M4" s="24">
        <v>194.66666666666666</v>
      </c>
      <c r="N4" s="25">
        <v>2</v>
      </c>
      <c r="O4" s="26">
        <v>196.66666666666666</v>
      </c>
    </row>
    <row r="5" spans="1:17" x14ac:dyDescent="0.25">
      <c r="A5" s="15" t="s">
        <v>24</v>
      </c>
      <c r="B5" s="16" t="s">
        <v>37</v>
      </c>
      <c r="C5" s="17">
        <v>44978</v>
      </c>
      <c r="D5" s="18" t="s">
        <v>31</v>
      </c>
      <c r="E5" s="19">
        <v>197</v>
      </c>
      <c r="F5" s="19">
        <v>192</v>
      </c>
      <c r="G5" s="43">
        <v>193</v>
      </c>
      <c r="H5" s="19"/>
      <c r="I5" s="19"/>
      <c r="J5" s="19"/>
      <c r="K5" s="23">
        <v>3</v>
      </c>
      <c r="L5" s="23">
        <v>582</v>
      </c>
      <c r="M5" s="24">
        <v>194</v>
      </c>
      <c r="N5" s="25">
        <v>2</v>
      </c>
      <c r="O5" s="26">
        <v>196</v>
      </c>
    </row>
    <row r="6" spans="1:17" x14ac:dyDescent="0.25">
      <c r="A6" s="15" t="s">
        <v>24</v>
      </c>
      <c r="B6" s="16" t="s">
        <v>37</v>
      </c>
      <c r="C6" s="17">
        <v>44992</v>
      </c>
      <c r="D6" s="18" t="s">
        <v>31</v>
      </c>
      <c r="E6" s="19">
        <v>197</v>
      </c>
      <c r="F6" s="19">
        <v>195</v>
      </c>
      <c r="G6" s="19">
        <v>198.001</v>
      </c>
      <c r="H6" s="19"/>
      <c r="I6" s="19"/>
      <c r="J6" s="19"/>
      <c r="K6" s="23">
        <v>3</v>
      </c>
      <c r="L6" s="23">
        <v>590.00099999999998</v>
      </c>
      <c r="M6" s="24">
        <v>196.667</v>
      </c>
      <c r="N6" s="25">
        <v>5</v>
      </c>
      <c r="O6" s="26">
        <f t="shared" ref="O6" si="0">SUM(M6+N6)</f>
        <v>201.667</v>
      </c>
    </row>
    <row r="7" spans="1:17" x14ac:dyDescent="0.25">
      <c r="A7" s="15" t="s">
        <v>24</v>
      </c>
      <c r="B7" s="16" t="s">
        <v>37</v>
      </c>
      <c r="C7" s="17">
        <v>45006</v>
      </c>
      <c r="D7" s="18" t="s">
        <v>31</v>
      </c>
      <c r="E7" s="19">
        <v>198</v>
      </c>
      <c r="F7" s="19">
        <v>195</v>
      </c>
      <c r="G7" s="19">
        <v>198.001</v>
      </c>
      <c r="H7" s="19"/>
      <c r="I7" s="19"/>
      <c r="J7" s="19"/>
      <c r="K7" s="23">
        <v>3</v>
      </c>
      <c r="L7" s="23">
        <v>591.00099999999998</v>
      </c>
      <c r="M7" s="24">
        <v>197.00033333333332</v>
      </c>
      <c r="N7" s="25">
        <v>2</v>
      </c>
      <c r="O7" s="26">
        <v>199.00033333333332</v>
      </c>
    </row>
    <row r="8" spans="1:17" x14ac:dyDescent="0.25">
      <c r="A8" s="15" t="s">
        <v>24</v>
      </c>
      <c r="B8" s="16" t="s">
        <v>37</v>
      </c>
      <c r="C8" s="17">
        <v>45020</v>
      </c>
      <c r="D8" s="18" t="s">
        <v>31</v>
      </c>
      <c r="E8" s="19">
        <v>197</v>
      </c>
      <c r="F8" s="19">
        <v>196</v>
      </c>
      <c r="G8" s="41">
        <v>200</v>
      </c>
      <c r="H8" s="19"/>
      <c r="I8" s="19"/>
      <c r="J8" s="19"/>
      <c r="K8" s="23">
        <v>3</v>
      </c>
      <c r="L8" s="23">
        <v>593</v>
      </c>
      <c r="M8" s="24">
        <v>197.66666666666666</v>
      </c>
      <c r="N8" s="25">
        <v>7</v>
      </c>
      <c r="O8" s="26">
        <v>204.66666666666666</v>
      </c>
    </row>
    <row r="9" spans="1:17" x14ac:dyDescent="0.25">
      <c r="A9" s="15" t="s">
        <v>24</v>
      </c>
      <c r="B9" s="16" t="s">
        <v>37</v>
      </c>
      <c r="C9" s="17">
        <v>45024</v>
      </c>
      <c r="D9" s="18" t="s">
        <v>31</v>
      </c>
      <c r="E9" s="19">
        <v>198</v>
      </c>
      <c r="F9" s="41">
        <v>200</v>
      </c>
      <c r="G9" s="19">
        <v>198</v>
      </c>
      <c r="H9" s="19">
        <v>197</v>
      </c>
      <c r="I9" s="19">
        <v>196.001</v>
      </c>
      <c r="J9" s="19"/>
      <c r="K9" s="23">
        <v>5</v>
      </c>
      <c r="L9" s="23">
        <v>989.00099999999998</v>
      </c>
      <c r="M9" s="24">
        <v>197.80019999999999</v>
      </c>
      <c r="N9" s="25">
        <v>6</v>
      </c>
      <c r="O9" s="26">
        <v>203.80019999999999</v>
      </c>
    </row>
    <row r="10" spans="1:17" x14ac:dyDescent="0.25">
      <c r="A10" s="15" t="s">
        <v>24</v>
      </c>
      <c r="B10" s="16" t="s">
        <v>37</v>
      </c>
      <c r="C10" s="17">
        <v>45045</v>
      </c>
      <c r="D10" s="18" t="s">
        <v>31</v>
      </c>
      <c r="E10" s="19">
        <v>199</v>
      </c>
      <c r="F10" s="19">
        <v>197</v>
      </c>
      <c r="G10" s="19">
        <v>197.001</v>
      </c>
      <c r="H10" s="19">
        <v>197</v>
      </c>
      <c r="I10" s="19">
        <v>198</v>
      </c>
      <c r="J10" s="19">
        <v>198</v>
      </c>
      <c r="K10" s="23">
        <v>6</v>
      </c>
      <c r="L10" s="23">
        <v>1186.001</v>
      </c>
      <c r="M10" s="24">
        <v>197.66683333333333</v>
      </c>
      <c r="N10" s="25">
        <v>4</v>
      </c>
      <c r="O10" s="26">
        <v>201.66683333333333</v>
      </c>
    </row>
    <row r="11" spans="1:17" x14ac:dyDescent="0.25">
      <c r="A11" s="15" t="s">
        <v>48</v>
      </c>
      <c r="B11" s="16" t="s">
        <v>37</v>
      </c>
      <c r="C11" s="56">
        <v>45209</v>
      </c>
      <c r="D11" s="18" t="s">
        <v>31</v>
      </c>
      <c r="E11" s="19">
        <v>198</v>
      </c>
      <c r="F11" s="19">
        <v>199</v>
      </c>
      <c r="G11" s="19">
        <v>197</v>
      </c>
      <c r="H11" s="19"/>
      <c r="I11" s="19"/>
      <c r="J11" s="19"/>
      <c r="K11" s="23">
        <v>3</v>
      </c>
      <c r="L11" s="23">
        <v>594</v>
      </c>
      <c r="M11" s="24">
        <v>198</v>
      </c>
      <c r="N11" s="25">
        <v>2</v>
      </c>
      <c r="O11" s="26">
        <v>200</v>
      </c>
    </row>
    <row r="12" spans="1:17" x14ac:dyDescent="0.25">
      <c r="A12" s="15" t="s">
        <v>48</v>
      </c>
      <c r="B12" s="16" t="s">
        <v>37</v>
      </c>
      <c r="C12" s="17">
        <v>45244</v>
      </c>
      <c r="D12" s="18" t="s">
        <v>31</v>
      </c>
      <c r="E12" s="19">
        <v>193</v>
      </c>
      <c r="F12" s="19">
        <v>196</v>
      </c>
      <c r="G12" s="19">
        <v>197</v>
      </c>
      <c r="H12" s="19"/>
      <c r="I12" s="19"/>
      <c r="J12" s="19"/>
      <c r="K12" s="23">
        <v>3</v>
      </c>
      <c r="L12" s="23">
        <v>586</v>
      </c>
      <c r="M12" s="24">
        <v>195.33333333333334</v>
      </c>
      <c r="N12" s="25">
        <v>4</v>
      </c>
      <c r="O12" s="26">
        <v>199.33333333333334</v>
      </c>
    </row>
    <row r="13" spans="1:17" x14ac:dyDescent="0.25">
      <c r="A13" s="15" t="s">
        <v>48</v>
      </c>
      <c r="B13" s="16" t="s">
        <v>37</v>
      </c>
      <c r="C13" s="17">
        <v>45272</v>
      </c>
      <c r="D13" s="18" t="s">
        <v>49</v>
      </c>
      <c r="E13" s="19">
        <v>194</v>
      </c>
      <c r="F13" s="19">
        <v>197</v>
      </c>
      <c r="G13" s="19">
        <v>197</v>
      </c>
      <c r="H13" s="19"/>
      <c r="I13" s="19"/>
      <c r="J13" s="19"/>
      <c r="K13" s="23">
        <v>3</v>
      </c>
      <c r="L13" s="23">
        <v>588</v>
      </c>
      <c r="M13" s="24">
        <v>196</v>
      </c>
      <c r="N13" s="25">
        <v>3</v>
      </c>
      <c r="O13" s="26">
        <v>199</v>
      </c>
    </row>
    <row r="15" spans="1:17" x14ac:dyDescent="0.25">
      <c r="K15" s="8">
        <f>SUM(K2:K14)</f>
        <v>43</v>
      </c>
      <c r="L15" s="8">
        <f>SUM(L2:L14)</f>
        <v>8448.0040000000008</v>
      </c>
      <c r="M15" s="7">
        <f>SUM(L15/K15)</f>
        <v>196.4652093023256</v>
      </c>
      <c r="N15" s="8">
        <f>SUM(N2:N14)</f>
        <v>41</v>
      </c>
      <c r="O15" s="13">
        <f>SUM(M15+N15)</f>
        <v>237.4652093023256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J3" name="Range1_3_1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4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10 B7:C10" name="Range1_6_1"/>
    <protectedRange algorithmName="SHA-512" hashValue="ON39YdpmFHfN9f47KpiRvqrKx0V9+erV1CNkpWzYhW/Qyc6aT8rEyCrvauWSYGZK2ia3o7vd3akF07acHAFpOA==" saltValue="yVW9XmDwTqEnmpSGai0KYg==" spinCount="100000" sqref="D7:D10" name="Range1_1_7_1"/>
    <protectedRange algorithmName="SHA-512" hashValue="ON39YdpmFHfN9f47KpiRvqrKx0V9+erV1CNkpWzYhW/Qyc6aT8rEyCrvauWSYGZK2ia3o7vd3akF07acHAFpOA==" saltValue="yVW9XmDwTqEnmpSGai0KYg==" spinCount="100000" sqref="E7:H10" name="Range1_3_2_1"/>
  </protectedRanges>
  <hyperlinks>
    <hyperlink ref="Q1" location="'Virginia Indoor  2023'!A1" display="Back to Ranking" xr:uid="{A5010992-181F-4A2D-B067-2A149076E70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9171D-EE9E-4B7E-AC4E-AE4E3C088F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F0AF-2B77-47E9-9583-6E7A444202C1}">
  <sheetPr codeName="Sheet6"/>
  <dimension ref="A1:Q2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29</v>
      </c>
      <c r="C2" s="17">
        <v>44950</v>
      </c>
      <c r="D2" s="18" t="s">
        <v>31</v>
      </c>
      <c r="E2" s="19">
        <v>189</v>
      </c>
      <c r="F2" s="19">
        <v>194</v>
      </c>
      <c r="G2" s="19">
        <v>193</v>
      </c>
      <c r="H2" s="19"/>
      <c r="I2" s="19"/>
      <c r="J2" s="19"/>
      <c r="K2" s="23">
        <v>3</v>
      </c>
      <c r="L2" s="23">
        <v>576</v>
      </c>
      <c r="M2" s="24">
        <v>192</v>
      </c>
      <c r="N2" s="25">
        <v>9</v>
      </c>
      <c r="O2" s="26">
        <v>201</v>
      </c>
    </row>
    <row r="3" spans="1:17" x14ac:dyDescent="0.25">
      <c r="A3" s="15" t="s">
        <v>26</v>
      </c>
      <c r="B3" s="16" t="s">
        <v>29</v>
      </c>
      <c r="C3" s="17">
        <v>44964</v>
      </c>
      <c r="D3" s="18" t="s">
        <v>31</v>
      </c>
      <c r="E3" s="19">
        <v>195</v>
      </c>
      <c r="F3" s="19">
        <v>199</v>
      </c>
      <c r="G3" s="19">
        <v>195</v>
      </c>
      <c r="H3" s="19"/>
      <c r="I3" s="19"/>
      <c r="J3" s="19"/>
      <c r="K3" s="23">
        <v>3</v>
      </c>
      <c r="L3" s="23">
        <v>589</v>
      </c>
      <c r="M3" s="24">
        <v>196.33333333333334</v>
      </c>
      <c r="N3" s="25">
        <v>11</v>
      </c>
      <c r="O3" s="26">
        <v>207.33333333333334</v>
      </c>
    </row>
    <row r="4" spans="1:17" x14ac:dyDescent="0.25">
      <c r="A4" s="51" t="s">
        <v>26</v>
      </c>
      <c r="B4" s="16" t="s">
        <v>29</v>
      </c>
      <c r="C4" s="17">
        <v>45006</v>
      </c>
      <c r="D4" s="18" t="s">
        <v>31</v>
      </c>
      <c r="E4" s="19">
        <v>191</v>
      </c>
      <c r="F4" s="19">
        <v>192</v>
      </c>
      <c r="G4" s="19">
        <v>193</v>
      </c>
      <c r="H4" s="19"/>
      <c r="I4" s="19"/>
      <c r="J4" s="19"/>
      <c r="K4" s="23">
        <v>3</v>
      </c>
      <c r="L4" s="23">
        <v>576</v>
      </c>
      <c r="M4" s="24">
        <v>192</v>
      </c>
      <c r="N4" s="25">
        <v>4</v>
      </c>
      <c r="O4" s="26">
        <v>196</v>
      </c>
    </row>
    <row r="5" spans="1:17" x14ac:dyDescent="0.25">
      <c r="A5" s="51" t="s">
        <v>26</v>
      </c>
      <c r="B5" s="16" t="s">
        <v>29</v>
      </c>
      <c r="C5" s="17">
        <v>45020</v>
      </c>
      <c r="D5" s="18" t="s">
        <v>31</v>
      </c>
      <c r="E5" s="19">
        <v>195.001</v>
      </c>
      <c r="F5" s="19">
        <v>187</v>
      </c>
      <c r="G5" s="19">
        <v>191</v>
      </c>
      <c r="H5" s="19"/>
      <c r="I5" s="19"/>
      <c r="J5" s="19"/>
      <c r="K5" s="23">
        <v>3</v>
      </c>
      <c r="L5" s="23">
        <v>573.00099999999998</v>
      </c>
      <c r="M5" s="24">
        <v>191.00033333333332</v>
      </c>
      <c r="N5" s="25">
        <v>5</v>
      </c>
      <c r="O5" s="26">
        <v>196.00033333333332</v>
      </c>
    </row>
    <row r="6" spans="1:17" x14ac:dyDescent="0.25">
      <c r="A6" s="51" t="s">
        <v>26</v>
      </c>
      <c r="B6" s="16" t="s">
        <v>29</v>
      </c>
      <c r="C6" s="17">
        <v>45034</v>
      </c>
      <c r="D6" s="18" t="s">
        <v>31</v>
      </c>
      <c r="E6" s="19">
        <v>191</v>
      </c>
      <c r="F6" s="19">
        <v>190</v>
      </c>
      <c r="G6" s="19">
        <v>184</v>
      </c>
      <c r="H6" s="19"/>
      <c r="I6" s="19"/>
      <c r="J6" s="19"/>
      <c r="K6" s="23">
        <v>3</v>
      </c>
      <c r="L6" s="23">
        <v>565</v>
      </c>
      <c r="M6" s="24">
        <v>188.33333333333334</v>
      </c>
      <c r="N6" s="25">
        <v>6</v>
      </c>
      <c r="O6" s="26">
        <v>194.33333333333334</v>
      </c>
    </row>
    <row r="7" spans="1:17" x14ac:dyDescent="0.25">
      <c r="A7" s="15" t="s">
        <v>26</v>
      </c>
      <c r="B7" s="16" t="s">
        <v>29</v>
      </c>
      <c r="C7" s="17">
        <v>45244</v>
      </c>
      <c r="D7" s="18" t="s">
        <v>31</v>
      </c>
      <c r="E7" s="19">
        <v>194</v>
      </c>
      <c r="F7" s="19">
        <v>194</v>
      </c>
      <c r="G7" s="19">
        <v>193</v>
      </c>
      <c r="H7" s="19"/>
      <c r="I7" s="19"/>
      <c r="J7" s="19"/>
      <c r="K7" s="23">
        <v>3</v>
      </c>
      <c r="L7" s="23">
        <v>581</v>
      </c>
      <c r="M7" s="24">
        <v>193.66666666666666</v>
      </c>
      <c r="N7" s="25">
        <v>11</v>
      </c>
      <c r="O7" s="26">
        <v>204.66666666666666</v>
      </c>
    </row>
    <row r="8" spans="1:17" x14ac:dyDescent="0.25">
      <c r="A8" s="63" t="s">
        <v>26</v>
      </c>
      <c r="B8" s="64" t="s">
        <v>29</v>
      </c>
      <c r="C8" s="62">
        <v>45272</v>
      </c>
      <c r="D8" s="65" t="s">
        <v>49</v>
      </c>
      <c r="E8" s="66">
        <v>192</v>
      </c>
      <c r="F8" s="66">
        <v>199</v>
      </c>
      <c r="G8" s="66">
        <v>196</v>
      </c>
      <c r="H8" s="66"/>
      <c r="I8" s="66"/>
      <c r="J8" s="66"/>
      <c r="K8" s="67">
        <v>3</v>
      </c>
      <c r="L8" s="67">
        <v>587</v>
      </c>
      <c r="M8" s="68">
        <v>195.66666666666666</v>
      </c>
      <c r="N8" s="69">
        <v>6</v>
      </c>
      <c r="O8" s="70">
        <v>201.66666666666666</v>
      </c>
    </row>
    <row r="11" spans="1:17" x14ac:dyDescent="0.25">
      <c r="K11" s="8">
        <f>SUM(K2:K10)</f>
        <v>21</v>
      </c>
      <c r="L11" s="8">
        <f>SUM(L2:L10)</f>
        <v>4047.0010000000002</v>
      </c>
      <c r="M11" s="7">
        <f>SUM(L11/K11)</f>
        <v>192.71433333333334</v>
      </c>
      <c r="N11" s="8">
        <f>SUM(N2:N10)</f>
        <v>52</v>
      </c>
      <c r="O11" s="13">
        <f>SUM(M11+N11)</f>
        <v>244.71433333333334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5" t="s">
        <v>20</v>
      </c>
      <c r="B17" s="16" t="s">
        <v>29</v>
      </c>
      <c r="C17" s="17">
        <v>44978</v>
      </c>
      <c r="D17" s="18" t="s">
        <v>31</v>
      </c>
      <c r="E17" s="19">
        <v>191</v>
      </c>
      <c r="F17" s="19">
        <v>196</v>
      </c>
      <c r="G17" s="19">
        <v>193</v>
      </c>
      <c r="H17" s="19"/>
      <c r="I17" s="19"/>
      <c r="J17" s="19"/>
      <c r="K17" s="23">
        <v>3</v>
      </c>
      <c r="L17" s="23">
        <v>580</v>
      </c>
      <c r="M17" s="24">
        <v>193.33333333333334</v>
      </c>
      <c r="N17" s="25">
        <v>4</v>
      </c>
      <c r="O17" s="26">
        <v>197.33333333333334</v>
      </c>
    </row>
    <row r="18" spans="1:15" x14ac:dyDescent="0.25">
      <c r="A18" s="15" t="s">
        <v>56</v>
      </c>
      <c r="B18" s="16" t="s">
        <v>29</v>
      </c>
      <c r="C18" s="17">
        <v>44982</v>
      </c>
      <c r="D18" s="45" t="s">
        <v>49</v>
      </c>
      <c r="E18" s="19">
        <v>184</v>
      </c>
      <c r="F18" s="19">
        <v>169</v>
      </c>
      <c r="G18" s="19">
        <v>191</v>
      </c>
      <c r="H18" s="19">
        <v>191</v>
      </c>
      <c r="I18" s="19">
        <v>192</v>
      </c>
      <c r="J18" s="19">
        <v>191</v>
      </c>
      <c r="K18" s="23">
        <v>6</v>
      </c>
      <c r="L18" s="23">
        <v>1118</v>
      </c>
      <c r="M18" s="24">
        <v>186.33333333333334</v>
      </c>
      <c r="N18" s="25">
        <v>4</v>
      </c>
      <c r="O18" s="26">
        <v>190.33333333333334</v>
      </c>
    </row>
    <row r="20" spans="1:15" x14ac:dyDescent="0.25">
      <c r="K20" s="8">
        <f>SUM(K15:K19)</f>
        <v>9</v>
      </c>
      <c r="L20" s="8">
        <f>SUM(L15:L19)</f>
        <v>1698</v>
      </c>
      <c r="M20" s="7">
        <f>SUM(L20/K20)</f>
        <v>188.66666666666666</v>
      </c>
      <c r="N20" s="8">
        <f>SUM(N15:N19)</f>
        <v>8</v>
      </c>
      <c r="O20" s="13">
        <f>SUM(M20+N20)</f>
        <v>196.66666666666666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15" t="s">
        <v>48</v>
      </c>
      <c r="B24" s="16" t="s">
        <v>29</v>
      </c>
      <c r="C24" s="57">
        <v>45209</v>
      </c>
      <c r="D24" s="18" t="s">
        <v>31</v>
      </c>
      <c r="E24" s="19">
        <v>193</v>
      </c>
      <c r="F24" s="19">
        <v>194</v>
      </c>
      <c r="G24" s="19">
        <v>197</v>
      </c>
      <c r="H24" s="19"/>
      <c r="I24" s="19"/>
      <c r="J24" s="19"/>
      <c r="K24" s="23">
        <v>3</v>
      </c>
      <c r="L24" s="23">
        <v>584</v>
      </c>
      <c r="M24" s="24">
        <v>194.66666666666666</v>
      </c>
      <c r="N24" s="25">
        <v>2</v>
      </c>
      <c r="O24" s="26">
        <v>196.66666666666666</v>
      </c>
    </row>
    <row r="26" spans="1:15" x14ac:dyDescent="0.25">
      <c r="K26" s="8">
        <f>SUM(K22:K25)</f>
        <v>3</v>
      </c>
      <c r="L26" s="8">
        <f>SUM(L22:L25)</f>
        <v>584</v>
      </c>
      <c r="M26" s="7">
        <f>SUM(L26/K26)</f>
        <v>194.66666666666666</v>
      </c>
      <c r="N26" s="8">
        <f>SUM(N22:N25)</f>
        <v>2</v>
      </c>
      <c r="O26" s="13">
        <f>SUM(M26+N26)</f>
        <v>196.66666666666666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6 B23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7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B17:C17 E17:J17" name="Range1_18"/>
    <protectedRange algorithmName="SHA-512" hashValue="ON39YdpmFHfN9f47KpiRvqrKx0V9+erV1CNkpWzYhW/Qyc6aT8rEyCrvauWSYGZK2ia3o7vd3akF07acHAFpOA==" saltValue="yVW9XmDwTqEnmpSGai0KYg==" spinCount="100000" sqref="D17" name="Range1_1_11"/>
    <protectedRange algorithmName="SHA-512" hashValue="ON39YdpmFHfN9f47KpiRvqrKx0V9+erV1CNkpWzYhW/Qyc6aT8rEyCrvauWSYGZK2ia3o7vd3akF07acHAFpOA==" saltValue="yVW9XmDwTqEnmpSGai0KYg==" spinCount="100000" sqref="E18:J18 B18:C18" name="Range1_5"/>
    <protectedRange algorithmName="SHA-512" hashValue="ON39YdpmFHfN9f47KpiRvqrKx0V9+erV1CNkpWzYhW/Qyc6aT8rEyCrvauWSYGZK2ia3o7vd3akF07acHAFpOA==" saltValue="yVW9XmDwTqEnmpSGai0KYg==" spinCount="100000" sqref="D18" name="Range1_1_2"/>
    <protectedRange algorithmName="SHA-512" hashValue="ON39YdpmFHfN9f47KpiRvqrKx0V9+erV1CNkpWzYhW/Qyc6aT8rEyCrvauWSYGZK2ia3o7vd3akF07acHAFpOA==" saltValue="yVW9XmDwTqEnmpSGai0KYg==" spinCount="100000" sqref="I4:J4 B4:C4" name="Range1_33_1"/>
    <protectedRange algorithmName="SHA-512" hashValue="ON39YdpmFHfN9f47KpiRvqrKx0V9+erV1CNkpWzYhW/Qyc6aT8rEyCrvauWSYGZK2ia3o7vd3akF07acHAFpOA==" saltValue="yVW9XmDwTqEnmpSGai0KYg==" spinCount="100000" sqref="D4" name="Range1_1_19_1"/>
    <protectedRange algorithmName="SHA-512" hashValue="ON39YdpmFHfN9f47KpiRvqrKx0V9+erV1CNkpWzYhW/Qyc6aT8rEyCrvauWSYGZK2ia3o7vd3akF07acHAFpOA==" saltValue="yVW9XmDwTqEnmpSGai0KYg==" spinCount="100000" sqref="E4:H4" name="Range1_3_9_1"/>
    <protectedRange algorithmName="SHA-512" hashValue="ON39YdpmFHfN9f47KpiRvqrKx0V9+erV1CNkpWzYhW/Qyc6aT8rEyCrvauWSYGZK2ia3o7vd3akF07acHAFpOA==" saltValue="yVW9XmDwTqEnmpSGai0KYg==" spinCount="100000" sqref="E5:J6 B5:C6" name="Range1_34_1"/>
    <protectedRange algorithmName="SHA-512" hashValue="ON39YdpmFHfN9f47KpiRvqrKx0V9+erV1CNkpWzYhW/Qyc6aT8rEyCrvauWSYGZK2ia3o7vd3akF07acHAFpOA==" saltValue="yVW9XmDwTqEnmpSGai0KYg==" spinCount="100000" sqref="D5:D6" name="Range1_1_20_1"/>
  </protectedRanges>
  <hyperlinks>
    <hyperlink ref="Q1" location="'Virginia Indoor  2023'!A1" display="Back to Ranking" xr:uid="{345FA8DB-6905-478A-9DE0-950EDA49C1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C6A96F-3D93-4821-AA2F-87748B3249CC}">
          <x14:formula1>
            <xm:f>'C:\Users\abra2\Desktop\ABRA Files and More\AUTO BENCH REST ASSOCIATION FILE\ABRA 2019\Georgia\[Georgia Results 01 19 20.xlsm]DATA SHEET'!#REF!</xm:f>
          </x14:formula1>
          <xm:sqref>B1 B16 B23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3292-C7ED-4148-84D9-BB312504AEE9}">
  <sheetPr codeName="Sheet14"/>
  <dimension ref="A1:Q22"/>
  <sheetViews>
    <sheetView workbookViewId="0">
      <selection activeCell="Q13" sqref="Q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45</v>
      </c>
      <c r="C2" s="17">
        <v>44936</v>
      </c>
      <c r="D2" s="18" t="s">
        <v>31</v>
      </c>
      <c r="E2" s="19">
        <v>180</v>
      </c>
      <c r="F2" s="19">
        <v>193</v>
      </c>
      <c r="G2" s="19">
        <v>190</v>
      </c>
      <c r="H2" s="19"/>
      <c r="I2" s="19"/>
      <c r="J2" s="19"/>
      <c r="K2" s="23">
        <v>3</v>
      </c>
      <c r="L2" s="23">
        <v>563</v>
      </c>
      <c r="M2" s="24">
        <v>187.66666666666666</v>
      </c>
      <c r="N2" s="25">
        <v>5</v>
      </c>
      <c r="O2" s="26">
        <v>192.66666666666666</v>
      </c>
    </row>
    <row r="3" spans="1:17" x14ac:dyDescent="0.25">
      <c r="A3" s="15" t="s">
        <v>27</v>
      </c>
      <c r="B3" s="16" t="s">
        <v>28</v>
      </c>
      <c r="C3" s="17">
        <v>44950</v>
      </c>
      <c r="D3" s="18" t="s">
        <v>31</v>
      </c>
      <c r="E3" s="19">
        <v>187</v>
      </c>
      <c r="F3" s="19">
        <v>181</v>
      </c>
      <c r="G3" s="19">
        <v>171</v>
      </c>
      <c r="H3" s="19"/>
      <c r="I3" s="19"/>
      <c r="J3" s="19"/>
      <c r="K3" s="23">
        <v>3</v>
      </c>
      <c r="L3" s="23">
        <v>539</v>
      </c>
      <c r="M3" s="24">
        <v>179.66666666666666</v>
      </c>
      <c r="N3" s="25">
        <v>5</v>
      </c>
      <c r="O3" s="26">
        <v>184.66666666666666</v>
      </c>
    </row>
    <row r="4" spans="1:17" x14ac:dyDescent="0.25">
      <c r="A4" s="15" t="s">
        <v>27</v>
      </c>
      <c r="B4" s="16" t="s">
        <v>28</v>
      </c>
      <c r="C4" s="17">
        <v>44978</v>
      </c>
      <c r="D4" s="18" t="s">
        <v>31</v>
      </c>
      <c r="E4" s="19">
        <v>195</v>
      </c>
      <c r="F4" s="19">
        <v>191</v>
      </c>
      <c r="G4" s="19">
        <v>160</v>
      </c>
      <c r="H4" s="19"/>
      <c r="I4" s="19"/>
      <c r="J4" s="19"/>
      <c r="K4" s="23">
        <v>3</v>
      </c>
      <c r="L4" s="23">
        <v>546</v>
      </c>
      <c r="M4" s="24">
        <v>182</v>
      </c>
      <c r="N4" s="25">
        <v>5</v>
      </c>
      <c r="O4" s="26">
        <v>187</v>
      </c>
    </row>
    <row r="5" spans="1:17" x14ac:dyDescent="0.25">
      <c r="A5" s="15" t="s">
        <v>27</v>
      </c>
      <c r="B5" s="16" t="s">
        <v>28</v>
      </c>
      <c r="C5" s="17">
        <v>44992</v>
      </c>
      <c r="D5" s="18" t="s">
        <v>31</v>
      </c>
      <c r="E5" s="19">
        <v>187</v>
      </c>
      <c r="F5" s="19">
        <v>188</v>
      </c>
      <c r="G5" s="19">
        <v>189</v>
      </c>
      <c r="H5" s="19"/>
      <c r="I5" s="19"/>
      <c r="J5" s="19"/>
      <c r="K5" s="23">
        <v>3</v>
      </c>
      <c r="L5" s="23">
        <v>564</v>
      </c>
      <c r="M5" s="24">
        <v>188</v>
      </c>
      <c r="N5" s="25">
        <v>5</v>
      </c>
      <c r="O5" s="26">
        <v>193</v>
      </c>
    </row>
    <row r="6" spans="1:17" x14ac:dyDescent="0.25">
      <c r="A6" s="15" t="s">
        <v>27</v>
      </c>
      <c r="B6" s="16" t="s">
        <v>28</v>
      </c>
      <c r="C6" s="17">
        <v>45006</v>
      </c>
      <c r="D6" s="18" t="s">
        <v>31</v>
      </c>
      <c r="E6" s="19">
        <v>193</v>
      </c>
      <c r="F6" s="19">
        <v>181</v>
      </c>
      <c r="G6" s="19">
        <v>187</v>
      </c>
      <c r="H6" s="19"/>
      <c r="I6" s="19"/>
      <c r="J6" s="19"/>
      <c r="K6" s="23">
        <v>3</v>
      </c>
      <c r="L6" s="23">
        <v>561</v>
      </c>
      <c r="M6" s="24">
        <v>187</v>
      </c>
      <c r="N6" s="25">
        <v>6</v>
      </c>
      <c r="O6" s="26">
        <v>193</v>
      </c>
    </row>
    <row r="7" spans="1:17" x14ac:dyDescent="0.25">
      <c r="A7" s="15" t="s">
        <v>27</v>
      </c>
      <c r="B7" s="16" t="s">
        <v>28</v>
      </c>
      <c r="C7" s="17">
        <v>45034</v>
      </c>
      <c r="D7" s="18" t="s">
        <v>31</v>
      </c>
      <c r="E7" s="19">
        <v>182</v>
      </c>
      <c r="F7" s="19">
        <v>192</v>
      </c>
      <c r="G7" s="19">
        <v>195</v>
      </c>
      <c r="H7" s="19"/>
      <c r="I7" s="19"/>
      <c r="J7" s="19"/>
      <c r="K7" s="23">
        <v>3</v>
      </c>
      <c r="L7" s="23">
        <v>569</v>
      </c>
      <c r="M7" s="24">
        <v>189.66666666666666</v>
      </c>
      <c r="N7" s="25">
        <v>5</v>
      </c>
      <c r="O7" s="26">
        <v>194.66666666666666</v>
      </c>
    </row>
    <row r="8" spans="1:17" x14ac:dyDescent="0.25">
      <c r="A8" s="15" t="s">
        <v>58</v>
      </c>
      <c r="B8" s="16" t="s">
        <v>28</v>
      </c>
      <c r="C8" s="56">
        <v>45209</v>
      </c>
      <c r="D8" s="18" t="s">
        <v>31</v>
      </c>
      <c r="E8" s="19">
        <v>185</v>
      </c>
      <c r="F8" s="19">
        <v>189</v>
      </c>
      <c r="G8" s="19">
        <v>182</v>
      </c>
      <c r="H8" s="19"/>
      <c r="I8" s="19"/>
      <c r="J8" s="19"/>
      <c r="K8" s="23">
        <v>3</v>
      </c>
      <c r="L8" s="23">
        <v>556</v>
      </c>
      <c r="M8" s="24">
        <v>185.33333333333334</v>
      </c>
      <c r="N8" s="25">
        <v>5</v>
      </c>
      <c r="O8" s="26">
        <v>190.33333333333334</v>
      </c>
    </row>
    <row r="10" spans="1:17" x14ac:dyDescent="0.25">
      <c r="K10" s="8">
        <f>SUM(K2:K9)</f>
        <v>21</v>
      </c>
      <c r="L10" s="8">
        <f>SUM(L2:L9)</f>
        <v>3898</v>
      </c>
      <c r="M10" s="7">
        <f>SUM(L10/K10)</f>
        <v>185.61904761904762</v>
      </c>
      <c r="N10" s="8">
        <f>SUM(N2:N9)</f>
        <v>36</v>
      </c>
      <c r="O10" s="13">
        <f>SUM(M10+N10)</f>
        <v>221.61904761904762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  <c r="Q13" s="27" t="s">
        <v>21</v>
      </c>
    </row>
    <row r="14" spans="1:17" x14ac:dyDescent="0.25">
      <c r="A14" s="63" t="s">
        <v>26</v>
      </c>
      <c r="B14" s="64" t="s">
        <v>28</v>
      </c>
      <c r="C14" s="62">
        <v>45272</v>
      </c>
      <c r="D14" s="65" t="s">
        <v>49</v>
      </c>
      <c r="E14" s="66">
        <v>184</v>
      </c>
      <c r="F14" s="66">
        <v>186</v>
      </c>
      <c r="G14" s="66">
        <v>186</v>
      </c>
      <c r="H14" s="66"/>
      <c r="I14" s="66"/>
      <c r="J14" s="66"/>
      <c r="K14" s="67">
        <v>3</v>
      </c>
      <c r="L14" s="67">
        <v>556</v>
      </c>
      <c r="M14" s="68">
        <v>185.33333333333334</v>
      </c>
      <c r="N14" s="69">
        <v>2</v>
      </c>
      <c r="O14" s="70">
        <v>187.33333333333334</v>
      </c>
    </row>
    <row r="16" spans="1:17" x14ac:dyDescent="0.25">
      <c r="K16" s="8">
        <f>SUM(K14:K15)</f>
        <v>3</v>
      </c>
      <c r="L16" s="8">
        <f>SUM(L14:L15)</f>
        <v>556</v>
      </c>
      <c r="M16" s="7">
        <f>SUM(L16/K16)</f>
        <v>185.33333333333334</v>
      </c>
      <c r="N16" s="8">
        <f>SUM(N14:N15)</f>
        <v>2</v>
      </c>
      <c r="O16" s="13">
        <f>SUM(M16+N16)</f>
        <v>187.33333333333334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63" t="s">
        <v>26</v>
      </c>
      <c r="B20" s="64" t="s">
        <v>28</v>
      </c>
      <c r="C20" s="62">
        <v>45272</v>
      </c>
      <c r="D20" s="65" t="s">
        <v>49</v>
      </c>
      <c r="E20" s="66">
        <v>184</v>
      </c>
      <c r="F20" s="66">
        <v>186</v>
      </c>
      <c r="G20" s="66">
        <v>186</v>
      </c>
      <c r="H20" s="66"/>
      <c r="I20" s="66"/>
      <c r="J20" s="66"/>
      <c r="K20" s="67">
        <v>3</v>
      </c>
      <c r="L20" s="67">
        <v>556</v>
      </c>
      <c r="M20" s="68">
        <v>185.33333333333334</v>
      </c>
      <c r="N20" s="69">
        <v>2</v>
      </c>
      <c r="O20" s="70">
        <v>187.33333333333334</v>
      </c>
    </row>
    <row r="22" spans="1:15" x14ac:dyDescent="0.25">
      <c r="K22" s="8">
        <f>SUM(K20:K21)</f>
        <v>3</v>
      </c>
      <c r="L22" s="8">
        <f>SUM(L20:L21)</f>
        <v>556</v>
      </c>
      <c r="M22" s="7">
        <f>SUM(L22/K22)</f>
        <v>185.33333333333334</v>
      </c>
      <c r="N22" s="8">
        <f>SUM(N20:N21)</f>
        <v>2</v>
      </c>
      <c r="O22" s="13">
        <f>SUM(M22+N22)</f>
        <v>187.33333333333334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3 B19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B4:C4 E4:J4" name="Range1_19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B5:C5 E5:J5" name="Range1_26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B7:C7 I7:J7" name="Range1_10"/>
    <protectedRange algorithmName="SHA-512" hashValue="ON39YdpmFHfN9f47KpiRvqrKx0V9+erV1CNkpWzYhW/Qyc6aT8rEyCrvauWSYGZK2ia3o7vd3akF07acHAFpOA==" saltValue="yVW9XmDwTqEnmpSGai0KYg==" spinCount="100000" sqref="E7:H7" name="Range1_3_1"/>
  </protectedRanges>
  <hyperlinks>
    <hyperlink ref="Q1" location="'Virginia Indoor  2023'!A1" display="Back to Ranking" xr:uid="{27AE4D75-89A5-41E6-B807-C03F4819A503}"/>
    <hyperlink ref="Q13" location="'Virginia Indoor  2023'!A1" display="Back to Ranking" xr:uid="{95496AF3-A34E-4F31-B691-01A24A9ECD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CB523D-B748-44FC-8068-5EA94CB42F2B}">
          <x14:formula1>
            <xm:f>'C:\Users\abra2\Desktop\ABRA Files and More\AUTO BENCH REST ASSOCIATION FILE\ABRA 2019\Georgia\[Georgia Results 01 19 20.xlsm]DATA SHEET'!#REF!</xm:f>
          </x14:formula1>
          <xm:sqref>B1 B13 B19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43E2-F3D2-4C4B-840F-0D6B7AC8EB0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65</v>
      </c>
      <c r="C2" s="57">
        <v>45209</v>
      </c>
      <c r="D2" s="18" t="s">
        <v>31</v>
      </c>
      <c r="E2" s="19">
        <v>195</v>
      </c>
      <c r="F2" s="19">
        <v>196</v>
      </c>
      <c r="G2" s="19">
        <v>196</v>
      </c>
      <c r="H2" s="19"/>
      <c r="I2" s="19"/>
      <c r="J2" s="19"/>
      <c r="K2" s="23">
        <v>3</v>
      </c>
      <c r="L2" s="23">
        <v>587</v>
      </c>
      <c r="M2" s="24">
        <v>195.66666666666666</v>
      </c>
      <c r="N2" s="25">
        <v>9</v>
      </c>
      <c r="O2" s="26">
        <v>204.66666666666666</v>
      </c>
    </row>
    <row r="3" spans="1:17" x14ac:dyDescent="0.25">
      <c r="A3" s="63" t="s">
        <v>26</v>
      </c>
      <c r="B3" s="64" t="s">
        <v>65</v>
      </c>
      <c r="C3" s="62">
        <v>45272</v>
      </c>
      <c r="D3" s="65" t="s">
        <v>49</v>
      </c>
      <c r="E3" s="66">
        <v>198</v>
      </c>
      <c r="F3" s="66">
        <v>193</v>
      </c>
      <c r="G3" s="66">
        <v>193.001</v>
      </c>
      <c r="H3" s="66"/>
      <c r="I3" s="66"/>
      <c r="J3" s="66"/>
      <c r="K3" s="67">
        <v>3</v>
      </c>
      <c r="L3" s="67">
        <v>584.00099999999998</v>
      </c>
      <c r="M3" s="68">
        <v>194.667</v>
      </c>
      <c r="N3" s="69">
        <v>5</v>
      </c>
      <c r="O3" s="70">
        <v>199.667</v>
      </c>
    </row>
    <row r="5" spans="1:17" x14ac:dyDescent="0.25">
      <c r="K5" s="8">
        <f>SUM(K2:K4)</f>
        <v>6</v>
      </c>
      <c r="L5" s="8">
        <f>SUM(L2:L4)</f>
        <v>1171.001</v>
      </c>
      <c r="M5" s="7">
        <f>SUM(L5/K5)</f>
        <v>195.16683333333333</v>
      </c>
      <c r="N5" s="8">
        <f>SUM(N2:N4)</f>
        <v>14</v>
      </c>
      <c r="O5" s="13">
        <f>SUM(M5+N5)</f>
        <v>209.16683333333333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Virginia Indoor  2023'!A1" display="Back to Ranking" xr:uid="{94B0F9A9-F0D5-42B7-AD70-55A8519A12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CB736B-32B1-41F7-8648-45EDA1815E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C4E0-3781-458B-8A06-37B8B316E3D6}">
  <sheetPr codeName="Sheet10"/>
  <dimension ref="A1:Q10"/>
  <sheetViews>
    <sheetView topLeftCell="B1"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54</v>
      </c>
      <c r="C2" s="17">
        <v>44964</v>
      </c>
      <c r="D2" s="18" t="s">
        <v>31</v>
      </c>
      <c r="E2" s="19">
        <v>200</v>
      </c>
      <c r="F2" s="19">
        <v>199</v>
      </c>
      <c r="G2" s="19">
        <v>197.01</v>
      </c>
      <c r="H2" s="19"/>
      <c r="I2" s="19"/>
      <c r="J2" s="19"/>
      <c r="K2" s="23">
        <v>3</v>
      </c>
      <c r="L2" s="23">
        <v>596</v>
      </c>
      <c r="M2" s="24">
        <v>198.667</v>
      </c>
      <c r="N2" s="25">
        <v>2</v>
      </c>
      <c r="O2" s="44">
        <f>SUM(M2+N2)</f>
        <v>200.667</v>
      </c>
    </row>
    <row r="3" spans="1:17" x14ac:dyDescent="0.25">
      <c r="A3" s="15" t="s">
        <v>48</v>
      </c>
      <c r="B3" s="16" t="s">
        <v>54</v>
      </c>
      <c r="C3" s="17">
        <v>44982</v>
      </c>
      <c r="D3" s="18" t="s">
        <v>49</v>
      </c>
      <c r="E3" s="19">
        <v>197</v>
      </c>
      <c r="F3" s="19">
        <v>195</v>
      </c>
      <c r="G3" s="19">
        <v>200.001</v>
      </c>
      <c r="H3" s="19">
        <v>196</v>
      </c>
      <c r="I3" s="19">
        <v>200</v>
      </c>
      <c r="J3" s="19">
        <v>199.001</v>
      </c>
      <c r="K3" s="23">
        <v>6</v>
      </c>
      <c r="L3" s="23">
        <v>1187.002</v>
      </c>
      <c r="M3" s="24">
        <v>197.83366666666666</v>
      </c>
      <c r="N3" s="25">
        <v>22</v>
      </c>
      <c r="O3" s="26">
        <v>219.83366666666666</v>
      </c>
    </row>
    <row r="4" spans="1:17" x14ac:dyDescent="0.25">
      <c r="A4" s="15" t="s">
        <v>24</v>
      </c>
      <c r="B4" s="16" t="s">
        <v>54</v>
      </c>
      <c r="C4" s="17">
        <v>44992</v>
      </c>
      <c r="D4" s="18" t="s">
        <v>31</v>
      </c>
      <c r="E4" s="19">
        <v>199.001</v>
      </c>
      <c r="F4" s="19">
        <v>195</v>
      </c>
      <c r="G4" s="43">
        <v>198</v>
      </c>
      <c r="H4" s="19"/>
      <c r="I4" s="19"/>
      <c r="J4" s="19"/>
      <c r="K4" s="23">
        <v>3</v>
      </c>
      <c r="L4" s="23">
        <v>592.00099999999998</v>
      </c>
      <c r="M4" s="24">
        <v>197.33366666666666</v>
      </c>
      <c r="N4" s="25">
        <v>6</v>
      </c>
      <c r="O4" s="26">
        <f t="shared" ref="O4" si="0">SUM(M4+N4)</f>
        <v>203.33366666666666</v>
      </c>
    </row>
    <row r="5" spans="1:17" x14ac:dyDescent="0.25">
      <c r="A5" s="15" t="s">
        <v>24</v>
      </c>
      <c r="B5" s="16" t="s">
        <v>54</v>
      </c>
      <c r="C5" s="17">
        <v>45006</v>
      </c>
      <c r="D5" s="18" t="s">
        <v>31</v>
      </c>
      <c r="E5" s="19">
        <v>194</v>
      </c>
      <c r="F5" s="19">
        <v>196</v>
      </c>
      <c r="G5" s="19">
        <v>196</v>
      </c>
      <c r="H5" s="19"/>
      <c r="I5" s="19"/>
      <c r="J5" s="19"/>
      <c r="K5" s="23">
        <v>3</v>
      </c>
      <c r="L5" s="23">
        <v>586</v>
      </c>
      <c r="M5" s="24">
        <v>195.33333333333334</v>
      </c>
      <c r="N5" s="25">
        <v>2</v>
      </c>
      <c r="O5" s="26">
        <v>197.33333333333334</v>
      </c>
    </row>
    <row r="6" spans="1:17" x14ac:dyDescent="0.25">
      <c r="A6" s="15" t="s">
        <v>24</v>
      </c>
      <c r="B6" s="16" t="s">
        <v>54</v>
      </c>
      <c r="C6" s="17">
        <v>45020</v>
      </c>
      <c r="D6" s="18" t="s">
        <v>31</v>
      </c>
      <c r="E6" s="19">
        <v>192</v>
      </c>
      <c r="F6" s="19">
        <v>198</v>
      </c>
      <c r="G6" s="19">
        <v>197</v>
      </c>
      <c r="H6" s="19"/>
      <c r="I6" s="19"/>
      <c r="J6" s="19"/>
      <c r="K6" s="23">
        <v>3</v>
      </c>
      <c r="L6" s="23">
        <v>587</v>
      </c>
      <c r="M6" s="24">
        <v>195.66666666666666</v>
      </c>
      <c r="N6" s="25">
        <v>5</v>
      </c>
      <c r="O6" s="26">
        <v>200.66666666666666</v>
      </c>
    </row>
    <row r="7" spans="1:17" x14ac:dyDescent="0.25">
      <c r="A7" s="15" t="s">
        <v>24</v>
      </c>
      <c r="B7" s="16" t="s">
        <v>54</v>
      </c>
      <c r="C7" s="17">
        <v>45024</v>
      </c>
      <c r="D7" s="18" t="s">
        <v>31</v>
      </c>
      <c r="E7" s="19">
        <v>196</v>
      </c>
      <c r="F7" s="19">
        <v>197.001</v>
      </c>
      <c r="G7" s="19">
        <v>198.001</v>
      </c>
      <c r="H7" s="19">
        <v>198.001</v>
      </c>
      <c r="I7" s="19">
        <v>197</v>
      </c>
      <c r="J7" s="19"/>
      <c r="K7" s="23">
        <v>5</v>
      </c>
      <c r="L7" s="23">
        <v>986.00299999999993</v>
      </c>
      <c r="M7" s="24">
        <v>197.20059999999998</v>
      </c>
      <c r="N7" s="25">
        <v>7</v>
      </c>
      <c r="O7" s="26">
        <v>204.20059999999998</v>
      </c>
    </row>
    <row r="8" spans="1:17" x14ac:dyDescent="0.25">
      <c r="A8" s="15" t="s">
        <v>24</v>
      </c>
      <c r="B8" s="16" t="s">
        <v>54</v>
      </c>
      <c r="C8" s="17">
        <v>45045</v>
      </c>
      <c r="D8" s="18" t="s">
        <v>31</v>
      </c>
      <c r="E8" s="19">
        <v>197</v>
      </c>
      <c r="F8" s="42">
        <v>198</v>
      </c>
      <c r="G8" s="19">
        <v>196</v>
      </c>
      <c r="H8" s="19">
        <v>198</v>
      </c>
      <c r="I8" s="19">
        <v>197</v>
      </c>
      <c r="J8" s="19">
        <v>197</v>
      </c>
      <c r="K8" s="23">
        <v>6</v>
      </c>
      <c r="L8" s="23">
        <v>1183</v>
      </c>
      <c r="M8" s="24">
        <v>197.16666666666666</v>
      </c>
      <c r="N8" s="25">
        <v>4</v>
      </c>
      <c r="O8" s="26">
        <v>201.16666666666666</v>
      </c>
    </row>
    <row r="10" spans="1:17" x14ac:dyDescent="0.25">
      <c r="K10" s="8">
        <f>SUM(K2:K9)</f>
        <v>29</v>
      </c>
      <c r="L10" s="8">
        <f>SUM(L2:L9)</f>
        <v>5717.0059999999994</v>
      </c>
      <c r="M10" s="7">
        <f>SUM(L10/K10)</f>
        <v>197.13813793103446</v>
      </c>
      <c r="N10" s="8">
        <f>SUM(N2:N9)</f>
        <v>48</v>
      </c>
      <c r="O10" s="13">
        <f>SUM(M10+N10)</f>
        <v>245.13813793103446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E5:J5 B5:C5" name="Range1_7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F7:F8 B6:C8 E6:E8 G6:J8" name="Range1_8"/>
    <protectedRange algorithmName="SHA-512" hashValue="ON39YdpmFHfN9f47KpiRvqrKx0V9+erV1CNkpWzYhW/Qyc6aT8rEyCrvauWSYGZK2ia3o7vd3akF07acHAFpOA==" saltValue="yVW9XmDwTqEnmpSGai0KYg==" spinCount="100000" sqref="D6:D8" name="Range1_1_9"/>
    <protectedRange algorithmName="SHA-512" hashValue="ON39YdpmFHfN9f47KpiRvqrKx0V9+erV1CNkpWzYhW/Qyc6aT8rEyCrvauWSYGZK2ia3o7vd3akF07acHAFpOA==" saltValue="yVW9XmDwTqEnmpSGai0KYg==" spinCount="100000" sqref="F6" name="Range1_3_3"/>
  </protectedRanges>
  <conditionalFormatting sqref="E3">
    <cfRule type="top10" dxfId="66" priority="24" rank="1"/>
  </conditionalFormatting>
  <conditionalFormatting sqref="E5">
    <cfRule type="top10" dxfId="65" priority="13" rank="1"/>
  </conditionalFormatting>
  <conditionalFormatting sqref="E6:E8">
    <cfRule type="top10" dxfId="64" priority="7" rank="1"/>
  </conditionalFormatting>
  <conditionalFormatting sqref="E2:G2">
    <cfRule type="top10" dxfId="63" priority="25" rank="1"/>
  </conditionalFormatting>
  <conditionalFormatting sqref="E4:G4">
    <cfRule type="top10" dxfId="62" priority="14" rank="1"/>
  </conditionalFormatting>
  <conditionalFormatting sqref="E3:J3">
    <cfRule type="cellIs" dxfId="61" priority="19" operator="greaterThanOrEqual">
      <formula>200</formula>
    </cfRule>
  </conditionalFormatting>
  <conditionalFormatting sqref="F3">
    <cfRule type="top10" dxfId="60" priority="18" rank="1"/>
  </conditionalFormatting>
  <conditionalFormatting sqref="F5">
    <cfRule type="top10" dxfId="59" priority="12" rank="1"/>
  </conditionalFormatting>
  <conditionalFormatting sqref="F6:F8">
    <cfRule type="top10" dxfId="58" priority="2" rank="1"/>
  </conditionalFormatting>
  <conditionalFormatting sqref="G3">
    <cfRule type="top10" dxfId="57" priority="23" rank="1"/>
  </conditionalFormatting>
  <conditionalFormatting sqref="G5">
    <cfRule type="top10" dxfId="56" priority="11" rank="1"/>
  </conditionalFormatting>
  <conditionalFormatting sqref="G6:G8">
    <cfRule type="top10" dxfId="55" priority="6" rank="1"/>
  </conditionalFormatting>
  <conditionalFormatting sqref="H3">
    <cfRule type="top10" dxfId="54" priority="22" rank="1"/>
  </conditionalFormatting>
  <conditionalFormatting sqref="H5">
    <cfRule type="top10" dxfId="53" priority="10" rank="1"/>
  </conditionalFormatting>
  <conditionalFormatting sqref="H6">
    <cfRule type="top10" dxfId="52" priority="1" rank="1"/>
  </conditionalFormatting>
  <conditionalFormatting sqref="H7:H8">
    <cfRule type="top10" dxfId="51" priority="5" rank="1"/>
  </conditionalFormatting>
  <conditionalFormatting sqref="H2:J2">
    <cfRule type="top10" dxfId="50" priority="28" rank="1"/>
  </conditionalFormatting>
  <conditionalFormatting sqref="H4:J4">
    <cfRule type="top10" dxfId="49" priority="17" rank="1"/>
  </conditionalFormatting>
  <conditionalFormatting sqref="I2">
    <cfRule type="top10" dxfId="48" priority="26" rank="1"/>
  </conditionalFormatting>
  <conditionalFormatting sqref="I3">
    <cfRule type="top10" dxfId="47" priority="21" rank="1"/>
  </conditionalFormatting>
  <conditionalFormatting sqref="I4">
    <cfRule type="top10" dxfId="46" priority="15" rank="1"/>
  </conditionalFormatting>
  <conditionalFormatting sqref="I5">
    <cfRule type="top10" dxfId="45" priority="9" rank="1"/>
  </conditionalFormatting>
  <conditionalFormatting sqref="I6:I8">
    <cfRule type="top10" dxfId="44" priority="4" rank="1"/>
  </conditionalFormatting>
  <conditionalFormatting sqref="J2">
    <cfRule type="top10" dxfId="43" priority="27" rank="1"/>
  </conditionalFormatting>
  <conditionalFormatting sqref="J3">
    <cfRule type="top10" dxfId="42" priority="20" rank="1"/>
  </conditionalFormatting>
  <conditionalFormatting sqref="J4">
    <cfRule type="top10" dxfId="41" priority="16" rank="1"/>
  </conditionalFormatting>
  <conditionalFormatting sqref="J5">
    <cfRule type="top10" dxfId="40" priority="8" rank="1"/>
  </conditionalFormatting>
  <conditionalFormatting sqref="J6:J8">
    <cfRule type="top10" dxfId="39" priority="3" rank="1"/>
  </conditionalFormatting>
  <hyperlinks>
    <hyperlink ref="Q1" location="'Virginia Indoor  2023'!A1" display="Back to Ranking" xr:uid="{CDB93E20-3E7E-4820-BDAC-9CF660F4C4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576B63-92D2-4CF4-B482-62675ACE7F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603F-B2E0-4642-AB77-1A0A087D063C}">
  <sheetPr codeName="Sheet8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33</v>
      </c>
      <c r="C2" s="17">
        <v>44936</v>
      </c>
      <c r="D2" s="18" t="s">
        <v>31</v>
      </c>
      <c r="E2" s="19">
        <v>198</v>
      </c>
      <c r="F2" s="41">
        <v>200</v>
      </c>
      <c r="G2" s="41">
        <v>200</v>
      </c>
      <c r="H2" s="19"/>
      <c r="I2" s="19"/>
      <c r="J2" s="19"/>
      <c r="K2" s="23">
        <v>3</v>
      </c>
      <c r="L2" s="23">
        <v>598</v>
      </c>
      <c r="M2" s="24">
        <v>199.33333333333334</v>
      </c>
      <c r="N2" s="25">
        <v>9</v>
      </c>
      <c r="O2" s="26">
        <v>208.33333333333334</v>
      </c>
    </row>
    <row r="3" spans="1:17" x14ac:dyDescent="0.25">
      <c r="A3" s="15" t="s">
        <v>24</v>
      </c>
      <c r="B3" s="16" t="s">
        <v>33</v>
      </c>
      <c r="C3" s="17">
        <v>44950</v>
      </c>
      <c r="D3" s="18" t="s">
        <v>31</v>
      </c>
      <c r="E3" s="19">
        <v>199</v>
      </c>
      <c r="F3" s="19">
        <v>197</v>
      </c>
      <c r="G3" s="19">
        <v>197</v>
      </c>
      <c r="H3" s="19"/>
      <c r="I3" s="19"/>
      <c r="J3" s="19"/>
      <c r="K3" s="23">
        <v>3</v>
      </c>
      <c r="L3" s="23">
        <v>593</v>
      </c>
      <c r="M3" s="24">
        <v>197.66666666666666</v>
      </c>
      <c r="N3" s="25">
        <v>7</v>
      </c>
      <c r="O3" s="26">
        <v>204.66666666666666</v>
      </c>
    </row>
    <row r="4" spans="1:17" x14ac:dyDescent="0.25">
      <c r="A4" s="15" t="s">
        <v>48</v>
      </c>
      <c r="B4" s="16" t="s">
        <v>33</v>
      </c>
      <c r="C4" s="17">
        <v>44954</v>
      </c>
      <c r="D4" s="18" t="s">
        <v>49</v>
      </c>
      <c r="E4" s="41">
        <v>200.001</v>
      </c>
      <c r="F4" s="19">
        <v>196</v>
      </c>
      <c r="G4" s="19">
        <v>198</v>
      </c>
      <c r="H4" s="19">
        <v>198</v>
      </c>
      <c r="I4" s="19">
        <v>196</v>
      </c>
      <c r="J4" s="19"/>
      <c r="K4" s="23">
        <v>5</v>
      </c>
      <c r="L4" s="23">
        <v>988</v>
      </c>
      <c r="M4" s="24">
        <v>197.6</v>
      </c>
      <c r="N4" s="25">
        <v>4</v>
      </c>
      <c r="O4" s="26">
        <v>202.6</v>
      </c>
    </row>
    <row r="5" spans="1:17" x14ac:dyDescent="0.25">
      <c r="A5" s="15" t="s">
        <v>24</v>
      </c>
      <c r="B5" s="16" t="s">
        <v>33</v>
      </c>
      <c r="C5" s="17">
        <v>44964</v>
      </c>
      <c r="D5" s="18" t="s">
        <v>31</v>
      </c>
      <c r="E5" s="41">
        <v>200</v>
      </c>
      <c r="F5" s="19">
        <v>199</v>
      </c>
      <c r="G5" s="19">
        <v>199</v>
      </c>
      <c r="H5" s="19"/>
      <c r="I5" s="19"/>
      <c r="J5" s="19"/>
      <c r="K5" s="23">
        <v>3</v>
      </c>
      <c r="L5" s="23">
        <v>598</v>
      </c>
      <c r="M5" s="24">
        <v>199.33333333333334</v>
      </c>
      <c r="N5" s="25">
        <v>9</v>
      </c>
      <c r="O5" s="26">
        <v>208.33333333333334</v>
      </c>
    </row>
    <row r="6" spans="1:17" x14ac:dyDescent="0.25">
      <c r="A6" s="15" t="s">
        <v>24</v>
      </c>
      <c r="B6" s="16" t="s">
        <v>33</v>
      </c>
      <c r="C6" s="17">
        <v>44978</v>
      </c>
      <c r="D6" s="18" t="s">
        <v>31</v>
      </c>
      <c r="E6" s="19">
        <v>197.01</v>
      </c>
      <c r="F6" s="19">
        <v>198</v>
      </c>
      <c r="G6" s="41">
        <v>200</v>
      </c>
      <c r="H6" s="19"/>
      <c r="I6" s="19"/>
      <c r="J6" s="19"/>
      <c r="K6" s="23">
        <v>3</v>
      </c>
      <c r="L6" s="23">
        <v>595.01</v>
      </c>
      <c r="M6" s="24">
        <v>198.33666666666667</v>
      </c>
      <c r="N6" s="25">
        <v>6</v>
      </c>
      <c r="O6" s="26">
        <v>204.33666666666667</v>
      </c>
    </row>
    <row r="7" spans="1:17" x14ac:dyDescent="0.25">
      <c r="A7" s="15" t="s">
        <v>48</v>
      </c>
      <c r="B7" s="16" t="s">
        <v>33</v>
      </c>
      <c r="C7" s="17">
        <v>44982</v>
      </c>
      <c r="D7" s="18" t="s">
        <v>49</v>
      </c>
      <c r="E7" s="19">
        <v>195</v>
      </c>
      <c r="F7" s="19">
        <v>197</v>
      </c>
      <c r="G7" s="19">
        <v>198</v>
      </c>
      <c r="H7" s="19">
        <v>199</v>
      </c>
      <c r="I7" s="19">
        <v>198</v>
      </c>
      <c r="J7" s="19">
        <v>199</v>
      </c>
      <c r="K7" s="23">
        <v>6</v>
      </c>
      <c r="L7" s="23">
        <v>1186</v>
      </c>
      <c r="M7" s="24">
        <v>197.66666666666666</v>
      </c>
      <c r="N7" s="25">
        <v>12</v>
      </c>
      <c r="O7" s="26">
        <v>209.66666666666666</v>
      </c>
    </row>
    <row r="8" spans="1:17" x14ac:dyDescent="0.25">
      <c r="A8" s="15" t="s">
        <v>24</v>
      </c>
      <c r="B8" s="16" t="s">
        <v>33</v>
      </c>
      <c r="C8" s="17">
        <v>45034</v>
      </c>
      <c r="D8" s="18" t="s">
        <v>31</v>
      </c>
      <c r="E8" s="19">
        <v>197</v>
      </c>
      <c r="F8" s="41">
        <v>200</v>
      </c>
      <c r="G8" s="19">
        <v>198</v>
      </c>
      <c r="H8" s="19"/>
      <c r="I8" s="19"/>
      <c r="J8" s="19"/>
      <c r="K8" s="23">
        <v>3</v>
      </c>
      <c r="L8" s="23">
        <v>595</v>
      </c>
      <c r="M8" s="24">
        <v>198.33333333333334</v>
      </c>
      <c r="N8" s="25">
        <v>6</v>
      </c>
      <c r="O8" s="26">
        <v>204.33333333333334</v>
      </c>
    </row>
    <row r="9" spans="1:17" x14ac:dyDescent="0.25">
      <c r="A9" s="15" t="s">
        <v>24</v>
      </c>
      <c r="B9" s="16" t="s">
        <v>33</v>
      </c>
      <c r="C9" s="17">
        <v>45045</v>
      </c>
      <c r="D9" s="18" t="s">
        <v>31</v>
      </c>
      <c r="E9" s="19">
        <v>199.001</v>
      </c>
      <c r="F9" s="41">
        <v>200.001</v>
      </c>
      <c r="G9" s="19">
        <v>194</v>
      </c>
      <c r="H9" s="19">
        <v>198</v>
      </c>
      <c r="I9" s="19">
        <v>197.001</v>
      </c>
      <c r="J9" s="19">
        <v>196</v>
      </c>
      <c r="K9" s="23">
        <v>6</v>
      </c>
      <c r="L9" s="23">
        <v>1184.0029999999999</v>
      </c>
      <c r="M9" s="24">
        <v>197.33383333333333</v>
      </c>
      <c r="N9" s="25">
        <v>12</v>
      </c>
      <c r="O9" s="26">
        <v>209.33383333333333</v>
      </c>
    </row>
    <row r="11" spans="1:17" x14ac:dyDescent="0.25">
      <c r="K11" s="8">
        <f>SUM(K1:K10)</f>
        <v>32</v>
      </c>
      <c r="L11" s="8">
        <f>SUM(L1:L10)</f>
        <v>6337.0129999999999</v>
      </c>
      <c r="M11" s="7">
        <f>SUM(L11/K11)</f>
        <v>198.03165625</v>
      </c>
      <c r="N11" s="8">
        <f>SUM(N1:N10)</f>
        <v>65</v>
      </c>
      <c r="O11" s="13">
        <f>SUM(M11+N11)</f>
        <v>263.03165624999997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51" t="s">
        <v>26</v>
      </c>
      <c r="B16" s="16" t="s">
        <v>33</v>
      </c>
      <c r="C16" s="17">
        <v>45006</v>
      </c>
      <c r="D16" s="18" t="s">
        <v>31</v>
      </c>
      <c r="E16" s="19">
        <v>195</v>
      </c>
      <c r="F16" s="19">
        <v>196</v>
      </c>
      <c r="G16" s="19">
        <v>198</v>
      </c>
      <c r="H16" s="19"/>
      <c r="I16" s="19"/>
      <c r="J16" s="19"/>
      <c r="K16" s="23">
        <v>3</v>
      </c>
      <c r="L16" s="23">
        <v>589</v>
      </c>
      <c r="M16" s="24">
        <v>196.33333333333334</v>
      </c>
      <c r="N16" s="25">
        <v>11</v>
      </c>
      <c r="O16" s="26">
        <v>207.33333333333334</v>
      </c>
    </row>
    <row r="17" spans="1:15" x14ac:dyDescent="0.25">
      <c r="A17" s="51" t="s">
        <v>26</v>
      </c>
      <c r="B17" s="16" t="s">
        <v>33</v>
      </c>
      <c r="C17" s="17">
        <v>45020</v>
      </c>
      <c r="D17" s="18" t="s">
        <v>31</v>
      </c>
      <c r="E17" s="19">
        <v>192</v>
      </c>
      <c r="F17" s="19">
        <v>195</v>
      </c>
      <c r="G17" s="19">
        <v>192</v>
      </c>
      <c r="H17" s="19"/>
      <c r="I17" s="19"/>
      <c r="J17" s="19"/>
      <c r="K17" s="23">
        <v>3</v>
      </c>
      <c r="L17" s="23">
        <v>579</v>
      </c>
      <c r="M17" s="24">
        <v>193</v>
      </c>
      <c r="N17" s="25">
        <v>4</v>
      </c>
      <c r="O17" s="26">
        <v>197</v>
      </c>
    </row>
    <row r="19" spans="1:15" x14ac:dyDescent="0.25">
      <c r="K19" s="8">
        <f>SUM(K15:K18)</f>
        <v>6</v>
      </c>
      <c r="L19" s="8">
        <f>SUM(L15:L18)</f>
        <v>1168</v>
      </c>
      <c r="M19" s="7">
        <f>SUM(L19/K19)</f>
        <v>194.66666666666666</v>
      </c>
      <c r="N19" s="8">
        <f>SUM(N15:N18)</f>
        <v>15</v>
      </c>
      <c r="O19" s="13">
        <f>SUM(M19+N19)</f>
        <v>209.66666666666666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" name="Range1_1_1"/>
    <protectedRange algorithmName="SHA-512" hashValue="ON39YdpmFHfN9f47KpiRvqrKx0V9+erV1CNkpWzYhW/Qyc6aT8rEyCrvauWSYGZK2ia3o7vd3akF07acHAFpOA==" saltValue="yVW9XmDwTqEnmpSGai0KYg==" spinCount="100000" sqref="D7" name="Range1_1_1_1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I8:J8 B8:C8" name="Range1_9_1"/>
    <protectedRange algorithmName="SHA-512" hashValue="ON39YdpmFHfN9f47KpiRvqrKx0V9+erV1CNkpWzYhW/Qyc6aT8rEyCrvauWSYGZK2ia3o7vd3akF07acHAFpOA==" saltValue="yVW9XmDwTqEnmpSGai0KYg==" spinCount="100000" sqref="D8" name="Range1_1_10_1"/>
    <protectedRange algorithmName="SHA-512" hashValue="ON39YdpmFHfN9f47KpiRvqrKx0V9+erV1CNkpWzYhW/Qyc6aT8rEyCrvauWSYGZK2ia3o7vd3akF07acHAFpOA==" saltValue="yVW9XmDwTqEnmpSGai0KYg==" spinCount="100000" sqref="E8:H8" name="Range1_3_4_1"/>
    <protectedRange algorithmName="SHA-512" hashValue="ON39YdpmFHfN9f47KpiRvqrKx0V9+erV1CNkpWzYhW/Qyc6aT8rEyCrvauWSYGZK2ia3o7vd3akF07acHAFpOA==" saltValue="yVW9XmDwTqEnmpSGai0KYg==" spinCount="100000" sqref="B9:C9 E9 G9:J9" name="Range1_18"/>
    <protectedRange algorithmName="SHA-512" hashValue="ON39YdpmFHfN9f47KpiRvqrKx0V9+erV1CNkpWzYhW/Qyc6aT8rEyCrvauWSYGZK2ia3o7vd3akF07acHAFpOA==" saltValue="yVW9XmDwTqEnmpSGai0KYg==" spinCount="100000" sqref="D9" name="Range1_1_11"/>
    <protectedRange algorithmName="SHA-512" hashValue="ON39YdpmFHfN9f47KpiRvqrKx0V9+erV1CNkpWzYhW/Qyc6aT8rEyCrvauWSYGZK2ia3o7vd3akF07acHAFpOA==" saltValue="yVW9XmDwTqEnmpSGai0KYg==" spinCount="100000" sqref="F9" name="Range1_3_5"/>
    <protectedRange algorithmName="SHA-512" hashValue="ON39YdpmFHfN9f47KpiRvqrKx0V9+erV1CNkpWzYhW/Qyc6aT8rEyCrvauWSYGZK2ia3o7vd3akF07acHAFpOA==" saltValue="yVW9XmDwTqEnmpSGai0KYg==" spinCount="100000" sqref="B16:C16 E16:J16" name="Range1_34_1_1"/>
    <protectedRange algorithmName="SHA-512" hashValue="ON39YdpmFHfN9f47KpiRvqrKx0V9+erV1CNkpWzYhW/Qyc6aT8rEyCrvauWSYGZK2ia3o7vd3akF07acHAFpOA==" saltValue="yVW9XmDwTqEnmpSGai0KYg==" spinCount="100000" sqref="D16" name="Range1_1_20_1_1"/>
    <protectedRange algorithmName="SHA-512" hashValue="ON39YdpmFHfN9f47KpiRvqrKx0V9+erV1CNkpWzYhW/Qyc6aT8rEyCrvauWSYGZK2ia3o7vd3akF07acHAFpOA==" saltValue="yVW9XmDwTqEnmpSGai0KYg==" spinCount="100000" sqref="B17:C17 E17 G17:J17" name="Range1_35_1_1"/>
    <protectedRange algorithmName="SHA-512" hashValue="ON39YdpmFHfN9f47KpiRvqrKx0V9+erV1CNkpWzYhW/Qyc6aT8rEyCrvauWSYGZK2ia3o7vd3akF07acHAFpOA==" saltValue="yVW9XmDwTqEnmpSGai0KYg==" spinCount="100000" sqref="D17" name="Range1_1_21_1_1"/>
    <protectedRange algorithmName="SHA-512" hashValue="ON39YdpmFHfN9f47KpiRvqrKx0V9+erV1CNkpWzYhW/Qyc6aT8rEyCrvauWSYGZK2ia3o7vd3akF07acHAFpOA==" saltValue="yVW9XmDwTqEnmpSGai0KYg==" spinCount="100000" sqref="F17" name="Range1_3_10_1_1"/>
  </protectedRanges>
  <hyperlinks>
    <hyperlink ref="Q1" location="'Virginia Indoor  2023'!A1" display="Back to Ranking" xr:uid="{7C9703C8-9D91-493F-96F0-F14C54DE05DD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502D70-BA5E-4FA4-BC8D-A71CC1B59DE4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C8C9-DCA6-414B-B9B4-3DF7E5FB39FB}">
  <sheetPr codeName="Sheet11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53</v>
      </c>
      <c r="C2" s="17">
        <v>44964</v>
      </c>
      <c r="D2" s="18" t="s">
        <v>31</v>
      </c>
      <c r="E2" s="19">
        <v>196</v>
      </c>
      <c r="F2" s="19">
        <v>200</v>
      </c>
      <c r="G2" s="19">
        <v>198.01</v>
      </c>
      <c r="H2" s="19"/>
      <c r="I2" s="19"/>
      <c r="J2" s="19"/>
      <c r="K2" s="23">
        <v>3</v>
      </c>
      <c r="L2" s="23">
        <v>594.01</v>
      </c>
      <c r="M2" s="24">
        <v>198.00333333333333</v>
      </c>
      <c r="N2" s="25">
        <v>5</v>
      </c>
      <c r="O2" s="26">
        <v>203.00333333333333</v>
      </c>
    </row>
    <row r="4" spans="1:17" x14ac:dyDescent="0.25">
      <c r="K4" s="8">
        <f>SUM(K2:K3)</f>
        <v>3</v>
      </c>
      <c r="L4" s="8">
        <f>SUM(L2:L3)</f>
        <v>594.01</v>
      </c>
      <c r="M4" s="7">
        <f>SUM(L4/K4)</f>
        <v>198.00333333333333</v>
      </c>
      <c r="N4" s="8">
        <f>SUM(N2:N3)</f>
        <v>5</v>
      </c>
      <c r="O4" s="13">
        <f>SUM(M4+N4)</f>
        <v>203.00333333333333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E2:G2">
    <cfRule type="top10" dxfId="38" priority="1" rank="1"/>
  </conditionalFormatting>
  <conditionalFormatting sqref="H2:J2">
    <cfRule type="top10" dxfId="37" priority="4" rank="1"/>
  </conditionalFormatting>
  <conditionalFormatting sqref="I2">
    <cfRule type="top10" dxfId="36" priority="2" rank="1"/>
  </conditionalFormatting>
  <conditionalFormatting sqref="J2">
    <cfRule type="top10" dxfId="35" priority="3" rank="1"/>
  </conditionalFormatting>
  <hyperlinks>
    <hyperlink ref="Q1" location="'Virginia Indoor  2023'!A1" display="Back to Ranking" xr:uid="{0EF46E06-5D73-4F6B-885C-578B5C3B55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0412EC-615C-4901-AA5A-FF5F658F8D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F564-3DCD-4A86-A846-5D637B9FE73F}">
  <sheetPr codeName="Sheet13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50</v>
      </c>
      <c r="C2" s="17">
        <v>44954</v>
      </c>
      <c r="D2" s="18" t="s">
        <v>49</v>
      </c>
      <c r="E2" s="19">
        <v>200</v>
      </c>
      <c r="F2" s="19">
        <v>198</v>
      </c>
      <c r="G2" s="19">
        <v>199</v>
      </c>
      <c r="H2" s="19">
        <v>194</v>
      </c>
      <c r="I2" s="19">
        <v>199</v>
      </c>
      <c r="J2" s="19"/>
      <c r="K2" s="23">
        <v>5</v>
      </c>
      <c r="L2" s="23">
        <v>990</v>
      </c>
      <c r="M2" s="24">
        <v>198</v>
      </c>
      <c r="N2" s="25">
        <v>5</v>
      </c>
      <c r="O2" s="26">
        <v>203</v>
      </c>
    </row>
    <row r="3" spans="1:17" x14ac:dyDescent="0.25">
      <c r="A3" s="15" t="s">
        <v>24</v>
      </c>
      <c r="B3" s="16" t="s">
        <v>50</v>
      </c>
      <c r="C3" s="17">
        <v>45045</v>
      </c>
      <c r="D3" s="18" t="s">
        <v>31</v>
      </c>
      <c r="E3" s="19">
        <v>197</v>
      </c>
      <c r="F3" s="19">
        <v>198</v>
      </c>
      <c r="G3" s="19">
        <v>198</v>
      </c>
      <c r="H3" s="19">
        <v>198</v>
      </c>
      <c r="I3" s="19">
        <v>199</v>
      </c>
      <c r="J3" s="19">
        <v>196.001</v>
      </c>
      <c r="K3" s="23">
        <v>6</v>
      </c>
      <c r="L3" s="23">
        <v>1186.001</v>
      </c>
      <c r="M3" s="24">
        <v>197.66683333333333</v>
      </c>
      <c r="N3" s="25">
        <v>4</v>
      </c>
      <c r="O3" s="26">
        <v>201.66683333333333</v>
      </c>
    </row>
    <row r="5" spans="1:17" x14ac:dyDescent="0.25">
      <c r="K5" s="8">
        <f>SUM(K2:K4)</f>
        <v>11</v>
      </c>
      <c r="L5" s="8">
        <f>SUM(L2:L4)</f>
        <v>2176.0010000000002</v>
      </c>
      <c r="M5" s="7">
        <f>SUM(L5/K5)</f>
        <v>197.81827272727276</v>
      </c>
      <c r="N5" s="8">
        <f>SUM(N2:N4)</f>
        <v>9</v>
      </c>
      <c r="O5" s="13">
        <f>SUM(M5+N5)</f>
        <v>206.81827272727276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" name="Range1_3_1_1"/>
    <protectedRange algorithmName="SHA-512" hashValue="ON39YdpmFHfN9f47KpiRvqrKx0V9+erV1CNkpWzYhW/Qyc6aT8rEyCrvauWSYGZK2ia3o7vd3akF07acHAFpOA==" saltValue="yVW9XmDwTqEnmpSGai0KYg==" spinCount="100000" sqref="E3:J3 B3:C3" name="Range1_18"/>
    <protectedRange algorithmName="SHA-512" hashValue="ON39YdpmFHfN9f47KpiRvqrKx0V9+erV1CNkpWzYhW/Qyc6aT8rEyCrvauWSYGZK2ia3o7vd3akF07acHAFpOA==" saltValue="yVW9XmDwTqEnmpSGai0KYg==" spinCount="100000" sqref="D3" name="Range1_1_11"/>
  </protectedRanges>
  <conditionalFormatting sqref="E2">
    <cfRule type="top10" dxfId="34" priority="13" rank="1"/>
  </conditionalFormatting>
  <conditionalFormatting sqref="E3">
    <cfRule type="top10" dxfId="33" priority="1" rank="1"/>
  </conditionalFormatting>
  <conditionalFormatting sqref="E2:J2">
    <cfRule type="cellIs" dxfId="32" priority="8" operator="greaterThanOrEqual">
      <formula>200</formula>
    </cfRule>
  </conditionalFormatting>
  <conditionalFormatting sqref="F2">
    <cfRule type="top10" dxfId="31" priority="7" rank="1"/>
  </conditionalFormatting>
  <conditionalFormatting sqref="F3">
    <cfRule type="top10" dxfId="30" priority="2" rank="1"/>
  </conditionalFormatting>
  <conditionalFormatting sqref="G2">
    <cfRule type="top10" dxfId="29" priority="12" rank="1"/>
  </conditionalFormatting>
  <conditionalFormatting sqref="G3">
    <cfRule type="top10" dxfId="28" priority="3" rank="1"/>
  </conditionalFormatting>
  <conditionalFormatting sqref="H2">
    <cfRule type="top10" dxfId="27" priority="11" rank="1"/>
  </conditionalFormatting>
  <conditionalFormatting sqref="H3">
    <cfRule type="top10" dxfId="26" priority="4" rank="1"/>
  </conditionalFormatting>
  <conditionalFormatting sqref="I2">
    <cfRule type="top10" dxfId="25" priority="10" rank="1"/>
  </conditionalFormatting>
  <conditionalFormatting sqref="I3">
    <cfRule type="top10" dxfId="24" priority="5" rank="1"/>
  </conditionalFormatting>
  <conditionalFormatting sqref="J2">
    <cfRule type="top10" dxfId="23" priority="9" rank="1"/>
  </conditionalFormatting>
  <conditionalFormatting sqref="J3">
    <cfRule type="top10" dxfId="22" priority="6" rank="1"/>
  </conditionalFormatting>
  <hyperlinks>
    <hyperlink ref="Q1" location="'Virginia Indoor  2023'!A1" display="Back to Ranking" xr:uid="{7B49E1AC-2792-4088-8911-86F64AD24C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0CCD83-90A8-4DD9-9DD9-2FC7041C9E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E599-63B3-4131-A03E-D463B00A4A82}">
  <sheetPr codeName="Sheet18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51" t="s">
        <v>24</v>
      </c>
      <c r="B2" s="16" t="s">
        <v>61</v>
      </c>
      <c r="C2" s="17">
        <v>45020</v>
      </c>
      <c r="D2" s="18" t="s">
        <v>31</v>
      </c>
      <c r="E2" s="19">
        <v>198</v>
      </c>
      <c r="F2" s="19">
        <v>196</v>
      </c>
      <c r="G2" s="19">
        <v>194</v>
      </c>
      <c r="H2" s="19"/>
      <c r="I2" s="19"/>
      <c r="J2" s="19"/>
      <c r="K2" s="23">
        <v>3</v>
      </c>
      <c r="L2" s="23">
        <v>588</v>
      </c>
      <c r="M2" s="24">
        <v>196</v>
      </c>
      <c r="N2" s="25">
        <v>6</v>
      </c>
      <c r="O2" s="26">
        <v>202</v>
      </c>
    </row>
    <row r="3" spans="1:17" x14ac:dyDescent="0.25">
      <c r="A3" s="51" t="s">
        <v>24</v>
      </c>
      <c r="B3" s="16" t="s">
        <v>61</v>
      </c>
      <c r="C3" s="17">
        <v>45024</v>
      </c>
      <c r="D3" s="18" t="s">
        <v>31</v>
      </c>
      <c r="E3" s="19">
        <v>198.001</v>
      </c>
      <c r="F3" s="19">
        <v>196</v>
      </c>
      <c r="G3" s="19">
        <v>194</v>
      </c>
      <c r="H3" s="19">
        <v>195</v>
      </c>
      <c r="I3" s="19">
        <v>194</v>
      </c>
      <c r="J3" s="19"/>
      <c r="K3" s="23">
        <v>5</v>
      </c>
      <c r="L3" s="23">
        <v>977.00099999999998</v>
      </c>
      <c r="M3" s="24">
        <v>195.40019999999998</v>
      </c>
      <c r="N3" s="25">
        <v>4</v>
      </c>
      <c r="O3" s="26">
        <v>199.40019999999998</v>
      </c>
    </row>
    <row r="4" spans="1:17" x14ac:dyDescent="0.25">
      <c r="A4" s="51" t="s">
        <v>24</v>
      </c>
      <c r="B4" s="16" t="s">
        <v>61</v>
      </c>
      <c r="C4" s="17">
        <v>45034</v>
      </c>
      <c r="D4" s="18" t="s">
        <v>31</v>
      </c>
      <c r="E4" s="19">
        <v>197.001</v>
      </c>
      <c r="F4" s="19">
        <v>198.001</v>
      </c>
      <c r="G4" s="19">
        <v>197</v>
      </c>
      <c r="H4" s="19"/>
      <c r="I4" s="19"/>
      <c r="J4" s="19"/>
      <c r="K4" s="23">
        <v>3</v>
      </c>
      <c r="L4" s="23">
        <v>592.00199999999995</v>
      </c>
      <c r="M4" s="24">
        <v>197.33399999999997</v>
      </c>
      <c r="N4" s="25">
        <v>3</v>
      </c>
      <c r="O4" s="26">
        <v>200.33399999999997</v>
      </c>
    </row>
    <row r="6" spans="1:17" x14ac:dyDescent="0.25">
      <c r="K6" s="8">
        <f>SUM(K2:K5)</f>
        <v>11</v>
      </c>
      <c r="L6" s="8">
        <f>SUM(L2:L5)</f>
        <v>2157.0029999999997</v>
      </c>
      <c r="M6" s="7">
        <f>SUM(L6/K6)</f>
        <v>196.09118181818178</v>
      </c>
      <c r="N6" s="8">
        <f>SUM(N2:N5)</f>
        <v>13</v>
      </c>
      <c r="O6" s="13">
        <f>SUM(M6+N6)</f>
        <v>209.09118181818178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57" priority="8" rank="1"/>
  </conditionalFormatting>
  <conditionalFormatting sqref="E3">
    <cfRule type="top10" dxfId="156" priority="2" rank="1"/>
  </conditionalFormatting>
  <conditionalFormatting sqref="E2:J2">
    <cfRule type="top10" dxfId="155" priority="9" rank="1"/>
  </conditionalFormatting>
  <conditionalFormatting sqref="E3:J4">
    <cfRule type="top10" dxfId="154" priority="3" rank="1"/>
  </conditionalFormatting>
  <conditionalFormatting sqref="F2">
    <cfRule type="top10" dxfId="153" priority="7" rank="1"/>
  </conditionalFormatting>
  <conditionalFormatting sqref="F3:F4">
    <cfRule type="top10" dxfId="152" priority="1" rank="1"/>
  </conditionalFormatting>
  <conditionalFormatting sqref="H2">
    <cfRule type="top10" dxfId="151" priority="10" rank="1"/>
  </conditionalFormatting>
  <conditionalFormatting sqref="H3:H4">
    <cfRule type="top10" dxfId="150" priority="4" rank="1"/>
  </conditionalFormatting>
  <conditionalFormatting sqref="I2">
    <cfRule type="top10" dxfId="149" priority="11" rank="1"/>
  </conditionalFormatting>
  <conditionalFormatting sqref="I3:I4">
    <cfRule type="top10" dxfId="148" priority="5" rank="1"/>
  </conditionalFormatting>
  <conditionalFormatting sqref="J2">
    <cfRule type="top10" dxfId="147" priority="12" rank="1"/>
  </conditionalFormatting>
  <conditionalFormatting sqref="J3:J4">
    <cfRule type="top10" dxfId="146" priority="6" rank="1"/>
  </conditionalFormatting>
  <hyperlinks>
    <hyperlink ref="Q1" location="'Virginia Indoor  2023'!A1" display="Back to Ranking" xr:uid="{039D3D63-5905-4585-B658-1A0C8C6B3A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417A1C-8FD0-4CEC-B941-EEC84ED8CF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873CF-E76F-40F5-B444-90252298DDE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63</v>
      </c>
      <c r="C2" s="57">
        <v>45209</v>
      </c>
      <c r="D2" s="18" t="s">
        <v>31</v>
      </c>
      <c r="E2" s="19">
        <v>194</v>
      </c>
      <c r="F2" s="19">
        <v>198</v>
      </c>
      <c r="G2" s="19">
        <v>194</v>
      </c>
      <c r="H2" s="19"/>
      <c r="I2" s="19"/>
      <c r="J2" s="19"/>
      <c r="K2" s="23">
        <v>3</v>
      </c>
      <c r="L2" s="23">
        <v>586</v>
      </c>
      <c r="M2" s="24">
        <v>195.33333333333334</v>
      </c>
      <c r="N2" s="25">
        <v>2</v>
      </c>
      <c r="O2" s="26">
        <v>197.33333333333334</v>
      </c>
    </row>
    <row r="4" spans="1:17" x14ac:dyDescent="0.25">
      <c r="K4" s="8">
        <f>SUM(K2:K3)</f>
        <v>3</v>
      </c>
      <c r="L4" s="8">
        <f>SUM(L2:L3)</f>
        <v>586</v>
      </c>
      <c r="M4" s="7">
        <f>SUM(L4/K4)</f>
        <v>195.33333333333334</v>
      </c>
      <c r="N4" s="8">
        <f>SUM(N2:N3)</f>
        <v>2</v>
      </c>
      <c r="O4" s="13">
        <f>SUM(M4+N4)</f>
        <v>197.33333333333334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Virginia Indoor  2023'!A1" display="Back to Ranking" xr:uid="{AD898117-5BD4-4AC3-99F6-1F3D9F7202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24B0CC-92B2-4A3F-934E-6E1C1DF2D7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75D5-10D3-47E4-A5D6-80726EA3F95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67</v>
      </c>
      <c r="C2" s="56">
        <v>45209</v>
      </c>
      <c r="D2" s="18" t="s">
        <v>31</v>
      </c>
      <c r="E2" s="19">
        <v>184</v>
      </c>
      <c r="F2" s="19">
        <v>192</v>
      </c>
      <c r="G2" s="19">
        <v>195</v>
      </c>
      <c r="H2" s="19"/>
      <c r="I2" s="19"/>
      <c r="J2" s="19"/>
      <c r="K2" s="23">
        <v>3</v>
      </c>
      <c r="L2" s="23">
        <v>571</v>
      </c>
      <c r="M2" s="24">
        <v>190.33333333333334</v>
      </c>
      <c r="N2" s="25">
        <v>3</v>
      </c>
      <c r="O2" s="26">
        <v>193.33333333333334</v>
      </c>
    </row>
    <row r="4" spans="1:17" x14ac:dyDescent="0.25">
      <c r="K4" s="8">
        <f>SUM(K2:K3)</f>
        <v>3</v>
      </c>
      <c r="L4" s="8">
        <f>SUM(L2:L3)</f>
        <v>571</v>
      </c>
      <c r="M4" s="7">
        <f>SUM(L4/K4)</f>
        <v>190.33333333333334</v>
      </c>
      <c r="N4" s="8">
        <f>SUM(N2:N3)</f>
        <v>3</v>
      </c>
      <c r="O4" s="13">
        <f>SUM(M4+N4)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Virginia Indoor  2023'!A1" display="Back to Ranking" xr:uid="{5A95056F-CA80-4AFC-8EFD-3C50CD1066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44CED0-403D-40A6-954F-2A32C87DA2B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7EE0-3479-4A78-8225-6EC8A65D2129}">
  <sheetPr codeName="Sheet24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38</v>
      </c>
      <c r="C2" s="17">
        <v>44936</v>
      </c>
      <c r="D2" s="18" t="s">
        <v>31</v>
      </c>
      <c r="E2" s="41">
        <v>200</v>
      </c>
      <c r="F2" s="19">
        <v>194</v>
      </c>
      <c r="G2" s="19">
        <v>198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4</v>
      </c>
      <c r="O2" s="26">
        <v>201.33333333333334</v>
      </c>
    </row>
    <row r="3" spans="1:17" x14ac:dyDescent="0.25">
      <c r="A3" s="15" t="s">
        <v>24</v>
      </c>
      <c r="B3" s="16" t="s">
        <v>38</v>
      </c>
      <c r="C3" s="17">
        <v>44950</v>
      </c>
      <c r="D3" s="18" t="s">
        <v>31</v>
      </c>
      <c r="E3" s="19">
        <v>193</v>
      </c>
      <c r="F3" s="19">
        <v>197</v>
      </c>
      <c r="G3" s="19">
        <v>198</v>
      </c>
      <c r="H3" s="19"/>
      <c r="I3" s="19"/>
      <c r="J3" s="19"/>
      <c r="K3" s="23">
        <v>3</v>
      </c>
      <c r="L3" s="23">
        <v>588</v>
      </c>
      <c r="M3" s="24">
        <v>196</v>
      </c>
      <c r="N3" s="25">
        <v>3</v>
      </c>
      <c r="O3" s="26">
        <v>199</v>
      </c>
    </row>
    <row r="4" spans="1:17" x14ac:dyDescent="0.25">
      <c r="A4" s="15" t="s">
        <v>48</v>
      </c>
      <c r="B4" s="16" t="s">
        <v>38</v>
      </c>
      <c r="C4" s="17">
        <v>44954</v>
      </c>
      <c r="D4" s="18" t="s">
        <v>49</v>
      </c>
      <c r="E4" s="19">
        <v>195</v>
      </c>
      <c r="F4" s="19">
        <v>199</v>
      </c>
      <c r="G4" s="19">
        <v>198</v>
      </c>
      <c r="H4" s="19">
        <v>199</v>
      </c>
      <c r="I4" s="19">
        <v>199.01</v>
      </c>
      <c r="J4" s="19"/>
      <c r="K4" s="23">
        <v>5</v>
      </c>
      <c r="L4" s="23">
        <v>990.01</v>
      </c>
      <c r="M4" s="24">
        <v>198.00200000000001</v>
      </c>
      <c r="N4" s="25">
        <v>6</v>
      </c>
      <c r="O4" s="26">
        <v>204.00200000000001</v>
      </c>
    </row>
    <row r="5" spans="1:17" x14ac:dyDescent="0.25">
      <c r="A5" s="15" t="s">
        <v>24</v>
      </c>
      <c r="B5" s="16" t="s">
        <v>38</v>
      </c>
      <c r="C5" s="17">
        <v>44964</v>
      </c>
      <c r="D5" s="18" t="s">
        <v>31</v>
      </c>
      <c r="E5" s="19">
        <v>191</v>
      </c>
      <c r="F5" s="19">
        <v>191</v>
      </c>
      <c r="G5" s="19">
        <v>198</v>
      </c>
      <c r="H5" s="19"/>
      <c r="I5" s="19"/>
      <c r="J5" s="19"/>
      <c r="K5" s="23">
        <v>3</v>
      </c>
      <c r="L5" s="23">
        <v>580</v>
      </c>
      <c r="M5" s="24">
        <v>193.33333333333334</v>
      </c>
      <c r="N5" s="25">
        <v>2</v>
      </c>
      <c r="O5" s="26">
        <v>195.33333333333334</v>
      </c>
    </row>
    <row r="6" spans="1:17" x14ac:dyDescent="0.25">
      <c r="A6" s="15" t="s">
        <v>24</v>
      </c>
      <c r="B6" s="16" t="s">
        <v>38</v>
      </c>
      <c r="C6" s="17">
        <v>44978</v>
      </c>
      <c r="D6" s="18" t="s">
        <v>31</v>
      </c>
      <c r="E6" s="19">
        <v>196</v>
      </c>
      <c r="F6" s="19">
        <v>198.01</v>
      </c>
      <c r="G6" s="19">
        <v>195</v>
      </c>
      <c r="H6" s="19"/>
      <c r="I6" s="19"/>
      <c r="J6" s="19"/>
      <c r="K6" s="23">
        <v>3</v>
      </c>
      <c r="L6" s="23">
        <v>589.01</v>
      </c>
      <c r="M6" s="24">
        <v>196.33666666666667</v>
      </c>
      <c r="N6" s="25">
        <v>3</v>
      </c>
      <c r="O6" s="26">
        <v>199.33666666666667</v>
      </c>
    </row>
    <row r="7" spans="1:17" x14ac:dyDescent="0.25">
      <c r="A7" s="15" t="s">
        <v>48</v>
      </c>
      <c r="B7" s="16" t="s">
        <v>38</v>
      </c>
      <c r="C7" s="17">
        <v>44982</v>
      </c>
      <c r="D7" s="18" t="s">
        <v>49</v>
      </c>
      <c r="E7" s="19">
        <v>196</v>
      </c>
      <c r="F7" s="19">
        <v>196</v>
      </c>
      <c r="G7" s="19">
        <v>198</v>
      </c>
      <c r="H7" s="19">
        <v>199</v>
      </c>
      <c r="I7" s="19">
        <v>199</v>
      </c>
      <c r="J7" s="19">
        <v>196</v>
      </c>
      <c r="K7" s="23">
        <v>6</v>
      </c>
      <c r="L7" s="23">
        <v>1184</v>
      </c>
      <c r="M7" s="24">
        <v>197.33333333333334</v>
      </c>
      <c r="N7" s="25">
        <v>6</v>
      </c>
      <c r="O7" s="26">
        <v>203.33333333333334</v>
      </c>
    </row>
    <row r="8" spans="1:17" x14ac:dyDescent="0.25">
      <c r="A8" s="15" t="s">
        <v>24</v>
      </c>
      <c r="B8" s="16" t="s">
        <v>38</v>
      </c>
      <c r="C8" s="17">
        <v>44992</v>
      </c>
      <c r="D8" s="18" t="s">
        <v>31</v>
      </c>
      <c r="E8" s="19">
        <v>195</v>
      </c>
      <c r="F8" s="19">
        <v>195</v>
      </c>
      <c r="G8" s="19">
        <v>198</v>
      </c>
      <c r="H8" s="19"/>
      <c r="I8" s="19"/>
      <c r="J8" s="19"/>
      <c r="K8" s="23">
        <v>3</v>
      </c>
      <c r="L8" s="23">
        <v>588</v>
      </c>
      <c r="M8" s="24">
        <v>196</v>
      </c>
      <c r="N8" s="25">
        <v>2</v>
      </c>
      <c r="O8" s="26">
        <f t="shared" ref="O8" si="0">SUM(M8+N8)</f>
        <v>198</v>
      </c>
    </row>
    <row r="9" spans="1:17" x14ac:dyDescent="0.25">
      <c r="A9" s="15" t="s">
        <v>24</v>
      </c>
      <c r="B9" s="16" t="s">
        <v>38</v>
      </c>
      <c r="C9" s="17">
        <v>45006</v>
      </c>
      <c r="D9" s="18" t="s">
        <v>31</v>
      </c>
      <c r="E9" s="19">
        <v>199</v>
      </c>
      <c r="F9" s="19">
        <v>198</v>
      </c>
      <c r="G9" s="19">
        <v>198</v>
      </c>
      <c r="H9" s="19"/>
      <c r="I9" s="19"/>
      <c r="J9" s="19"/>
      <c r="K9" s="23">
        <v>3</v>
      </c>
      <c r="L9" s="23">
        <v>595</v>
      </c>
      <c r="M9" s="24">
        <v>198.33333333333334</v>
      </c>
      <c r="N9" s="25">
        <v>4</v>
      </c>
      <c r="O9" s="26">
        <v>202.33333333333334</v>
      </c>
    </row>
    <row r="10" spans="1:17" x14ac:dyDescent="0.25">
      <c r="A10" s="15" t="s">
        <v>24</v>
      </c>
      <c r="B10" s="16" t="s">
        <v>38</v>
      </c>
      <c r="C10" s="17">
        <v>45020</v>
      </c>
      <c r="D10" s="18" t="s">
        <v>31</v>
      </c>
      <c r="E10" s="19">
        <v>193</v>
      </c>
      <c r="F10" s="19">
        <v>194</v>
      </c>
      <c r="G10" s="19">
        <v>199</v>
      </c>
      <c r="H10" s="19"/>
      <c r="I10" s="19"/>
      <c r="J10" s="19"/>
      <c r="K10" s="23">
        <v>3</v>
      </c>
      <c r="L10" s="23">
        <v>586</v>
      </c>
      <c r="M10" s="24">
        <v>195.33333333333334</v>
      </c>
      <c r="N10" s="25">
        <v>2</v>
      </c>
      <c r="O10" s="26">
        <v>197.33333333333334</v>
      </c>
    </row>
    <row r="11" spans="1:17" x14ac:dyDescent="0.25">
      <c r="A11" s="15" t="s">
        <v>24</v>
      </c>
      <c r="B11" s="16" t="s">
        <v>38</v>
      </c>
      <c r="C11" s="17">
        <v>45024</v>
      </c>
      <c r="D11" s="18" t="s">
        <v>31</v>
      </c>
      <c r="E11" s="19">
        <v>198</v>
      </c>
      <c r="F11" s="19">
        <v>197</v>
      </c>
      <c r="G11" s="19">
        <v>198</v>
      </c>
      <c r="H11" s="19">
        <v>198</v>
      </c>
      <c r="I11" s="19">
        <v>199</v>
      </c>
      <c r="J11" s="19"/>
      <c r="K11" s="23">
        <v>5</v>
      </c>
      <c r="L11" s="23">
        <v>990</v>
      </c>
      <c r="M11" s="24">
        <v>198</v>
      </c>
      <c r="N11" s="25">
        <v>7</v>
      </c>
      <c r="O11" s="26">
        <v>205</v>
      </c>
    </row>
    <row r="12" spans="1:17" x14ac:dyDescent="0.25">
      <c r="A12" s="15" t="s">
        <v>24</v>
      </c>
      <c r="B12" s="16" t="s">
        <v>38</v>
      </c>
      <c r="C12" s="17">
        <v>45034</v>
      </c>
      <c r="D12" s="18" t="s">
        <v>31</v>
      </c>
      <c r="E12" s="19">
        <v>196</v>
      </c>
      <c r="F12" s="19">
        <v>198</v>
      </c>
      <c r="G12" s="19">
        <v>196</v>
      </c>
      <c r="H12" s="19"/>
      <c r="I12" s="19"/>
      <c r="J12" s="19"/>
      <c r="K12" s="23">
        <v>3</v>
      </c>
      <c r="L12" s="23">
        <v>590</v>
      </c>
      <c r="M12" s="24">
        <v>196.66666666666666</v>
      </c>
      <c r="N12" s="25">
        <v>2</v>
      </c>
      <c r="O12" s="26">
        <v>198.66666666666666</v>
      </c>
    </row>
    <row r="13" spans="1:17" x14ac:dyDescent="0.25">
      <c r="A13" s="15" t="s">
        <v>24</v>
      </c>
      <c r="B13" s="16" t="s">
        <v>38</v>
      </c>
      <c r="C13" s="17">
        <v>45045</v>
      </c>
      <c r="D13" s="18" t="s">
        <v>31</v>
      </c>
      <c r="E13" s="19">
        <v>196.001</v>
      </c>
      <c r="F13" s="19">
        <v>198</v>
      </c>
      <c r="G13" s="19">
        <v>197</v>
      </c>
      <c r="H13" s="19">
        <v>196</v>
      </c>
      <c r="I13" s="19">
        <v>195</v>
      </c>
      <c r="J13" s="19">
        <v>199</v>
      </c>
      <c r="K13" s="23">
        <v>6</v>
      </c>
      <c r="L13" s="23">
        <v>1181.001</v>
      </c>
      <c r="M13" s="24">
        <v>196.83349999999999</v>
      </c>
      <c r="N13" s="25">
        <v>4</v>
      </c>
      <c r="O13" s="26">
        <v>200.83349999999999</v>
      </c>
    </row>
    <row r="14" spans="1:17" x14ac:dyDescent="0.25">
      <c r="A14" s="15" t="s">
        <v>48</v>
      </c>
      <c r="B14" s="16" t="s">
        <v>38</v>
      </c>
      <c r="C14" s="56">
        <v>45209</v>
      </c>
      <c r="D14" s="18" t="s">
        <v>31</v>
      </c>
      <c r="E14" s="41">
        <v>200</v>
      </c>
      <c r="F14" s="19">
        <v>198</v>
      </c>
      <c r="G14" s="41">
        <v>200</v>
      </c>
      <c r="H14" s="19"/>
      <c r="I14" s="19"/>
      <c r="J14" s="19"/>
      <c r="K14" s="23">
        <v>3</v>
      </c>
      <c r="L14" s="23">
        <v>598</v>
      </c>
      <c r="M14" s="24">
        <v>199.33333333333334</v>
      </c>
      <c r="N14" s="25">
        <v>6</v>
      </c>
      <c r="O14" s="26">
        <v>205.33333333333334</v>
      </c>
    </row>
    <row r="15" spans="1:17" x14ac:dyDescent="0.25">
      <c r="A15" s="15" t="s">
        <v>48</v>
      </c>
      <c r="B15" s="16" t="s">
        <v>38</v>
      </c>
      <c r="C15" s="17">
        <v>45213</v>
      </c>
      <c r="D15" s="18" t="s">
        <v>31</v>
      </c>
      <c r="E15" s="41">
        <v>200</v>
      </c>
      <c r="F15" s="19">
        <v>199.001</v>
      </c>
      <c r="G15" s="41">
        <v>200.001</v>
      </c>
      <c r="H15" s="19">
        <v>194</v>
      </c>
      <c r="I15" s="19">
        <v>198</v>
      </c>
      <c r="J15" s="19">
        <v>199</v>
      </c>
      <c r="K15" s="23">
        <v>6</v>
      </c>
      <c r="L15" s="23">
        <v>1190.002</v>
      </c>
      <c r="M15" s="24">
        <v>198.33366666666666</v>
      </c>
      <c r="N15" s="25">
        <v>16</v>
      </c>
      <c r="O15" s="26">
        <v>214.33366666666666</v>
      </c>
    </row>
    <row r="16" spans="1:17" x14ac:dyDescent="0.25">
      <c r="A16" s="15" t="s">
        <v>48</v>
      </c>
      <c r="B16" s="16" t="s">
        <v>38</v>
      </c>
      <c r="C16" s="17">
        <v>45244</v>
      </c>
      <c r="D16" s="18" t="s">
        <v>31</v>
      </c>
      <c r="E16" s="19">
        <v>199</v>
      </c>
      <c r="F16" s="19">
        <v>198</v>
      </c>
      <c r="G16" s="19">
        <v>198</v>
      </c>
      <c r="H16" s="19"/>
      <c r="I16" s="19"/>
      <c r="J16" s="19"/>
      <c r="K16" s="23">
        <v>3</v>
      </c>
      <c r="L16" s="23">
        <v>595</v>
      </c>
      <c r="M16" s="24">
        <v>198.33333333333334</v>
      </c>
      <c r="N16" s="25">
        <v>11</v>
      </c>
      <c r="O16" s="26">
        <v>209.33333333333334</v>
      </c>
    </row>
    <row r="17" spans="1:15" x14ac:dyDescent="0.25">
      <c r="A17" s="63" t="s">
        <v>48</v>
      </c>
      <c r="B17" s="64" t="s">
        <v>38</v>
      </c>
      <c r="C17" s="62">
        <v>45272</v>
      </c>
      <c r="D17" s="65" t="s">
        <v>49</v>
      </c>
      <c r="E17" s="71">
        <v>200</v>
      </c>
      <c r="F17" s="71">
        <v>200</v>
      </c>
      <c r="G17" s="71">
        <v>200.001</v>
      </c>
      <c r="H17" s="66"/>
      <c r="I17" s="66"/>
      <c r="J17" s="66"/>
      <c r="K17" s="67">
        <v>3</v>
      </c>
      <c r="L17" s="67">
        <v>600.00099999999998</v>
      </c>
      <c r="M17" s="68">
        <v>200.00033333333332</v>
      </c>
      <c r="N17" s="69">
        <v>11</v>
      </c>
      <c r="O17" s="70">
        <v>211.00033333333332</v>
      </c>
    </row>
    <row r="19" spans="1:15" x14ac:dyDescent="0.25">
      <c r="K19" s="8">
        <f>SUM(K2:K18)</f>
        <v>61</v>
      </c>
      <c r="L19" s="8">
        <f>SUM(L2:L18)</f>
        <v>12036.024000000001</v>
      </c>
      <c r="M19" s="7">
        <f>SUM(L19/K19)</f>
        <v>197.31186885245904</v>
      </c>
      <c r="N19" s="8">
        <f>SUM(N2:N18)</f>
        <v>89</v>
      </c>
      <c r="O19" s="13">
        <f>SUM(M19+N19)</f>
        <v>286.31186885245904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J4" name="Range1_3_1_1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" name="Range1_1_1"/>
    <protectedRange algorithmName="SHA-512" hashValue="ON39YdpmFHfN9f47KpiRvqrKx0V9+erV1CNkpWzYhW/Qyc6aT8rEyCrvauWSYGZK2ia3o7vd3akF07acHAFpOA==" saltValue="yVW9XmDwTqEnmpSGai0KYg==" spinCount="100000" sqref="D7" name="Range1_1_1_2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E9:J10 B9:C10" name="Range1_5"/>
    <protectedRange algorithmName="SHA-512" hashValue="ON39YdpmFHfN9f47KpiRvqrKx0V9+erV1CNkpWzYhW/Qyc6aT8rEyCrvauWSYGZK2ia3o7vd3akF07acHAFpOA==" saltValue="yVW9XmDwTqEnmpSGai0KYg==" spinCount="100000" sqref="D9:D10" name="Range1_1_2"/>
    <protectedRange algorithmName="SHA-512" hashValue="ON39YdpmFHfN9f47KpiRvqrKx0V9+erV1CNkpWzYhW/Qyc6aT8rEyCrvauWSYGZK2ia3o7vd3akF07acHAFpOA==" saltValue="yVW9XmDwTqEnmpSGai0KYg==" spinCount="100000" sqref="E11:J11 B11:C11" name="Range1_14"/>
    <protectedRange algorithmName="SHA-512" hashValue="ON39YdpmFHfN9f47KpiRvqrKx0V9+erV1CNkpWzYhW/Qyc6aT8rEyCrvauWSYGZK2ia3o7vd3akF07acHAFpOA==" saltValue="yVW9XmDwTqEnmpSGai0KYg==" spinCount="100000" sqref="D11" name="Range1_1_3_1"/>
    <protectedRange algorithmName="SHA-512" hashValue="ON39YdpmFHfN9f47KpiRvqrKx0V9+erV1CNkpWzYhW/Qyc6aT8rEyCrvauWSYGZK2ia3o7vd3akF07acHAFpOA==" saltValue="yVW9XmDwTqEnmpSGai0KYg==" spinCount="100000" sqref="I12:J13 B12:C13" name="Range1_4_1"/>
    <protectedRange algorithmName="SHA-512" hashValue="ON39YdpmFHfN9f47KpiRvqrKx0V9+erV1CNkpWzYhW/Qyc6aT8rEyCrvauWSYGZK2ia3o7vd3akF07acHAFpOA==" saltValue="yVW9XmDwTqEnmpSGai0KYg==" spinCount="100000" sqref="D12:D13" name="Range1_1_13_1"/>
    <protectedRange algorithmName="SHA-512" hashValue="ON39YdpmFHfN9f47KpiRvqrKx0V9+erV1CNkpWzYhW/Qyc6aT8rEyCrvauWSYGZK2ia3o7vd3akF07acHAFpOA==" saltValue="yVW9XmDwTqEnmpSGai0KYg==" spinCount="100000" sqref="E12:H13" name="Range1_3_6_1"/>
  </protectedRanges>
  <hyperlinks>
    <hyperlink ref="Q1" location="'Virginia Indoor  2023'!A1" display="Back to Ranking" xr:uid="{F63A6CA6-EBA6-4725-9DED-C0E1F7049D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567ACC-C346-4538-A54F-DA331F4A6A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D89D-9E01-4D4C-88CF-CDE8AD283D16}">
  <sheetPr codeName="Sheet25"/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30</v>
      </c>
      <c r="C2" s="17">
        <v>44936</v>
      </c>
      <c r="D2" s="18" t="s">
        <v>31</v>
      </c>
      <c r="E2" s="66">
        <v>199</v>
      </c>
      <c r="F2" s="66">
        <v>197</v>
      </c>
      <c r="G2" s="66">
        <v>196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2</v>
      </c>
      <c r="O2" s="26">
        <v>199.33333333333334</v>
      </c>
    </row>
    <row r="3" spans="1:17" x14ac:dyDescent="0.25">
      <c r="A3" s="15" t="s">
        <v>24</v>
      </c>
      <c r="B3" s="16" t="s">
        <v>30</v>
      </c>
      <c r="C3" s="17">
        <v>44950</v>
      </c>
      <c r="D3" s="18" t="s">
        <v>31</v>
      </c>
      <c r="E3" s="66">
        <v>193</v>
      </c>
      <c r="F3" s="66">
        <v>196</v>
      </c>
      <c r="G3" s="66">
        <v>195</v>
      </c>
      <c r="H3" s="19"/>
      <c r="I3" s="19"/>
      <c r="J3" s="19"/>
      <c r="K3" s="23">
        <v>3</v>
      </c>
      <c r="L3" s="23">
        <v>584</v>
      </c>
      <c r="M3" s="24">
        <v>194.66666666666666</v>
      </c>
      <c r="N3" s="25">
        <v>2</v>
      </c>
      <c r="O3" s="26">
        <v>196.66666666666666</v>
      </c>
    </row>
    <row r="4" spans="1:17" x14ac:dyDescent="0.25">
      <c r="A4" s="15" t="s">
        <v>24</v>
      </c>
      <c r="B4" s="16" t="s">
        <v>30</v>
      </c>
      <c r="C4" s="17">
        <v>44978</v>
      </c>
      <c r="D4" s="18" t="s">
        <v>31</v>
      </c>
      <c r="E4" s="66">
        <v>196</v>
      </c>
      <c r="F4" s="66">
        <v>197</v>
      </c>
      <c r="G4" s="66">
        <v>196</v>
      </c>
      <c r="H4" s="19"/>
      <c r="I4" s="19"/>
      <c r="J4" s="19"/>
      <c r="K4" s="23">
        <v>3</v>
      </c>
      <c r="L4" s="23">
        <v>589</v>
      </c>
      <c r="M4" s="24">
        <v>196.33333333333334</v>
      </c>
      <c r="N4" s="25">
        <v>2</v>
      </c>
      <c r="O4" s="26">
        <v>198.33333333333334</v>
      </c>
    </row>
    <row r="5" spans="1:17" x14ac:dyDescent="0.25">
      <c r="E5" s="73"/>
      <c r="F5" s="73"/>
      <c r="G5" s="73"/>
    </row>
    <row r="6" spans="1:17" x14ac:dyDescent="0.25">
      <c r="E6" s="73"/>
      <c r="F6" s="73"/>
      <c r="G6" s="73"/>
      <c r="K6" s="8">
        <f>SUM(K2:K5)</f>
        <v>9</v>
      </c>
      <c r="L6" s="8">
        <f>SUM(L2:L5)</f>
        <v>1765</v>
      </c>
      <c r="M6" s="7">
        <f>SUM(L6/K6)</f>
        <v>196.11111111111111</v>
      </c>
      <c r="N6" s="8">
        <f>SUM(N2:N5)</f>
        <v>6</v>
      </c>
      <c r="O6" s="13">
        <f>SUM(M6+N6)</f>
        <v>202.11111111111111</v>
      </c>
    </row>
    <row r="7" spans="1:17" x14ac:dyDescent="0.25">
      <c r="E7" s="73"/>
      <c r="F7" s="73"/>
      <c r="G7" s="73"/>
    </row>
    <row r="8" spans="1:17" x14ac:dyDescent="0.25">
      <c r="E8" s="73"/>
      <c r="F8" s="73"/>
      <c r="G8" s="73"/>
    </row>
    <row r="9" spans="1:17" x14ac:dyDescent="0.25">
      <c r="E9" s="73"/>
      <c r="F9" s="73"/>
      <c r="G9" s="73"/>
    </row>
    <row r="10" spans="1:17" x14ac:dyDescent="0.25">
      <c r="E10" s="73"/>
      <c r="F10" s="73"/>
      <c r="G10" s="73"/>
    </row>
    <row r="11" spans="1:17" x14ac:dyDescent="0.25">
      <c r="E11" s="73"/>
      <c r="F11" s="73"/>
      <c r="G11" s="73"/>
    </row>
    <row r="12" spans="1:17" x14ac:dyDescent="0.25">
      <c r="E12" s="73"/>
      <c r="F12" s="73"/>
      <c r="G12" s="73"/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74" t="s">
        <v>5</v>
      </c>
      <c r="F13" s="74" t="s">
        <v>6</v>
      </c>
      <c r="G13" s="7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51" t="s">
        <v>20</v>
      </c>
      <c r="B14" s="16" t="s">
        <v>30</v>
      </c>
      <c r="C14" s="17">
        <v>45006</v>
      </c>
      <c r="D14" s="18" t="s">
        <v>31</v>
      </c>
      <c r="E14" s="66">
        <v>195</v>
      </c>
      <c r="F14" s="75">
        <v>195</v>
      </c>
      <c r="G14" s="75">
        <v>194</v>
      </c>
      <c r="H14" s="52"/>
      <c r="I14" s="52"/>
      <c r="J14" s="52"/>
      <c r="K14" s="23">
        <v>3</v>
      </c>
      <c r="L14" s="23">
        <v>584</v>
      </c>
      <c r="M14" s="24">
        <v>194.66666666666666</v>
      </c>
      <c r="N14" s="25">
        <v>11</v>
      </c>
      <c r="O14" s="26">
        <v>205.67</v>
      </c>
    </row>
    <row r="15" spans="1:17" x14ac:dyDescent="0.25">
      <c r="A15" s="15" t="s">
        <v>56</v>
      </c>
      <c r="B15" s="16" t="s">
        <v>30</v>
      </c>
      <c r="C15" s="17">
        <v>45272</v>
      </c>
      <c r="D15" s="45" t="s">
        <v>49</v>
      </c>
      <c r="E15" s="66">
        <v>197.001</v>
      </c>
      <c r="F15" s="66">
        <v>195</v>
      </c>
      <c r="G15" s="66">
        <v>196</v>
      </c>
      <c r="H15" s="19"/>
      <c r="I15" s="19"/>
      <c r="J15" s="19"/>
      <c r="K15" s="23">
        <v>3</v>
      </c>
      <c r="L15" s="23">
        <v>588.00099999999998</v>
      </c>
      <c r="M15" s="24">
        <v>196.00033333333332</v>
      </c>
      <c r="N15" s="25">
        <v>6</v>
      </c>
      <c r="O15" s="26">
        <v>202.00033333333332</v>
      </c>
    </row>
    <row r="17" spans="11:15" x14ac:dyDescent="0.25">
      <c r="K17" s="8">
        <f>SUM(K14:K16)</f>
        <v>6</v>
      </c>
      <c r="L17" s="8">
        <f>SUM(L14:L16)</f>
        <v>1172.001</v>
      </c>
      <c r="M17" s="7">
        <f>SUM(L17/K17)</f>
        <v>195.33349999999999</v>
      </c>
      <c r="N17" s="8">
        <f>SUM(N14:N16)</f>
        <v>17</v>
      </c>
      <c r="O17" s="13">
        <f>SUM(M17+N17)</f>
        <v>212.33349999999999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14:J14 B14:C14" name="Range1_20_1"/>
    <protectedRange algorithmName="SHA-512" hashValue="ON39YdpmFHfN9f47KpiRvqrKx0V9+erV1CNkpWzYhW/Qyc6aT8rEyCrvauWSYGZK2ia3o7vd3akF07acHAFpOA==" saltValue="yVW9XmDwTqEnmpSGai0KYg==" spinCount="100000" sqref="D14" name="Range1_1_16_1"/>
    <protectedRange algorithmName="SHA-512" hashValue="ON39YdpmFHfN9f47KpiRvqrKx0V9+erV1CNkpWzYhW/Qyc6aT8rEyCrvauWSYGZK2ia3o7vd3akF07acHAFpOA==" saltValue="yVW9XmDwTqEnmpSGai0KYg==" spinCount="100000" sqref="E14:H14" name="Range1_3_8_1"/>
  </protectedRanges>
  <hyperlinks>
    <hyperlink ref="Q1" location="'Virginia Indoor  2023'!A1" display="Back to Ranking" xr:uid="{4921892F-C8C5-45F3-84C1-BA4C3BBD1A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AF2D6-E7CA-4EBB-90FF-ADD64E7FF6C5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132E-5FBC-44EB-9E60-9FF6437A8E5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63" t="s">
        <v>26</v>
      </c>
      <c r="B2" s="64" t="s">
        <v>69</v>
      </c>
      <c r="C2" s="62">
        <v>45272</v>
      </c>
      <c r="D2" s="65" t="s">
        <v>49</v>
      </c>
      <c r="E2" s="66">
        <v>195</v>
      </c>
      <c r="F2" s="66">
        <v>199.001</v>
      </c>
      <c r="G2" s="66">
        <v>193</v>
      </c>
      <c r="H2" s="66"/>
      <c r="I2" s="66"/>
      <c r="J2" s="66"/>
      <c r="K2" s="67">
        <v>3</v>
      </c>
      <c r="L2" s="67">
        <v>587.00099999999998</v>
      </c>
      <c r="M2" s="68">
        <v>195.667</v>
      </c>
      <c r="N2" s="69">
        <v>7</v>
      </c>
      <c r="O2" s="70">
        <v>202.667</v>
      </c>
    </row>
    <row r="4" spans="1:17" x14ac:dyDescent="0.25">
      <c r="K4" s="8">
        <f>SUM(K2:K3)</f>
        <v>3</v>
      </c>
      <c r="L4" s="8">
        <f>SUM(L2:L3)</f>
        <v>587.00099999999998</v>
      </c>
      <c r="M4" s="7">
        <f>SUM(L4/K4)</f>
        <v>195.667</v>
      </c>
      <c r="N4" s="8">
        <f>SUM(N2:N3)</f>
        <v>7</v>
      </c>
      <c r="O4" s="13">
        <f>SUM(M4+N4)</f>
        <v>202.667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Virginia Indoor  2023'!A1" display="Back to Ranking" xr:uid="{CF33ACB6-20E9-4CB3-A575-4AEACA1CE2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6302D1-DCF2-4ED2-BF6D-2530603F87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E3C1-FA0F-474D-BA42-F8E017023B6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64</v>
      </c>
      <c r="C2" s="57">
        <v>45209</v>
      </c>
      <c r="D2" s="18" t="s">
        <v>31</v>
      </c>
      <c r="E2" s="19">
        <v>197</v>
      </c>
      <c r="F2" s="19">
        <v>199</v>
      </c>
      <c r="G2" s="19">
        <v>196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4</v>
      </c>
      <c r="O2" s="26">
        <v>201.33333333333334</v>
      </c>
    </row>
    <row r="4" spans="1:17" x14ac:dyDescent="0.25">
      <c r="K4" s="8">
        <f>SUM(K2:K3)</f>
        <v>3</v>
      </c>
      <c r="L4" s="8">
        <f>SUM(L2:L3)</f>
        <v>592</v>
      </c>
      <c r="M4" s="7">
        <f>SUM(L4/K4)</f>
        <v>197.33333333333334</v>
      </c>
      <c r="N4" s="8">
        <f>SUM(N2:N3)</f>
        <v>4</v>
      </c>
      <c r="O4" s="13">
        <f>SUM(M4+N4)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Virginia Indoor  2023'!A1" display="Back to Ranking" xr:uid="{4AA0D69E-0D6C-42F5-BCF9-C818345FD8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981961-0820-4983-95DB-E109539C8B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05A97-5DE2-4815-8EBD-2FC70D067EF1}">
  <sheetPr codeName="Sheet15"/>
  <dimension ref="A1:Q2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52</v>
      </c>
      <c r="C2" s="17">
        <v>44954</v>
      </c>
      <c r="D2" s="18" t="s">
        <v>49</v>
      </c>
      <c r="E2" s="19">
        <v>198</v>
      </c>
      <c r="F2" s="41">
        <v>200.001</v>
      </c>
      <c r="G2" s="19">
        <v>198</v>
      </c>
      <c r="H2" s="19">
        <v>194</v>
      </c>
      <c r="I2" s="19">
        <v>197</v>
      </c>
      <c r="J2" s="19"/>
      <c r="K2" s="23">
        <v>5</v>
      </c>
      <c r="L2" s="23">
        <v>987.00099999999998</v>
      </c>
      <c r="M2" s="24">
        <v>197.40019999999998</v>
      </c>
      <c r="N2" s="25">
        <v>4</v>
      </c>
      <c r="O2" s="26">
        <v>201.40019999999998</v>
      </c>
    </row>
    <row r="3" spans="1:17" x14ac:dyDescent="0.25">
      <c r="A3" s="15" t="s">
        <v>48</v>
      </c>
      <c r="B3" s="16" t="s">
        <v>52</v>
      </c>
      <c r="C3" s="17">
        <v>44982</v>
      </c>
      <c r="D3" s="18" t="s">
        <v>49</v>
      </c>
      <c r="E3" s="19">
        <v>194</v>
      </c>
      <c r="F3" s="19">
        <v>195</v>
      </c>
      <c r="G3" s="41">
        <v>200</v>
      </c>
      <c r="H3" s="19">
        <v>199.001</v>
      </c>
      <c r="I3" s="19">
        <v>198</v>
      </c>
      <c r="J3" s="19">
        <v>193</v>
      </c>
      <c r="K3" s="23">
        <v>6</v>
      </c>
      <c r="L3" s="23">
        <v>1179.001</v>
      </c>
      <c r="M3" s="24">
        <v>196.50016666666667</v>
      </c>
      <c r="N3" s="25">
        <v>8</v>
      </c>
      <c r="O3" s="26">
        <v>204.50016666666667</v>
      </c>
    </row>
    <row r="4" spans="1:17" x14ac:dyDescent="0.25">
      <c r="A4" s="15" t="s">
        <v>24</v>
      </c>
      <c r="B4" s="16" t="s">
        <v>52</v>
      </c>
      <c r="C4" s="17">
        <v>44992</v>
      </c>
      <c r="D4" s="18" t="s">
        <v>31</v>
      </c>
      <c r="E4" s="19">
        <v>194</v>
      </c>
      <c r="F4" s="19">
        <v>196</v>
      </c>
      <c r="G4" s="19">
        <v>185</v>
      </c>
      <c r="H4" s="19"/>
      <c r="I4" s="19"/>
      <c r="J4" s="19"/>
      <c r="K4" s="23">
        <v>3</v>
      </c>
      <c r="L4" s="23">
        <v>575</v>
      </c>
      <c r="M4" s="24">
        <v>191.66666666666666</v>
      </c>
      <c r="N4" s="25">
        <v>2</v>
      </c>
      <c r="O4" s="26">
        <f t="shared" ref="O4" si="0">SUM(M4+N4)</f>
        <v>193.66666666666666</v>
      </c>
    </row>
    <row r="5" spans="1:17" x14ac:dyDescent="0.25">
      <c r="A5" s="51" t="s">
        <v>24</v>
      </c>
      <c r="B5" s="16" t="s">
        <v>52</v>
      </c>
      <c r="C5" s="17">
        <v>45045</v>
      </c>
      <c r="D5" s="18" t="s">
        <v>31</v>
      </c>
      <c r="E5" s="19">
        <v>192</v>
      </c>
      <c r="F5" s="19">
        <v>195</v>
      </c>
      <c r="G5" s="19">
        <v>198.001</v>
      </c>
      <c r="H5" s="19">
        <v>196.001</v>
      </c>
      <c r="I5" s="19">
        <v>197</v>
      </c>
      <c r="J5" s="19">
        <v>191</v>
      </c>
      <c r="K5" s="23">
        <v>6</v>
      </c>
      <c r="L5" s="23">
        <v>1169.002</v>
      </c>
      <c r="M5" s="24">
        <v>194.83366666666666</v>
      </c>
      <c r="N5" s="25">
        <v>4</v>
      </c>
      <c r="O5" s="26">
        <v>198.83366666666666</v>
      </c>
    </row>
    <row r="6" spans="1:17" x14ac:dyDescent="0.25">
      <c r="A6" s="15" t="s">
        <v>48</v>
      </c>
      <c r="B6" s="16" t="s">
        <v>52</v>
      </c>
      <c r="C6" s="56">
        <v>45209</v>
      </c>
      <c r="D6" s="18" t="s">
        <v>31</v>
      </c>
      <c r="E6" s="19">
        <v>195</v>
      </c>
      <c r="F6" s="19">
        <v>188</v>
      </c>
      <c r="G6" s="19">
        <v>193</v>
      </c>
      <c r="H6" s="19"/>
      <c r="I6" s="19"/>
      <c r="J6" s="19"/>
      <c r="K6" s="23">
        <v>3</v>
      </c>
      <c r="L6" s="23">
        <v>576</v>
      </c>
      <c r="M6" s="24">
        <v>192</v>
      </c>
      <c r="N6" s="25">
        <v>2</v>
      </c>
      <c r="O6" s="26">
        <v>194</v>
      </c>
    </row>
    <row r="8" spans="1:17" x14ac:dyDescent="0.25">
      <c r="K8" s="8">
        <f>SUM(K2:K7)</f>
        <v>23</v>
      </c>
      <c r="L8" s="8">
        <f>SUM(L2:L7)</f>
        <v>4486.0039999999999</v>
      </c>
      <c r="M8" s="7">
        <f>SUM(L8/K8)</f>
        <v>195.04365217391305</v>
      </c>
      <c r="N8" s="8">
        <f>SUM(N2:N7)</f>
        <v>20</v>
      </c>
      <c r="O8" s="13">
        <f>SUM(M8+N8)</f>
        <v>215.04365217391305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5" t="s">
        <v>20</v>
      </c>
      <c r="B15" s="16" t="s">
        <v>52</v>
      </c>
      <c r="C15" s="17">
        <v>44964</v>
      </c>
      <c r="D15" s="18" t="s">
        <v>31</v>
      </c>
      <c r="E15" s="19">
        <v>190</v>
      </c>
      <c r="F15" s="19">
        <v>191</v>
      </c>
      <c r="G15" s="19">
        <v>190</v>
      </c>
      <c r="H15" s="19"/>
      <c r="I15" s="19"/>
      <c r="J15" s="19"/>
      <c r="K15" s="23">
        <v>3</v>
      </c>
      <c r="L15" s="23">
        <v>571</v>
      </c>
      <c r="M15" s="24">
        <v>190.33333333333334</v>
      </c>
      <c r="N15" s="25">
        <v>3</v>
      </c>
      <c r="O15" s="26">
        <v>193.33333333333334</v>
      </c>
    </row>
    <row r="16" spans="1:17" x14ac:dyDescent="0.25">
      <c r="A16" s="51" t="s">
        <v>20</v>
      </c>
      <c r="B16" s="16" t="s">
        <v>52</v>
      </c>
      <c r="C16" s="17">
        <v>45020</v>
      </c>
      <c r="D16" s="18" t="s">
        <v>31</v>
      </c>
      <c r="E16" s="19">
        <v>196</v>
      </c>
      <c r="F16" s="43">
        <v>197</v>
      </c>
      <c r="G16" s="43">
        <v>192</v>
      </c>
      <c r="H16" s="52"/>
      <c r="I16" s="52"/>
      <c r="J16" s="52"/>
      <c r="K16" s="23">
        <v>3</v>
      </c>
      <c r="L16" s="23">
        <v>585</v>
      </c>
      <c r="M16" s="24">
        <v>195</v>
      </c>
      <c r="N16" s="25">
        <v>3</v>
      </c>
      <c r="O16" s="26">
        <v>198</v>
      </c>
    </row>
    <row r="17" spans="1:15" x14ac:dyDescent="0.25">
      <c r="A17" s="15" t="s">
        <v>56</v>
      </c>
      <c r="B17" s="16" t="s">
        <v>52</v>
      </c>
      <c r="C17" s="17">
        <v>45213</v>
      </c>
      <c r="D17" s="45" t="s">
        <v>31</v>
      </c>
      <c r="E17" s="19">
        <v>196</v>
      </c>
      <c r="F17" s="19">
        <v>192</v>
      </c>
      <c r="G17" s="19">
        <v>193</v>
      </c>
      <c r="H17" s="19">
        <v>192</v>
      </c>
      <c r="I17" s="19">
        <v>197</v>
      </c>
      <c r="J17" s="19">
        <v>197</v>
      </c>
      <c r="K17" s="23">
        <v>6</v>
      </c>
      <c r="L17" s="23">
        <v>1167</v>
      </c>
      <c r="M17" s="24">
        <v>194.5</v>
      </c>
      <c r="N17" s="25">
        <v>14</v>
      </c>
      <c r="O17" s="26">
        <v>208.5</v>
      </c>
    </row>
    <row r="18" spans="1:15" x14ac:dyDescent="0.25">
      <c r="A18" s="15" t="s">
        <v>56</v>
      </c>
      <c r="B18" s="16" t="s">
        <v>52</v>
      </c>
      <c r="C18" s="17">
        <v>45244</v>
      </c>
      <c r="D18" s="45" t="s">
        <v>31</v>
      </c>
      <c r="E18" s="19">
        <v>191</v>
      </c>
      <c r="F18" s="19">
        <v>195</v>
      </c>
      <c r="G18" s="19">
        <v>197</v>
      </c>
      <c r="H18" s="19"/>
      <c r="I18" s="19"/>
      <c r="J18" s="19"/>
      <c r="K18" s="23">
        <v>3</v>
      </c>
      <c r="L18" s="23">
        <v>583</v>
      </c>
      <c r="M18" s="24">
        <v>194.33333333333334</v>
      </c>
      <c r="N18" s="25">
        <v>3</v>
      </c>
      <c r="O18" s="26">
        <v>197.33333333333334</v>
      </c>
    </row>
    <row r="20" spans="1:15" x14ac:dyDescent="0.25">
      <c r="K20" s="8">
        <f>SUM(K15:K19)</f>
        <v>15</v>
      </c>
      <c r="L20" s="8">
        <f>SUM(L15:L19)</f>
        <v>2906</v>
      </c>
      <c r="M20" s="7">
        <f>SUM(L20/K20)</f>
        <v>193.73333333333332</v>
      </c>
      <c r="N20" s="8">
        <f>SUM(N15:N19)</f>
        <v>23</v>
      </c>
      <c r="O20" s="13">
        <f>SUM(M20+N20)</f>
        <v>216.73333333333332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63" t="s">
        <v>26</v>
      </c>
      <c r="B24" s="64" t="s">
        <v>52</v>
      </c>
      <c r="C24" s="62">
        <v>45272</v>
      </c>
      <c r="D24" s="65" t="s">
        <v>49</v>
      </c>
      <c r="E24" s="66">
        <v>191</v>
      </c>
      <c r="F24" s="66">
        <v>185</v>
      </c>
      <c r="G24" s="66">
        <v>181</v>
      </c>
      <c r="H24" s="66"/>
      <c r="I24" s="66"/>
      <c r="J24" s="66"/>
      <c r="K24" s="67">
        <v>3</v>
      </c>
      <c r="L24" s="67">
        <v>557</v>
      </c>
      <c r="M24" s="68">
        <v>185.66666666666666</v>
      </c>
      <c r="N24" s="69">
        <v>2</v>
      </c>
      <c r="O24" s="70">
        <v>187.66666666666666</v>
      </c>
    </row>
    <row r="26" spans="1:15" x14ac:dyDescent="0.25">
      <c r="K26" s="8">
        <f>SUM(K24:K25)</f>
        <v>3</v>
      </c>
      <c r="L26" s="8">
        <f>SUM(L24:L25)</f>
        <v>557</v>
      </c>
      <c r="M26" s="7">
        <f>SUM(L26/K26)</f>
        <v>185.66666666666666</v>
      </c>
      <c r="N26" s="8">
        <f>SUM(N24:N25)</f>
        <v>2</v>
      </c>
      <c r="O26" s="13">
        <f>SUM(M26+N26)</f>
        <v>187.66666666666666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4 B23" name="Range1_2"/>
    <protectedRange algorithmName="SHA-512" hashValue="ON39YdpmFHfN9f47KpiRvqrKx0V9+erV1CNkpWzYhW/Qyc6aT8rEyCrvauWSYGZK2ia3o7vd3akF07acHAFpOA==" saltValue="yVW9XmDwTqEnmpSGai0KYg==" spinCount="100000" sqref="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" name="Range1_3_1_1"/>
    <protectedRange algorithmName="SHA-512" hashValue="ON39YdpmFHfN9f47KpiRvqrKx0V9+erV1CNkpWzYhW/Qyc6aT8rEyCrvauWSYGZK2ia3o7vd3akF07acHAFpOA==" saltValue="yVW9XmDwTqEnmpSGai0KYg==" spinCount="100000" sqref="B15:C15 E15:J15" name="Range1_8"/>
    <protectedRange algorithmName="SHA-512" hashValue="ON39YdpmFHfN9f47KpiRvqrKx0V9+erV1CNkpWzYhW/Qyc6aT8rEyCrvauWSYGZK2ia3o7vd3akF07acHAFpOA==" saltValue="yVW9XmDwTqEnmpSGai0KYg==" spinCount="100000" sqref="D15" name="Range1_1_9"/>
    <protectedRange algorithmName="SHA-512" hashValue="ON39YdpmFHfN9f47KpiRvqrKx0V9+erV1CNkpWzYhW/Qyc6aT8rEyCrvauWSYGZK2ia3o7vd3akF07acHAFpOA==" saltValue="yVW9XmDwTqEnmpSGai0KYg==" spinCount="100000" sqref="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B16:C16 I16:J16" name="Range1_20_1"/>
    <protectedRange algorithmName="SHA-512" hashValue="ON39YdpmFHfN9f47KpiRvqrKx0V9+erV1CNkpWzYhW/Qyc6aT8rEyCrvauWSYGZK2ia3o7vd3akF07acHAFpOA==" saltValue="yVW9XmDwTqEnmpSGai0KYg==" spinCount="100000" sqref="D16" name="Range1_1_16_1"/>
    <protectedRange algorithmName="SHA-512" hashValue="ON39YdpmFHfN9f47KpiRvqrKx0V9+erV1CNkpWzYhW/Qyc6aT8rEyCrvauWSYGZK2ia3o7vd3akF07acHAFpOA==" saltValue="yVW9XmDwTqEnmpSGai0KYg==" spinCount="100000" sqref="E16:H16" name="Range1_3_8_1"/>
  </protectedRanges>
  <hyperlinks>
    <hyperlink ref="Q1" location="'Virginia Indoor  2023'!A1" display="Back to Ranking" xr:uid="{61135512-74AE-433E-9DD5-B49A8C66BE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FAA62-0802-4523-B89A-F1BA14458BED}">
          <x14:formula1>
            <xm:f>'C:\Users\abra2\Desktop\ABRA Files and More\AUTO BENCH REST ASSOCIATION FILE\ABRA 2019\Georgia\[Georgia Results 01 19 20.xlsm]DATA SHEET'!#REF!</xm:f>
          </x14:formula1>
          <xm:sqref>B1 B14 B23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48BD-AC65-41E6-AAAA-21727F40957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66</v>
      </c>
      <c r="C2" s="57">
        <v>45209</v>
      </c>
      <c r="D2" s="18" t="s">
        <v>31</v>
      </c>
      <c r="E2" s="19">
        <v>192</v>
      </c>
      <c r="F2" s="19">
        <v>193</v>
      </c>
      <c r="G2" s="19">
        <v>198</v>
      </c>
      <c r="H2" s="19"/>
      <c r="I2" s="19"/>
      <c r="J2" s="19"/>
      <c r="K2" s="23">
        <v>3</v>
      </c>
      <c r="L2" s="23">
        <v>583</v>
      </c>
      <c r="M2" s="24">
        <v>194.33333333333334</v>
      </c>
      <c r="N2" s="25">
        <v>6</v>
      </c>
      <c r="O2" s="26">
        <v>200.33333333333334</v>
      </c>
    </row>
    <row r="4" spans="1:17" x14ac:dyDescent="0.25">
      <c r="K4" s="8">
        <f>SUM(K2:K3)</f>
        <v>3</v>
      </c>
      <c r="L4" s="8">
        <f>SUM(L2:L3)</f>
        <v>583</v>
      </c>
      <c r="M4" s="7">
        <f>SUM(L4/K4)</f>
        <v>194.33333333333334</v>
      </c>
      <c r="N4" s="8">
        <f>SUM(N2:N3)</f>
        <v>6</v>
      </c>
      <c r="O4" s="13">
        <f>SUM(M4+N4)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Virginia Indoor  2023'!A1" display="Back to Ranking" xr:uid="{9AB0E10E-36F7-4EA0-8BEA-2E98452665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EDDDFD-7709-4DF1-814D-9672F27204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93A0-2AC1-4628-81A1-712D66EC27B8}">
  <sheetPr codeName="Sheet30"/>
  <dimension ref="A1:Q2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34</v>
      </c>
      <c r="C2" s="17">
        <v>44936</v>
      </c>
      <c r="D2" s="18" t="s">
        <v>31</v>
      </c>
      <c r="E2" s="19">
        <v>199</v>
      </c>
      <c r="F2" s="19">
        <v>199</v>
      </c>
      <c r="G2" s="19">
        <v>197</v>
      </c>
      <c r="H2" s="19"/>
      <c r="I2" s="19"/>
      <c r="J2" s="19"/>
      <c r="K2" s="23">
        <v>3</v>
      </c>
      <c r="L2" s="23">
        <v>595</v>
      </c>
      <c r="M2" s="24">
        <v>198.33333333333334</v>
      </c>
      <c r="N2" s="25">
        <v>4</v>
      </c>
      <c r="O2" s="26">
        <v>202.33333333333334</v>
      </c>
    </row>
    <row r="3" spans="1:17" x14ac:dyDescent="0.25">
      <c r="A3" s="51" t="s">
        <v>24</v>
      </c>
      <c r="B3" s="16" t="s">
        <v>34</v>
      </c>
      <c r="C3" s="17">
        <v>45006</v>
      </c>
      <c r="D3" s="18" t="s">
        <v>31</v>
      </c>
      <c r="E3" s="41">
        <v>200</v>
      </c>
      <c r="F3" s="19">
        <v>199</v>
      </c>
      <c r="G3" s="19">
        <v>198</v>
      </c>
      <c r="H3" s="19"/>
      <c r="I3" s="19"/>
      <c r="J3" s="19"/>
      <c r="K3" s="23">
        <v>3</v>
      </c>
      <c r="L3" s="23">
        <v>597</v>
      </c>
      <c r="M3" s="24">
        <v>199</v>
      </c>
      <c r="N3" s="25">
        <v>9</v>
      </c>
      <c r="O3" s="26">
        <v>208</v>
      </c>
    </row>
    <row r="4" spans="1:17" x14ac:dyDescent="0.25">
      <c r="A4" s="15" t="s">
        <v>48</v>
      </c>
      <c r="B4" s="16" t="s">
        <v>34</v>
      </c>
      <c r="C4" s="56">
        <v>45209</v>
      </c>
      <c r="D4" s="18" t="s">
        <v>31</v>
      </c>
      <c r="E4" s="19">
        <v>199</v>
      </c>
      <c r="F4" s="41">
        <v>200</v>
      </c>
      <c r="G4" s="41">
        <v>200.00200000000001</v>
      </c>
      <c r="H4" s="19"/>
      <c r="I4" s="19"/>
      <c r="J4" s="19"/>
      <c r="K4" s="23">
        <v>3</v>
      </c>
      <c r="L4" s="23">
        <v>599.00199999999995</v>
      </c>
      <c r="M4" s="24">
        <v>199.66733333333332</v>
      </c>
      <c r="N4" s="25">
        <v>9</v>
      </c>
      <c r="O4" s="26">
        <v>208.66733333333332</v>
      </c>
    </row>
    <row r="6" spans="1:17" x14ac:dyDescent="0.25">
      <c r="K6" s="8">
        <f>SUM(K2:K5)</f>
        <v>9</v>
      </c>
      <c r="L6" s="8">
        <f>SUM(L2:L5)</f>
        <v>1791.002</v>
      </c>
      <c r="M6" s="7">
        <f>SUM(L6/K6)</f>
        <v>199.00022222222222</v>
      </c>
      <c r="N6" s="8">
        <f>SUM(N2:N5)</f>
        <v>22</v>
      </c>
      <c r="O6" s="13">
        <f>SUM(M6+N6)</f>
        <v>221.00022222222222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20</v>
      </c>
      <c r="B13" s="16" t="s">
        <v>34</v>
      </c>
      <c r="C13" s="17">
        <v>44954</v>
      </c>
      <c r="D13" s="18" t="s">
        <v>49</v>
      </c>
      <c r="E13" s="19">
        <v>193</v>
      </c>
      <c r="F13" s="19">
        <v>194</v>
      </c>
      <c r="G13" s="19">
        <v>196</v>
      </c>
      <c r="H13" s="19">
        <v>196.001</v>
      </c>
      <c r="I13" s="19">
        <v>194</v>
      </c>
      <c r="J13" s="19"/>
      <c r="K13" s="23">
        <v>5</v>
      </c>
      <c r="L13" s="23">
        <v>973.00099999999998</v>
      </c>
      <c r="M13" s="24">
        <v>194.6002</v>
      </c>
      <c r="N13" s="25">
        <v>15</v>
      </c>
      <c r="O13" s="26">
        <v>209.6002</v>
      </c>
    </row>
    <row r="14" spans="1:17" x14ac:dyDescent="0.25">
      <c r="A14" s="15" t="s">
        <v>20</v>
      </c>
      <c r="B14" s="16" t="s">
        <v>34</v>
      </c>
      <c r="C14" s="17">
        <v>44964</v>
      </c>
      <c r="D14" s="18" t="s">
        <v>31</v>
      </c>
      <c r="E14" s="19">
        <v>198</v>
      </c>
      <c r="F14" s="19">
        <v>197</v>
      </c>
      <c r="G14" s="19">
        <v>198</v>
      </c>
      <c r="H14" s="19"/>
      <c r="I14" s="19"/>
      <c r="J14" s="19"/>
      <c r="K14" s="23">
        <v>3</v>
      </c>
      <c r="L14" s="23">
        <v>593</v>
      </c>
      <c r="M14" s="24">
        <v>197.66666666666666</v>
      </c>
      <c r="N14" s="25">
        <v>5</v>
      </c>
      <c r="O14" s="26">
        <v>202.66666666666666</v>
      </c>
    </row>
    <row r="15" spans="1:17" x14ac:dyDescent="0.25">
      <c r="A15" s="15" t="s">
        <v>56</v>
      </c>
      <c r="B15" s="16" t="s">
        <v>34</v>
      </c>
      <c r="C15" s="17">
        <v>44982</v>
      </c>
      <c r="D15" s="45" t="s">
        <v>49</v>
      </c>
      <c r="E15" s="19">
        <v>198</v>
      </c>
      <c r="F15" s="19">
        <v>191</v>
      </c>
      <c r="G15" s="19">
        <v>196</v>
      </c>
      <c r="H15" s="19">
        <v>198</v>
      </c>
      <c r="I15" s="19">
        <v>199</v>
      </c>
      <c r="J15" s="19">
        <v>198</v>
      </c>
      <c r="K15" s="23">
        <v>6</v>
      </c>
      <c r="L15" s="23">
        <v>1180</v>
      </c>
      <c r="M15" s="24">
        <v>196.66666666666666</v>
      </c>
      <c r="N15" s="25">
        <v>26</v>
      </c>
      <c r="O15" s="26">
        <v>222.66666666666666</v>
      </c>
    </row>
    <row r="16" spans="1:17" x14ac:dyDescent="0.25">
      <c r="A16" s="15" t="s">
        <v>20</v>
      </c>
      <c r="B16" s="16" t="s">
        <v>34</v>
      </c>
      <c r="C16" s="17">
        <v>44992</v>
      </c>
      <c r="D16" s="18" t="s">
        <v>31</v>
      </c>
      <c r="E16" s="19">
        <v>197</v>
      </c>
      <c r="F16" s="19">
        <v>197</v>
      </c>
      <c r="G16" s="19">
        <v>197</v>
      </c>
      <c r="H16" s="19"/>
      <c r="I16" s="19"/>
      <c r="J16" s="19"/>
      <c r="K16" s="23">
        <v>3</v>
      </c>
      <c r="L16" s="23">
        <v>591</v>
      </c>
      <c r="M16" s="24">
        <v>197</v>
      </c>
      <c r="N16" s="25">
        <v>11</v>
      </c>
      <c r="O16" s="26">
        <v>208</v>
      </c>
    </row>
    <row r="17" spans="1:15" x14ac:dyDescent="0.25">
      <c r="A17" s="51" t="s">
        <v>20</v>
      </c>
      <c r="B17" s="16" t="s">
        <v>34</v>
      </c>
      <c r="C17" s="17">
        <v>45020</v>
      </c>
      <c r="D17" s="18" t="s">
        <v>31</v>
      </c>
      <c r="E17" s="19">
        <v>190</v>
      </c>
      <c r="F17" s="19">
        <v>195</v>
      </c>
      <c r="G17" s="19">
        <v>196</v>
      </c>
      <c r="H17" s="19"/>
      <c r="I17" s="19"/>
      <c r="J17" s="19"/>
      <c r="K17" s="23">
        <v>3</v>
      </c>
      <c r="L17" s="23">
        <v>581</v>
      </c>
      <c r="M17" s="24">
        <v>193.66666666666666</v>
      </c>
      <c r="N17" s="25">
        <v>2</v>
      </c>
      <c r="O17" s="26">
        <v>195.66666666666666</v>
      </c>
    </row>
    <row r="18" spans="1:15" x14ac:dyDescent="0.25">
      <c r="A18" s="51" t="s">
        <v>20</v>
      </c>
      <c r="B18" s="16" t="s">
        <v>34</v>
      </c>
      <c r="C18" s="17">
        <v>45024</v>
      </c>
      <c r="D18" s="18" t="s">
        <v>31</v>
      </c>
      <c r="E18" s="19">
        <v>196</v>
      </c>
      <c r="F18" s="19">
        <v>197</v>
      </c>
      <c r="G18" s="19">
        <v>196</v>
      </c>
      <c r="H18" s="41">
        <v>200</v>
      </c>
      <c r="I18" s="19">
        <v>197</v>
      </c>
      <c r="J18" s="19"/>
      <c r="K18" s="23">
        <v>5</v>
      </c>
      <c r="L18" s="23">
        <v>986</v>
      </c>
      <c r="M18" s="24">
        <v>197.2</v>
      </c>
      <c r="N18" s="25">
        <v>13</v>
      </c>
      <c r="O18" s="26">
        <v>210.2</v>
      </c>
    </row>
    <row r="19" spans="1:15" x14ac:dyDescent="0.25">
      <c r="A19" s="51" t="s">
        <v>20</v>
      </c>
      <c r="B19" s="16" t="s">
        <v>34</v>
      </c>
      <c r="C19" s="17">
        <v>45034</v>
      </c>
      <c r="D19" s="18" t="s">
        <v>31</v>
      </c>
      <c r="E19" s="19">
        <v>195</v>
      </c>
      <c r="F19" s="54">
        <v>195</v>
      </c>
      <c r="G19" s="19">
        <v>198</v>
      </c>
      <c r="H19" s="19"/>
      <c r="I19" s="19"/>
      <c r="J19" s="19"/>
      <c r="K19" s="23">
        <v>3</v>
      </c>
      <c r="L19" s="23">
        <v>588</v>
      </c>
      <c r="M19" s="24">
        <v>196</v>
      </c>
      <c r="N19" s="25">
        <v>9</v>
      </c>
      <c r="O19" s="26">
        <v>205</v>
      </c>
    </row>
    <row r="20" spans="1:15" x14ac:dyDescent="0.25">
      <c r="A20" s="51" t="s">
        <v>20</v>
      </c>
      <c r="B20" s="16" t="s">
        <v>34</v>
      </c>
      <c r="C20" s="17">
        <v>45045</v>
      </c>
      <c r="D20" s="18" t="s">
        <v>31</v>
      </c>
      <c r="E20" s="19">
        <v>198</v>
      </c>
      <c r="F20" s="41">
        <v>200.001</v>
      </c>
      <c r="G20" s="19">
        <v>197</v>
      </c>
      <c r="H20" s="19">
        <v>196</v>
      </c>
      <c r="I20" s="41">
        <v>200</v>
      </c>
      <c r="J20" s="43">
        <v>196</v>
      </c>
      <c r="K20" s="23">
        <v>6</v>
      </c>
      <c r="L20" s="23">
        <v>1187.001</v>
      </c>
      <c r="M20" s="24">
        <v>197.83349999999999</v>
      </c>
      <c r="N20" s="25">
        <v>30</v>
      </c>
      <c r="O20" s="26">
        <v>227.83349999999999</v>
      </c>
    </row>
    <row r="21" spans="1:15" x14ac:dyDescent="0.25">
      <c r="A21" s="15" t="s">
        <v>56</v>
      </c>
      <c r="B21" s="16" t="s">
        <v>34</v>
      </c>
      <c r="C21" s="17">
        <v>45213</v>
      </c>
      <c r="D21" s="45" t="s">
        <v>31</v>
      </c>
      <c r="E21" s="19">
        <v>196.001</v>
      </c>
      <c r="F21" s="19">
        <v>192</v>
      </c>
      <c r="G21" s="19">
        <v>194</v>
      </c>
      <c r="H21" s="19">
        <v>194</v>
      </c>
      <c r="I21" s="19">
        <v>198.001</v>
      </c>
      <c r="J21" s="19">
        <v>194</v>
      </c>
      <c r="K21" s="23">
        <v>6</v>
      </c>
      <c r="L21" s="23">
        <v>1168.002</v>
      </c>
      <c r="M21" s="24">
        <v>194.667</v>
      </c>
      <c r="N21" s="25">
        <v>20</v>
      </c>
      <c r="O21" s="26">
        <v>214.667</v>
      </c>
    </row>
    <row r="22" spans="1:15" x14ac:dyDescent="0.25">
      <c r="A22" s="15" t="s">
        <v>56</v>
      </c>
      <c r="B22" s="16" t="s">
        <v>34</v>
      </c>
      <c r="C22" s="17">
        <v>45244</v>
      </c>
      <c r="D22" s="45" t="s">
        <v>31</v>
      </c>
      <c r="E22" s="19">
        <v>197</v>
      </c>
      <c r="F22" s="19">
        <v>197</v>
      </c>
      <c r="G22" s="19">
        <v>194</v>
      </c>
      <c r="H22" s="19"/>
      <c r="I22" s="19"/>
      <c r="J22" s="19"/>
      <c r="K22" s="23">
        <v>3</v>
      </c>
      <c r="L22" s="23">
        <v>588</v>
      </c>
      <c r="M22" s="24">
        <v>196</v>
      </c>
      <c r="N22" s="25">
        <v>9</v>
      </c>
      <c r="O22" s="26">
        <v>205</v>
      </c>
    </row>
    <row r="24" spans="1:15" x14ac:dyDescent="0.25">
      <c r="K24" s="8">
        <f>SUM(K13:K23)</f>
        <v>43</v>
      </c>
      <c r="L24" s="8">
        <f>SUM(L13:L23)</f>
        <v>8435.0040000000008</v>
      </c>
      <c r="M24" s="7">
        <f>SUM(L24/K24)</f>
        <v>196.16288372093024</v>
      </c>
      <c r="N24" s="8">
        <f>SUM(N13:N23)</f>
        <v>140</v>
      </c>
      <c r="O24" s="13">
        <f>SUM(M24+N24)</f>
        <v>336.16288372093027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13:C13 E13:J13" name="Range1_5_1"/>
    <protectedRange algorithmName="SHA-512" hashValue="ON39YdpmFHfN9f47KpiRvqrKx0V9+erV1CNkpWzYhW/Qyc6aT8rEyCrvauWSYGZK2ia3o7vd3akF07acHAFpOA==" saltValue="yVW9XmDwTqEnmpSGai0KYg==" spinCount="100000" sqref="D13" name="Range1_1_3_1"/>
    <protectedRange algorithmName="SHA-512" hashValue="ON39YdpmFHfN9f47KpiRvqrKx0V9+erV1CNkpWzYhW/Qyc6aT8rEyCrvauWSYGZK2ia3o7vd3akF07acHAFpOA==" saltValue="yVW9XmDwTqEnmpSGai0KYg==" spinCount="100000" sqref="B14:C14 E14 G14:J14" name="Range1_8"/>
    <protectedRange algorithmName="SHA-512" hashValue="ON39YdpmFHfN9f47KpiRvqrKx0V9+erV1CNkpWzYhW/Qyc6aT8rEyCrvauWSYGZK2ia3o7vd3akF07acHAFpOA==" saltValue="yVW9XmDwTqEnmpSGai0KYg==" spinCount="100000" sqref="D14" name="Range1_1_9"/>
    <protectedRange algorithmName="SHA-512" hashValue="ON39YdpmFHfN9f47KpiRvqrKx0V9+erV1CNkpWzYhW/Qyc6aT8rEyCrvauWSYGZK2ia3o7vd3akF07acHAFpOA==" saltValue="yVW9XmDwTqEnmpSGai0KYg==" spinCount="100000" sqref="F14" name="Range1_3_3"/>
    <protectedRange algorithmName="SHA-512" hashValue="ON39YdpmFHfN9f47KpiRvqrKx0V9+erV1CNkpWzYhW/Qyc6aT8rEyCrvauWSYGZK2ia3o7vd3akF07acHAFpOA==" saltValue="yVW9XmDwTqEnmpSGai0KYg==" spinCount="100000" sqref="E15:J15 B15:C15" name="Range1_5"/>
    <protectedRange algorithmName="SHA-512" hashValue="ON39YdpmFHfN9f47KpiRvqrKx0V9+erV1CNkpWzYhW/Qyc6aT8rEyCrvauWSYGZK2ia3o7vd3akF07acHAFpOA==" saltValue="yVW9XmDwTqEnmpSGai0KYg==" spinCount="100000" sqref="D15" name="Range1_1_2"/>
    <protectedRange algorithmName="SHA-512" hashValue="ON39YdpmFHfN9f47KpiRvqrKx0V9+erV1CNkpWzYhW/Qyc6aT8rEyCrvauWSYGZK2ia3o7vd3akF07acHAFpOA==" saltValue="yVW9XmDwTqEnmpSGai0KYg==" spinCount="100000" sqref="B16:C16 E16 G16:J16" name="Range1_25"/>
    <protectedRange algorithmName="SHA-512" hashValue="ON39YdpmFHfN9f47KpiRvqrKx0V9+erV1CNkpWzYhW/Qyc6aT8rEyCrvauWSYGZK2ia3o7vd3akF07acHAFpOA==" saltValue="yVW9XmDwTqEnmpSGai0KYg==" spinCount="100000" sqref="D16" name="Range1_1_14"/>
    <protectedRange algorithmName="SHA-512" hashValue="ON39YdpmFHfN9f47KpiRvqrKx0V9+erV1CNkpWzYhW/Qyc6aT8rEyCrvauWSYGZK2ia3o7vd3akF07acHAFpOA==" saltValue="yVW9XmDwTqEnmpSGai0KYg==" spinCount="100000" sqref="F16" name="Range1_3_7"/>
    <protectedRange algorithmName="SHA-512" hashValue="ON39YdpmFHfN9f47KpiRvqrKx0V9+erV1CNkpWzYhW/Qyc6aT8rEyCrvauWSYGZK2ia3o7vd3akF07acHAFpOA==" saltValue="yVW9XmDwTqEnmpSGai0KYg==" spinCount="100000" sqref="B17:C17 E17:J17" name="Range1_27_1"/>
    <protectedRange algorithmName="SHA-512" hashValue="ON39YdpmFHfN9f47KpiRvqrKx0V9+erV1CNkpWzYhW/Qyc6aT8rEyCrvauWSYGZK2ia3o7vd3akF07acHAFpOA==" saltValue="yVW9XmDwTqEnmpSGai0KYg==" spinCount="100000" sqref="D17" name="Range1_1_19_2"/>
    <protectedRange algorithmName="SHA-512" hashValue="ON39YdpmFHfN9f47KpiRvqrKx0V9+erV1CNkpWzYhW/Qyc6aT8rEyCrvauWSYGZK2ia3o7vd3akF07acHAFpOA==" saltValue="yVW9XmDwTqEnmpSGai0KYg==" spinCount="100000" sqref="B18:C18 E18:J18" name="Range1_28"/>
    <protectedRange algorithmName="SHA-512" hashValue="ON39YdpmFHfN9f47KpiRvqrKx0V9+erV1CNkpWzYhW/Qyc6aT8rEyCrvauWSYGZK2ia3o7vd3akF07acHAFpOA==" saltValue="yVW9XmDwTqEnmpSGai0KYg==" spinCount="100000" sqref="D18" name="Range1_1_20_2"/>
    <protectedRange algorithmName="SHA-512" hashValue="ON39YdpmFHfN9f47KpiRvqrKx0V9+erV1CNkpWzYhW/Qyc6aT8rEyCrvauWSYGZK2ia3o7vd3akF07acHAFpOA==" saltValue="yVW9XmDwTqEnmpSGai0KYg==" spinCount="100000" sqref="B19:C19" name="Range1_1_2_3"/>
    <protectedRange algorithmName="SHA-512" hashValue="ON39YdpmFHfN9f47KpiRvqrKx0V9+erV1CNkpWzYhW/Qyc6aT8rEyCrvauWSYGZK2ia3o7vd3akF07acHAFpOA==" saltValue="yVW9XmDwTqEnmpSGai0KYg==" spinCount="100000" sqref="D19" name="Range1_1_1_2_3"/>
    <protectedRange algorithmName="SHA-512" hashValue="ON39YdpmFHfN9f47KpiRvqrKx0V9+erV1CNkpWzYhW/Qyc6aT8rEyCrvauWSYGZK2ia3o7vd3akF07acHAFpOA==" saltValue="yVW9XmDwTqEnmpSGai0KYg==" spinCount="100000" sqref="E19:J19" name="Range1_4_4_2"/>
    <protectedRange algorithmName="SHA-512" hashValue="ON39YdpmFHfN9f47KpiRvqrKx0V9+erV1CNkpWzYhW/Qyc6aT8rEyCrvauWSYGZK2ia3o7vd3akF07acHAFpOA==" saltValue="yVW9XmDwTqEnmpSGai0KYg==" spinCount="100000" sqref="I20:J20 B20:C20" name="Range1_39"/>
    <protectedRange algorithmName="SHA-512" hashValue="ON39YdpmFHfN9f47KpiRvqrKx0V9+erV1CNkpWzYhW/Qyc6aT8rEyCrvauWSYGZK2ia3o7vd3akF07acHAFpOA==" saltValue="yVW9XmDwTqEnmpSGai0KYg==" spinCount="100000" sqref="D20" name="Range1_1_22"/>
    <protectedRange algorithmName="SHA-512" hashValue="ON39YdpmFHfN9f47KpiRvqrKx0V9+erV1CNkpWzYhW/Qyc6aT8rEyCrvauWSYGZK2ia3o7vd3akF07acHAFpOA==" saltValue="yVW9XmDwTqEnmpSGai0KYg==" spinCount="100000" sqref="E20:H20" name="Range1_3_11"/>
  </protectedRanges>
  <hyperlinks>
    <hyperlink ref="Q1" location="'Virginia Indoor  2023'!A1" display="Back to Ranking" xr:uid="{18EB00B9-8C9F-4079-AE6A-AF842474D4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DFBC91-0468-46E2-9A66-3FEDA91F7ED0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5BB1-1466-49B2-B291-CBE261B8625D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68</v>
      </c>
      <c r="C2" s="17">
        <v>45244</v>
      </c>
      <c r="D2" s="18" t="s">
        <v>31</v>
      </c>
      <c r="E2" s="19">
        <v>165</v>
      </c>
      <c r="F2" s="19">
        <v>149</v>
      </c>
      <c r="G2" s="19">
        <v>181</v>
      </c>
      <c r="H2" s="19"/>
      <c r="I2" s="19"/>
      <c r="J2" s="19"/>
      <c r="K2" s="23">
        <v>3</v>
      </c>
      <c r="L2" s="23">
        <v>495</v>
      </c>
      <c r="M2" s="24">
        <v>165</v>
      </c>
      <c r="N2" s="25">
        <v>4</v>
      </c>
      <c r="O2" s="26">
        <v>169</v>
      </c>
    </row>
    <row r="4" spans="1:17" x14ac:dyDescent="0.25">
      <c r="K4" s="8">
        <f>SUM(K2:K3)</f>
        <v>3</v>
      </c>
      <c r="L4" s="8">
        <f>SUM(L2:L3)</f>
        <v>495</v>
      </c>
      <c r="M4" s="7">
        <f>SUM(L4/K4)</f>
        <v>165</v>
      </c>
      <c r="N4" s="8">
        <f>SUM(N2:N3)</f>
        <v>4</v>
      </c>
      <c r="O4" s="13">
        <f>SUM(M4+N4)</f>
        <v>169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Virginia Indoor  2023'!A1" display="Back to Ranking" xr:uid="{E78DF804-AE10-4E3E-8930-DD4448DA24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23E9B0-EAC0-4590-9D24-67599F93D3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17CC-0BF9-4483-A036-E4722A54853C}">
  <sheetPr codeName="Sheet17"/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60</v>
      </c>
      <c r="C2" s="17">
        <v>45045</v>
      </c>
      <c r="D2" s="18" t="s">
        <v>31</v>
      </c>
      <c r="E2" s="19">
        <v>196</v>
      </c>
      <c r="F2" s="42">
        <v>197</v>
      </c>
      <c r="G2" s="19">
        <v>195</v>
      </c>
      <c r="H2" s="19">
        <v>198.001</v>
      </c>
      <c r="I2" s="19">
        <v>198.001</v>
      </c>
      <c r="J2" s="19">
        <v>195</v>
      </c>
      <c r="K2" s="23">
        <v>6</v>
      </c>
      <c r="L2" s="23">
        <v>1179.002</v>
      </c>
      <c r="M2" s="24">
        <v>196.50033333333332</v>
      </c>
      <c r="N2" s="25">
        <v>4</v>
      </c>
      <c r="O2" s="26">
        <v>200.50033333333332</v>
      </c>
    </row>
    <row r="4" spans="1:17" x14ac:dyDescent="0.25">
      <c r="K4" s="8">
        <f>SUM(K2:K3)</f>
        <v>6</v>
      </c>
      <c r="L4" s="8">
        <f>SUM(L2:L3)</f>
        <v>1179.002</v>
      </c>
      <c r="M4" s="7">
        <f>SUM(L4/K4)</f>
        <v>196.50033333333332</v>
      </c>
      <c r="N4" s="8">
        <f>SUM(N2:N3)</f>
        <v>4</v>
      </c>
      <c r="O4" s="13">
        <f>SUM(M4+N4)</f>
        <v>200.50033333333332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2"/>
    <protectedRange algorithmName="SHA-512" hashValue="ON39YdpmFHfN9f47KpiRvqrKx0V9+erV1CNkpWzYhW/Qyc6aT8rEyCrvauWSYGZK2ia3o7vd3akF07acHAFpOA==" saltValue="yVW9XmDwTqEnmpSGai0KYg==" spinCount="100000" sqref="D2" name="Range1_1_5"/>
  </protectedRanges>
  <hyperlinks>
    <hyperlink ref="Q1" location="'Virginia Indoor  2023'!A1" display="Back to Ranking" xr:uid="{7A416255-C9D0-44E1-A342-70D78234FC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651F06-465B-4455-B877-BA0CACDE29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9349-86CB-4A2C-BCE3-EA05C11BBBDC}">
  <sheetPr codeName="Sheet31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46</v>
      </c>
      <c r="C2" s="17">
        <v>44950</v>
      </c>
      <c r="D2" s="18" t="s">
        <v>31</v>
      </c>
      <c r="E2" s="19">
        <v>194</v>
      </c>
      <c r="F2" s="19">
        <v>198</v>
      </c>
      <c r="G2" s="19">
        <v>199</v>
      </c>
      <c r="H2" s="19"/>
      <c r="I2" s="19"/>
      <c r="J2" s="19"/>
      <c r="K2" s="23">
        <v>3</v>
      </c>
      <c r="L2" s="23">
        <v>591</v>
      </c>
      <c r="M2" s="24">
        <v>197</v>
      </c>
      <c r="N2" s="25">
        <v>8</v>
      </c>
      <c r="O2" s="26">
        <v>205</v>
      </c>
    </row>
    <row r="3" spans="1:17" x14ac:dyDescent="0.25">
      <c r="A3" s="15" t="s">
        <v>24</v>
      </c>
      <c r="B3" s="16" t="s">
        <v>46</v>
      </c>
      <c r="C3" s="17">
        <v>44978</v>
      </c>
      <c r="D3" s="18" t="s">
        <v>31</v>
      </c>
      <c r="E3" s="19">
        <v>198</v>
      </c>
      <c r="F3" s="19">
        <v>200</v>
      </c>
      <c r="G3" s="19">
        <v>199</v>
      </c>
      <c r="H3" s="19"/>
      <c r="I3" s="19"/>
      <c r="J3" s="19"/>
      <c r="K3" s="23">
        <v>3</v>
      </c>
      <c r="L3" s="23">
        <v>597</v>
      </c>
      <c r="M3" s="24">
        <v>199</v>
      </c>
      <c r="N3" s="25">
        <v>9</v>
      </c>
      <c r="O3" s="26">
        <v>208</v>
      </c>
    </row>
    <row r="4" spans="1:17" x14ac:dyDescent="0.25">
      <c r="A4" s="51" t="s">
        <v>24</v>
      </c>
      <c r="B4" s="16" t="s">
        <v>46</v>
      </c>
      <c r="C4" s="17">
        <v>45006</v>
      </c>
      <c r="D4" s="18" t="s">
        <v>31</v>
      </c>
      <c r="E4" s="19">
        <v>198.001</v>
      </c>
      <c r="F4" s="19">
        <v>193</v>
      </c>
      <c r="G4" s="19">
        <v>199</v>
      </c>
      <c r="H4" s="19"/>
      <c r="I4" s="19"/>
      <c r="J4" s="19"/>
      <c r="K4" s="23">
        <v>3</v>
      </c>
      <c r="L4" s="23">
        <v>590.00099999999998</v>
      </c>
      <c r="M4" s="24">
        <v>196.667</v>
      </c>
      <c r="N4" s="25">
        <v>2</v>
      </c>
      <c r="O4" s="26">
        <v>198.667</v>
      </c>
    </row>
    <row r="5" spans="1:17" x14ac:dyDescent="0.25">
      <c r="A5" s="51" t="s">
        <v>24</v>
      </c>
      <c r="B5" s="16" t="s">
        <v>46</v>
      </c>
      <c r="C5" s="17">
        <v>45024</v>
      </c>
      <c r="D5" s="18" t="s">
        <v>31</v>
      </c>
      <c r="E5" s="19">
        <v>195</v>
      </c>
      <c r="F5" s="19">
        <v>194</v>
      </c>
      <c r="G5" s="19">
        <v>197</v>
      </c>
      <c r="H5" s="19">
        <v>197</v>
      </c>
      <c r="I5" s="19">
        <v>196</v>
      </c>
      <c r="J5" s="19"/>
      <c r="K5" s="23">
        <v>5</v>
      </c>
      <c r="L5" s="23">
        <v>979</v>
      </c>
      <c r="M5" s="24">
        <v>195.8</v>
      </c>
      <c r="N5" s="25">
        <v>2</v>
      </c>
      <c r="O5" s="26">
        <v>197.8</v>
      </c>
    </row>
    <row r="6" spans="1:17" x14ac:dyDescent="0.25">
      <c r="A6" s="15" t="s">
        <v>48</v>
      </c>
      <c r="B6" s="16" t="s">
        <v>36</v>
      </c>
      <c r="C6" s="17">
        <v>45244</v>
      </c>
      <c r="D6" s="18" t="s">
        <v>31</v>
      </c>
      <c r="E6" s="19">
        <v>194</v>
      </c>
      <c r="F6" s="19">
        <v>195</v>
      </c>
      <c r="G6" s="19">
        <v>193</v>
      </c>
      <c r="H6" s="19"/>
      <c r="I6" s="19"/>
      <c r="J6" s="19"/>
      <c r="K6" s="23">
        <v>3</v>
      </c>
      <c r="L6" s="23">
        <v>582</v>
      </c>
      <c r="M6" s="24">
        <v>194</v>
      </c>
      <c r="N6" s="25">
        <v>3</v>
      </c>
      <c r="O6" s="26">
        <v>197</v>
      </c>
    </row>
    <row r="8" spans="1:17" x14ac:dyDescent="0.25">
      <c r="K8" s="8">
        <f>SUM(K2:K7)</f>
        <v>17</v>
      </c>
      <c r="L8" s="8">
        <f>SUM(L2:L7)</f>
        <v>3339.0010000000002</v>
      </c>
      <c r="M8" s="7">
        <f>SUM(L8/K8)</f>
        <v>196.41182352941178</v>
      </c>
      <c r="N8" s="8">
        <f>SUM(N2:N7)</f>
        <v>24</v>
      </c>
      <c r="O8" s="13">
        <f>SUM(M8+N8)</f>
        <v>220.41182352941178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4"/>
  </protectedRanges>
  <hyperlinks>
    <hyperlink ref="Q1" location="'Virginia Indoor  2023'!A1" display="Back to Ranking" xr:uid="{65F23BBF-128D-43AC-B967-471B7E92EE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6705C7-01B2-4D33-BC52-E808E9D03E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D4E2-1BD8-4662-A5DB-9DFC469B92A8}">
  <sheetPr codeName="Sheet33"/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32</v>
      </c>
      <c r="C2" s="17">
        <v>44936</v>
      </c>
      <c r="D2" s="18" t="s">
        <v>31</v>
      </c>
      <c r="E2" s="19">
        <v>193</v>
      </c>
      <c r="F2" s="19">
        <v>195</v>
      </c>
      <c r="G2" s="19">
        <v>193</v>
      </c>
      <c r="H2" s="19"/>
      <c r="I2" s="19"/>
      <c r="J2" s="19"/>
      <c r="K2" s="23">
        <v>3</v>
      </c>
      <c r="L2" s="23">
        <v>581</v>
      </c>
      <c r="M2" s="24">
        <v>193.66666666666666</v>
      </c>
      <c r="N2" s="25">
        <v>5</v>
      </c>
      <c r="O2" s="26">
        <v>198.66666666666666</v>
      </c>
    </row>
    <row r="3" spans="1:17" x14ac:dyDescent="0.25">
      <c r="A3" s="15" t="s">
        <v>20</v>
      </c>
      <c r="B3" s="16" t="s">
        <v>32</v>
      </c>
      <c r="C3" s="17">
        <v>44950</v>
      </c>
      <c r="D3" s="18" t="s">
        <v>31</v>
      </c>
      <c r="E3" s="19">
        <v>192</v>
      </c>
      <c r="F3" s="19">
        <v>188</v>
      </c>
      <c r="G3" s="19">
        <v>191</v>
      </c>
      <c r="H3" s="19"/>
      <c r="I3" s="19"/>
      <c r="J3" s="19"/>
      <c r="K3" s="23">
        <v>3</v>
      </c>
      <c r="L3" s="23">
        <v>571</v>
      </c>
      <c r="M3" s="24">
        <v>190.33333333333334</v>
      </c>
      <c r="N3" s="25">
        <v>9</v>
      </c>
      <c r="O3" s="26">
        <v>199.33333333333334</v>
      </c>
    </row>
    <row r="4" spans="1:17" x14ac:dyDescent="0.25">
      <c r="A4" s="15" t="s">
        <v>20</v>
      </c>
      <c r="B4" s="16" t="s">
        <v>32</v>
      </c>
      <c r="C4" s="17">
        <v>44954</v>
      </c>
      <c r="D4" s="18" t="s">
        <v>49</v>
      </c>
      <c r="E4" s="19">
        <v>191</v>
      </c>
      <c r="F4" s="19">
        <v>193</v>
      </c>
      <c r="G4" s="19">
        <v>195</v>
      </c>
      <c r="H4" s="19">
        <v>196</v>
      </c>
      <c r="I4" s="19">
        <v>193</v>
      </c>
      <c r="J4" s="19"/>
      <c r="K4" s="23">
        <v>5</v>
      </c>
      <c r="L4" s="23">
        <v>968</v>
      </c>
      <c r="M4" s="24">
        <v>193.6</v>
      </c>
      <c r="N4" s="25">
        <v>4</v>
      </c>
      <c r="O4" s="26">
        <v>197.6</v>
      </c>
    </row>
    <row r="5" spans="1:17" x14ac:dyDescent="0.25">
      <c r="A5" s="15" t="s">
        <v>20</v>
      </c>
      <c r="B5" s="16" t="s">
        <v>32</v>
      </c>
      <c r="C5" s="17">
        <v>44964</v>
      </c>
      <c r="D5" s="18" t="s">
        <v>31</v>
      </c>
      <c r="E5" s="19">
        <v>192</v>
      </c>
      <c r="F5" s="19">
        <v>197.01</v>
      </c>
      <c r="G5" s="19">
        <v>198.01</v>
      </c>
      <c r="H5" s="19"/>
      <c r="I5" s="19"/>
      <c r="J5" s="19"/>
      <c r="K5" s="23">
        <v>3</v>
      </c>
      <c r="L5" s="23">
        <v>587.02</v>
      </c>
      <c r="M5" s="24">
        <v>195.67333333333332</v>
      </c>
      <c r="N5" s="25">
        <v>8</v>
      </c>
      <c r="O5" s="26">
        <v>203.67333333333332</v>
      </c>
    </row>
    <row r="6" spans="1:17" x14ac:dyDescent="0.25">
      <c r="A6" s="15" t="s">
        <v>20</v>
      </c>
      <c r="B6" s="16" t="s">
        <v>32</v>
      </c>
      <c r="C6" s="17">
        <v>44978</v>
      </c>
      <c r="D6" s="18" t="s">
        <v>31</v>
      </c>
      <c r="E6" s="19">
        <v>193</v>
      </c>
      <c r="F6" s="19">
        <v>194</v>
      </c>
      <c r="G6" s="19">
        <v>192</v>
      </c>
      <c r="H6" s="19"/>
      <c r="I6" s="19"/>
      <c r="J6" s="19"/>
      <c r="K6" s="23">
        <v>3</v>
      </c>
      <c r="L6" s="23">
        <v>579</v>
      </c>
      <c r="M6" s="24">
        <v>193</v>
      </c>
      <c r="N6" s="25">
        <v>3</v>
      </c>
      <c r="O6" s="26">
        <v>196</v>
      </c>
    </row>
    <row r="7" spans="1:17" x14ac:dyDescent="0.25">
      <c r="A7" s="15" t="s">
        <v>56</v>
      </c>
      <c r="B7" s="16" t="s">
        <v>32</v>
      </c>
      <c r="C7" s="17">
        <v>44982</v>
      </c>
      <c r="D7" s="45" t="s">
        <v>49</v>
      </c>
      <c r="E7" s="19">
        <v>183</v>
      </c>
      <c r="F7" s="19">
        <v>195</v>
      </c>
      <c r="G7" s="19">
        <v>192</v>
      </c>
      <c r="H7" s="19">
        <v>193</v>
      </c>
      <c r="I7" s="19">
        <v>193</v>
      </c>
      <c r="J7" s="19">
        <v>188</v>
      </c>
      <c r="K7" s="23">
        <v>6</v>
      </c>
      <c r="L7" s="23">
        <v>1144</v>
      </c>
      <c r="M7" s="24">
        <v>190.66666666666666</v>
      </c>
      <c r="N7" s="25">
        <v>6</v>
      </c>
      <c r="O7" s="26">
        <v>196.66666666666666</v>
      </c>
    </row>
    <row r="8" spans="1:17" x14ac:dyDescent="0.25">
      <c r="A8" s="15" t="s">
        <v>20</v>
      </c>
      <c r="B8" s="16" t="s">
        <v>32</v>
      </c>
      <c r="C8" s="17">
        <v>44992</v>
      </c>
      <c r="D8" s="18" t="s">
        <v>31</v>
      </c>
      <c r="E8" s="19">
        <v>186</v>
      </c>
      <c r="F8" s="19">
        <v>191</v>
      </c>
      <c r="G8" s="19">
        <v>191</v>
      </c>
      <c r="H8" s="19"/>
      <c r="I8" s="19"/>
      <c r="J8" s="19"/>
      <c r="K8" s="23">
        <v>3</v>
      </c>
      <c r="L8" s="23">
        <v>568</v>
      </c>
      <c r="M8" s="24">
        <v>189.33333333333334</v>
      </c>
      <c r="N8" s="25">
        <v>4</v>
      </c>
      <c r="O8" s="26">
        <v>193.33333333333334</v>
      </c>
    </row>
    <row r="9" spans="1:17" x14ac:dyDescent="0.25">
      <c r="A9" s="51" t="s">
        <v>20</v>
      </c>
      <c r="B9" s="16" t="s">
        <v>32</v>
      </c>
      <c r="C9" s="17">
        <v>45020</v>
      </c>
      <c r="D9" s="18" t="s">
        <v>31</v>
      </c>
      <c r="E9" s="19">
        <v>197</v>
      </c>
      <c r="F9" s="41">
        <v>200</v>
      </c>
      <c r="G9" s="19">
        <v>196.001</v>
      </c>
      <c r="H9" s="19"/>
      <c r="I9" s="19"/>
      <c r="J9" s="19"/>
      <c r="K9" s="23">
        <v>3</v>
      </c>
      <c r="L9" s="23">
        <v>593.00099999999998</v>
      </c>
      <c r="M9" s="24">
        <v>197.667</v>
      </c>
      <c r="N9" s="25">
        <v>9</v>
      </c>
      <c r="O9" s="26">
        <v>206.667</v>
      </c>
    </row>
    <row r="10" spans="1:17" x14ac:dyDescent="0.25">
      <c r="A10" s="51" t="s">
        <v>20</v>
      </c>
      <c r="B10" s="16" t="s">
        <v>32</v>
      </c>
      <c r="C10" s="17">
        <v>45024</v>
      </c>
      <c r="D10" s="18" t="s">
        <v>31</v>
      </c>
      <c r="E10" s="19">
        <v>196.001</v>
      </c>
      <c r="F10" s="19">
        <v>195</v>
      </c>
      <c r="G10" s="19">
        <v>195</v>
      </c>
      <c r="H10" s="19">
        <v>199</v>
      </c>
      <c r="I10" s="19">
        <v>194</v>
      </c>
      <c r="J10" s="19"/>
      <c r="K10" s="23">
        <v>5</v>
      </c>
      <c r="L10" s="23">
        <v>979.00099999999998</v>
      </c>
      <c r="M10" s="24">
        <v>195.80019999999999</v>
      </c>
      <c r="N10" s="25">
        <v>6</v>
      </c>
      <c r="O10" s="26">
        <v>201.80019999999999</v>
      </c>
    </row>
    <row r="11" spans="1:17" x14ac:dyDescent="0.25">
      <c r="A11" s="51" t="s">
        <v>20</v>
      </c>
      <c r="B11" s="16" t="s">
        <v>32</v>
      </c>
      <c r="C11" s="17">
        <v>45034</v>
      </c>
      <c r="D11" s="18" t="s">
        <v>31</v>
      </c>
      <c r="E11" s="19">
        <v>194</v>
      </c>
      <c r="F11" s="43">
        <v>196</v>
      </c>
      <c r="G11" s="61">
        <v>195</v>
      </c>
      <c r="H11" s="52"/>
      <c r="I11" s="52"/>
      <c r="J11" s="52"/>
      <c r="K11" s="23">
        <v>3</v>
      </c>
      <c r="L11" s="23">
        <v>585</v>
      </c>
      <c r="M11" s="24">
        <v>195</v>
      </c>
      <c r="N11" s="25">
        <v>4</v>
      </c>
      <c r="O11" s="26">
        <v>199</v>
      </c>
    </row>
    <row r="12" spans="1:17" x14ac:dyDescent="0.25">
      <c r="A12" s="51" t="s">
        <v>20</v>
      </c>
      <c r="B12" s="16" t="s">
        <v>32</v>
      </c>
      <c r="C12" s="17">
        <v>45045</v>
      </c>
      <c r="D12" s="18" t="s">
        <v>31</v>
      </c>
      <c r="E12" s="19">
        <v>197</v>
      </c>
      <c r="F12" s="19">
        <v>197</v>
      </c>
      <c r="G12" s="43">
        <v>196</v>
      </c>
      <c r="H12" s="43">
        <v>194</v>
      </c>
      <c r="I12" s="43">
        <v>191</v>
      </c>
      <c r="J12" s="43">
        <v>196</v>
      </c>
      <c r="K12" s="23">
        <v>6</v>
      </c>
      <c r="L12" s="23">
        <v>1171.001</v>
      </c>
      <c r="M12" s="24">
        <v>195.16683333333333</v>
      </c>
      <c r="N12" s="25">
        <v>12</v>
      </c>
      <c r="O12" s="26">
        <v>203.16683333333333</v>
      </c>
    </row>
    <row r="13" spans="1:17" x14ac:dyDescent="0.25">
      <c r="A13" s="15" t="s">
        <v>56</v>
      </c>
      <c r="B13" s="16" t="s">
        <v>32</v>
      </c>
      <c r="C13" s="56">
        <v>45209</v>
      </c>
      <c r="D13" s="45" t="s">
        <v>31</v>
      </c>
      <c r="E13" s="19">
        <v>199</v>
      </c>
      <c r="F13" s="19">
        <v>197</v>
      </c>
      <c r="G13" s="19">
        <v>198</v>
      </c>
      <c r="H13" s="19"/>
      <c r="I13" s="19"/>
      <c r="J13" s="19"/>
      <c r="K13" s="23">
        <v>3</v>
      </c>
      <c r="L13" s="23">
        <v>594</v>
      </c>
      <c r="M13" s="24">
        <v>198</v>
      </c>
      <c r="N13" s="25">
        <v>5</v>
      </c>
      <c r="O13" s="26">
        <v>203</v>
      </c>
    </row>
    <row r="14" spans="1:17" x14ac:dyDescent="0.25">
      <c r="A14" s="15" t="s">
        <v>56</v>
      </c>
      <c r="B14" s="16" t="s">
        <v>32</v>
      </c>
      <c r="C14" s="17">
        <v>45213</v>
      </c>
      <c r="D14" s="45" t="s">
        <v>31</v>
      </c>
      <c r="E14" s="19">
        <v>195</v>
      </c>
      <c r="F14" s="19">
        <v>197</v>
      </c>
      <c r="G14" s="19">
        <v>190</v>
      </c>
      <c r="H14" s="19">
        <v>195</v>
      </c>
      <c r="I14" s="19">
        <v>198</v>
      </c>
      <c r="J14" s="19">
        <v>196</v>
      </c>
      <c r="K14" s="23">
        <v>6</v>
      </c>
      <c r="L14" s="23">
        <v>1171</v>
      </c>
      <c r="M14" s="24">
        <v>195.16666666666666</v>
      </c>
      <c r="N14" s="25">
        <v>18</v>
      </c>
      <c r="O14" s="26">
        <v>213.16666666666666</v>
      </c>
    </row>
    <row r="15" spans="1:17" x14ac:dyDescent="0.25">
      <c r="A15" s="15" t="s">
        <v>56</v>
      </c>
      <c r="B15" s="16" t="s">
        <v>32</v>
      </c>
      <c r="C15" s="17">
        <v>45244</v>
      </c>
      <c r="D15" s="45" t="s">
        <v>31</v>
      </c>
      <c r="E15" s="19">
        <v>194</v>
      </c>
      <c r="F15" s="19">
        <v>196</v>
      </c>
      <c r="G15" s="19">
        <v>197.001</v>
      </c>
      <c r="H15" s="19"/>
      <c r="I15" s="19"/>
      <c r="J15" s="19"/>
      <c r="K15" s="23">
        <v>3</v>
      </c>
      <c r="L15" s="23">
        <v>587.00099999999998</v>
      </c>
      <c r="M15" s="24">
        <v>195.667</v>
      </c>
      <c r="N15" s="25">
        <v>6</v>
      </c>
      <c r="O15" s="26">
        <v>201.667</v>
      </c>
    </row>
    <row r="16" spans="1:17" x14ac:dyDescent="0.25">
      <c r="A16" s="63" t="s">
        <v>56</v>
      </c>
      <c r="B16" s="64" t="s">
        <v>32</v>
      </c>
      <c r="C16" s="62">
        <v>45272</v>
      </c>
      <c r="D16" s="72" t="s">
        <v>49</v>
      </c>
      <c r="E16" s="66">
        <v>197</v>
      </c>
      <c r="F16" s="66">
        <v>198</v>
      </c>
      <c r="G16" s="66">
        <v>196.001</v>
      </c>
      <c r="H16" s="66"/>
      <c r="I16" s="66"/>
      <c r="J16" s="66"/>
      <c r="K16" s="67">
        <v>3</v>
      </c>
      <c r="L16" s="67">
        <v>591.00099999999998</v>
      </c>
      <c r="M16" s="68">
        <v>197.00033333333332</v>
      </c>
      <c r="N16" s="69">
        <v>7</v>
      </c>
      <c r="O16" s="70">
        <v>204.00033333333332</v>
      </c>
    </row>
    <row r="18" spans="11:15" x14ac:dyDescent="0.25">
      <c r="K18" s="8">
        <f>SUM(K2:K17)</f>
        <v>58</v>
      </c>
      <c r="L18" s="8">
        <f>SUM(L2:L17)</f>
        <v>11269.025000000001</v>
      </c>
      <c r="M18" s="7">
        <f>SUM(L18/K18)</f>
        <v>194.29353448275864</v>
      </c>
      <c r="N18" s="8">
        <f>SUM(N2:N17)</f>
        <v>106</v>
      </c>
      <c r="O18" s="13">
        <f>SUM(M18+N18)</f>
        <v>300.29353448275867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12_1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B4:C4 E4:J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B5:C5 E5:J5" name="Range1_8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B6:C6 E6:J6" name="Range1_18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7:J7 B7:C7" name="Range1_5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B8:C8 E8:J8" name="Range1_25"/>
    <protectedRange algorithmName="SHA-512" hashValue="ON39YdpmFHfN9f47KpiRvqrKx0V9+erV1CNkpWzYhW/Qyc6aT8rEyCrvauWSYGZK2ia3o7vd3akF07acHAFpOA==" saltValue="yVW9XmDwTqEnmpSGai0KYg==" spinCount="100000" sqref="D8" name="Range1_1_14"/>
    <protectedRange algorithmName="SHA-512" hashValue="ON39YdpmFHfN9f47KpiRvqrKx0V9+erV1CNkpWzYhW/Qyc6aT8rEyCrvauWSYGZK2ia3o7vd3akF07acHAFpOA==" saltValue="yVW9XmDwTqEnmpSGai0KYg==" spinCount="100000" sqref="B9:C10" name="Range1_39"/>
    <protectedRange algorithmName="SHA-512" hashValue="ON39YdpmFHfN9f47KpiRvqrKx0V9+erV1CNkpWzYhW/Qyc6aT8rEyCrvauWSYGZK2ia3o7vd3akF07acHAFpOA==" saltValue="yVW9XmDwTqEnmpSGai0KYg==" spinCount="100000" sqref="D9:D10" name="Range1_1_22"/>
    <protectedRange algorithmName="SHA-512" hashValue="ON39YdpmFHfN9f47KpiRvqrKx0V9+erV1CNkpWzYhW/Qyc6aT8rEyCrvauWSYGZK2ia3o7vd3akF07acHAFpOA==" saltValue="yVW9XmDwTqEnmpSGai0KYg==" spinCount="100000" sqref="E9:J10" name="Range1_3_11"/>
    <protectedRange algorithmName="SHA-512" hashValue="ON39YdpmFHfN9f47KpiRvqrKx0V9+erV1CNkpWzYhW/Qyc6aT8rEyCrvauWSYGZK2ia3o7vd3akF07acHAFpOA==" saltValue="yVW9XmDwTqEnmpSGai0KYg==" spinCount="100000" sqref="G11:J11 B11:C11 E11" name="Range1_41"/>
    <protectedRange algorithmName="SHA-512" hashValue="ON39YdpmFHfN9f47KpiRvqrKx0V9+erV1CNkpWzYhW/Qyc6aT8rEyCrvauWSYGZK2ia3o7vd3akF07acHAFpOA==" saltValue="yVW9XmDwTqEnmpSGai0KYg==" spinCount="100000" sqref="D11" name="Range1_1_23"/>
    <protectedRange algorithmName="SHA-512" hashValue="ON39YdpmFHfN9f47KpiRvqrKx0V9+erV1CNkpWzYhW/Qyc6aT8rEyCrvauWSYGZK2ia3o7vd3akF07acHAFpOA==" saltValue="yVW9XmDwTqEnmpSGai0KYg==" spinCount="100000" sqref="F11" name="Range1_3_12"/>
    <protectedRange algorithmName="SHA-512" hashValue="ON39YdpmFHfN9f47KpiRvqrKx0V9+erV1CNkpWzYhW/Qyc6aT8rEyCrvauWSYGZK2ia3o7vd3akF07acHAFpOA==" saltValue="yVW9XmDwTqEnmpSGai0KYg==" spinCount="100000" sqref="B12:C12 E12:J12" name="Range1_42"/>
    <protectedRange algorithmName="SHA-512" hashValue="ON39YdpmFHfN9f47KpiRvqrKx0V9+erV1CNkpWzYhW/Qyc6aT8rEyCrvauWSYGZK2ia3o7vd3akF07acHAFpOA==" saltValue="yVW9XmDwTqEnmpSGai0KYg==" spinCount="100000" sqref="D12" name="Range1_1_24"/>
  </protectedRanges>
  <hyperlinks>
    <hyperlink ref="Q1" location="'Virginia Indoor  2023'!A1" display="Back to Ranking" xr:uid="{2452A188-3532-419A-B0A1-715720F098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0D4F8A-8D81-430F-ADDA-9C7EE52532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67"/>
  <sheetViews>
    <sheetView tabSelected="1" workbookViewId="0"/>
  </sheetViews>
  <sheetFormatPr defaultRowHeight="15" x14ac:dyDescent="0.25"/>
  <cols>
    <col min="1" max="1" width="9.140625" style="9"/>
    <col min="2" max="2" width="17.7109375" style="9" customWidth="1"/>
    <col min="3" max="3" width="19.7109375" style="9" customWidth="1"/>
    <col min="4" max="4" width="15.7109375" style="9" bestFit="1" customWidth="1"/>
    <col min="5" max="5" width="16.140625" style="9" bestFit="1" customWidth="1"/>
    <col min="6" max="6" width="9.140625" style="22"/>
    <col min="7" max="7" width="9.140625" style="9"/>
    <col min="8" max="8" width="16.28515625" style="22" bestFit="1" customWidth="1"/>
  </cols>
  <sheetData>
    <row r="1" spans="1:8 16384:16384" x14ac:dyDescent="0.25">
      <c r="A1" s="11" t="s">
        <v>22</v>
      </c>
      <c r="B1" s="11"/>
      <c r="C1" s="11"/>
      <c r="D1" s="11"/>
      <c r="E1" s="11"/>
      <c r="F1" s="20"/>
      <c r="G1" s="11"/>
      <c r="H1" s="20"/>
    </row>
    <row r="2" spans="1:8 16384:16384" ht="28.5" x14ac:dyDescent="0.45">
      <c r="A2" s="11"/>
      <c r="B2" s="11"/>
      <c r="C2" s="29" t="s">
        <v>39</v>
      </c>
      <c r="D2" s="11"/>
      <c r="E2" s="11"/>
      <c r="F2" s="20"/>
      <c r="G2" s="11"/>
      <c r="H2" s="20"/>
    </row>
    <row r="3" spans="1:8 16384:16384" ht="18.75" x14ac:dyDescent="0.3">
      <c r="A3" s="11"/>
      <c r="B3" s="11"/>
      <c r="C3" s="11"/>
      <c r="D3" s="14" t="s">
        <v>40</v>
      </c>
      <c r="E3" s="11"/>
      <c r="F3" s="20"/>
      <c r="G3" s="11"/>
      <c r="H3" s="20"/>
    </row>
    <row r="4" spans="1:8 16384:16384" x14ac:dyDescent="0.25">
      <c r="A4" s="11"/>
      <c r="B4" s="11"/>
      <c r="C4" s="11"/>
      <c r="D4" s="11"/>
      <c r="E4" s="11"/>
      <c r="F4" s="20"/>
      <c r="G4" s="11"/>
      <c r="H4" s="20"/>
    </row>
    <row r="5" spans="1:8 16384:16384" s="60" customFormat="1" ht="15" customHeight="1" x14ac:dyDescent="0.25">
      <c r="A5" s="58" t="s">
        <v>0</v>
      </c>
      <c r="B5" s="58" t="s">
        <v>1</v>
      </c>
      <c r="C5" s="58" t="s">
        <v>2</v>
      </c>
      <c r="D5" s="58" t="s">
        <v>19</v>
      </c>
      <c r="E5" s="58" t="s">
        <v>16</v>
      </c>
      <c r="F5" s="59" t="s">
        <v>17</v>
      </c>
      <c r="G5" s="58" t="s">
        <v>14</v>
      </c>
      <c r="H5" s="59" t="s">
        <v>18</v>
      </c>
    </row>
    <row r="6" spans="1:8 16384:16384" x14ac:dyDescent="0.25">
      <c r="A6" s="34">
        <v>1</v>
      </c>
      <c r="B6" s="34" t="s">
        <v>23</v>
      </c>
      <c r="C6" s="40" t="s">
        <v>47</v>
      </c>
      <c r="D6" s="36">
        <f>SUM('Chuck Morrell'!K12)</f>
        <v>35</v>
      </c>
      <c r="E6" s="36">
        <f>SUM('Chuck Morrell'!L12)</f>
        <v>6958.018</v>
      </c>
      <c r="F6" s="35">
        <f>SUM('Chuck Morrell'!M12)</f>
        <v>198.80051428571429</v>
      </c>
      <c r="G6" s="36">
        <f>SUM('Chuck Morrell'!N12)</f>
        <v>87</v>
      </c>
      <c r="H6" s="35">
        <f>SUM('Chuck Morrell'!O12)</f>
        <v>285.80051428571426</v>
      </c>
    </row>
    <row r="7" spans="1:8 16384:16384" x14ac:dyDescent="0.25">
      <c r="A7" s="34">
        <v>2</v>
      </c>
      <c r="B7" s="34" t="s">
        <v>23</v>
      </c>
      <c r="C7" s="33" t="s">
        <v>38</v>
      </c>
      <c r="D7" s="36">
        <f>SUM('Jay Boyd'!K19)</f>
        <v>61</v>
      </c>
      <c r="E7" s="36">
        <f>SUM('Jay Boyd'!L19)</f>
        <v>12036.024000000001</v>
      </c>
      <c r="F7" s="35">
        <f>SUM('Jay Boyd'!M19)</f>
        <v>197.31186885245904</v>
      </c>
      <c r="G7" s="36">
        <f>SUM('Jay Boyd'!N19)</f>
        <v>89</v>
      </c>
      <c r="H7" s="35">
        <f>SUM('Jay Boyd'!O19)</f>
        <v>286.31186885245904</v>
      </c>
    </row>
    <row r="8" spans="1:8 16384:16384" ht="16.5" x14ac:dyDescent="0.3">
      <c r="A8" s="34">
        <v>3</v>
      </c>
      <c r="B8" s="34" t="s">
        <v>23</v>
      </c>
      <c r="C8" s="40" t="s">
        <v>33</v>
      </c>
      <c r="D8" s="36">
        <f>SUM('David Jennings'!K11)</f>
        <v>32</v>
      </c>
      <c r="E8" s="36">
        <f>SUM('David Jennings'!L11)</f>
        <v>6337.0129999999999</v>
      </c>
      <c r="F8" s="35">
        <f>SUM('David Jennings'!M11)</f>
        <v>198.03165625</v>
      </c>
      <c r="G8" s="36">
        <f>SUM('David Jennings'!N11)</f>
        <v>65</v>
      </c>
      <c r="H8" s="35">
        <f>SUM('David Jennings'!O11)</f>
        <v>263.03165624999997</v>
      </c>
      <c r="XFD8" s="30"/>
    </row>
    <row r="9" spans="1:8 16384:16384" ht="16.5" x14ac:dyDescent="0.3">
      <c r="A9" s="34">
        <v>4</v>
      </c>
      <c r="B9" s="34" t="s">
        <v>23</v>
      </c>
      <c r="C9" s="33" t="s">
        <v>54</v>
      </c>
      <c r="D9" s="36">
        <f>SUM('Danny Sissom'!K10)</f>
        <v>29</v>
      </c>
      <c r="E9" s="36">
        <f>SUM('Danny Sissom'!L10)</f>
        <v>5717.0059999999994</v>
      </c>
      <c r="F9" s="35">
        <f>SUM('Danny Sissom'!M10)</f>
        <v>197.13813793103446</v>
      </c>
      <c r="G9" s="36">
        <f>SUM('Danny Sissom'!N10)</f>
        <v>48</v>
      </c>
      <c r="H9" s="35">
        <f>SUM('Danny Sissom'!O10)</f>
        <v>245.13813793103446</v>
      </c>
      <c r="XFD9" s="30"/>
    </row>
    <row r="10" spans="1:8 16384:16384" ht="16.5" x14ac:dyDescent="0.3">
      <c r="A10" s="34">
        <v>5</v>
      </c>
      <c r="B10" s="34" t="s">
        <v>23</v>
      </c>
      <c r="C10" s="33" t="s">
        <v>37</v>
      </c>
      <c r="D10" s="36">
        <f>SUM('Claude Pennington'!K15)</f>
        <v>43</v>
      </c>
      <c r="E10" s="36">
        <f>SUM('Claude Pennington'!L15)</f>
        <v>8448.0040000000008</v>
      </c>
      <c r="F10" s="35">
        <f>SUM('Claude Pennington'!M15)</f>
        <v>196.4652093023256</v>
      </c>
      <c r="G10" s="36">
        <f>SUM('Claude Pennington'!N15)</f>
        <v>41</v>
      </c>
      <c r="H10" s="35">
        <f>SUM('Claude Pennington'!O15)</f>
        <v>237.4652093023256</v>
      </c>
      <c r="XFD10" s="30"/>
    </row>
    <row r="11" spans="1:8 16384:16384" ht="16.5" x14ac:dyDescent="0.3">
      <c r="A11" s="34">
        <v>6</v>
      </c>
      <c r="B11" s="34" t="s">
        <v>23</v>
      </c>
      <c r="C11" s="40" t="s">
        <v>52</v>
      </c>
      <c r="D11" s="36">
        <f>SUM('Matthew Tignor'!K8)</f>
        <v>23</v>
      </c>
      <c r="E11" s="36">
        <f>SUM('Matthew Tignor'!L8)</f>
        <v>4486.0039999999999</v>
      </c>
      <c r="F11" s="35">
        <f>SUM('Matthew Tignor'!M8)</f>
        <v>195.04365217391305</v>
      </c>
      <c r="G11" s="36">
        <f>SUM('Matthew Tignor'!N8)</f>
        <v>20</v>
      </c>
      <c r="H11" s="35">
        <f>SUM('Matthew Tignor'!O8)</f>
        <v>215.04365217391305</v>
      </c>
      <c r="XFD11" s="30"/>
    </row>
    <row r="12" spans="1:8 16384:16384" ht="16.5" x14ac:dyDescent="0.3">
      <c r="A12" s="47"/>
      <c r="B12" s="47"/>
      <c r="C12" s="55"/>
      <c r="D12" s="49"/>
      <c r="E12" s="49"/>
      <c r="F12" s="50"/>
      <c r="G12" s="49"/>
      <c r="H12" s="50"/>
      <c r="XFD12" s="30"/>
    </row>
    <row r="13" spans="1:8 16384:16384" ht="16.5" x14ac:dyDescent="0.3">
      <c r="A13" s="34">
        <v>7</v>
      </c>
      <c r="B13" s="34" t="s">
        <v>23</v>
      </c>
      <c r="C13" s="33" t="s">
        <v>34</v>
      </c>
      <c r="D13" s="36">
        <f>SUM('Stanley Canter'!K6)</f>
        <v>9</v>
      </c>
      <c r="E13" s="36">
        <f>SUM('Stanley Canter'!L6)</f>
        <v>1791.002</v>
      </c>
      <c r="F13" s="35">
        <f>SUM('Stanley Canter'!M6)</f>
        <v>199.00022222222222</v>
      </c>
      <c r="G13" s="36">
        <f>SUM('Stanley Canter'!N6)</f>
        <v>22</v>
      </c>
      <c r="H13" s="35">
        <f>SUM('Stanley Canter'!O6)</f>
        <v>221.00022222222222</v>
      </c>
      <c r="XFD13" s="30"/>
    </row>
    <row r="14" spans="1:8 16384:16384" ht="16.5" x14ac:dyDescent="0.3">
      <c r="A14" s="34">
        <v>8</v>
      </c>
      <c r="B14" s="34" t="s">
        <v>23</v>
      </c>
      <c r="C14" s="40" t="s">
        <v>36</v>
      </c>
      <c r="D14" s="36">
        <f>SUM('Steve Pennington'!K8)</f>
        <v>17</v>
      </c>
      <c r="E14" s="36">
        <f>SUM('Steve Pennington'!L8)</f>
        <v>3339.0010000000002</v>
      </c>
      <c r="F14" s="35">
        <f>SUM('Steve Pennington'!M8)</f>
        <v>196.41182352941178</v>
      </c>
      <c r="G14" s="36">
        <f>SUM('Steve Pennington'!N8)</f>
        <v>24</v>
      </c>
      <c r="H14" s="35">
        <f>SUM('Steve Pennington'!O8)</f>
        <v>220.41182352941178</v>
      </c>
      <c r="XFD14" s="30"/>
    </row>
    <row r="15" spans="1:8 16384:16384" ht="16.5" x14ac:dyDescent="0.3">
      <c r="A15" s="34">
        <v>9</v>
      </c>
      <c r="B15" s="34" t="s">
        <v>23</v>
      </c>
      <c r="C15" s="40" t="s">
        <v>51</v>
      </c>
      <c r="D15" s="36">
        <f>SUM('Bill Dooley'!K5)</f>
        <v>11</v>
      </c>
      <c r="E15" s="36">
        <f>SUM('Bill Dooley'!L5)</f>
        <v>2180.0010000000002</v>
      </c>
      <c r="F15" s="35">
        <f>SUM('Bill Dooley'!M5)</f>
        <v>198.1819090909091</v>
      </c>
      <c r="G15" s="36">
        <f>SUM('Bill Dooley'!N5)</f>
        <v>14</v>
      </c>
      <c r="H15" s="35">
        <f>SUM('Bill Dooley'!O5)</f>
        <v>212.1819090909091</v>
      </c>
      <c r="XFD15" s="30"/>
    </row>
    <row r="16" spans="1:8 16384:16384" ht="16.5" x14ac:dyDescent="0.3">
      <c r="A16" s="34">
        <v>10</v>
      </c>
      <c r="B16" s="34" t="s">
        <v>23</v>
      </c>
      <c r="C16" s="40" t="s">
        <v>61</v>
      </c>
      <c r="D16" s="36">
        <f>SUM('Roger Foshee'!K6)</f>
        <v>11</v>
      </c>
      <c r="E16" s="36">
        <f>SUM('Roger Foshee'!L6)</f>
        <v>2157.0029999999997</v>
      </c>
      <c r="F16" s="35">
        <f>SUM('Roger Foshee'!M6)</f>
        <v>196.09118181818178</v>
      </c>
      <c r="G16" s="36">
        <f>SUM('Roger Foshee'!N6)</f>
        <v>13</v>
      </c>
      <c r="H16" s="35">
        <f>SUM('Roger Foshee'!O6)</f>
        <v>209.09118181818178</v>
      </c>
      <c r="XFD16" s="30"/>
    </row>
    <row r="17" spans="1:8 16384:16384" ht="16.5" x14ac:dyDescent="0.3">
      <c r="A17" s="34">
        <v>11</v>
      </c>
      <c r="B17" s="34" t="s">
        <v>23</v>
      </c>
      <c r="C17" s="40" t="s">
        <v>59</v>
      </c>
      <c r="D17" s="36">
        <f>SUM('Bill Smith'!K4)</f>
        <v>6</v>
      </c>
      <c r="E17" s="36">
        <f>SUM('Bill Smith'!L4)</f>
        <v>1187.0039999999999</v>
      </c>
      <c r="F17" s="35">
        <f>SUM('Bill Smith'!M4)</f>
        <v>197.83399999999997</v>
      </c>
      <c r="G17" s="36">
        <f>SUM('Bill Smith'!N4)</f>
        <v>10</v>
      </c>
      <c r="H17" s="35">
        <f>SUM('Bill Smith'!O4)</f>
        <v>207.83399999999997</v>
      </c>
      <c r="XFD17" s="30"/>
    </row>
    <row r="18" spans="1:8 16384:16384" ht="16.5" x14ac:dyDescent="0.3">
      <c r="A18" s="34">
        <v>12</v>
      </c>
      <c r="B18" s="34" t="s">
        <v>23</v>
      </c>
      <c r="C18" s="40" t="s">
        <v>50</v>
      </c>
      <c r="D18" s="36">
        <f>SUM('Don Kowalsky'!K5)</f>
        <v>11</v>
      </c>
      <c r="E18" s="36">
        <f>SUM('Don Kowalsky'!L5)</f>
        <v>2176.0010000000002</v>
      </c>
      <c r="F18" s="35">
        <f>SUM('Don Kowalsky'!M5)</f>
        <v>197.81827272727276</v>
      </c>
      <c r="G18" s="36">
        <f>SUM('Don Kowalsky'!N5)</f>
        <v>9</v>
      </c>
      <c r="H18" s="35">
        <f>SUM('Don Kowalsky'!O5)</f>
        <v>206.81827272727276</v>
      </c>
      <c r="XFD18" s="30"/>
    </row>
    <row r="19" spans="1:8 16384:16384" ht="16.5" x14ac:dyDescent="0.3">
      <c r="A19" s="34">
        <v>12</v>
      </c>
      <c r="B19" s="34" t="s">
        <v>23</v>
      </c>
      <c r="C19" s="33" t="s">
        <v>53</v>
      </c>
      <c r="D19" s="36">
        <f>SUM('Dennis Huffman'!K4)</f>
        <v>3</v>
      </c>
      <c r="E19" s="36">
        <f>SUM('Dennis Huffman'!L4)</f>
        <v>594.01</v>
      </c>
      <c r="F19" s="35">
        <f>SUM('Dennis Huffman'!M4)</f>
        <v>198.00333333333333</v>
      </c>
      <c r="G19" s="36">
        <f>SUM('Dennis Huffman'!N4)</f>
        <v>5</v>
      </c>
      <c r="H19" s="35">
        <f>SUM('Dennis Huffman'!O4)</f>
        <v>203.00333333333333</v>
      </c>
      <c r="XFD19" s="30"/>
    </row>
    <row r="20" spans="1:8 16384:16384" ht="16.5" x14ac:dyDescent="0.3">
      <c r="A20" s="34">
        <v>13</v>
      </c>
      <c r="B20" s="34" t="s">
        <v>23</v>
      </c>
      <c r="C20" s="40" t="s">
        <v>30</v>
      </c>
      <c r="D20" s="36">
        <f>SUM('Jeff Kite'!K6)</f>
        <v>9</v>
      </c>
      <c r="E20" s="36">
        <f>SUM('Jeff Kite'!L6)</f>
        <v>1765</v>
      </c>
      <c r="F20" s="35">
        <f>SUM('Jeff Kite'!M6)</f>
        <v>196.11111111111111</v>
      </c>
      <c r="G20" s="36">
        <f>SUM('Jeff Kite'!N6)</f>
        <v>6</v>
      </c>
      <c r="H20" s="35">
        <f>SUM('Jeff Kite'!O6)</f>
        <v>202.11111111111111</v>
      </c>
      <c r="XFD20" s="30"/>
    </row>
    <row r="21" spans="1:8 16384:16384" ht="16.5" x14ac:dyDescent="0.3">
      <c r="A21" s="34">
        <v>14</v>
      </c>
      <c r="B21" s="34" t="s">
        <v>23</v>
      </c>
      <c r="C21" s="40" t="s">
        <v>44</v>
      </c>
      <c r="D21" s="36">
        <f>SUM('Billy Miller'!K6)</f>
        <v>9</v>
      </c>
      <c r="E21" s="36">
        <f>SUM('Billy Miller'!L6)</f>
        <v>1761.021</v>
      </c>
      <c r="F21" s="35">
        <f>SUM('Billy Miller'!M6)</f>
        <v>195.66899999999998</v>
      </c>
      <c r="G21" s="36">
        <f>SUM('Billy Miller'!N6)</f>
        <v>6</v>
      </c>
      <c r="H21" s="35">
        <f>SUM('Billy Miller'!O6)</f>
        <v>201.66899999999998</v>
      </c>
      <c r="XFD21" s="30"/>
    </row>
    <row r="22" spans="1:8 16384:16384" ht="16.5" x14ac:dyDescent="0.3">
      <c r="A22" s="34">
        <v>15</v>
      </c>
      <c r="B22" s="34" t="s">
        <v>23</v>
      </c>
      <c r="C22" s="33" t="s">
        <v>64</v>
      </c>
      <c r="D22" s="36">
        <f>SUM('Judy Gallion'!K4)</f>
        <v>3</v>
      </c>
      <c r="E22" s="36">
        <f>SUM('Judy Gallion'!L4)</f>
        <v>592</v>
      </c>
      <c r="F22" s="35">
        <f>SUM('Judy Gallion'!M4)</f>
        <v>197.33333333333334</v>
      </c>
      <c r="G22" s="36">
        <f>SUM('Judy Gallion'!N4)</f>
        <v>4</v>
      </c>
      <c r="H22" s="35">
        <f>SUM('Judy Gallion'!O4)</f>
        <v>201.33333333333334</v>
      </c>
      <c r="XFD22" s="30"/>
    </row>
    <row r="23" spans="1:8 16384:16384" ht="15" customHeight="1" x14ac:dyDescent="0.3">
      <c r="A23" s="34">
        <v>16</v>
      </c>
      <c r="B23" s="34" t="s">
        <v>23</v>
      </c>
      <c r="C23" s="40" t="s">
        <v>60</v>
      </c>
      <c r="D23" s="36">
        <f>SUM('Cecil Combs'!K4)</f>
        <v>6</v>
      </c>
      <c r="E23" s="36">
        <f>SUM('Cecil Combs'!L4)</f>
        <v>1179.002</v>
      </c>
      <c r="F23" s="35">
        <f>SUM('Cecil Combs'!M4)</f>
        <v>196.50033333333332</v>
      </c>
      <c r="G23" s="36">
        <f>SUM('Cecil Combs'!N4)</f>
        <v>4</v>
      </c>
      <c r="H23" s="35">
        <f>SUM('Cecil Combs'!O4)</f>
        <v>200.50033333333332</v>
      </c>
      <c r="XFD23" s="30"/>
    </row>
    <row r="24" spans="1:8 16384:16384" ht="15" customHeight="1" x14ac:dyDescent="0.3">
      <c r="A24" s="34">
        <v>17</v>
      </c>
      <c r="B24" s="34" t="s">
        <v>23</v>
      </c>
      <c r="C24" s="33" t="s">
        <v>63</v>
      </c>
      <c r="D24" s="36">
        <f>SUM('Gary Gallion'!K4)</f>
        <v>3</v>
      </c>
      <c r="E24" s="36">
        <f>SUM('Gary Gallion'!L4)</f>
        <v>586</v>
      </c>
      <c r="F24" s="35">
        <f>SUM('Gary Gallion'!M4)</f>
        <v>195.33333333333334</v>
      </c>
      <c r="G24" s="36">
        <f>SUM('Gary Gallion'!N4)</f>
        <v>2</v>
      </c>
      <c r="H24" s="35">
        <f>SUM('Gary Gallion'!O4)</f>
        <v>197.33333333333334</v>
      </c>
      <c r="XFD24" s="30"/>
    </row>
    <row r="25" spans="1:8 16384:16384" ht="15" customHeight="1" x14ac:dyDescent="0.3">
      <c r="A25" s="34">
        <v>18</v>
      </c>
      <c r="B25" s="34" t="s">
        <v>23</v>
      </c>
      <c r="C25" s="33" t="s">
        <v>29</v>
      </c>
      <c r="D25" s="36">
        <f>SUM('Cody Dockery'!K26)</f>
        <v>3</v>
      </c>
      <c r="E25" s="36">
        <f>SUM('Cody Dockery'!L26)</f>
        <v>584</v>
      </c>
      <c r="F25" s="35">
        <f>SUM('Cody Dockery'!M26)</f>
        <v>194.66666666666666</v>
      </c>
      <c r="G25" s="36">
        <f>SUM('Cody Dockery'!N26)</f>
        <v>2</v>
      </c>
      <c r="H25" s="35">
        <f>SUM('Cody Dockery'!O26)</f>
        <v>196.66666666666666</v>
      </c>
      <c r="XFD25" s="30"/>
    </row>
    <row r="26" spans="1:8 16384:16384" ht="15" customHeight="1" x14ac:dyDescent="0.4">
      <c r="A26" s="12"/>
      <c r="B26" s="12"/>
      <c r="C26" s="12"/>
      <c r="D26" s="12"/>
      <c r="E26" s="12"/>
      <c r="F26" s="21"/>
      <c r="G26" s="12"/>
      <c r="H26" s="21"/>
    </row>
    <row r="27" spans="1:8 16384:16384" x14ac:dyDescent="0.25">
      <c r="A27" s="11"/>
      <c r="B27" s="11"/>
      <c r="C27" s="11"/>
      <c r="D27" s="11"/>
      <c r="E27" s="11"/>
      <c r="F27" s="20"/>
      <c r="G27" s="11"/>
      <c r="H27" s="20"/>
    </row>
    <row r="28" spans="1:8 16384:16384" ht="28.5" x14ac:dyDescent="0.45">
      <c r="A28" s="11"/>
      <c r="B28" s="11"/>
      <c r="C28" s="29" t="s">
        <v>41</v>
      </c>
      <c r="D28" s="11"/>
      <c r="E28" s="11"/>
      <c r="F28" s="20"/>
      <c r="G28" s="11"/>
      <c r="H28" s="20"/>
    </row>
    <row r="29" spans="1:8 16384:16384" ht="18.75" x14ac:dyDescent="0.3">
      <c r="A29" s="11"/>
      <c r="B29" s="11"/>
      <c r="C29" s="11"/>
      <c r="D29" s="14" t="s">
        <v>40</v>
      </c>
      <c r="E29" s="11"/>
      <c r="F29" s="20"/>
      <c r="G29" s="11"/>
      <c r="H29" s="20"/>
    </row>
    <row r="30" spans="1:8 16384:16384" x14ac:dyDescent="0.25">
      <c r="A30" s="11"/>
      <c r="B30" s="11"/>
      <c r="C30" s="11"/>
      <c r="D30" s="11"/>
      <c r="E30" s="11"/>
      <c r="F30" s="20"/>
      <c r="G30" s="11"/>
      <c r="H30" s="20"/>
    </row>
    <row r="31" spans="1:8 16384:16384" ht="18.75" x14ac:dyDescent="0.4">
      <c r="A31" s="12" t="s">
        <v>0</v>
      </c>
      <c r="B31" s="12" t="s">
        <v>1</v>
      </c>
      <c r="C31" s="12" t="s">
        <v>2</v>
      </c>
      <c r="D31" s="12" t="s">
        <v>19</v>
      </c>
      <c r="E31" s="12" t="s">
        <v>16</v>
      </c>
      <c r="F31" s="21" t="s">
        <v>17</v>
      </c>
      <c r="G31" s="12" t="s">
        <v>14</v>
      </c>
      <c r="H31" s="21" t="s">
        <v>18</v>
      </c>
    </row>
    <row r="32" spans="1:8 16384:16384" x14ac:dyDescent="0.25">
      <c r="A32" s="34">
        <v>1</v>
      </c>
      <c r="B32" s="34" t="s">
        <v>25</v>
      </c>
      <c r="C32" s="33" t="s">
        <v>29</v>
      </c>
      <c r="D32" s="36">
        <f>SUM('Cody Dockery'!K11)</f>
        <v>21</v>
      </c>
      <c r="E32" s="36">
        <f>SUM('Cody Dockery'!L11)</f>
        <v>4047.0010000000002</v>
      </c>
      <c r="F32" s="35">
        <f>SUM('Cody Dockery'!M11)</f>
        <v>192.71433333333334</v>
      </c>
      <c r="G32" s="36">
        <f>SUM('Cody Dockery'!N11)</f>
        <v>52</v>
      </c>
      <c r="H32" s="35">
        <f>SUM('Cody Dockery'!O11)</f>
        <v>244.71433333333334</v>
      </c>
    </row>
    <row r="33" spans="1:8" x14ac:dyDescent="0.25">
      <c r="A33" s="47"/>
      <c r="B33" s="47"/>
      <c r="C33" s="48"/>
      <c r="D33" s="49"/>
      <c r="E33" s="49"/>
      <c r="F33" s="50"/>
      <c r="G33" s="49"/>
      <c r="H33" s="50"/>
    </row>
    <row r="34" spans="1:8" x14ac:dyDescent="0.25">
      <c r="A34" s="34">
        <v>2</v>
      </c>
      <c r="B34" s="34" t="s">
        <v>25</v>
      </c>
      <c r="C34" s="40" t="s">
        <v>62</v>
      </c>
      <c r="D34" s="36">
        <f>SUM('Arthur Cole'!K6)</f>
        <v>11</v>
      </c>
      <c r="E34" s="36">
        <f>SUM('Arthur Cole'!L6)</f>
        <v>2102.0010000000002</v>
      </c>
      <c r="F34" s="35">
        <f>SUM('Arthur Cole'!M6)</f>
        <v>191.09100000000001</v>
      </c>
      <c r="G34" s="36">
        <f>SUM('Arthur Cole'!N6)</f>
        <v>23</v>
      </c>
      <c r="H34" s="35">
        <f>SUM('Arthur Cole'!O6)</f>
        <v>214.09100000000001</v>
      </c>
    </row>
    <row r="35" spans="1:8" x14ac:dyDescent="0.25">
      <c r="A35" s="34">
        <v>3</v>
      </c>
      <c r="B35" s="34" t="s">
        <v>25</v>
      </c>
      <c r="C35" s="40" t="s">
        <v>33</v>
      </c>
      <c r="D35" s="36">
        <f>SUM('David Jennings'!K19)</f>
        <v>6</v>
      </c>
      <c r="E35" s="36">
        <f>SUM('David Jennings'!L19)</f>
        <v>1168</v>
      </c>
      <c r="F35" s="35">
        <f>SUM('David Jennings'!M19)</f>
        <v>194.66666666666666</v>
      </c>
      <c r="G35" s="36">
        <f>SUM('David Jennings'!N19)</f>
        <v>15</v>
      </c>
      <c r="H35" s="35">
        <f>SUM('David Jennings'!O19)</f>
        <v>209.66666666666666</v>
      </c>
    </row>
    <row r="36" spans="1:8" x14ac:dyDescent="0.25">
      <c r="A36" s="34">
        <v>4</v>
      </c>
      <c r="B36" s="34" t="s">
        <v>25</v>
      </c>
      <c r="C36" s="33" t="s">
        <v>65</v>
      </c>
      <c r="D36" s="36">
        <f>SUM('Dale Taft'!K5)</f>
        <v>6</v>
      </c>
      <c r="E36" s="36">
        <f>SUM('Dale Taft'!L5)</f>
        <v>1171.001</v>
      </c>
      <c r="F36" s="35">
        <f>SUM('Dale Taft'!M5)</f>
        <v>195.16683333333333</v>
      </c>
      <c r="G36" s="36">
        <f>SUM('Dale Taft'!N5)</f>
        <v>14</v>
      </c>
      <c r="H36" s="35">
        <f>SUM('Dale Taft'!O5)</f>
        <v>209.16683333333333</v>
      </c>
    </row>
    <row r="37" spans="1:8" x14ac:dyDescent="0.25">
      <c r="A37" s="34">
        <v>5</v>
      </c>
      <c r="B37" s="34" t="s">
        <v>25</v>
      </c>
      <c r="C37" s="33" t="s">
        <v>69</v>
      </c>
      <c r="D37" s="36">
        <f>SUM('Jim Parnell'!K4)</f>
        <v>3</v>
      </c>
      <c r="E37" s="36">
        <f>SUM('Jim Parnell'!L4)</f>
        <v>587.00099999999998</v>
      </c>
      <c r="F37" s="35">
        <f>SUM('Jim Parnell'!M4)</f>
        <v>195.667</v>
      </c>
      <c r="G37" s="36">
        <f>SUM('Jim Parnell'!N4)</f>
        <v>7</v>
      </c>
      <c r="H37" s="35">
        <f>SUM('Jim Parnell'!O4)</f>
        <v>202.667</v>
      </c>
    </row>
    <row r="38" spans="1:8" x14ac:dyDescent="0.25">
      <c r="A38" s="34">
        <v>6</v>
      </c>
      <c r="B38" s="34" t="s">
        <v>25</v>
      </c>
      <c r="C38" s="33" t="s">
        <v>35</v>
      </c>
      <c r="D38" s="36">
        <f>SUM('Bill Cordle'!K5)</f>
        <v>6</v>
      </c>
      <c r="E38" s="36">
        <f>SUM('Bill Cordle'!L5)</f>
        <v>1142</v>
      </c>
      <c r="F38" s="35">
        <f>SUM('Bill Cordle'!M5)</f>
        <v>190.33333333333334</v>
      </c>
      <c r="G38" s="36">
        <f>SUM('Bill Cordle'!N5)</f>
        <v>10</v>
      </c>
      <c r="H38" s="35">
        <f>SUM('Bill Cordle'!O5)</f>
        <v>200.33333333333334</v>
      </c>
    </row>
    <row r="39" spans="1:8" x14ac:dyDescent="0.25">
      <c r="A39" s="34">
        <v>7</v>
      </c>
      <c r="B39" s="34" t="s">
        <v>25</v>
      </c>
      <c r="C39" s="33" t="s">
        <v>66</v>
      </c>
      <c r="D39" s="36">
        <f>SUM('Shawn Hudson'!K4)</f>
        <v>3</v>
      </c>
      <c r="E39" s="36">
        <f>SUM('Shawn Hudson'!L4)</f>
        <v>583</v>
      </c>
      <c r="F39" s="35">
        <f>SUM('Shawn Hudson'!M4)</f>
        <v>194.33333333333334</v>
      </c>
      <c r="G39" s="36">
        <f>SUM('Shawn Hudson'!N4)</f>
        <v>6</v>
      </c>
      <c r="H39" s="35">
        <f>SUM('Shawn Hudson'!O4)</f>
        <v>200.33333333333334</v>
      </c>
    </row>
    <row r="40" spans="1:8" x14ac:dyDescent="0.25">
      <c r="A40" s="34">
        <v>8</v>
      </c>
      <c r="B40" s="34" t="s">
        <v>25</v>
      </c>
      <c r="C40" s="33" t="s">
        <v>67</v>
      </c>
      <c r="D40" s="36">
        <f>SUM('Jason Rasnake'!K4)</f>
        <v>3</v>
      </c>
      <c r="E40" s="36">
        <f>SUM('Jason Rasnake'!L4)</f>
        <v>571</v>
      </c>
      <c r="F40" s="35">
        <f>SUM('Jason Rasnake'!M4)</f>
        <v>190.33333333333334</v>
      </c>
      <c r="G40" s="36">
        <f>SUM('Jason Rasnake'!N4)</f>
        <v>3</v>
      </c>
      <c r="H40" s="35">
        <f>SUM('Jason Rasnake'!O4)</f>
        <v>193.33333333333334</v>
      </c>
    </row>
    <row r="41" spans="1:8" x14ac:dyDescent="0.25">
      <c r="A41" s="34">
        <v>9</v>
      </c>
      <c r="B41" s="34" t="s">
        <v>25</v>
      </c>
      <c r="C41" s="40" t="s">
        <v>52</v>
      </c>
      <c r="D41" s="36">
        <f>SUM('Matthew Tignor'!K26)</f>
        <v>3</v>
      </c>
      <c r="E41" s="36">
        <f>SUM('Matthew Tignor'!L26)</f>
        <v>557</v>
      </c>
      <c r="F41" s="35">
        <f>SUM('Matthew Tignor'!M26)</f>
        <v>185.66666666666666</v>
      </c>
      <c r="G41" s="36">
        <f>SUM('Matthew Tignor'!N26)</f>
        <v>2</v>
      </c>
      <c r="H41" s="35">
        <f>SUM('Matthew Tignor'!O26)</f>
        <v>187.66666666666666</v>
      </c>
    </row>
    <row r="42" spans="1:8" x14ac:dyDescent="0.25">
      <c r="A42" s="34">
        <v>10</v>
      </c>
      <c r="B42" s="34" t="s">
        <v>25</v>
      </c>
      <c r="C42" s="33" t="s">
        <v>28</v>
      </c>
      <c r="D42" s="36">
        <f>SUM('Dale Cauthen'!K16)</f>
        <v>3</v>
      </c>
      <c r="E42" s="36">
        <f>SUM('Dale Cauthen'!L16)</f>
        <v>556</v>
      </c>
      <c r="F42" s="35">
        <f>SUM('Dale Cauthen'!M16)</f>
        <v>185.33333333333334</v>
      </c>
      <c r="G42" s="36">
        <f>SUM('Dale Cauthen'!N16)</f>
        <v>2</v>
      </c>
      <c r="H42" s="35">
        <f>SUM('Dale Cauthen'!O16)</f>
        <v>187.33333333333334</v>
      </c>
    </row>
    <row r="43" spans="1:8" x14ac:dyDescent="0.25">
      <c r="A43" s="34">
        <v>11</v>
      </c>
      <c r="B43" s="34" t="s">
        <v>25</v>
      </c>
      <c r="C43" s="33" t="s">
        <v>68</v>
      </c>
      <c r="D43" s="36">
        <f>SUM('Steve Larcon'!K4)</f>
        <v>3</v>
      </c>
      <c r="E43" s="36">
        <f>SUM('Steve Larcon'!L4)</f>
        <v>495</v>
      </c>
      <c r="F43" s="35">
        <f>SUM('Steve Larcon'!M4)</f>
        <v>165</v>
      </c>
      <c r="G43" s="36">
        <f>SUM('Steve Larcon'!N4)</f>
        <v>4</v>
      </c>
      <c r="H43" s="35">
        <f>SUM('Steve Larcon'!O4)</f>
        <v>169</v>
      </c>
    </row>
    <row r="44" spans="1:8" x14ac:dyDescent="0.25">
      <c r="A44" s="31">
        <v>4</v>
      </c>
      <c r="B44" s="31" t="s">
        <v>25</v>
      </c>
      <c r="C44" s="31"/>
      <c r="D44" s="31"/>
      <c r="E44" s="31"/>
      <c r="F44" s="32"/>
      <c r="G44" s="31"/>
      <c r="H44" s="32"/>
    </row>
    <row r="45" spans="1:8" x14ac:dyDescent="0.25">
      <c r="A45" s="11"/>
      <c r="B45" s="11"/>
      <c r="C45" s="11"/>
      <c r="D45" s="11"/>
      <c r="E45" s="11"/>
      <c r="F45" s="20"/>
      <c r="G45" s="11"/>
      <c r="H45" s="20"/>
    </row>
    <row r="46" spans="1:8" ht="28.5" x14ac:dyDescent="0.45">
      <c r="A46" s="11"/>
      <c r="B46" s="11"/>
      <c r="C46" s="29" t="s">
        <v>42</v>
      </c>
      <c r="D46" s="11"/>
      <c r="E46" s="11"/>
      <c r="F46" s="20"/>
      <c r="G46" s="11"/>
      <c r="H46" s="20"/>
    </row>
    <row r="47" spans="1:8" ht="18.75" x14ac:dyDescent="0.3">
      <c r="A47" s="11"/>
      <c r="B47" s="11"/>
      <c r="C47" s="11"/>
      <c r="D47" s="14" t="s">
        <v>40</v>
      </c>
      <c r="E47" s="11"/>
      <c r="F47" s="20"/>
      <c r="G47" s="11"/>
      <c r="H47" s="20"/>
    </row>
    <row r="48" spans="1:8" ht="24" customHeight="1" x14ac:dyDescent="0.25">
      <c r="A48" s="11"/>
      <c r="B48" s="11"/>
      <c r="C48" s="11"/>
      <c r="D48" s="11"/>
      <c r="E48" s="11"/>
      <c r="F48" s="20"/>
      <c r="G48" s="11"/>
      <c r="H48" s="20"/>
    </row>
    <row r="49" spans="1:8" ht="18.75" x14ac:dyDescent="0.4">
      <c r="A49" s="12" t="s">
        <v>0</v>
      </c>
      <c r="B49" s="12" t="s">
        <v>1</v>
      </c>
      <c r="C49" s="12" t="s">
        <v>2</v>
      </c>
      <c r="D49" s="12" t="s">
        <v>19</v>
      </c>
      <c r="E49" s="12" t="s">
        <v>16</v>
      </c>
      <c r="F49" s="21" t="s">
        <v>17</v>
      </c>
      <c r="G49" s="12" t="s">
        <v>14</v>
      </c>
      <c r="H49" s="21" t="s">
        <v>18</v>
      </c>
    </row>
    <row r="50" spans="1:8" x14ac:dyDescent="0.25">
      <c r="A50" s="34">
        <v>1</v>
      </c>
      <c r="B50" s="34" t="s">
        <v>20</v>
      </c>
      <c r="C50" s="33" t="s">
        <v>34</v>
      </c>
      <c r="D50" s="36">
        <f>SUM('Stanley Canter'!K24)</f>
        <v>43</v>
      </c>
      <c r="E50" s="36">
        <f>SUM('Stanley Canter'!L24)</f>
        <v>8435.0040000000008</v>
      </c>
      <c r="F50" s="35">
        <f>SUM('Stanley Canter'!M24)</f>
        <v>196.16288372093024</v>
      </c>
      <c r="G50" s="36">
        <f>SUM('Stanley Canter'!N24)</f>
        <v>140</v>
      </c>
      <c r="H50" s="35">
        <f>SUM('Stanley Canter'!O24)</f>
        <v>336.16288372093027</v>
      </c>
    </row>
    <row r="51" spans="1:8" x14ac:dyDescent="0.25">
      <c r="A51" s="34">
        <v>2</v>
      </c>
      <c r="B51" s="34" t="s">
        <v>20</v>
      </c>
      <c r="C51" s="37" t="s">
        <v>32</v>
      </c>
      <c r="D51" s="36">
        <f>SUM('Tom Tignor'!K18)</f>
        <v>58</v>
      </c>
      <c r="E51" s="36">
        <f>SUM('Tom Tignor'!L18)</f>
        <v>11269.025000000001</v>
      </c>
      <c r="F51" s="35">
        <f>SUM('Tom Tignor'!M18)</f>
        <v>194.29353448275864</v>
      </c>
      <c r="G51" s="36">
        <f>SUM('Tom Tignor'!N18)</f>
        <v>106</v>
      </c>
      <c r="H51" s="35">
        <f>SUM('Tom Tignor'!O18)</f>
        <v>300.29353448275867</v>
      </c>
    </row>
    <row r="52" spans="1:8" x14ac:dyDescent="0.25">
      <c r="A52" s="47"/>
      <c r="B52" s="47"/>
      <c r="C52" s="48"/>
      <c r="D52" s="49"/>
      <c r="E52" s="49"/>
      <c r="F52" s="50"/>
      <c r="G52" s="49"/>
      <c r="H52" s="50"/>
    </row>
    <row r="53" spans="1:8" x14ac:dyDescent="0.25">
      <c r="A53" s="34">
        <v>3</v>
      </c>
      <c r="B53" s="34" t="s">
        <v>20</v>
      </c>
      <c r="C53" s="33" t="s">
        <v>55</v>
      </c>
      <c r="D53" s="36">
        <f>SUM('Charles Miller'!K7)</f>
        <v>15</v>
      </c>
      <c r="E53" s="36">
        <f>SUM('Charles Miller'!L7)</f>
        <v>2927.0010000000002</v>
      </c>
      <c r="F53" s="35">
        <f>SUM('Charles Miller'!M7)</f>
        <v>195.13340000000002</v>
      </c>
      <c r="G53" s="36">
        <f>SUM('Charles Miller'!N7)</f>
        <v>29</v>
      </c>
      <c r="H53" s="35">
        <f>SUM('Charles Miller'!O7)</f>
        <v>224.13340000000002</v>
      </c>
    </row>
    <row r="54" spans="1:8" x14ac:dyDescent="0.25">
      <c r="A54" s="34">
        <v>4</v>
      </c>
      <c r="B54" s="34" t="s">
        <v>20</v>
      </c>
      <c r="C54" s="40" t="s">
        <v>52</v>
      </c>
      <c r="D54" s="36">
        <f>SUM('Matthew Tignor'!K20)</f>
        <v>15</v>
      </c>
      <c r="E54" s="36">
        <f>SUM('Matthew Tignor'!L20)</f>
        <v>2906</v>
      </c>
      <c r="F54" s="35">
        <f>SUM('Matthew Tignor'!M20)</f>
        <v>193.73333333333332</v>
      </c>
      <c r="G54" s="36">
        <f>SUM('Matthew Tignor'!N20)</f>
        <v>23</v>
      </c>
      <c r="H54" s="35">
        <f>SUM('Matthew Tignor'!O20)</f>
        <v>216.73333333333332</v>
      </c>
    </row>
    <row r="55" spans="1:8" x14ac:dyDescent="0.25">
      <c r="A55" s="34">
        <v>5</v>
      </c>
      <c r="B55" s="34" t="s">
        <v>20</v>
      </c>
      <c r="C55" s="40" t="s">
        <v>30</v>
      </c>
      <c r="D55" s="36">
        <f>SUM('Jeff Kite'!K17)</f>
        <v>6</v>
      </c>
      <c r="E55" s="36">
        <f>SUM('Jeff Kite'!L17)</f>
        <v>1172.001</v>
      </c>
      <c r="F55" s="35">
        <f>SUM('Jeff Kite'!M17)</f>
        <v>195.33349999999999</v>
      </c>
      <c r="G55" s="36">
        <f>SUM('Jeff Kite'!N17)</f>
        <v>17</v>
      </c>
      <c r="H55" s="35">
        <f>SUM('Jeff Kite'!O17)</f>
        <v>212.33349999999999</v>
      </c>
    </row>
    <row r="56" spans="1:8" x14ac:dyDescent="0.25">
      <c r="A56" s="34">
        <v>6</v>
      </c>
      <c r="B56" s="34" t="s">
        <v>20</v>
      </c>
      <c r="C56" s="33" t="s">
        <v>29</v>
      </c>
      <c r="D56" s="36">
        <f>SUM('Cody Dockery'!K20)</f>
        <v>9</v>
      </c>
      <c r="E56" s="36">
        <f>SUM('Cody Dockery'!L20)</f>
        <v>1698</v>
      </c>
      <c r="F56" s="35">
        <f>SUM('Cody Dockery'!M20)</f>
        <v>188.66666666666666</v>
      </c>
      <c r="G56" s="36">
        <f>SUM('Cody Dockery'!N20)</f>
        <v>8</v>
      </c>
      <c r="H56" s="35">
        <f>SUM('Cody Dockery'!O20)</f>
        <v>196.66666666666666</v>
      </c>
    </row>
    <row r="57" spans="1:8" x14ac:dyDescent="0.25">
      <c r="A57" s="34">
        <v>7</v>
      </c>
      <c r="B57" s="34" t="s">
        <v>20</v>
      </c>
      <c r="C57" s="33" t="s">
        <v>44</v>
      </c>
      <c r="D57" s="36">
        <f>SUM('Billy Miller'!K15)</f>
        <v>3</v>
      </c>
      <c r="E57" s="36">
        <f>SUM('Billy Miller'!L15)</f>
        <v>563</v>
      </c>
      <c r="F57" s="35">
        <f>SUM('Billy Miller'!M15)</f>
        <v>187.66666666666666</v>
      </c>
      <c r="G57" s="36">
        <f>SUM('Billy Miller'!N15)</f>
        <v>6</v>
      </c>
      <c r="H57" s="35">
        <f>SUM('Billy Miller'!O15)</f>
        <v>193.66666666666666</v>
      </c>
    </row>
    <row r="58" spans="1:8" x14ac:dyDescent="0.25">
      <c r="A58" s="34">
        <v>8</v>
      </c>
      <c r="B58" s="34" t="s">
        <v>20</v>
      </c>
      <c r="C58" s="33" t="s">
        <v>28</v>
      </c>
      <c r="D58" s="36">
        <f>SUM('Dale Cauthen'!K22)</f>
        <v>3</v>
      </c>
      <c r="E58" s="36">
        <f>SUM('Dale Cauthen'!L22)</f>
        <v>556</v>
      </c>
      <c r="F58" s="35">
        <f>SUM('Dale Cauthen'!M22)</f>
        <v>185.33333333333334</v>
      </c>
      <c r="G58" s="36">
        <f>SUM('Dale Cauthen'!N22)</f>
        <v>2</v>
      </c>
      <c r="H58" s="35">
        <f>SUM('Dale Cauthen'!O22)</f>
        <v>187.33333333333334</v>
      </c>
    </row>
    <row r="59" spans="1:8" ht="15" customHeight="1" x14ac:dyDescent="0.25">
      <c r="C59" s="28"/>
      <c r="D59" s="10"/>
      <c r="E59" s="10"/>
      <c r="G59" s="10"/>
    </row>
    <row r="60" spans="1:8" x14ac:dyDescent="0.25">
      <c r="A60" s="11"/>
      <c r="B60" s="11"/>
      <c r="C60" s="11"/>
      <c r="D60" s="11"/>
      <c r="E60" s="11"/>
      <c r="F60" s="20"/>
      <c r="G60" s="11"/>
      <c r="H60" s="20"/>
    </row>
    <row r="61" spans="1:8" ht="28.5" x14ac:dyDescent="0.45">
      <c r="A61" s="11"/>
      <c r="B61" s="11"/>
      <c r="C61" s="29" t="s">
        <v>43</v>
      </c>
      <c r="D61" s="11"/>
      <c r="E61" s="11"/>
      <c r="F61" s="20"/>
      <c r="G61" s="11"/>
      <c r="H61" s="20"/>
    </row>
    <row r="62" spans="1:8" ht="18.75" x14ac:dyDescent="0.3">
      <c r="A62" s="11"/>
      <c r="B62" s="11"/>
      <c r="C62" s="11"/>
      <c r="D62" s="14" t="s">
        <v>40</v>
      </c>
      <c r="E62" s="11"/>
      <c r="F62" s="20"/>
      <c r="G62" s="11"/>
      <c r="H62" s="20"/>
    </row>
    <row r="63" spans="1:8" x14ac:dyDescent="0.25">
      <c r="A63" s="11"/>
      <c r="B63" s="11"/>
      <c r="C63" s="11"/>
      <c r="D63" s="11"/>
      <c r="E63" s="11"/>
      <c r="F63" s="20"/>
      <c r="G63" s="11"/>
      <c r="H63" s="20"/>
    </row>
    <row r="64" spans="1:8" x14ac:dyDescent="0.25">
      <c r="A64" s="34" t="s">
        <v>0</v>
      </c>
      <c r="B64" s="34" t="s">
        <v>1</v>
      </c>
      <c r="C64" s="34" t="s">
        <v>2</v>
      </c>
      <c r="D64" s="34" t="s">
        <v>19</v>
      </c>
      <c r="E64" s="34" t="s">
        <v>16</v>
      </c>
      <c r="F64" s="35" t="s">
        <v>17</v>
      </c>
      <c r="G64" s="34" t="s">
        <v>14</v>
      </c>
      <c r="H64" s="35" t="s">
        <v>18</v>
      </c>
    </row>
    <row r="65" spans="1:8" s="39" customFormat="1" x14ac:dyDescent="0.25">
      <c r="A65" s="38">
        <v>1</v>
      </c>
      <c r="B65" s="38" t="s">
        <v>27</v>
      </c>
      <c r="C65" s="33" t="s">
        <v>28</v>
      </c>
      <c r="D65" s="36">
        <f>SUM('Dale Cauthen'!K10)</f>
        <v>21</v>
      </c>
      <c r="E65" s="36">
        <f>SUM('Dale Cauthen'!L10)</f>
        <v>3898</v>
      </c>
      <c r="F65" s="35">
        <f>SUM('Dale Cauthen'!M10)</f>
        <v>185.61904761904762</v>
      </c>
      <c r="G65" s="36">
        <f>SUM('Dale Cauthen'!N10)</f>
        <v>36</v>
      </c>
      <c r="H65" s="35">
        <f>SUM('Dale Cauthen'!O10)</f>
        <v>221.61904761904762</v>
      </c>
    </row>
    <row r="66" spans="1:8" s="39" customFormat="1" x14ac:dyDescent="0.25">
      <c r="A66" s="47"/>
      <c r="B66" s="47"/>
      <c r="C66" s="48"/>
      <c r="D66" s="49"/>
      <c r="E66" s="49"/>
      <c r="F66" s="50"/>
      <c r="G66" s="49"/>
      <c r="H66" s="50"/>
    </row>
    <row r="67" spans="1:8" x14ac:dyDescent="0.25">
      <c r="A67" s="34">
        <v>2</v>
      </c>
      <c r="B67" s="34" t="s">
        <v>27</v>
      </c>
      <c r="C67" s="46" t="s">
        <v>57</v>
      </c>
      <c r="D67" s="36">
        <f>SUM('Chuck Miller'!K6)</f>
        <v>12</v>
      </c>
      <c r="E67" s="36">
        <f>SUM('Chuck Miller'!L6)</f>
        <v>2266</v>
      </c>
      <c r="F67" s="35">
        <f>SUM('Chuck Miller'!M6)</f>
        <v>188.83333333333334</v>
      </c>
      <c r="G67" s="36">
        <f>SUM('Chuck Miller'!N6)</f>
        <v>24</v>
      </c>
      <c r="H67" s="35">
        <f>SUM('Chuck Miller'!O6)</f>
        <v>212.83333333333334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6:C7 C36:C40 C43" name="Range1"/>
    <protectedRange algorithmName="SHA-512" hashValue="ON39YdpmFHfN9f47KpiRvqrKx0V9+erV1CNkpWzYhW/Qyc6aT8rEyCrvauWSYGZK2ia3o7vd3akF07acHAFpOA==" saltValue="yVW9XmDwTqEnmpSGai0KYg==" spinCount="100000" sqref="C32:C33 C54:C57 C10:C25 C41" name="Range1_2"/>
    <protectedRange algorithmName="SHA-512" hashValue="ON39YdpmFHfN9f47KpiRvqrKx0V9+erV1CNkpWzYhW/Qyc6aT8rEyCrvauWSYGZK2ia3o7vd3akF07acHAFpOA==" saltValue="yVW9XmDwTqEnmpSGai0KYg==" spinCount="100000" sqref="C8 C34:C35 C50" name="Range1_4"/>
    <protectedRange algorithmName="SHA-512" hashValue="ON39YdpmFHfN9f47KpiRvqrKx0V9+erV1CNkpWzYhW/Qyc6aT8rEyCrvauWSYGZK2ia3o7vd3akF07acHAFpOA==" saltValue="yVW9XmDwTqEnmpSGai0KYg==" spinCount="100000" sqref="C51:C52" name="Range1_8_1_1_1"/>
    <protectedRange algorithmName="SHA-512" hashValue="ON39YdpmFHfN9f47KpiRvqrKx0V9+erV1CNkpWzYhW/Qyc6aT8rEyCrvauWSYGZK2ia3o7vd3akF07acHAFpOA==" saltValue="yVW9XmDwTqEnmpSGai0KYg==" spinCount="100000" sqref="C9 C53" name="Range1_7_1"/>
  </protectedRanges>
  <sortState xmlns:xlrd2="http://schemas.microsoft.com/office/spreadsheetml/2017/richdata2" ref="C35:H43">
    <sortCondition descending="1" ref="H34:H43"/>
  </sortState>
  <hyperlinks>
    <hyperlink ref="C65" location="'Dale Cauthen'!A1" display="Dale Cauthen" xr:uid="{4E955F95-E421-40AB-9ED8-5B0A74BF8EC5}"/>
    <hyperlink ref="C32" location="'Cody Dockery'!A1" display="Cody Dockery" xr:uid="{2707A239-0FDB-4EE1-911B-C06568550C17}"/>
    <hyperlink ref="C51" location="'Tom Tignor'!A1" display="Tom Tignor" xr:uid="{3F96EB16-9522-42B0-8CBD-E530BFBF8F9A}"/>
    <hyperlink ref="C13" location="'Stanley Canter'!A1" display="Stanley Canter" xr:uid="{999BF318-2C0C-47EF-8C3E-79EFF19EA5B6}"/>
    <hyperlink ref="C38" location="'Bill Cordle'!A1" display="Bill Cordle" xr:uid="{AF24395E-D830-491B-9F0C-36949ECCA197}"/>
    <hyperlink ref="C10" location="'Claude Pennington'!A1" display="Claude Pennington" xr:uid="{57B86777-F216-4936-A3AE-958AAF6E31B8}"/>
    <hyperlink ref="C7" location="'Jay Boyd'!A1" display="Jay Boyd" xr:uid="{5F1073F2-B24B-4CC3-BC5E-54446D4C9864}"/>
    <hyperlink ref="C8" location="'David Jennings'!A1" display="David Jennings" xr:uid="{6E30B82F-CDDC-4A88-9DB9-45A4C45D7E31}"/>
    <hyperlink ref="C20" location="'Jeff Kite'!A1" display="Jeff Kite" xr:uid="{779A9D4C-9E4A-4C6A-87E5-82B4B0B6A918}"/>
    <hyperlink ref="C14" location="'Steve Pennington'!A1" display="Steve Pennington" xr:uid="{A1F9EF68-EDA9-4FAB-990A-1924A2F7D32B}"/>
    <hyperlink ref="C6" location="'Chuck Morrell'!A1" display="Chuck Morrell" xr:uid="{324E6B3A-B7E5-4809-B45A-BB6CDF1E1408}"/>
    <hyperlink ref="C18" location="'Don Kowalsky'!A1" display="Don Kowalsky" xr:uid="{38565718-ABDE-4060-9396-7FDAE6AB1EA6}"/>
    <hyperlink ref="C15" location="'Bill Dooley'!A1" display="Bill Dooley" xr:uid="{6FE252E5-A60C-46D9-AD8C-44216B31AEFD}"/>
    <hyperlink ref="C11" location="'Matthew Tignor'!A1" display="Matthew Tignor" xr:uid="{3D58A4CC-6783-46CF-9807-0613D48C3917}"/>
    <hyperlink ref="C50" location="'Stanley Canter'!A1" display="Stanley Canter" xr:uid="{B328C60C-4A2C-4D75-A8F4-FB3B75CB99F6}"/>
    <hyperlink ref="C54" location="'Matthew Tignor'!A1" display="Matthew Tignor" xr:uid="{55DEC3A9-34FE-42B7-91ED-6D278B54E5C6}"/>
    <hyperlink ref="C19" location="'Dennis Huffman'!A1" display="Dennis Huffman" xr:uid="{202114B2-9CAE-4A19-927A-436790A429F2}"/>
    <hyperlink ref="C9" location="'Danny Sissom'!A1" display="Danny Sissom" xr:uid="{C60927B6-9849-476F-B059-305004571571}"/>
    <hyperlink ref="C53" location="'Charles Miller'!A1" display="Charles Miller" xr:uid="{83E937DD-AF8A-409C-A8A4-51B459B3840A}"/>
    <hyperlink ref="C56" location="'Cody Dockery'!A1" display="Cody Dockery" xr:uid="{9B90EEC4-C261-4E32-BC12-85B9A973F444}"/>
    <hyperlink ref="C67" location="'Chuck Miller'!A1" display="Chuck Miller" xr:uid="{3235635A-7D54-404E-8B4E-FE8D9E2216B9}"/>
    <hyperlink ref="C17" location="'Bill Smith'!A1" display="Bill Smith" xr:uid="{E08C3D7E-9916-4240-AAAF-D45CFD10D5F1}"/>
    <hyperlink ref="C23" location="'Cecil Combs'!A1" display="Cecil Combs" xr:uid="{69AA9637-D85E-4AE7-A7FE-4C6C03F1B4BD}"/>
    <hyperlink ref="C16" location="'Roger Foshee'!A1" display="Roger Foshee" xr:uid="{EE918C2E-0830-4343-A073-2185D59DA945}"/>
    <hyperlink ref="C34" location="'Arthur Cole'!A1" display="Arthur Cole" xr:uid="{1375EC22-824F-4D56-A54A-38238AC96E1A}"/>
    <hyperlink ref="C35" location="'David Jennings'!A1" display="David Jennings" xr:uid="{B3F5C423-9D49-4739-AF55-DAF56DDF1A26}"/>
    <hyperlink ref="C55" location="'Jeff Kite'!A1" display="Jeff Kite" xr:uid="{6CB4B87D-C40B-4E92-9CCA-005827383ABB}"/>
    <hyperlink ref="C25" location="'Cody Dockery'!A1" display="Cody Dockery" xr:uid="{AF3EC29E-BB7F-4849-A1F8-64714E1CA943}"/>
    <hyperlink ref="C24" location="'Gary Gallion'!A1" display="Gary Gallion" xr:uid="{D3BD06D6-38F3-414C-8C4B-D8B4A52A7F74}"/>
    <hyperlink ref="C22" location="'Judy Gallion'!A1" display="Judy Gallion" xr:uid="{D1773881-EE0F-4F6F-A8AA-5A070CD5DB47}"/>
    <hyperlink ref="C36" location="'Dale Taft'!A1" display="Dale Taft" xr:uid="{2D846F00-6F83-4E08-863A-EA33DC62C783}"/>
    <hyperlink ref="C39" location="'Shawn Hudson'!A1" display="Shawn Hudson" xr:uid="{EA5F6351-D5E6-4053-BEA8-520A000BB063}"/>
    <hyperlink ref="C40" location="'Jason Rasnake'!A1" display="Jason Rasnake" xr:uid="{AF2E22DA-27BF-438B-B6D4-583F594B6AE1}"/>
    <hyperlink ref="C43" location="'Steve Larcon'!A1" display="Steve Larcon" xr:uid="{92C58D96-1A67-4A7A-AC1B-47BB19C5194A}"/>
    <hyperlink ref="C41" location="'Matthew Tignor'!A1" display="Matthew Tignor" xr:uid="{3091A279-A457-44E7-AA00-FD3BBCF76D20}"/>
    <hyperlink ref="C42" location="'Dale Cauthen'!A1" display="Dale Cauthen" xr:uid="{A39310C8-3D67-44C2-B1B8-B203D77FFEDE}"/>
    <hyperlink ref="C37" location="'Jim Parnell'!A1" display="Jim Parnell" xr:uid="{185C8D71-AF07-4E03-99E8-1B6AF3FE34BF}"/>
    <hyperlink ref="C58" location="'Dale Cauthen'!A1" display="Dale Cauthen" xr:uid="{622AF2FC-F1C5-4AC8-9FD6-1A8BDEB30DE2}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244E-DC83-4F41-B279-D2C62917F58F}">
  <sheetPr codeName="Sheet1"/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35</v>
      </c>
      <c r="C2" s="17">
        <v>44950</v>
      </c>
      <c r="D2" s="18" t="s">
        <v>31</v>
      </c>
      <c r="E2" s="19">
        <v>190</v>
      </c>
      <c r="F2" s="19">
        <v>191</v>
      </c>
      <c r="G2" s="19">
        <v>192</v>
      </c>
      <c r="H2" s="19"/>
      <c r="I2" s="19"/>
      <c r="J2" s="19"/>
      <c r="K2" s="23">
        <v>3</v>
      </c>
      <c r="L2" s="23">
        <v>573</v>
      </c>
      <c r="M2" s="24">
        <v>191</v>
      </c>
      <c r="N2" s="25">
        <v>6</v>
      </c>
      <c r="O2" s="26">
        <v>197</v>
      </c>
    </row>
    <row r="3" spans="1:17" x14ac:dyDescent="0.25">
      <c r="A3" s="15" t="s">
        <v>26</v>
      </c>
      <c r="B3" s="16" t="s">
        <v>35</v>
      </c>
      <c r="C3" s="17">
        <v>44964</v>
      </c>
      <c r="D3" s="18" t="s">
        <v>31</v>
      </c>
      <c r="E3" s="19">
        <v>190</v>
      </c>
      <c r="F3" s="19">
        <v>187</v>
      </c>
      <c r="G3" s="19">
        <v>192</v>
      </c>
      <c r="H3" s="19"/>
      <c r="I3" s="19"/>
      <c r="J3" s="19"/>
      <c r="K3" s="23">
        <v>3</v>
      </c>
      <c r="L3" s="23">
        <v>569</v>
      </c>
      <c r="M3" s="24">
        <v>189.66666666666666</v>
      </c>
      <c r="N3" s="25">
        <v>4</v>
      </c>
      <c r="O3" s="26">
        <v>193.66666666666666</v>
      </c>
    </row>
    <row r="5" spans="1:17" x14ac:dyDescent="0.25">
      <c r="K5" s="8">
        <f>SUM(K2:K4)</f>
        <v>6</v>
      </c>
      <c r="L5" s="8">
        <f>SUM(L2:L4)</f>
        <v>1142</v>
      </c>
      <c r="M5" s="7">
        <f>SUM(L5/K5)</f>
        <v>190.33333333333334</v>
      </c>
      <c r="N5" s="8">
        <f>SUM(N2:N4)</f>
        <v>10</v>
      </c>
      <c r="O5" s="13">
        <f>SUM(M5+N5)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7"/>
    <protectedRange algorithmName="SHA-512" hashValue="ON39YdpmFHfN9f47KpiRvqrKx0V9+erV1CNkpWzYhW/Qyc6aT8rEyCrvauWSYGZK2ia3o7vd3akF07acHAFpOA==" saltValue="yVW9XmDwTqEnmpSGai0KYg==" spinCount="100000" sqref="D3" name="Range1_1_8"/>
  </protectedRanges>
  <hyperlinks>
    <hyperlink ref="Q1" location="'Virginia Indoor  2023'!A1" display="Back to Ranking" xr:uid="{628ED875-697F-4688-B691-D086F1A0A9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0FE19E-4AF6-452F-BC28-26EFD3C6CA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2A595-9133-4E42-A606-6F2E1C25B179}">
  <sheetPr codeName="Sheet2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51</v>
      </c>
      <c r="C2" s="17">
        <v>44954</v>
      </c>
      <c r="D2" s="18" t="s">
        <v>49</v>
      </c>
      <c r="E2" s="19">
        <v>195</v>
      </c>
      <c r="F2" s="19">
        <v>200</v>
      </c>
      <c r="G2" s="19">
        <v>198</v>
      </c>
      <c r="H2" s="19">
        <v>200</v>
      </c>
      <c r="I2" s="19">
        <v>196</v>
      </c>
      <c r="J2" s="19"/>
      <c r="K2" s="23">
        <v>5</v>
      </c>
      <c r="L2" s="23">
        <v>989</v>
      </c>
      <c r="M2" s="24">
        <v>197.8</v>
      </c>
      <c r="N2" s="25">
        <v>2</v>
      </c>
      <c r="O2" s="26">
        <v>199.8</v>
      </c>
    </row>
    <row r="3" spans="1:17" x14ac:dyDescent="0.25">
      <c r="A3" s="15" t="s">
        <v>24</v>
      </c>
      <c r="B3" s="16" t="s">
        <v>51</v>
      </c>
      <c r="C3" s="17">
        <v>45045</v>
      </c>
      <c r="D3" s="18" t="s">
        <v>31</v>
      </c>
      <c r="E3" s="19">
        <v>198</v>
      </c>
      <c r="F3" s="19">
        <v>198</v>
      </c>
      <c r="G3" s="19">
        <v>199</v>
      </c>
      <c r="H3" s="19">
        <v>198</v>
      </c>
      <c r="I3" s="19">
        <v>198</v>
      </c>
      <c r="J3" s="19">
        <v>200.001</v>
      </c>
      <c r="K3" s="23">
        <v>6</v>
      </c>
      <c r="L3" s="23">
        <v>1191.001</v>
      </c>
      <c r="M3" s="24">
        <v>198.50016666666667</v>
      </c>
      <c r="N3" s="25">
        <v>12</v>
      </c>
      <c r="O3" s="26">
        <v>210.50016666666667</v>
      </c>
    </row>
    <row r="5" spans="1:17" x14ac:dyDescent="0.25">
      <c r="K5" s="8">
        <f>SUM(K2:K4)</f>
        <v>11</v>
      </c>
      <c r="L5" s="8">
        <f>SUM(L2:L4)</f>
        <v>2180.0010000000002</v>
      </c>
      <c r="M5" s="7">
        <f>SUM(L5/K5)</f>
        <v>198.1819090909091</v>
      </c>
      <c r="N5" s="8">
        <f>SUM(N2:N4)</f>
        <v>14</v>
      </c>
      <c r="O5" s="13">
        <f>SUM(M5+N5)</f>
        <v>212.1819090909091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3"/>
    <protectedRange algorithmName="SHA-512" hashValue="ON39YdpmFHfN9f47KpiRvqrKx0V9+erV1CNkpWzYhW/Qyc6aT8rEyCrvauWSYGZK2ia3o7vd3akF07acHAFpOA==" saltValue="yVW9XmDwTqEnmpSGai0KYg==" spinCount="100000" sqref="D2" name="Range1_1_1_1_2"/>
    <protectedRange algorithmName="SHA-512" hashValue="ON39YdpmFHfN9f47KpiRvqrKx0V9+erV1CNkpWzYhW/Qyc6aT8rEyCrvauWSYGZK2ia3o7vd3akF07acHAFpOA==" saltValue="yVW9XmDwTqEnmpSGai0KYg==" spinCount="100000" sqref="E2:J2" name="Range1_3_1_1_2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E2">
    <cfRule type="top10" dxfId="145" priority="13" rank="1"/>
  </conditionalFormatting>
  <conditionalFormatting sqref="E3">
    <cfRule type="top10" dxfId="144" priority="1" rank="1"/>
  </conditionalFormatting>
  <conditionalFormatting sqref="E2:J2">
    <cfRule type="cellIs" dxfId="143" priority="8" operator="greaterThanOrEqual">
      <formula>200</formula>
    </cfRule>
  </conditionalFormatting>
  <conditionalFormatting sqref="F2">
    <cfRule type="top10" dxfId="142" priority="7" rank="1"/>
  </conditionalFormatting>
  <conditionalFormatting sqref="F3">
    <cfRule type="top10" dxfId="141" priority="2" rank="1"/>
  </conditionalFormatting>
  <conditionalFormatting sqref="G2">
    <cfRule type="top10" dxfId="140" priority="12" rank="1"/>
  </conditionalFormatting>
  <conditionalFormatting sqref="G3">
    <cfRule type="top10" dxfId="139" priority="3" rank="1"/>
  </conditionalFormatting>
  <conditionalFormatting sqref="H2">
    <cfRule type="top10" dxfId="138" priority="11" rank="1"/>
  </conditionalFormatting>
  <conditionalFormatting sqref="H3">
    <cfRule type="top10" dxfId="137" priority="4" rank="1"/>
  </conditionalFormatting>
  <conditionalFormatting sqref="I2">
    <cfRule type="top10" dxfId="136" priority="10" rank="1"/>
  </conditionalFormatting>
  <conditionalFormatting sqref="I3">
    <cfRule type="top10" dxfId="135" priority="5" rank="1"/>
  </conditionalFormatting>
  <conditionalFormatting sqref="J2">
    <cfRule type="top10" dxfId="134" priority="9" rank="1"/>
  </conditionalFormatting>
  <conditionalFormatting sqref="J3">
    <cfRule type="top10" dxfId="133" priority="6" rank="1"/>
  </conditionalFormatting>
  <hyperlinks>
    <hyperlink ref="Q1" location="'Virginia Indoor  2023'!A1" display="Back to Ranking" xr:uid="{28345A51-102E-43C2-8BFA-85114E3A16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B2A7FC-F8C9-439A-AE1C-12FB3D140C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960E-482F-406A-A76D-14EFE59F279C}">
  <sheetPr codeName="Sheet3"/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59</v>
      </c>
      <c r="C2" s="17">
        <v>45045</v>
      </c>
      <c r="D2" s="18" t="s">
        <v>31</v>
      </c>
      <c r="E2" s="19">
        <v>196</v>
      </c>
      <c r="F2" s="19">
        <v>198.001</v>
      </c>
      <c r="G2" s="19">
        <v>199.001</v>
      </c>
      <c r="H2" s="19">
        <v>198</v>
      </c>
      <c r="I2" s="19">
        <v>199.001</v>
      </c>
      <c r="J2" s="19">
        <v>197.001</v>
      </c>
      <c r="K2" s="23">
        <v>6</v>
      </c>
      <c r="L2" s="23">
        <v>1187.0039999999999</v>
      </c>
      <c r="M2" s="24">
        <v>197.83399999999997</v>
      </c>
      <c r="N2" s="25">
        <v>10</v>
      </c>
      <c r="O2" s="26">
        <v>207.83399999999997</v>
      </c>
    </row>
    <row r="4" spans="1:17" x14ac:dyDescent="0.25">
      <c r="K4" s="8">
        <f>SUM(K2:K3)</f>
        <v>6</v>
      </c>
      <c r="L4" s="8">
        <f>SUM(L2:L3)</f>
        <v>1187.0039999999999</v>
      </c>
      <c r="M4" s="7">
        <f>SUM(L4/K4)</f>
        <v>197.83399999999997</v>
      </c>
      <c r="N4" s="8">
        <f>SUM(N2:N3)</f>
        <v>10</v>
      </c>
      <c r="O4" s="13">
        <f>SUM(M4+N4)</f>
        <v>207.83399999999997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0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132" priority="1" rank="1"/>
  </conditionalFormatting>
  <conditionalFormatting sqref="F2">
    <cfRule type="top10" dxfId="131" priority="2" rank="1"/>
  </conditionalFormatting>
  <conditionalFormatting sqref="G2">
    <cfRule type="top10" dxfId="130" priority="3" rank="1"/>
  </conditionalFormatting>
  <conditionalFormatting sqref="H2">
    <cfRule type="top10" dxfId="129" priority="4" rank="1"/>
  </conditionalFormatting>
  <conditionalFormatting sqref="I2">
    <cfRule type="top10" dxfId="128" priority="5" rank="1"/>
  </conditionalFormatting>
  <conditionalFormatting sqref="J2">
    <cfRule type="top10" dxfId="127" priority="6" rank="1"/>
  </conditionalFormatting>
  <hyperlinks>
    <hyperlink ref="Q1" location="'Virginia Indoor  2023'!A1" display="Back to Ranking" xr:uid="{2AFAD0BA-6473-4A36-9F3A-2FC2017A33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863D9A-AAA1-4BB0-92EA-3627FFC9B4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F42ED-5515-4AAC-8AC8-993087207E91}">
  <sheetPr codeName="Sheet4"/>
  <dimension ref="A1:Q15"/>
  <sheetViews>
    <sheetView workbookViewId="0">
      <selection activeCell="F21" sqref="F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44</v>
      </c>
      <c r="C2" s="17">
        <v>44936</v>
      </c>
      <c r="D2" s="18" t="s">
        <v>31</v>
      </c>
      <c r="E2" s="19">
        <v>195</v>
      </c>
      <c r="F2" s="19">
        <v>197</v>
      </c>
      <c r="G2" s="19">
        <v>197</v>
      </c>
      <c r="H2" s="19"/>
      <c r="I2" s="19"/>
      <c r="J2" s="19"/>
      <c r="K2" s="23">
        <v>3</v>
      </c>
      <c r="L2" s="23">
        <v>589</v>
      </c>
      <c r="M2" s="24">
        <v>196.33333333333334</v>
      </c>
      <c r="N2" s="25">
        <v>2</v>
      </c>
      <c r="O2" s="26">
        <v>198.33333333333334</v>
      </c>
    </row>
    <row r="3" spans="1:17" x14ac:dyDescent="0.25">
      <c r="A3" s="15" t="s">
        <v>24</v>
      </c>
      <c r="B3" s="16" t="s">
        <v>44</v>
      </c>
      <c r="C3" s="17">
        <v>44978</v>
      </c>
      <c r="D3" s="18" t="s">
        <v>31</v>
      </c>
      <c r="E3" s="19">
        <v>196.01</v>
      </c>
      <c r="F3" s="19">
        <v>195</v>
      </c>
      <c r="G3" s="19">
        <v>195.01</v>
      </c>
      <c r="H3" s="19"/>
      <c r="I3" s="19"/>
      <c r="J3" s="19"/>
      <c r="K3" s="23">
        <v>3</v>
      </c>
      <c r="L3" s="23">
        <v>586.02</v>
      </c>
      <c r="M3" s="24">
        <v>195.34</v>
      </c>
      <c r="N3" s="25">
        <v>2</v>
      </c>
      <c r="O3" s="26">
        <v>197.34</v>
      </c>
    </row>
    <row r="4" spans="1:17" x14ac:dyDescent="0.25">
      <c r="A4" s="15" t="s">
        <v>24</v>
      </c>
      <c r="B4" s="16" t="s">
        <v>44</v>
      </c>
      <c r="C4" s="17">
        <v>45006</v>
      </c>
      <c r="D4" s="18" t="s">
        <v>31</v>
      </c>
      <c r="E4" s="19">
        <v>197.001</v>
      </c>
      <c r="F4" s="19">
        <v>194</v>
      </c>
      <c r="G4" s="19">
        <v>195</v>
      </c>
      <c r="H4" s="19"/>
      <c r="I4" s="19"/>
      <c r="J4" s="19"/>
      <c r="K4" s="23">
        <v>3</v>
      </c>
      <c r="L4" s="23">
        <v>586.00099999999998</v>
      </c>
      <c r="M4" s="24">
        <v>195.33366666666666</v>
      </c>
      <c r="N4" s="25">
        <v>2</v>
      </c>
      <c r="O4" s="26">
        <v>197.33366666666666</v>
      </c>
    </row>
    <row r="6" spans="1:17" x14ac:dyDescent="0.25">
      <c r="K6" s="8">
        <f>SUM(K2:K5)</f>
        <v>9</v>
      </c>
      <c r="L6" s="8">
        <f>SUM(L2:L5)</f>
        <v>1761.021</v>
      </c>
      <c r="M6" s="7">
        <f>SUM(L6/K6)</f>
        <v>195.66899999999998</v>
      </c>
      <c r="N6" s="8">
        <f>SUM(N2:N5)</f>
        <v>6</v>
      </c>
      <c r="O6" s="13">
        <f>SUM(M6+N6)</f>
        <v>201.66899999999998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20</v>
      </c>
      <c r="B13" s="16" t="s">
        <v>44</v>
      </c>
      <c r="C13" s="17">
        <v>44950</v>
      </c>
      <c r="D13" s="18" t="s">
        <v>31</v>
      </c>
      <c r="E13" s="19">
        <v>188</v>
      </c>
      <c r="F13" s="19">
        <v>191</v>
      </c>
      <c r="G13" s="19">
        <v>184</v>
      </c>
      <c r="H13" s="19"/>
      <c r="I13" s="19"/>
      <c r="J13" s="19"/>
      <c r="K13" s="23">
        <v>3</v>
      </c>
      <c r="L13" s="23">
        <v>563</v>
      </c>
      <c r="M13" s="24">
        <v>187.66666666666666</v>
      </c>
      <c r="N13" s="25">
        <v>6</v>
      </c>
      <c r="O13" s="26">
        <v>193.66666666666666</v>
      </c>
    </row>
    <row r="15" spans="1:17" x14ac:dyDescent="0.25">
      <c r="K15" s="8">
        <f>SUM(K13:K14)</f>
        <v>3</v>
      </c>
      <c r="L15" s="8">
        <f>SUM(L13:L14)</f>
        <v>563</v>
      </c>
      <c r="M15" s="7">
        <f>SUM(L15/K15)</f>
        <v>187.66666666666666</v>
      </c>
      <c r="N15" s="8">
        <f>SUM(N13:N14)</f>
        <v>6</v>
      </c>
      <c r="O15" s="13">
        <f>SUM(M15+N15)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13:J13 B13:C13" name="Range1_12"/>
    <protectedRange algorithmName="SHA-512" hashValue="ON39YdpmFHfN9f47KpiRvqrKx0V9+erV1CNkpWzYhW/Qyc6aT8rEyCrvauWSYGZK2ia3o7vd3akF07acHAFpOA==" saltValue="yVW9XmDwTqEnmpSGai0KYg==" spinCount="100000" sqref="D13" name="Range1_1_5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E4:J4 B4:C4" name="Range1_12_1"/>
    <protectedRange algorithmName="SHA-512" hashValue="ON39YdpmFHfN9f47KpiRvqrKx0V9+erV1CNkpWzYhW/Qyc6aT8rEyCrvauWSYGZK2ia3o7vd3akF07acHAFpOA==" saltValue="yVW9XmDwTqEnmpSGai0KYg==" spinCount="100000" sqref="D4" name="Range1_1_5_1"/>
  </protectedRanges>
  <conditionalFormatting sqref="E2">
    <cfRule type="top10" dxfId="126" priority="28" rank="1"/>
  </conditionalFormatting>
  <conditionalFormatting sqref="E4">
    <cfRule type="top10" dxfId="125" priority="6" rank="1"/>
  </conditionalFormatting>
  <conditionalFormatting sqref="E13">
    <cfRule type="top10" dxfId="124" priority="16" rank="1"/>
  </conditionalFormatting>
  <conditionalFormatting sqref="E3:G3">
    <cfRule type="top10" dxfId="123" priority="7" rank="1"/>
  </conditionalFormatting>
  <conditionalFormatting sqref="F2">
    <cfRule type="top10" dxfId="122" priority="27" rank="1"/>
  </conditionalFormatting>
  <conditionalFormatting sqref="F4">
    <cfRule type="top10" dxfId="121" priority="5" rank="1"/>
  </conditionalFormatting>
  <conditionalFormatting sqref="F13">
    <cfRule type="top10" dxfId="120" priority="15" rank="1"/>
  </conditionalFormatting>
  <conditionalFormatting sqref="G2">
    <cfRule type="top10" dxfId="119" priority="26" rank="1"/>
  </conditionalFormatting>
  <conditionalFormatting sqref="G4">
    <cfRule type="top10" dxfId="118" priority="4" rank="1"/>
  </conditionalFormatting>
  <conditionalFormatting sqref="G13">
    <cfRule type="top10" dxfId="117" priority="14" rank="1"/>
  </conditionalFormatting>
  <conditionalFormatting sqref="H2">
    <cfRule type="top10" dxfId="116" priority="25" rank="1"/>
  </conditionalFormatting>
  <conditionalFormatting sqref="H4">
    <cfRule type="top10" dxfId="115" priority="3" rank="1"/>
  </conditionalFormatting>
  <conditionalFormatting sqref="H13">
    <cfRule type="top10" dxfId="114" priority="13" rank="1"/>
  </conditionalFormatting>
  <conditionalFormatting sqref="H3:J3">
    <cfRule type="top10" dxfId="113" priority="10" rank="1"/>
  </conditionalFormatting>
  <conditionalFormatting sqref="I2">
    <cfRule type="top10" dxfId="112" priority="23" rank="1"/>
  </conditionalFormatting>
  <conditionalFormatting sqref="I3">
    <cfRule type="top10" dxfId="111" priority="8" rank="1"/>
  </conditionalFormatting>
  <conditionalFormatting sqref="I4">
    <cfRule type="top10" dxfId="110" priority="2" rank="1"/>
  </conditionalFormatting>
  <conditionalFormatting sqref="I13">
    <cfRule type="top10" dxfId="109" priority="12" rank="1"/>
  </conditionalFormatting>
  <conditionalFormatting sqref="J2">
    <cfRule type="top10" dxfId="108" priority="24" rank="1"/>
  </conditionalFormatting>
  <conditionalFormatting sqref="J3">
    <cfRule type="top10" dxfId="107" priority="9" rank="1"/>
  </conditionalFormatting>
  <conditionalFormatting sqref="J4">
    <cfRule type="top10" dxfId="106" priority="1" rank="1"/>
  </conditionalFormatting>
  <conditionalFormatting sqref="J13">
    <cfRule type="top10" dxfId="105" priority="11" rank="1"/>
  </conditionalFormatting>
  <hyperlinks>
    <hyperlink ref="Q1" location="'Virginia Indoor  2023'!A1" display="Back to Ranking" xr:uid="{F846FE94-E2F3-4DA1-BF69-1DA7D38B40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D31DDF-4905-432C-8F60-387E4AAF162D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4F17-84CB-4183-9D62-C3F11D495AB7}">
  <sheetPr codeName="Sheet5"/>
  <dimension ref="A1:Q7"/>
  <sheetViews>
    <sheetView workbookViewId="0">
      <selection activeCell="A4" sqref="A4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55</v>
      </c>
      <c r="C2" s="17">
        <v>44978</v>
      </c>
      <c r="D2" s="18" t="s">
        <v>31</v>
      </c>
      <c r="E2" s="19">
        <v>194</v>
      </c>
      <c r="F2" s="19">
        <v>197</v>
      </c>
      <c r="G2" s="19">
        <v>197</v>
      </c>
      <c r="H2" s="19"/>
      <c r="I2" s="19"/>
      <c r="J2" s="19"/>
      <c r="K2" s="23">
        <v>3</v>
      </c>
      <c r="L2" s="23">
        <v>588</v>
      </c>
      <c r="M2" s="24">
        <v>196</v>
      </c>
      <c r="N2" s="25">
        <v>5</v>
      </c>
      <c r="O2" s="26">
        <v>201</v>
      </c>
    </row>
    <row r="3" spans="1:17" x14ac:dyDescent="0.25">
      <c r="A3" s="15" t="s">
        <v>56</v>
      </c>
      <c r="B3" s="16" t="s">
        <v>55</v>
      </c>
      <c r="C3" s="17">
        <v>44982</v>
      </c>
      <c r="D3" s="45" t="s">
        <v>49</v>
      </c>
      <c r="E3" s="19">
        <v>194</v>
      </c>
      <c r="F3" s="19">
        <v>196</v>
      </c>
      <c r="G3" s="19">
        <v>196.001</v>
      </c>
      <c r="H3" s="19">
        <v>193</v>
      </c>
      <c r="I3" s="19">
        <v>196</v>
      </c>
      <c r="J3" s="19">
        <v>197</v>
      </c>
      <c r="K3" s="23">
        <v>6</v>
      </c>
      <c r="L3" s="23">
        <v>1172.001</v>
      </c>
      <c r="M3" s="24">
        <v>195.33349999999999</v>
      </c>
      <c r="N3" s="25">
        <v>16</v>
      </c>
      <c r="O3" s="26">
        <v>211.33349999999999</v>
      </c>
    </row>
    <row r="4" spans="1:17" x14ac:dyDescent="0.25">
      <c r="A4" s="51" t="s">
        <v>20</v>
      </c>
      <c r="B4" s="16" t="s">
        <v>55</v>
      </c>
      <c r="C4" s="17">
        <v>45006</v>
      </c>
      <c r="D4" s="18" t="s">
        <v>31</v>
      </c>
      <c r="E4" s="19">
        <v>194</v>
      </c>
      <c r="F4" s="52">
        <v>194</v>
      </c>
      <c r="G4" s="52">
        <v>193</v>
      </c>
      <c r="H4" s="52"/>
      <c r="I4" s="52"/>
      <c r="J4" s="52"/>
      <c r="K4" s="23">
        <v>3</v>
      </c>
      <c r="L4" s="23">
        <v>581</v>
      </c>
      <c r="M4" s="24">
        <v>193.66666666666666</v>
      </c>
      <c r="N4" s="25">
        <v>4</v>
      </c>
      <c r="O4" s="26">
        <v>197.66666666666666</v>
      </c>
    </row>
    <row r="5" spans="1:17" x14ac:dyDescent="0.25">
      <c r="A5" s="51" t="s">
        <v>20</v>
      </c>
      <c r="B5" s="16" t="s">
        <v>55</v>
      </c>
      <c r="C5" s="17">
        <v>45020</v>
      </c>
      <c r="D5" s="18" t="s">
        <v>31</v>
      </c>
      <c r="E5" s="19">
        <v>198</v>
      </c>
      <c r="F5" s="53">
        <v>193</v>
      </c>
      <c r="G5" s="52">
        <v>195</v>
      </c>
      <c r="H5" s="52"/>
      <c r="I5" s="52"/>
      <c r="J5" s="52"/>
      <c r="K5" s="23">
        <v>3</v>
      </c>
      <c r="L5" s="23">
        <v>586</v>
      </c>
      <c r="M5" s="24">
        <v>195.33333333333334</v>
      </c>
      <c r="N5" s="25">
        <v>4</v>
      </c>
      <c r="O5" s="26">
        <v>199.33333333333334</v>
      </c>
    </row>
    <row r="7" spans="1:17" x14ac:dyDescent="0.25">
      <c r="K7" s="8">
        <f>SUM(K2:K6)</f>
        <v>15</v>
      </c>
      <c r="L7" s="8">
        <f>SUM(L2:L6)</f>
        <v>2927.0010000000002</v>
      </c>
      <c r="M7" s="7">
        <f>SUM(L7/K7)</f>
        <v>195.13340000000002</v>
      </c>
      <c r="N7" s="8">
        <f>SUM(N2:N6)</f>
        <v>29</v>
      </c>
      <c r="O7" s="13">
        <f>SUM(M7+N7)</f>
        <v>224.13340000000002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 G2:J2" name="Range1_18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F2" name="Range1_3_5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4:C4 I4:J4" name="Range1_20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E5:J5 B5:C5" name="Range1_22"/>
    <protectedRange algorithmName="SHA-512" hashValue="ON39YdpmFHfN9f47KpiRvqrKx0V9+erV1CNkpWzYhW/Qyc6aT8rEyCrvauWSYGZK2ia3o7vd3akF07acHAFpOA==" saltValue="yVW9XmDwTqEnmpSGai0KYg==" spinCount="100000" sqref="D5" name="Range1_1_17"/>
  </protectedRanges>
  <conditionalFormatting sqref="E2">
    <cfRule type="top10" dxfId="104" priority="25" rank="1"/>
  </conditionalFormatting>
  <conditionalFormatting sqref="E3">
    <cfRule type="top10" dxfId="103" priority="14" rank="1"/>
  </conditionalFormatting>
  <conditionalFormatting sqref="E4">
    <cfRule type="top10" dxfId="102" priority="7" rank="1"/>
  </conditionalFormatting>
  <conditionalFormatting sqref="E5">
    <cfRule type="top10" dxfId="101" priority="6" rank="1"/>
  </conditionalFormatting>
  <conditionalFormatting sqref="E3:J3">
    <cfRule type="cellIs" dxfId="100" priority="13" operator="greaterThanOrEqual">
      <formula>200</formula>
    </cfRule>
  </conditionalFormatting>
  <conditionalFormatting sqref="E4:J4">
    <cfRule type="top10" dxfId="99" priority="8" rank="1"/>
  </conditionalFormatting>
  <conditionalFormatting sqref="F2">
    <cfRule type="top10" dxfId="98" priority="21" rank="1"/>
  </conditionalFormatting>
  <conditionalFormatting sqref="F3">
    <cfRule type="top10" dxfId="97" priority="15" rank="1"/>
  </conditionalFormatting>
  <conditionalFormatting sqref="F4">
    <cfRule type="top10" dxfId="96" priority="9" rank="1"/>
  </conditionalFormatting>
  <conditionalFormatting sqref="F5">
    <cfRule type="top10" dxfId="95" priority="5" rank="1"/>
  </conditionalFormatting>
  <conditionalFormatting sqref="G2">
    <cfRule type="top10" dxfId="94" priority="24" rank="1"/>
  </conditionalFormatting>
  <conditionalFormatting sqref="G3">
    <cfRule type="top10" dxfId="93" priority="16" rank="1"/>
  </conditionalFormatting>
  <conditionalFormatting sqref="G5">
    <cfRule type="top10" dxfId="92" priority="4" rank="1"/>
  </conditionalFormatting>
  <conditionalFormatting sqref="H2">
    <cfRule type="top10" dxfId="91" priority="20" rank="1"/>
  </conditionalFormatting>
  <conditionalFormatting sqref="H3">
    <cfRule type="top10" dxfId="90" priority="17" rank="1"/>
  </conditionalFormatting>
  <conditionalFormatting sqref="H4">
    <cfRule type="top10" dxfId="89" priority="10" rank="1"/>
  </conditionalFormatting>
  <conditionalFormatting sqref="H5">
    <cfRule type="top10" dxfId="88" priority="3" rank="1"/>
  </conditionalFormatting>
  <conditionalFormatting sqref="I2">
    <cfRule type="top10" dxfId="87" priority="23" rank="1"/>
  </conditionalFormatting>
  <conditionalFormatting sqref="I3">
    <cfRule type="top10" dxfId="86" priority="18" rank="1"/>
  </conditionalFormatting>
  <conditionalFormatting sqref="I4">
    <cfRule type="top10" dxfId="85" priority="11" rank="1"/>
  </conditionalFormatting>
  <conditionalFormatting sqref="I5">
    <cfRule type="top10" dxfId="84" priority="2" rank="1"/>
  </conditionalFormatting>
  <conditionalFormatting sqref="J2">
    <cfRule type="top10" dxfId="83" priority="22" rank="1"/>
  </conditionalFormatting>
  <conditionalFormatting sqref="J3">
    <cfRule type="top10" dxfId="82" priority="19" rank="1"/>
  </conditionalFormatting>
  <conditionalFormatting sqref="J4">
    <cfRule type="top10" dxfId="81" priority="12" rank="1"/>
  </conditionalFormatting>
  <conditionalFormatting sqref="J5">
    <cfRule type="top10" dxfId="80" priority="1" rank="1"/>
  </conditionalFormatting>
  <hyperlinks>
    <hyperlink ref="Q1" location="'Virginia Indoor  2023'!A1" display="Back to Ranking" xr:uid="{BEFB55AA-7F67-43B5-BC85-B0567682E3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4340BC-E947-4A93-BE5E-0DC602D671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Arthur Cole</vt:lpstr>
      <vt:lpstr>Roger Foshee</vt:lpstr>
      <vt:lpstr>Cecil Combs</vt:lpstr>
      <vt:lpstr>Virginia Indoor  2023</vt:lpstr>
      <vt:lpstr>Bill Cordle</vt:lpstr>
      <vt:lpstr>Bill Dooley</vt:lpstr>
      <vt:lpstr>Bill Smith</vt:lpstr>
      <vt:lpstr>Billy Miller</vt:lpstr>
      <vt:lpstr>Charles Miller</vt:lpstr>
      <vt:lpstr>Chuck Miller</vt:lpstr>
      <vt:lpstr>Chuck Morrell</vt:lpstr>
      <vt:lpstr>Claude Pennington</vt:lpstr>
      <vt:lpstr>Cody Dockery</vt:lpstr>
      <vt:lpstr>Dale Cauthen</vt:lpstr>
      <vt:lpstr>Dale Taft</vt:lpstr>
      <vt:lpstr>Danny Sissom</vt:lpstr>
      <vt:lpstr>David Jennings</vt:lpstr>
      <vt:lpstr>Dennis Huffman</vt:lpstr>
      <vt:lpstr>Don Kowalsky</vt:lpstr>
      <vt:lpstr>Gary Gallion</vt:lpstr>
      <vt:lpstr>Jason Rasnake</vt:lpstr>
      <vt:lpstr>Jay Boyd</vt:lpstr>
      <vt:lpstr>Jeff Kite</vt:lpstr>
      <vt:lpstr>Jim Parnell</vt:lpstr>
      <vt:lpstr>Judy Gallion</vt:lpstr>
      <vt:lpstr>Matthew Tignor</vt:lpstr>
      <vt:lpstr>Shawn Hudson</vt:lpstr>
      <vt:lpstr>Stanley Canter</vt:lpstr>
      <vt:lpstr>Steve Larcon</vt:lpstr>
      <vt:lpstr>Steve Pennington</vt:lpstr>
      <vt:lpstr>Tom Tignor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cp:lastPrinted>2022-02-19T19:27:22Z</cp:lastPrinted>
  <dcterms:created xsi:type="dcterms:W3CDTF">2020-01-30T01:18:37Z</dcterms:created>
  <dcterms:modified xsi:type="dcterms:W3CDTF">2023-12-13T02:53:53Z</dcterms:modified>
</cp:coreProperties>
</file>